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L:\Zakázky - Realizace\Mladá Boleslav Gymnázium Dr. Josefa Pekaře\02_Vypracování\Dotazy uchazečů\Dotazy č.6\"/>
    </mc:Choice>
  </mc:AlternateContent>
  <xr:revisionPtr revIDLastSave="0" documentId="13_ncr:1_{BC2F7B6C-3733-443F-8F7F-70E9F3679FBA}" xr6:coauthVersionLast="47" xr6:coauthVersionMax="47" xr10:uidLastSave="{00000000-0000-0000-0000-000000000000}"/>
  <bookViews>
    <workbookView xWindow="-120" yWindow="-120" windowWidth="29040" windowHeight="17640" tabRatio="960" firstSheet="3" activeTab="5" xr2:uid="{00000000-000D-0000-FFFF-FFFF00000000}"/>
  </bookViews>
  <sheets>
    <sheet name="Titul" sheetId="12" r:id="rId1"/>
    <sheet name="REKAPITULACE STAVBY" sheetId="11" r:id="rId2"/>
    <sheet name="Rekapitulace_výplně otvorů" sheetId="2" r:id="rId3"/>
    <sheet name="Výplně otvorů" sheetId="3" r:id="rId4"/>
    <sheet name="Rekapitulace_zateplení půdy" sheetId="4" r:id="rId5"/>
    <sheet name="Zateplení půdy" sheetId="5" r:id="rId6"/>
    <sheet name="Rekapitulace_VZT" sheetId="6" r:id="rId7"/>
    <sheet name="VZT_stavební část" sheetId="7" r:id="rId8"/>
    <sheet name="VZT_Domovní technika" sheetId="8" r:id="rId9"/>
    <sheet name="Rekapitulace_ELEKTRO" sheetId="13" r:id="rId10"/>
    <sheet name="Silnoproud_stavební část" sheetId="14" r:id="rId11"/>
    <sheet name="Silnoproud_rozváděče" sheetId="15" r:id="rId12"/>
    <sheet name="Silnoproud" sheetId="16" r:id="rId13"/>
    <sheet name="Slaboproud" sheetId="9" r:id="rId14"/>
  </sheets>
  <externalReferences>
    <externalReference r:id="rId15"/>
    <externalReference r:id="rId16"/>
    <externalReference r:id="rId17"/>
  </externalReferences>
  <definedNames>
    <definedName name="__CENA__">'Výplně otvorů'!$J$7:$J$2341</definedName>
    <definedName name="__MAIN__">'Výplně otvorů'!$A$1:$CV$2341</definedName>
    <definedName name="__MAIN2__" localSheetId="1">'REKAPITULACE STAVBY'!$A$1:$F$36</definedName>
    <definedName name="__MAIN2__" localSheetId="9">Rekapitulace_ELEKTRO!$B$1:$G$66</definedName>
    <definedName name="__MAIN2__" localSheetId="2">'Rekapitulace_výplně otvorů'!$A$1:$F$42</definedName>
    <definedName name="__MAIN2__" localSheetId="6">Rekapitulace_VZT!$A$1:$F$67</definedName>
    <definedName name="__MAIN2__" localSheetId="4">'Rekapitulace_zateplení půdy'!$A$1:$F$30</definedName>
    <definedName name="__MAIN2__" localSheetId="0">#REF!</definedName>
    <definedName name="__MAIN2__">#REF!</definedName>
    <definedName name="__MAIN3__" localSheetId="1">#REF!</definedName>
    <definedName name="__MAIN3__" localSheetId="9">#REF!</definedName>
    <definedName name="__MAIN3__" localSheetId="0">#REF!</definedName>
    <definedName name="__MAIN3__">#REF!</definedName>
    <definedName name="__SAZBA__" localSheetId="0">'[1]SO_01.0-01.4_Stavební část'!#REF!</definedName>
    <definedName name="__SAZBA__">'Výplně otvorů'!$O$7:$O$2341</definedName>
    <definedName name="__T0__">'Výplně otvorů'!$A$5:$S$2341</definedName>
    <definedName name="__T1__">'Výplně otvorů'!$A$6:$S$1576</definedName>
    <definedName name="__T2__">'Výplně otvorů'!$A$7:$CV$432</definedName>
    <definedName name="__T3__" localSheetId="0">'[1]SO_01.0-01.4_Stavební část'!#REF!</definedName>
    <definedName name="__T3__">'Výplně otvorů'!$8:$9</definedName>
    <definedName name="__T4__">'Výplně otvorů'!$C$9:$G$9</definedName>
    <definedName name="__TE0__" localSheetId="1">#REF!</definedName>
    <definedName name="__TE0__" localSheetId="9">#REF!</definedName>
    <definedName name="__TE0__" localSheetId="0">#REF!</definedName>
    <definedName name="__TE0__">#REF!</definedName>
    <definedName name="__TE1__" localSheetId="1">#REF!</definedName>
    <definedName name="__TE1__" localSheetId="9">#REF!</definedName>
    <definedName name="__TE1__" localSheetId="0">#REF!</definedName>
    <definedName name="__TE1__">#REF!</definedName>
    <definedName name="__TE2__" localSheetId="1">#REF!</definedName>
    <definedName name="__TE2__" localSheetId="9">#REF!</definedName>
    <definedName name="__TE2__" localSheetId="0">#REF!</definedName>
    <definedName name="__TE2__">#REF!</definedName>
    <definedName name="__TE3__" localSheetId="1">#REF!</definedName>
    <definedName name="__TE3__" localSheetId="9">#REF!</definedName>
    <definedName name="__TE3__" localSheetId="0">#REF!</definedName>
    <definedName name="__TE3__">#REF!</definedName>
    <definedName name="__TR0__" localSheetId="1">'REKAPITULACE STAVBY'!$A$6:$D$7</definedName>
    <definedName name="__TR0__" localSheetId="9">Rekapitulace_ELEKTRO!#REF!</definedName>
    <definedName name="__TR0__" localSheetId="2">'Rekapitulace_výplně otvorů'!$A$6:$D$8</definedName>
    <definedName name="__TR0__" localSheetId="6">Rekapitulace_VZT!#REF!</definedName>
    <definedName name="__TR0__" localSheetId="4">'Rekapitulace_zateplení půdy'!#REF!</definedName>
    <definedName name="__TR0__" localSheetId="0">#REF!</definedName>
    <definedName name="__TR0__">#REF!</definedName>
    <definedName name="__TR1__" localSheetId="1">'REKAPITULACE STAVBY'!$A$7:$D$7</definedName>
    <definedName name="__TR1__" localSheetId="9">Rekapitulace_ELEKTRO!#REF!</definedName>
    <definedName name="__TR1__" localSheetId="2">'Rekapitulace_výplně otvorů'!$A$7:$D$8</definedName>
    <definedName name="__TR1__" localSheetId="6">Rekapitulace_VZT!#REF!</definedName>
    <definedName name="__TR1__" localSheetId="4">'Rekapitulace_zateplení půdy'!#REF!</definedName>
    <definedName name="__TR1__" localSheetId="0">#REF!</definedName>
    <definedName name="__TR1__">#REF!</definedName>
    <definedName name="__TR2__" localSheetId="1">'REKAPITULACE STAVBY'!#REF!</definedName>
    <definedName name="__TR2__" localSheetId="9">Rekapitulace_ELEKTRO!#REF!</definedName>
    <definedName name="__TR2__" localSheetId="2">'Rekapitulace_výplně otvorů'!$A$8:$D$8</definedName>
    <definedName name="__TR2__" localSheetId="6">Rekapitulace_VZT!#REF!</definedName>
    <definedName name="__TR2__" localSheetId="4">'Rekapitulace_zateplení půdy'!#REF!</definedName>
    <definedName name="__TR2__">#REF!</definedName>
    <definedName name="_xlnm._FilterDatabase" localSheetId="10" hidden="1">'Silnoproud_stavební část'!$A$1:$Q$349</definedName>
    <definedName name="_xlnm._FilterDatabase" localSheetId="13" hidden="1">Slaboproud!$B$9:$C$231</definedName>
    <definedName name="_xlnm._FilterDatabase" localSheetId="3" hidden="1">'Výplně otvorů'!$B$3:$N$2341</definedName>
    <definedName name="CenaCelkem">[2]Stavba!$G$37</definedName>
    <definedName name="CisloRozpoctu">'[3]Krycí list'!$C$2</definedName>
    <definedName name="cislostavby">'[3]Krycí list'!$A$7</definedName>
    <definedName name="DPHSni">[2]Stavba!$G$32</definedName>
    <definedName name="DPHZakl">[2]Stavba!$G$34</definedName>
    <definedName name="Mena">[2]Stavba!$J$37</definedName>
    <definedName name="NazevRozpoctu">'[3]Krycí list'!$D$2</definedName>
    <definedName name="nazevstavby">'[3]Krycí list'!$C$7</definedName>
    <definedName name="_xlnm.Print_Titles" localSheetId="1">'REKAPITULACE STAVBY'!$1:$5</definedName>
    <definedName name="_xlnm.Print_Titles" localSheetId="9">Rekapitulace_ELEKTRO!$1:$5</definedName>
    <definedName name="_xlnm.Print_Titles" localSheetId="2">'Rekapitulace_výplně otvorů'!$1:$5</definedName>
    <definedName name="_xlnm.Print_Titles" localSheetId="6">Rekapitulace_VZT!$1:$5</definedName>
    <definedName name="_xlnm.Print_Titles" localSheetId="4">'Rekapitulace_zateplení půdy'!$1:$5</definedName>
    <definedName name="_xlnm.Print_Titles" localSheetId="12">Silnoproud!$1:$4</definedName>
    <definedName name="_xlnm.Print_Titles" localSheetId="11">Silnoproud_rozváděče!$1:$5</definedName>
    <definedName name="_xlnm.Print_Titles" localSheetId="10">'Silnoproud_stavební část'!$1:$4</definedName>
    <definedName name="_xlnm.Print_Titles" localSheetId="13">Slaboproud!$1:$4</definedName>
    <definedName name="_xlnm.Print_Titles" localSheetId="3">'Výplně otvorů'!$1:$4</definedName>
    <definedName name="_xlnm.Print_Titles" localSheetId="8">'VZT_Domovní technika'!$1:$5</definedName>
    <definedName name="_xlnm.Print_Titles" localSheetId="7">'VZT_stavební část'!$1:$4</definedName>
    <definedName name="_xlnm.Print_Titles" localSheetId="5">'Zateplení půdy'!$1:$4</definedName>
    <definedName name="_xlnm.Print_Area" localSheetId="3">'Výplně otvorů'!$A$1:$N$2341</definedName>
    <definedName name="PocetMJ" localSheetId="1">#REF!</definedName>
    <definedName name="PocetMJ" localSheetId="9">#REF!</definedName>
    <definedName name="PocetMJ">#REF!</definedName>
    <definedName name="PocetMJ2" localSheetId="1">#REF!</definedName>
    <definedName name="PocetMJ2" localSheetId="9">#REF!</definedName>
    <definedName name="PocetMJ2">#REF!</definedName>
    <definedName name="SazbaDPH1">'[3]Krycí list'!$C$30</definedName>
    <definedName name="SazbaDPH2">'[3]Krycí list'!$C$32</definedName>
    <definedName name="SloupecCC" localSheetId="1">#REF!</definedName>
    <definedName name="SloupecCC" localSheetId="9">#REF!</definedName>
    <definedName name="SloupecCC">#REF!</definedName>
    <definedName name="SloupecCisloPol" localSheetId="1">#REF!</definedName>
    <definedName name="SloupecCisloPol" localSheetId="9">#REF!</definedName>
    <definedName name="SloupecCisloPol">#REF!</definedName>
    <definedName name="SloupecJC" localSheetId="1">#REF!</definedName>
    <definedName name="SloupecJC" localSheetId="9">#REF!</definedName>
    <definedName name="SloupecJC">#REF!</definedName>
    <definedName name="SloupecMJ" localSheetId="1">#REF!</definedName>
    <definedName name="SloupecMJ" localSheetId="9">#REF!</definedName>
    <definedName name="SloupecMJ">#REF!</definedName>
    <definedName name="SloupecMnozstvi" localSheetId="1">#REF!</definedName>
    <definedName name="SloupecMnozstvi" localSheetId="9">#REF!</definedName>
    <definedName name="SloupecMnozstvi">#REF!</definedName>
    <definedName name="SloupecNazPol" localSheetId="1">#REF!</definedName>
    <definedName name="SloupecNazPol" localSheetId="9">#REF!</definedName>
    <definedName name="SloupecNazPol">#REF!</definedName>
    <definedName name="SloupecPC" localSheetId="1">#REF!</definedName>
    <definedName name="SloupecPC" localSheetId="9">#REF!</definedName>
    <definedName name="SloupecPC">#REF!</definedName>
    <definedName name="ZakladDPHSni">[2]Stavba!$G$31</definedName>
    <definedName name="ZakladDPHZakl">[2]Stavba!$G$33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0" i="5" l="1"/>
  <c r="F204" i="5"/>
  <c r="H109" i="5"/>
  <c r="L109" i="5" s="1"/>
  <c r="N109" i="5" l="1"/>
  <c r="J109" i="5"/>
  <c r="P109" i="5" l="1"/>
  <c r="Q109" i="5" s="1"/>
  <c r="L260" i="14"/>
  <c r="J260" i="14"/>
  <c r="H260" i="14"/>
  <c r="N260" i="14" s="1"/>
  <c r="O260" i="14" s="1"/>
  <c r="L278" i="14"/>
  <c r="J278" i="14"/>
  <c r="L277" i="14"/>
  <c r="J277" i="14"/>
  <c r="H277" i="14"/>
  <c r="L276" i="14"/>
  <c r="J276" i="14"/>
  <c r="L275" i="14"/>
  <c r="J275" i="14"/>
  <c r="H275" i="14"/>
  <c r="L274" i="14"/>
  <c r="J274" i="14"/>
  <c r="L273" i="14"/>
  <c r="J273" i="14"/>
  <c r="H273" i="14"/>
  <c r="L272" i="14"/>
  <c r="J272" i="14"/>
  <c r="N273" i="14" l="1"/>
  <c r="O273" i="14" s="1"/>
  <c r="N275" i="14"/>
  <c r="O275" i="14" s="1"/>
  <c r="N277" i="14"/>
  <c r="O277" i="14" s="1"/>
  <c r="H272" i="14"/>
  <c r="H274" i="14"/>
  <c r="H276" i="14"/>
  <c r="H278" i="14"/>
  <c r="M753" i="16"/>
  <c r="K753" i="16"/>
  <c r="I753" i="16"/>
  <c r="M752" i="16"/>
  <c r="K752" i="16"/>
  <c r="I752" i="16"/>
  <c r="M751" i="16"/>
  <c r="K751" i="16"/>
  <c r="I751" i="16"/>
  <c r="M750" i="16"/>
  <c r="K750" i="16"/>
  <c r="I750" i="16"/>
  <c r="M749" i="16"/>
  <c r="K749" i="16"/>
  <c r="I749" i="16"/>
  <c r="M748" i="16"/>
  <c r="K748" i="16"/>
  <c r="I748" i="16"/>
  <c r="M747" i="16"/>
  <c r="K747" i="16"/>
  <c r="I747" i="16"/>
  <c r="I746" i="16" s="1"/>
  <c r="M743" i="16"/>
  <c r="K743" i="16"/>
  <c r="I743" i="16"/>
  <c r="M742" i="16"/>
  <c r="K742" i="16"/>
  <c r="I742" i="16"/>
  <c r="M740" i="16"/>
  <c r="M739" i="16" s="1"/>
  <c r="K740" i="16"/>
  <c r="K739" i="16" s="1"/>
  <c r="I740" i="16"/>
  <c r="I739" i="16" s="1"/>
  <c r="M738" i="16"/>
  <c r="K738" i="16"/>
  <c r="I738" i="16"/>
  <c r="M737" i="16"/>
  <c r="K737" i="16"/>
  <c r="I737" i="16"/>
  <c r="M736" i="16"/>
  <c r="K736" i="16"/>
  <c r="I736" i="16"/>
  <c r="M735" i="16"/>
  <c r="K735" i="16"/>
  <c r="I735" i="16"/>
  <c r="M734" i="16"/>
  <c r="K734" i="16"/>
  <c r="I734" i="16"/>
  <c r="M733" i="16"/>
  <c r="K733" i="16"/>
  <c r="I733" i="16"/>
  <c r="M732" i="16"/>
  <c r="K732" i="16"/>
  <c r="I732" i="16"/>
  <c r="M730" i="16"/>
  <c r="K730" i="16"/>
  <c r="I730" i="16"/>
  <c r="M729" i="16"/>
  <c r="K729" i="16"/>
  <c r="I729" i="16"/>
  <c r="M728" i="16"/>
  <c r="K728" i="16"/>
  <c r="I728" i="16"/>
  <c r="M727" i="16"/>
  <c r="K727" i="16"/>
  <c r="I727" i="16"/>
  <c r="M726" i="16"/>
  <c r="K726" i="16"/>
  <c r="I726" i="16"/>
  <c r="M725" i="16"/>
  <c r="K725" i="16"/>
  <c r="I725" i="16"/>
  <c r="M724" i="16"/>
  <c r="K724" i="16"/>
  <c r="I724" i="16"/>
  <c r="M723" i="16"/>
  <c r="K723" i="16"/>
  <c r="I723" i="16"/>
  <c r="M722" i="16"/>
  <c r="K722" i="16"/>
  <c r="I722" i="16"/>
  <c r="M721" i="16"/>
  <c r="K721" i="16"/>
  <c r="I721" i="16"/>
  <c r="M720" i="16"/>
  <c r="K720" i="16"/>
  <c r="I720" i="16"/>
  <c r="M719" i="16"/>
  <c r="K719" i="16"/>
  <c r="I719" i="16"/>
  <c r="M718" i="16"/>
  <c r="K718" i="16"/>
  <c r="I718" i="16"/>
  <c r="M717" i="16"/>
  <c r="K717" i="16"/>
  <c r="I717" i="16"/>
  <c r="M716" i="16"/>
  <c r="K716" i="16"/>
  <c r="I716" i="16"/>
  <c r="M715" i="16"/>
  <c r="K715" i="16"/>
  <c r="I715" i="16"/>
  <c r="M714" i="16"/>
  <c r="K714" i="16"/>
  <c r="I714" i="16"/>
  <c r="M713" i="16"/>
  <c r="K713" i="16"/>
  <c r="I713" i="16"/>
  <c r="M712" i="16"/>
  <c r="K712" i="16"/>
  <c r="I712" i="16"/>
  <c r="M711" i="16"/>
  <c r="K711" i="16"/>
  <c r="I711" i="16"/>
  <c r="M710" i="16"/>
  <c r="K710" i="16"/>
  <c r="I710" i="16"/>
  <c r="M709" i="16"/>
  <c r="K709" i="16"/>
  <c r="I709" i="16"/>
  <c r="M708" i="16"/>
  <c r="K708" i="16"/>
  <c r="I708" i="16"/>
  <c r="M707" i="16"/>
  <c r="K707" i="16"/>
  <c r="I707" i="16"/>
  <c r="M706" i="16"/>
  <c r="K706" i="16"/>
  <c r="I706" i="16"/>
  <c r="M705" i="16"/>
  <c r="K705" i="16"/>
  <c r="I705" i="16"/>
  <c r="M704" i="16"/>
  <c r="K704" i="16"/>
  <c r="I704" i="16"/>
  <c r="M702" i="16"/>
  <c r="K702" i="16"/>
  <c r="I702" i="16"/>
  <c r="G701" i="16"/>
  <c r="M701" i="16" s="1"/>
  <c r="M700" i="16"/>
  <c r="K700" i="16"/>
  <c r="I700" i="16"/>
  <c r="M699" i="16"/>
  <c r="K699" i="16"/>
  <c r="I699" i="16"/>
  <c r="M698" i="16"/>
  <c r="K698" i="16"/>
  <c r="I698" i="16"/>
  <c r="M697" i="16"/>
  <c r="K697" i="16"/>
  <c r="I697" i="16"/>
  <c r="M696" i="16"/>
  <c r="K696" i="16"/>
  <c r="I696" i="16"/>
  <c r="M695" i="16"/>
  <c r="K695" i="16"/>
  <c r="I695" i="16"/>
  <c r="M694" i="16"/>
  <c r="K694" i="16"/>
  <c r="I694" i="16"/>
  <c r="M693" i="16"/>
  <c r="K693" i="16"/>
  <c r="I693" i="16"/>
  <c r="M689" i="16"/>
  <c r="K689" i="16"/>
  <c r="I689" i="16"/>
  <c r="I687" i="16" s="1"/>
  <c r="M688" i="16"/>
  <c r="K688" i="16"/>
  <c r="I688" i="16"/>
  <c r="M686" i="16"/>
  <c r="K686" i="16"/>
  <c r="I686" i="16"/>
  <c r="M685" i="16"/>
  <c r="K685" i="16"/>
  <c r="I685" i="16"/>
  <c r="M683" i="16"/>
  <c r="M681" i="16" s="1"/>
  <c r="K683" i="16"/>
  <c r="I683" i="16"/>
  <c r="I681" i="16" s="1"/>
  <c r="M682" i="16"/>
  <c r="K682" i="16"/>
  <c r="I682" i="16"/>
  <c r="M680" i="16"/>
  <c r="K680" i="16"/>
  <c r="I680" i="16"/>
  <c r="M679" i="16"/>
  <c r="K679" i="16"/>
  <c r="I679" i="16"/>
  <c r="M678" i="16"/>
  <c r="K678" i="16"/>
  <c r="I678" i="16"/>
  <c r="M677" i="16"/>
  <c r="K677" i="16"/>
  <c r="I677" i="16"/>
  <c r="M676" i="16"/>
  <c r="K676" i="16"/>
  <c r="I676" i="16"/>
  <c r="M674" i="16"/>
  <c r="K674" i="16"/>
  <c r="I674" i="16"/>
  <c r="M673" i="16"/>
  <c r="K673" i="16"/>
  <c r="I673" i="16"/>
  <c r="M672" i="16"/>
  <c r="K672" i="16"/>
  <c r="I672" i="16"/>
  <c r="M671" i="16"/>
  <c r="K671" i="16"/>
  <c r="I671" i="16"/>
  <c r="M670" i="16"/>
  <c r="K670" i="16"/>
  <c r="I670" i="16"/>
  <c r="M669" i="16"/>
  <c r="K669" i="16"/>
  <c r="I669" i="16"/>
  <c r="M668" i="16"/>
  <c r="K668" i="16"/>
  <c r="I668" i="16"/>
  <c r="M667" i="16"/>
  <c r="K667" i="16"/>
  <c r="I667" i="16"/>
  <c r="M666" i="16"/>
  <c r="K666" i="16"/>
  <c r="I666" i="16"/>
  <c r="M665" i="16"/>
  <c r="K665" i="16"/>
  <c r="I665" i="16"/>
  <c r="M664" i="16"/>
  <c r="K664" i="16"/>
  <c r="I664" i="16"/>
  <c r="M662" i="16"/>
  <c r="K662" i="16"/>
  <c r="I662" i="16"/>
  <c r="M661" i="16"/>
  <c r="K661" i="16"/>
  <c r="I661" i="16"/>
  <c r="M660" i="16"/>
  <c r="K660" i="16"/>
  <c r="I660" i="16"/>
  <c r="M659" i="16"/>
  <c r="K659" i="16"/>
  <c r="I659" i="16"/>
  <c r="M658" i="16"/>
  <c r="K658" i="16"/>
  <c r="I658" i="16"/>
  <c r="M657" i="16"/>
  <c r="K657" i="16"/>
  <c r="I657" i="16"/>
  <c r="M656" i="16"/>
  <c r="K656" i="16"/>
  <c r="I656" i="16"/>
  <c r="M655" i="16"/>
  <c r="K655" i="16"/>
  <c r="I655" i="16"/>
  <c r="M654" i="16"/>
  <c r="K654" i="16"/>
  <c r="I654" i="16"/>
  <c r="M653" i="16"/>
  <c r="K653" i="16"/>
  <c r="I653" i="16"/>
  <c r="M652" i="16"/>
  <c r="K652" i="16"/>
  <c r="I652" i="16"/>
  <c r="M651" i="16"/>
  <c r="K651" i="16"/>
  <c r="I651" i="16"/>
  <c r="M650" i="16"/>
  <c r="K650" i="16"/>
  <c r="I650" i="16"/>
  <c r="M649" i="16"/>
  <c r="K649" i="16"/>
  <c r="I649" i="16"/>
  <c r="M648" i="16"/>
  <c r="K648" i="16"/>
  <c r="I648" i="16"/>
  <c r="M647" i="16"/>
  <c r="K647" i="16"/>
  <c r="I647" i="16"/>
  <c r="M646" i="16"/>
  <c r="K646" i="16"/>
  <c r="I646" i="16"/>
  <c r="M645" i="16"/>
  <c r="K645" i="16"/>
  <c r="I645" i="16"/>
  <c r="M644" i="16"/>
  <c r="K644" i="16"/>
  <c r="I644" i="16"/>
  <c r="M643" i="16"/>
  <c r="K643" i="16"/>
  <c r="I643" i="16"/>
  <c r="M642" i="16"/>
  <c r="K642" i="16"/>
  <c r="I642" i="16"/>
  <c r="M641" i="16"/>
  <c r="K641" i="16"/>
  <c r="I641" i="16"/>
  <c r="M640" i="16"/>
  <c r="K640" i="16"/>
  <c r="I640" i="16"/>
  <c r="M639" i="16"/>
  <c r="K639" i="16"/>
  <c r="I639" i="16"/>
  <c r="M638" i="16"/>
  <c r="K638" i="16"/>
  <c r="I638" i="16"/>
  <c r="M637" i="16"/>
  <c r="K637" i="16"/>
  <c r="I637" i="16"/>
  <c r="M636" i="16"/>
  <c r="K636" i="16"/>
  <c r="I636" i="16"/>
  <c r="M635" i="16"/>
  <c r="K635" i="16"/>
  <c r="I635" i="16"/>
  <c r="M634" i="16"/>
  <c r="K634" i="16"/>
  <c r="I634" i="16"/>
  <c r="M633" i="16"/>
  <c r="K633" i="16"/>
  <c r="I633" i="16"/>
  <c r="M632" i="16"/>
  <c r="K632" i="16"/>
  <c r="I632" i="16"/>
  <c r="M631" i="16"/>
  <c r="K631" i="16"/>
  <c r="I631" i="16"/>
  <c r="M630" i="16"/>
  <c r="K630" i="16"/>
  <c r="I630" i="16"/>
  <c r="M629" i="16"/>
  <c r="K629" i="16"/>
  <c r="I629" i="16"/>
  <c r="M628" i="16"/>
  <c r="K628" i="16"/>
  <c r="I628" i="16"/>
  <c r="M627" i="16"/>
  <c r="K627" i="16"/>
  <c r="I627" i="16"/>
  <c r="M626" i="16"/>
  <c r="K626" i="16"/>
  <c r="I626" i="16"/>
  <c r="M625" i="16"/>
  <c r="K625" i="16"/>
  <c r="I625" i="16"/>
  <c r="M624" i="16"/>
  <c r="K624" i="16"/>
  <c r="I624" i="16"/>
  <c r="M623" i="16"/>
  <c r="K623" i="16"/>
  <c r="I623" i="16"/>
  <c r="M622" i="16"/>
  <c r="K622" i="16"/>
  <c r="I622" i="16"/>
  <c r="M621" i="16"/>
  <c r="K621" i="16"/>
  <c r="I621" i="16"/>
  <c r="M620" i="16"/>
  <c r="K620" i="16"/>
  <c r="I620" i="16"/>
  <c r="M619" i="16"/>
  <c r="K619" i="16"/>
  <c r="I619" i="16"/>
  <c r="M618" i="16"/>
  <c r="K618" i="16"/>
  <c r="I618" i="16"/>
  <c r="M617" i="16"/>
  <c r="K617" i="16"/>
  <c r="I617" i="16"/>
  <c r="M616" i="16"/>
  <c r="K616" i="16"/>
  <c r="I616" i="16"/>
  <c r="M615" i="16"/>
  <c r="K615" i="16"/>
  <c r="I615" i="16"/>
  <c r="M614" i="16"/>
  <c r="K614" i="16"/>
  <c r="I614" i="16"/>
  <c r="M613" i="16"/>
  <c r="K613" i="16"/>
  <c r="I613" i="16"/>
  <c r="M612" i="16"/>
  <c r="K612" i="16"/>
  <c r="I612" i="16"/>
  <c r="M611" i="16"/>
  <c r="K611" i="16"/>
  <c r="I611" i="16"/>
  <c r="M610" i="16"/>
  <c r="K610" i="16"/>
  <c r="I610" i="16"/>
  <c r="M609" i="16"/>
  <c r="K609" i="16"/>
  <c r="I609" i="16"/>
  <c r="M608" i="16"/>
  <c r="K608" i="16"/>
  <c r="I608" i="16"/>
  <c r="M607" i="16"/>
  <c r="K607" i="16"/>
  <c r="I607" i="16"/>
  <c r="M606" i="16"/>
  <c r="K606" i="16"/>
  <c r="I606" i="16"/>
  <c r="M605" i="16"/>
  <c r="K605" i="16"/>
  <c r="I605" i="16"/>
  <c r="M604" i="16"/>
  <c r="K604" i="16"/>
  <c r="I604" i="16"/>
  <c r="M602" i="16"/>
  <c r="K602" i="16"/>
  <c r="I602" i="16"/>
  <c r="G601" i="16"/>
  <c r="K601" i="16" s="1"/>
  <c r="M600" i="16"/>
  <c r="K600" i="16"/>
  <c r="I600" i="16"/>
  <c r="M599" i="16"/>
  <c r="K599" i="16"/>
  <c r="I599" i="16"/>
  <c r="M598" i="16"/>
  <c r="K598" i="16"/>
  <c r="I598" i="16"/>
  <c r="M597" i="16"/>
  <c r="K597" i="16"/>
  <c r="I597" i="16"/>
  <c r="M596" i="16"/>
  <c r="K596" i="16"/>
  <c r="I596" i="16"/>
  <c r="M595" i="16"/>
  <c r="K595" i="16"/>
  <c r="I595" i="16"/>
  <c r="M594" i="16"/>
  <c r="K594" i="16"/>
  <c r="I594" i="16"/>
  <c r="M593" i="16"/>
  <c r="K593" i="16"/>
  <c r="I593" i="16"/>
  <c r="M592" i="16"/>
  <c r="K592" i="16"/>
  <c r="I592" i="16"/>
  <c r="M591" i="16"/>
  <c r="K591" i="16"/>
  <c r="I591" i="16"/>
  <c r="M590" i="16"/>
  <c r="K590" i="16"/>
  <c r="I590" i="16"/>
  <c r="M589" i="16"/>
  <c r="K589" i="16"/>
  <c r="I589" i="16"/>
  <c r="M588" i="16"/>
  <c r="K588" i="16"/>
  <c r="I588" i="16"/>
  <c r="M587" i="16"/>
  <c r="K587" i="16"/>
  <c r="I587" i="16"/>
  <c r="M583" i="16"/>
  <c r="K583" i="16"/>
  <c r="I583" i="16"/>
  <c r="M582" i="16"/>
  <c r="K582" i="16"/>
  <c r="I582" i="16"/>
  <c r="M580" i="16"/>
  <c r="K580" i="16"/>
  <c r="I580" i="16"/>
  <c r="M579" i="16"/>
  <c r="K579" i="16"/>
  <c r="I579" i="16"/>
  <c r="M577" i="16"/>
  <c r="K577" i="16"/>
  <c r="I577" i="16"/>
  <c r="M576" i="16"/>
  <c r="K576" i="16"/>
  <c r="I576" i="16"/>
  <c r="M574" i="16"/>
  <c r="K574" i="16"/>
  <c r="I574" i="16"/>
  <c r="M573" i="16"/>
  <c r="K573" i="16"/>
  <c r="I573" i="16"/>
  <c r="M572" i="16"/>
  <c r="K572" i="16"/>
  <c r="I572" i="16"/>
  <c r="M571" i="16"/>
  <c r="K571" i="16"/>
  <c r="I571" i="16"/>
  <c r="M570" i="16"/>
  <c r="K570" i="16"/>
  <c r="I570" i="16"/>
  <c r="M569" i="16"/>
  <c r="K569" i="16"/>
  <c r="I569" i="16"/>
  <c r="M568" i="16"/>
  <c r="K568" i="16"/>
  <c r="I568" i="16"/>
  <c r="M566" i="16"/>
  <c r="K566" i="16"/>
  <c r="I566" i="16"/>
  <c r="M565" i="16"/>
  <c r="K565" i="16"/>
  <c r="I565" i="16"/>
  <c r="M564" i="16"/>
  <c r="K564" i="16"/>
  <c r="I564" i="16"/>
  <c r="M563" i="16"/>
  <c r="K563" i="16"/>
  <c r="I563" i="16"/>
  <c r="M562" i="16"/>
  <c r="K562" i="16"/>
  <c r="I562" i="16"/>
  <c r="M561" i="16"/>
  <c r="K561" i="16"/>
  <c r="I561" i="16"/>
  <c r="M560" i="16"/>
  <c r="K560" i="16"/>
  <c r="I560" i="16"/>
  <c r="M559" i="16"/>
  <c r="K559" i="16"/>
  <c r="I559" i="16"/>
  <c r="M558" i="16"/>
  <c r="K558" i="16"/>
  <c r="I558" i="16"/>
  <c r="M557" i="16"/>
  <c r="K557" i="16"/>
  <c r="I557" i="16"/>
  <c r="M556" i="16"/>
  <c r="K556" i="16"/>
  <c r="I556" i="16"/>
  <c r="M555" i="16"/>
  <c r="K555" i="16"/>
  <c r="I555" i="16"/>
  <c r="M554" i="16"/>
  <c r="K554" i="16"/>
  <c r="I554" i="16"/>
  <c r="M553" i="16"/>
  <c r="K553" i="16"/>
  <c r="I553" i="16"/>
  <c r="M552" i="16"/>
  <c r="K552" i="16"/>
  <c r="I552" i="16"/>
  <c r="M550" i="16"/>
  <c r="K550" i="16"/>
  <c r="I550" i="16"/>
  <c r="M549" i="16"/>
  <c r="K549" i="16"/>
  <c r="I549" i="16"/>
  <c r="M548" i="16"/>
  <c r="K548" i="16"/>
  <c r="I548" i="16"/>
  <c r="M547" i="16"/>
  <c r="K547" i="16"/>
  <c r="I547" i="16"/>
  <c r="M546" i="16"/>
  <c r="K546" i="16"/>
  <c r="I546" i="16"/>
  <c r="M545" i="16"/>
  <c r="K545" i="16"/>
  <c r="I545" i="16"/>
  <c r="M544" i="16"/>
  <c r="K544" i="16"/>
  <c r="I544" i="16"/>
  <c r="M543" i="16"/>
  <c r="K543" i="16"/>
  <c r="I543" i="16"/>
  <c r="M542" i="16"/>
  <c r="K542" i="16"/>
  <c r="I542" i="16"/>
  <c r="M541" i="16"/>
  <c r="K541" i="16"/>
  <c r="I541" i="16"/>
  <c r="M540" i="16"/>
  <c r="K540" i="16"/>
  <c r="I540" i="16"/>
  <c r="M539" i="16"/>
  <c r="K539" i="16"/>
  <c r="I539" i="16"/>
  <c r="M538" i="16"/>
  <c r="K538" i="16"/>
  <c r="I538" i="16"/>
  <c r="M537" i="16"/>
  <c r="K537" i="16"/>
  <c r="I537" i="16"/>
  <c r="M536" i="16"/>
  <c r="K536" i="16"/>
  <c r="I536" i="16"/>
  <c r="M535" i="16"/>
  <c r="K535" i="16"/>
  <c r="I535" i="16"/>
  <c r="M534" i="16"/>
  <c r="K534" i="16"/>
  <c r="I534" i="16"/>
  <c r="M533" i="16"/>
  <c r="K533" i="16"/>
  <c r="I533" i="16"/>
  <c r="M532" i="16"/>
  <c r="K532" i="16"/>
  <c r="I532" i="16"/>
  <c r="M531" i="16"/>
  <c r="K531" i="16"/>
  <c r="I531" i="16"/>
  <c r="M530" i="16"/>
  <c r="K530" i="16"/>
  <c r="I530" i="16"/>
  <c r="M529" i="16"/>
  <c r="K529" i="16"/>
  <c r="I529" i="16"/>
  <c r="M528" i="16"/>
  <c r="K528" i="16"/>
  <c r="I528" i="16"/>
  <c r="M527" i="16"/>
  <c r="K527" i="16"/>
  <c r="I527" i="16"/>
  <c r="M526" i="16"/>
  <c r="K526" i="16"/>
  <c r="I526" i="16"/>
  <c r="M525" i="16"/>
  <c r="K525" i="16"/>
  <c r="I525" i="16"/>
  <c r="M524" i="16"/>
  <c r="K524" i="16"/>
  <c r="I524" i="16"/>
  <c r="M523" i="16"/>
  <c r="K523" i="16"/>
  <c r="I523" i="16"/>
  <c r="M522" i="16"/>
  <c r="K522" i="16"/>
  <c r="I522" i="16"/>
  <c r="M521" i="16"/>
  <c r="K521" i="16"/>
  <c r="I521" i="16"/>
  <c r="M520" i="16"/>
  <c r="K520" i="16"/>
  <c r="I520" i="16"/>
  <c r="M519" i="16"/>
  <c r="K519" i="16"/>
  <c r="I519" i="16"/>
  <c r="M518" i="16"/>
  <c r="K518" i="16"/>
  <c r="I518" i="16"/>
  <c r="M517" i="16"/>
  <c r="K517" i="16"/>
  <c r="I517" i="16"/>
  <c r="M516" i="16"/>
  <c r="K516" i="16"/>
  <c r="I516" i="16"/>
  <c r="M515" i="16"/>
  <c r="K515" i="16"/>
  <c r="I515" i="16"/>
  <c r="M514" i="16"/>
  <c r="K514" i="16"/>
  <c r="I514" i="16"/>
  <c r="M513" i="16"/>
  <c r="K513" i="16"/>
  <c r="I513" i="16"/>
  <c r="M512" i="16"/>
  <c r="K512" i="16"/>
  <c r="I512" i="16"/>
  <c r="M511" i="16"/>
  <c r="K511" i="16"/>
  <c r="I511" i="16"/>
  <c r="M510" i="16"/>
  <c r="K510" i="16"/>
  <c r="I510" i="16"/>
  <c r="M509" i="16"/>
  <c r="K509" i="16"/>
  <c r="I509" i="16"/>
  <c r="M508" i="16"/>
  <c r="K508" i="16"/>
  <c r="I508" i="16"/>
  <c r="M507" i="16"/>
  <c r="K507" i="16"/>
  <c r="I507" i="16"/>
  <c r="M506" i="16"/>
  <c r="K506" i="16"/>
  <c r="I506" i="16"/>
  <c r="M505" i="16"/>
  <c r="K505" i="16"/>
  <c r="I505" i="16"/>
  <c r="M504" i="16"/>
  <c r="K504" i="16"/>
  <c r="I504" i="16"/>
  <c r="M503" i="16"/>
  <c r="K503" i="16"/>
  <c r="I503" i="16"/>
  <c r="M502" i="16"/>
  <c r="K502" i="16"/>
  <c r="I502" i="16"/>
  <c r="M501" i="16"/>
  <c r="K501" i="16"/>
  <c r="I501" i="16"/>
  <c r="M500" i="16"/>
  <c r="K500" i="16"/>
  <c r="I500" i="16"/>
  <c r="M499" i="16"/>
  <c r="K499" i="16"/>
  <c r="I499" i="16"/>
  <c r="M498" i="16"/>
  <c r="K498" i="16"/>
  <c r="I498" i="16"/>
  <c r="M497" i="16"/>
  <c r="K497" i="16"/>
  <c r="I497" i="16"/>
  <c r="M496" i="16"/>
  <c r="K496" i="16"/>
  <c r="I496" i="16"/>
  <c r="M495" i="16"/>
  <c r="K495" i="16"/>
  <c r="I495" i="16"/>
  <c r="M494" i="16"/>
  <c r="K494" i="16"/>
  <c r="I494" i="16"/>
  <c r="M493" i="16"/>
  <c r="K493" i="16"/>
  <c r="I493" i="16"/>
  <c r="M492" i="16"/>
  <c r="K492" i="16"/>
  <c r="I492" i="16"/>
  <c r="M491" i="16"/>
  <c r="K491" i="16"/>
  <c r="I491" i="16"/>
  <c r="M490" i="16"/>
  <c r="K490" i="16"/>
  <c r="I490" i="16"/>
  <c r="M489" i="16"/>
  <c r="K489" i="16"/>
  <c r="I489" i="16"/>
  <c r="M488" i="16"/>
  <c r="K488" i="16"/>
  <c r="I488" i="16"/>
  <c r="M487" i="16"/>
  <c r="K487" i="16"/>
  <c r="I487" i="16"/>
  <c r="M486" i="16"/>
  <c r="K486" i="16"/>
  <c r="I486" i="16"/>
  <c r="M485" i="16"/>
  <c r="K485" i="16"/>
  <c r="I485" i="16"/>
  <c r="M484" i="16"/>
  <c r="K484" i="16"/>
  <c r="I484" i="16"/>
  <c r="M483" i="16"/>
  <c r="K483" i="16"/>
  <c r="I483" i="16"/>
  <c r="M482" i="16"/>
  <c r="K482" i="16"/>
  <c r="I482" i="16"/>
  <c r="M481" i="16"/>
  <c r="K481" i="16"/>
  <c r="I481" i="16"/>
  <c r="M479" i="16"/>
  <c r="K479" i="16"/>
  <c r="I479" i="16"/>
  <c r="G478" i="16"/>
  <c r="M478" i="16" s="1"/>
  <c r="M477" i="16"/>
  <c r="K477" i="16"/>
  <c r="I477" i="16"/>
  <c r="M476" i="16"/>
  <c r="K476" i="16"/>
  <c r="I476" i="16"/>
  <c r="M475" i="16"/>
  <c r="K475" i="16"/>
  <c r="I475" i="16"/>
  <c r="M474" i="16"/>
  <c r="K474" i="16"/>
  <c r="I474" i="16"/>
  <c r="M473" i="16"/>
  <c r="K473" i="16"/>
  <c r="I473" i="16"/>
  <c r="M472" i="16"/>
  <c r="K472" i="16"/>
  <c r="I472" i="16"/>
  <c r="M471" i="16"/>
  <c r="K471" i="16"/>
  <c r="I471" i="16"/>
  <c r="M470" i="16"/>
  <c r="K470" i="16"/>
  <c r="I470" i="16"/>
  <c r="M469" i="16"/>
  <c r="K469" i="16"/>
  <c r="I469" i="16"/>
  <c r="M468" i="16"/>
  <c r="K468" i="16"/>
  <c r="I468" i="16"/>
  <c r="M467" i="16"/>
  <c r="K467" i="16"/>
  <c r="I467" i="16"/>
  <c r="M466" i="16"/>
  <c r="K466" i="16"/>
  <c r="I466" i="16"/>
  <c r="M465" i="16"/>
  <c r="K465" i="16"/>
  <c r="I465" i="16"/>
  <c r="M464" i="16"/>
  <c r="K464" i="16"/>
  <c r="I464" i="16"/>
  <c r="M460" i="16"/>
  <c r="K460" i="16"/>
  <c r="I460" i="16"/>
  <c r="M459" i="16"/>
  <c r="K459" i="16"/>
  <c r="I459" i="16"/>
  <c r="M457" i="16"/>
  <c r="K457" i="16"/>
  <c r="I457" i="16"/>
  <c r="M456" i="16"/>
  <c r="K456" i="16"/>
  <c r="I456" i="16"/>
  <c r="I455" i="16" s="1"/>
  <c r="M454" i="16"/>
  <c r="K454" i="16"/>
  <c r="K452" i="16" s="1"/>
  <c r="I454" i="16"/>
  <c r="M453" i="16"/>
  <c r="K453" i="16"/>
  <c r="I453" i="16"/>
  <c r="M451" i="16"/>
  <c r="K451" i="16"/>
  <c r="I451" i="16"/>
  <c r="M450" i="16"/>
  <c r="K450" i="16"/>
  <c r="I450" i="16"/>
  <c r="M449" i="16"/>
  <c r="K449" i="16"/>
  <c r="I449" i="16"/>
  <c r="M448" i="16"/>
  <c r="K448" i="16"/>
  <c r="I448" i="16"/>
  <c r="M447" i="16"/>
  <c r="K447" i="16"/>
  <c r="I447" i="16"/>
  <c r="M446" i="16"/>
  <c r="K446" i="16"/>
  <c r="I446" i="16"/>
  <c r="M445" i="16"/>
  <c r="K445" i="16"/>
  <c r="I445" i="16"/>
  <c r="M443" i="16"/>
  <c r="K443" i="16"/>
  <c r="I443" i="16"/>
  <c r="M442" i="16"/>
  <c r="K442" i="16"/>
  <c r="I442" i="16"/>
  <c r="M441" i="16"/>
  <c r="K441" i="16"/>
  <c r="I441" i="16"/>
  <c r="M440" i="16"/>
  <c r="K440" i="16"/>
  <c r="I440" i="16"/>
  <c r="M439" i="16"/>
  <c r="K439" i="16"/>
  <c r="I439" i="16"/>
  <c r="M438" i="16"/>
  <c r="K438" i="16"/>
  <c r="I438" i="16"/>
  <c r="M437" i="16"/>
  <c r="K437" i="16"/>
  <c r="I437" i="16"/>
  <c r="M436" i="16"/>
  <c r="K436" i="16"/>
  <c r="I436" i="16"/>
  <c r="M435" i="16"/>
  <c r="K435" i="16"/>
  <c r="I435" i="16"/>
  <c r="M434" i="16"/>
  <c r="K434" i="16"/>
  <c r="I434" i="16"/>
  <c r="M433" i="16"/>
  <c r="K433" i="16"/>
  <c r="I433" i="16"/>
  <c r="M431" i="16"/>
  <c r="K431" i="16"/>
  <c r="I431" i="16"/>
  <c r="M430" i="16"/>
  <c r="K430" i="16"/>
  <c r="I430" i="16"/>
  <c r="M429" i="16"/>
  <c r="K429" i="16"/>
  <c r="I429" i="16"/>
  <c r="M428" i="16"/>
  <c r="K428" i="16"/>
  <c r="I428" i="16"/>
  <c r="M427" i="16"/>
  <c r="K427" i="16"/>
  <c r="I427" i="16"/>
  <c r="M426" i="16"/>
  <c r="K426" i="16"/>
  <c r="I426" i="16"/>
  <c r="M425" i="16"/>
  <c r="K425" i="16"/>
  <c r="I425" i="16"/>
  <c r="M424" i="16"/>
  <c r="K424" i="16"/>
  <c r="I424" i="16"/>
  <c r="M423" i="16"/>
  <c r="K423" i="16"/>
  <c r="I423" i="16"/>
  <c r="M422" i="16"/>
  <c r="K422" i="16"/>
  <c r="I422" i="16"/>
  <c r="M421" i="16"/>
  <c r="K421" i="16"/>
  <c r="I421" i="16"/>
  <c r="M420" i="16"/>
  <c r="K420" i="16"/>
  <c r="I420" i="16"/>
  <c r="M419" i="16"/>
  <c r="K419" i="16"/>
  <c r="I419" i="16"/>
  <c r="M418" i="16"/>
  <c r="K418" i="16"/>
  <c r="I418" i="16"/>
  <c r="M417" i="16"/>
  <c r="K417" i="16"/>
  <c r="I417" i="16"/>
  <c r="M416" i="16"/>
  <c r="K416" i="16"/>
  <c r="I416" i="16"/>
  <c r="M415" i="16"/>
  <c r="K415" i="16"/>
  <c r="I415" i="16"/>
  <c r="M414" i="16"/>
  <c r="K414" i="16"/>
  <c r="I414" i="16"/>
  <c r="M413" i="16"/>
  <c r="K413" i="16"/>
  <c r="I413" i="16"/>
  <c r="M412" i="16"/>
  <c r="K412" i="16"/>
  <c r="I412" i="16"/>
  <c r="M411" i="16"/>
  <c r="K411" i="16"/>
  <c r="I411" i="16"/>
  <c r="M410" i="16"/>
  <c r="K410" i="16"/>
  <c r="I410" i="16"/>
  <c r="M409" i="16"/>
  <c r="K409" i="16"/>
  <c r="I409" i="16"/>
  <c r="M408" i="16"/>
  <c r="K408" i="16"/>
  <c r="I408" i="16"/>
  <c r="M407" i="16"/>
  <c r="K407" i="16"/>
  <c r="I407" i="16"/>
  <c r="M406" i="16"/>
  <c r="K406" i="16"/>
  <c r="I406" i="16"/>
  <c r="M405" i="16"/>
  <c r="K405" i="16"/>
  <c r="I405" i="16"/>
  <c r="M404" i="16"/>
  <c r="K404" i="16"/>
  <c r="I404" i="16"/>
  <c r="M403" i="16"/>
  <c r="K403" i="16"/>
  <c r="I403" i="16"/>
  <c r="M402" i="16"/>
  <c r="K402" i="16"/>
  <c r="I402" i="16"/>
  <c r="M401" i="16"/>
  <c r="K401" i="16"/>
  <c r="I401" i="16"/>
  <c r="M400" i="16"/>
  <c r="K400" i="16"/>
  <c r="I400" i="16"/>
  <c r="M399" i="16"/>
  <c r="K399" i="16"/>
  <c r="I399" i="16"/>
  <c r="M398" i="16"/>
  <c r="K398" i="16"/>
  <c r="I398" i="16"/>
  <c r="M397" i="16"/>
  <c r="K397" i="16"/>
  <c r="I397" i="16"/>
  <c r="M396" i="16"/>
  <c r="K396" i="16"/>
  <c r="I396" i="16"/>
  <c r="M395" i="16"/>
  <c r="K395" i="16"/>
  <c r="I395" i="16"/>
  <c r="M394" i="16"/>
  <c r="K394" i="16"/>
  <c r="I394" i="16"/>
  <c r="M393" i="16"/>
  <c r="K393" i="16"/>
  <c r="I393" i="16"/>
  <c r="M392" i="16"/>
  <c r="K392" i="16"/>
  <c r="I392" i="16"/>
  <c r="M391" i="16"/>
  <c r="K391" i="16"/>
  <c r="I391" i="16"/>
  <c r="M390" i="16"/>
  <c r="K390" i="16"/>
  <c r="I390" i="16"/>
  <c r="M389" i="16"/>
  <c r="K389" i="16"/>
  <c r="I389" i="16"/>
  <c r="M388" i="16"/>
  <c r="K388" i="16"/>
  <c r="I388" i="16"/>
  <c r="M387" i="16"/>
  <c r="K387" i="16"/>
  <c r="I387" i="16"/>
  <c r="M386" i="16"/>
  <c r="K386" i="16"/>
  <c r="I386" i="16"/>
  <c r="M385" i="16"/>
  <c r="K385" i="16"/>
  <c r="I385" i="16"/>
  <c r="M384" i="16"/>
  <c r="K384" i="16"/>
  <c r="I384" i="16"/>
  <c r="M383" i="16"/>
  <c r="K383" i="16"/>
  <c r="I383" i="16"/>
  <c r="M382" i="16"/>
  <c r="K382" i="16"/>
  <c r="I382" i="16"/>
  <c r="M381" i="16"/>
  <c r="K381" i="16"/>
  <c r="I381" i="16"/>
  <c r="M380" i="16"/>
  <c r="K380" i="16"/>
  <c r="I380" i="16"/>
  <c r="M379" i="16"/>
  <c r="K379" i="16"/>
  <c r="I379" i="16"/>
  <c r="M378" i="16"/>
  <c r="K378" i="16"/>
  <c r="I378" i="16"/>
  <c r="M377" i="16"/>
  <c r="K377" i="16"/>
  <c r="I377" i="16"/>
  <c r="M376" i="16"/>
  <c r="K376" i="16"/>
  <c r="I376" i="16"/>
  <c r="M375" i="16"/>
  <c r="K375" i="16"/>
  <c r="I375" i="16"/>
  <c r="M374" i="16"/>
  <c r="K374" i="16"/>
  <c r="I374" i="16"/>
  <c r="M373" i="16"/>
  <c r="K373" i="16"/>
  <c r="I373" i="16"/>
  <c r="M372" i="16"/>
  <c r="K372" i="16"/>
  <c r="I372" i="16"/>
  <c r="M371" i="16"/>
  <c r="K371" i="16"/>
  <c r="I371" i="16"/>
  <c r="M370" i="16"/>
  <c r="K370" i="16"/>
  <c r="I370" i="16"/>
  <c r="M369" i="16"/>
  <c r="K369" i="16"/>
  <c r="I369" i="16"/>
  <c r="M368" i="16"/>
  <c r="K368" i="16"/>
  <c r="I368" i="16"/>
  <c r="M366" i="16"/>
  <c r="K366" i="16"/>
  <c r="I366" i="16"/>
  <c r="G365" i="16"/>
  <c r="K365" i="16" s="1"/>
  <c r="M364" i="16"/>
  <c r="K364" i="16"/>
  <c r="I364" i="16"/>
  <c r="M363" i="16"/>
  <c r="K363" i="16"/>
  <c r="I363" i="16"/>
  <c r="M362" i="16"/>
  <c r="K362" i="16"/>
  <c r="I362" i="16"/>
  <c r="M361" i="16"/>
  <c r="K361" i="16"/>
  <c r="I361" i="16"/>
  <c r="M360" i="16"/>
  <c r="K360" i="16"/>
  <c r="I360" i="16"/>
  <c r="M359" i="16"/>
  <c r="K359" i="16"/>
  <c r="I359" i="16"/>
  <c r="M358" i="16"/>
  <c r="K358" i="16"/>
  <c r="I358" i="16"/>
  <c r="M357" i="16"/>
  <c r="K357" i="16"/>
  <c r="I357" i="16"/>
  <c r="M356" i="16"/>
  <c r="K356" i="16"/>
  <c r="I356" i="16"/>
  <c r="M355" i="16"/>
  <c r="K355" i="16"/>
  <c r="I355" i="16"/>
  <c r="M354" i="16"/>
  <c r="K354" i="16"/>
  <c r="I354" i="16"/>
  <c r="M353" i="16"/>
  <c r="K353" i="16"/>
  <c r="I353" i="16"/>
  <c r="M352" i="16"/>
  <c r="K352" i="16"/>
  <c r="I352" i="16"/>
  <c r="M351" i="16"/>
  <c r="K351" i="16"/>
  <c r="I351" i="16"/>
  <c r="M347" i="16"/>
  <c r="K347" i="16"/>
  <c r="I347" i="16"/>
  <c r="M346" i="16"/>
  <c r="K346" i="16"/>
  <c r="I346" i="16"/>
  <c r="M344" i="16"/>
  <c r="K344" i="16"/>
  <c r="I344" i="16"/>
  <c r="M343" i="16"/>
  <c r="K343" i="16"/>
  <c r="I343" i="16"/>
  <c r="M341" i="16"/>
  <c r="K341" i="16"/>
  <c r="I341" i="16"/>
  <c r="M340" i="16"/>
  <c r="K340" i="16"/>
  <c r="I340" i="16"/>
  <c r="M338" i="16"/>
  <c r="K338" i="16"/>
  <c r="I338" i="16"/>
  <c r="M337" i="16"/>
  <c r="K337" i="16"/>
  <c r="I337" i="16"/>
  <c r="M336" i="16"/>
  <c r="K336" i="16"/>
  <c r="I336" i="16"/>
  <c r="M335" i="16"/>
  <c r="K335" i="16"/>
  <c r="I335" i="16"/>
  <c r="M334" i="16"/>
  <c r="K334" i="16"/>
  <c r="I334" i="16"/>
  <c r="M333" i="16"/>
  <c r="K333" i="16"/>
  <c r="I333" i="16"/>
  <c r="M332" i="16"/>
  <c r="K332" i="16"/>
  <c r="I332" i="16"/>
  <c r="M330" i="16"/>
  <c r="K330" i="16"/>
  <c r="I330" i="16"/>
  <c r="M329" i="16"/>
  <c r="K329" i="16"/>
  <c r="I329" i="16"/>
  <c r="M328" i="16"/>
  <c r="K328" i="16"/>
  <c r="I328" i="16"/>
  <c r="M327" i="16"/>
  <c r="K327" i="16"/>
  <c r="I327" i="16"/>
  <c r="M326" i="16"/>
  <c r="K326" i="16"/>
  <c r="I326" i="16"/>
  <c r="M325" i="16"/>
  <c r="K325" i="16"/>
  <c r="I325" i="16"/>
  <c r="M324" i="16"/>
  <c r="K324" i="16"/>
  <c r="I324" i="16"/>
  <c r="M323" i="16"/>
  <c r="K323" i="16"/>
  <c r="I323" i="16"/>
  <c r="M322" i="16"/>
  <c r="K322" i="16"/>
  <c r="I322" i="16"/>
  <c r="M321" i="16"/>
  <c r="K321" i="16"/>
  <c r="I321" i="16"/>
  <c r="M320" i="16"/>
  <c r="K320" i="16"/>
  <c r="I320" i="16"/>
  <c r="M319" i="16"/>
  <c r="K319" i="16"/>
  <c r="I319" i="16"/>
  <c r="M317" i="16"/>
  <c r="K317" i="16"/>
  <c r="I317" i="16"/>
  <c r="M316" i="16"/>
  <c r="K316" i="16"/>
  <c r="I316" i="16"/>
  <c r="M315" i="16"/>
  <c r="K315" i="16"/>
  <c r="I315" i="16"/>
  <c r="M314" i="16"/>
  <c r="K314" i="16"/>
  <c r="I314" i="16"/>
  <c r="M313" i="16"/>
  <c r="K313" i="16"/>
  <c r="I313" i="16"/>
  <c r="M312" i="16"/>
  <c r="K312" i="16"/>
  <c r="I312" i="16"/>
  <c r="M311" i="16"/>
  <c r="K311" i="16"/>
  <c r="I311" i="16"/>
  <c r="M310" i="16"/>
  <c r="K310" i="16"/>
  <c r="I310" i="16"/>
  <c r="M309" i="16"/>
  <c r="K309" i="16"/>
  <c r="I309" i="16"/>
  <c r="M308" i="16"/>
  <c r="K308" i="16"/>
  <c r="I308" i="16"/>
  <c r="M307" i="16"/>
  <c r="K307" i="16"/>
  <c r="I307" i="16"/>
  <c r="M306" i="16"/>
  <c r="K306" i="16"/>
  <c r="I306" i="16"/>
  <c r="M305" i="16"/>
  <c r="K305" i="16"/>
  <c r="I305" i="16"/>
  <c r="M304" i="16"/>
  <c r="K304" i="16"/>
  <c r="I304" i="16"/>
  <c r="M303" i="16"/>
  <c r="K303" i="16"/>
  <c r="I303" i="16"/>
  <c r="M302" i="16"/>
  <c r="K302" i="16"/>
  <c r="I302" i="16"/>
  <c r="M301" i="16"/>
  <c r="K301" i="16"/>
  <c r="I301" i="16"/>
  <c r="M300" i="16"/>
  <c r="K300" i="16"/>
  <c r="I300" i="16"/>
  <c r="M299" i="16"/>
  <c r="K299" i="16"/>
  <c r="I299" i="16"/>
  <c r="M298" i="16"/>
  <c r="K298" i="16"/>
  <c r="I298" i="16"/>
  <c r="M297" i="16"/>
  <c r="K297" i="16"/>
  <c r="I297" i="16"/>
  <c r="M296" i="16"/>
  <c r="K296" i="16"/>
  <c r="I296" i="16"/>
  <c r="M295" i="16"/>
  <c r="K295" i="16"/>
  <c r="I295" i="16"/>
  <c r="M294" i="16"/>
  <c r="K294" i="16"/>
  <c r="I294" i="16"/>
  <c r="M293" i="16"/>
  <c r="K293" i="16"/>
  <c r="I293" i="16"/>
  <c r="M292" i="16"/>
  <c r="K292" i="16"/>
  <c r="I292" i="16"/>
  <c r="M291" i="16"/>
  <c r="K291" i="16"/>
  <c r="I291" i="16"/>
  <c r="M290" i="16"/>
  <c r="K290" i="16"/>
  <c r="I290" i="16"/>
  <c r="M289" i="16"/>
  <c r="K289" i="16"/>
  <c r="I289" i="16"/>
  <c r="M288" i="16"/>
  <c r="K288" i="16"/>
  <c r="I288" i="16"/>
  <c r="M287" i="16"/>
  <c r="K287" i="16"/>
  <c r="I287" i="16"/>
  <c r="M286" i="16"/>
  <c r="K286" i="16"/>
  <c r="I286" i="16"/>
  <c r="M285" i="16"/>
  <c r="K285" i="16"/>
  <c r="I285" i="16"/>
  <c r="M284" i="16"/>
  <c r="K284" i="16"/>
  <c r="I284" i="16"/>
  <c r="M283" i="16"/>
  <c r="K283" i="16"/>
  <c r="I283" i="16"/>
  <c r="M282" i="16"/>
  <c r="K282" i="16"/>
  <c r="I282" i="16"/>
  <c r="M281" i="16"/>
  <c r="K281" i="16"/>
  <c r="I281" i="16"/>
  <c r="M280" i="16"/>
  <c r="K280" i="16"/>
  <c r="I280" i="16"/>
  <c r="M279" i="16"/>
  <c r="K279" i="16"/>
  <c r="I279" i="16"/>
  <c r="M278" i="16"/>
  <c r="K278" i="16"/>
  <c r="I278" i="16"/>
  <c r="M277" i="16"/>
  <c r="K277" i="16"/>
  <c r="I277" i="16"/>
  <c r="M276" i="16"/>
  <c r="K276" i="16"/>
  <c r="I276" i="16"/>
  <c r="M275" i="16"/>
  <c r="K275" i="16"/>
  <c r="I275" i="16"/>
  <c r="M274" i="16"/>
  <c r="K274" i="16"/>
  <c r="I274" i="16"/>
  <c r="M273" i="16"/>
  <c r="K273" i="16"/>
  <c r="I273" i="16"/>
  <c r="M272" i="16"/>
  <c r="K272" i="16"/>
  <c r="I272" i="16"/>
  <c r="M271" i="16"/>
  <c r="K271" i="16"/>
  <c r="I271" i="16"/>
  <c r="M270" i="16"/>
  <c r="K270" i="16"/>
  <c r="I270" i="16"/>
  <c r="M268" i="16"/>
  <c r="K268" i="16"/>
  <c r="I268" i="16"/>
  <c r="G267" i="16"/>
  <c r="M267" i="16" s="1"/>
  <c r="M266" i="16"/>
  <c r="K266" i="16"/>
  <c r="I266" i="16"/>
  <c r="M265" i="16"/>
  <c r="K265" i="16"/>
  <c r="I265" i="16"/>
  <c r="M264" i="16"/>
  <c r="K264" i="16"/>
  <c r="I264" i="16"/>
  <c r="M263" i="16"/>
  <c r="K263" i="16"/>
  <c r="I263" i="16"/>
  <c r="M262" i="16"/>
  <c r="K262" i="16"/>
  <c r="I262" i="16"/>
  <c r="M261" i="16"/>
  <c r="K261" i="16"/>
  <c r="I261" i="16"/>
  <c r="M260" i="16"/>
  <c r="K260" i="16"/>
  <c r="I260" i="16"/>
  <c r="M259" i="16"/>
  <c r="K259" i="16"/>
  <c r="I259" i="16"/>
  <c r="M258" i="16"/>
  <c r="K258" i="16"/>
  <c r="I258" i="16"/>
  <c r="M257" i="16"/>
  <c r="K257" i="16"/>
  <c r="I257" i="16"/>
  <c r="M256" i="16"/>
  <c r="K256" i="16"/>
  <c r="I256" i="16"/>
  <c r="M255" i="16"/>
  <c r="K255" i="16"/>
  <c r="I255" i="16"/>
  <c r="M254" i="16"/>
  <c r="K254" i="16"/>
  <c r="I254" i="16"/>
  <c r="M253" i="16"/>
  <c r="K253" i="16"/>
  <c r="I253" i="16"/>
  <c r="M249" i="16"/>
  <c r="K249" i="16"/>
  <c r="I249" i="16"/>
  <c r="I247" i="16" s="1"/>
  <c r="M248" i="16"/>
  <c r="K248" i="16"/>
  <c r="I248" i="16"/>
  <c r="M246" i="16"/>
  <c r="K246" i="16"/>
  <c r="I246" i="16"/>
  <c r="M245" i="16"/>
  <c r="K245" i="16"/>
  <c r="I245" i="16"/>
  <c r="M243" i="16"/>
  <c r="K243" i="16"/>
  <c r="I243" i="16"/>
  <c r="M242" i="16"/>
  <c r="M241" i="16" s="1"/>
  <c r="K242" i="16"/>
  <c r="I242" i="16"/>
  <c r="M240" i="16"/>
  <c r="K240" i="16"/>
  <c r="I240" i="16"/>
  <c r="M239" i="16"/>
  <c r="K239" i="16"/>
  <c r="I239" i="16"/>
  <c r="M238" i="16"/>
  <c r="K238" i="16"/>
  <c r="I238" i="16"/>
  <c r="M237" i="16"/>
  <c r="K237" i="16"/>
  <c r="I237" i="16"/>
  <c r="M236" i="16"/>
  <c r="K236" i="16"/>
  <c r="I236" i="16"/>
  <c r="M235" i="16"/>
  <c r="K235" i="16"/>
  <c r="I235" i="16"/>
  <c r="M234" i="16"/>
  <c r="K234" i="16"/>
  <c r="I234" i="16"/>
  <c r="M232" i="16"/>
  <c r="K232" i="16"/>
  <c r="I232" i="16"/>
  <c r="M231" i="16"/>
  <c r="K231" i="16"/>
  <c r="I231" i="16"/>
  <c r="M230" i="16"/>
  <c r="K230" i="16"/>
  <c r="I230" i="16"/>
  <c r="M229" i="16"/>
  <c r="K229" i="16"/>
  <c r="I229" i="16"/>
  <c r="M228" i="16"/>
  <c r="K228" i="16"/>
  <c r="I228" i="16"/>
  <c r="M227" i="16"/>
  <c r="K227" i="16"/>
  <c r="I227" i="16"/>
  <c r="M226" i="16"/>
  <c r="K226" i="16"/>
  <c r="I226" i="16"/>
  <c r="M225" i="16"/>
  <c r="K225" i="16"/>
  <c r="I225" i="16"/>
  <c r="M224" i="16"/>
  <c r="K224" i="16"/>
  <c r="I224" i="16"/>
  <c r="M223" i="16"/>
  <c r="K223" i="16"/>
  <c r="I223" i="16"/>
  <c r="M222" i="16"/>
  <c r="K222" i="16"/>
  <c r="I222" i="16"/>
  <c r="M220" i="16"/>
  <c r="K220" i="16"/>
  <c r="I220" i="16"/>
  <c r="M219" i="16"/>
  <c r="K219" i="16"/>
  <c r="I219" i="16"/>
  <c r="M218" i="16"/>
  <c r="K218" i="16"/>
  <c r="I218" i="16"/>
  <c r="M217" i="16"/>
  <c r="K217" i="16"/>
  <c r="I217" i="16"/>
  <c r="M216" i="16"/>
  <c r="K216" i="16"/>
  <c r="I216" i="16"/>
  <c r="M215" i="16"/>
  <c r="K215" i="16"/>
  <c r="I215" i="16"/>
  <c r="M214" i="16"/>
  <c r="K214" i="16"/>
  <c r="I214" i="16"/>
  <c r="M213" i="16"/>
  <c r="K213" i="16"/>
  <c r="I213" i="16"/>
  <c r="M212" i="16"/>
  <c r="K212" i="16"/>
  <c r="I212" i="16"/>
  <c r="M211" i="16"/>
  <c r="K211" i="16"/>
  <c r="I211" i="16"/>
  <c r="M210" i="16"/>
  <c r="K210" i="16"/>
  <c r="I210" i="16"/>
  <c r="M209" i="16"/>
  <c r="K209" i="16"/>
  <c r="I209" i="16"/>
  <c r="M208" i="16"/>
  <c r="K208" i="16"/>
  <c r="I208" i="16"/>
  <c r="M207" i="16"/>
  <c r="K207" i="16"/>
  <c r="I207" i="16"/>
  <c r="M206" i="16"/>
  <c r="K206" i="16"/>
  <c r="I206" i="16"/>
  <c r="M205" i="16"/>
  <c r="K205" i="16"/>
  <c r="I205" i="16"/>
  <c r="M204" i="16"/>
  <c r="K204" i="16"/>
  <c r="I204" i="16"/>
  <c r="M203" i="16"/>
  <c r="K203" i="16"/>
  <c r="I203" i="16"/>
  <c r="M202" i="16"/>
  <c r="K202" i="16"/>
  <c r="I202" i="16"/>
  <c r="M201" i="16"/>
  <c r="K201" i="16"/>
  <c r="I201" i="16"/>
  <c r="M200" i="16"/>
  <c r="K200" i="16"/>
  <c r="I200" i="16"/>
  <c r="M199" i="16"/>
  <c r="K199" i="16"/>
  <c r="I199" i="16"/>
  <c r="M198" i="16"/>
  <c r="K198" i="16"/>
  <c r="I198" i="16"/>
  <c r="M197" i="16"/>
  <c r="K197" i="16"/>
  <c r="I197" i="16"/>
  <c r="M196" i="16"/>
  <c r="K196" i="16"/>
  <c r="I196" i="16"/>
  <c r="M195" i="16"/>
  <c r="K195" i="16"/>
  <c r="I195" i="16"/>
  <c r="M194" i="16"/>
  <c r="K194" i="16"/>
  <c r="I194" i="16"/>
  <c r="M193" i="16"/>
  <c r="K193" i="16"/>
  <c r="I193" i="16"/>
  <c r="M192" i="16"/>
  <c r="K192" i="16"/>
  <c r="I192" i="16"/>
  <c r="M191" i="16"/>
  <c r="K191" i="16"/>
  <c r="I191" i="16"/>
  <c r="M190" i="16"/>
  <c r="K190" i="16"/>
  <c r="I190" i="16"/>
  <c r="M189" i="16"/>
  <c r="K189" i="16"/>
  <c r="I189" i="16"/>
  <c r="M188" i="16"/>
  <c r="K188" i="16"/>
  <c r="I188" i="16"/>
  <c r="M187" i="16"/>
  <c r="K187" i="16"/>
  <c r="I187" i="16"/>
  <c r="M186" i="16"/>
  <c r="K186" i="16"/>
  <c r="I186" i="16"/>
  <c r="M185" i="16"/>
  <c r="K185" i="16"/>
  <c r="I185" i="16"/>
  <c r="M184" i="16"/>
  <c r="K184" i="16"/>
  <c r="I184" i="16"/>
  <c r="M183" i="16"/>
  <c r="K183" i="16"/>
  <c r="I183" i="16"/>
  <c r="M182" i="16"/>
  <c r="K182" i="16"/>
  <c r="I182" i="16"/>
  <c r="M181" i="16"/>
  <c r="K181" i="16"/>
  <c r="I181" i="16"/>
  <c r="M180" i="16"/>
  <c r="K180" i="16"/>
  <c r="I180" i="16"/>
  <c r="M179" i="16"/>
  <c r="K179" i="16"/>
  <c r="I179" i="16"/>
  <c r="M178" i="16"/>
  <c r="K178" i="16"/>
  <c r="I178" i="16"/>
  <c r="M177" i="16"/>
  <c r="K177" i="16"/>
  <c r="I177" i="16"/>
  <c r="M176" i="16"/>
  <c r="K176" i="16"/>
  <c r="I176" i="16"/>
  <c r="M175" i="16"/>
  <c r="K175" i="16"/>
  <c r="I175" i="16"/>
  <c r="M174" i="16"/>
  <c r="K174" i="16"/>
  <c r="I174" i="16"/>
  <c r="M173" i="16"/>
  <c r="K173" i="16"/>
  <c r="I173" i="16"/>
  <c r="M172" i="16"/>
  <c r="K172" i="16"/>
  <c r="I172" i="16"/>
  <c r="M171" i="16"/>
  <c r="K171" i="16"/>
  <c r="I171" i="16"/>
  <c r="M170" i="16"/>
  <c r="K170" i="16"/>
  <c r="I170" i="16"/>
  <c r="M169" i="16"/>
  <c r="K169" i="16"/>
  <c r="I169" i="16"/>
  <c r="M168" i="16"/>
  <c r="K168" i="16"/>
  <c r="I168" i="16"/>
  <c r="M167" i="16"/>
  <c r="K167" i="16"/>
  <c r="I167" i="16"/>
  <c r="M166" i="16"/>
  <c r="K166" i="16"/>
  <c r="I166" i="16"/>
  <c r="M165" i="16"/>
  <c r="K165" i="16"/>
  <c r="I165" i="16"/>
  <c r="M164" i="16"/>
  <c r="K164" i="16"/>
  <c r="I164" i="16"/>
  <c r="M163" i="16"/>
  <c r="K163" i="16"/>
  <c r="I163" i="16"/>
  <c r="M162" i="16"/>
  <c r="K162" i="16"/>
  <c r="I162" i="16"/>
  <c r="M161" i="16"/>
  <c r="K161" i="16"/>
  <c r="I161" i="16"/>
  <c r="M160" i="16"/>
  <c r="K160" i="16"/>
  <c r="I160" i="16"/>
  <c r="M159" i="16"/>
  <c r="K159" i="16"/>
  <c r="I159" i="16"/>
  <c r="M158" i="16"/>
  <c r="K158" i="16"/>
  <c r="I158" i="16"/>
  <c r="M157" i="16"/>
  <c r="K157" i="16"/>
  <c r="I157" i="16"/>
  <c r="M156" i="16"/>
  <c r="K156" i="16"/>
  <c r="I156" i="16"/>
  <c r="M155" i="16"/>
  <c r="K155" i="16"/>
  <c r="I155" i="16"/>
  <c r="M154" i="16"/>
  <c r="K154" i="16"/>
  <c r="I154" i="16"/>
  <c r="M153" i="16"/>
  <c r="K153" i="16"/>
  <c r="I153" i="16"/>
  <c r="M152" i="16"/>
  <c r="K152" i="16"/>
  <c r="I152" i="16"/>
  <c r="M151" i="16"/>
  <c r="K151" i="16"/>
  <c r="I151" i="16"/>
  <c r="M150" i="16"/>
  <c r="K150" i="16"/>
  <c r="I150" i="16"/>
  <c r="M149" i="16"/>
  <c r="K149" i="16"/>
  <c r="I149" i="16"/>
  <c r="M148" i="16"/>
  <c r="K148" i="16"/>
  <c r="I148" i="16"/>
  <c r="M147" i="16"/>
  <c r="K147" i="16"/>
  <c r="I147" i="16"/>
  <c r="M146" i="16"/>
  <c r="K146" i="16"/>
  <c r="I146" i="16"/>
  <c r="M145" i="16"/>
  <c r="K145" i="16"/>
  <c r="I145" i="16"/>
  <c r="M144" i="16"/>
  <c r="K144" i="16"/>
  <c r="I144" i="16"/>
  <c r="M142" i="16"/>
  <c r="K142" i="16"/>
  <c r="I142" i="16"/>
  <c r="G141" i="16"/>
  <c r="M141" i="16" s="1"/>
  <c r="M140" i="16"/>
  <c r="K140" i="16"/>
  <c r="I140" i="16"/>
  <c r="M139" i="16"/>
  <c r="K139" i="16"/>
  <c r="I139" i="16"/>
  <c r="M138" i="16"/>
  <c r="K138" i="16"/>
  <c r="I138" i="16"/>
  <c r="M137" i="16"/>
  <c r="K137" i="16"/>
  <c r="I137" i="16"/>
  <c r="M136" i="16"/>
  <c r="K136" i="16"/>
  <c r="I136" i="16"/>
  <c r="M135" i="16"/>
  <c r="K135" i="16"/>
  <c r="I135" i="16"/>
  <c r="M134" i="16"/>
  <c r="K134" i="16"/>
  <c r="I134" i="16"/>
  <c r="M133" i="16"/>
  <c r="K133" i="16"/>
  <c r="I133" i="16"/>
  <c r="M132" i="16"/>
  <c r="K132" i="16"/>
  <c r="I132" i="16"/>
  <c r="M131" i="16"/>
  <c r="K131" i="16"/>
  <c r="I131" i="16"/>
  <c r="M130" i="16"/>
  <c r="K130" i="16"/>
  <c r="I130" i="16"/>
  <c r="M129" i="16"/>
  <c r="K129" i="16"/>
  <c r="I129" i="16"/>
  <c r="M128" i="16"/>
  <c r="K128" i="16"/>
  <c r="I128" i="16"/>
  <c r="M127" i="16"/>
  <c r="K127" i="16"/>
  <c r="I127" i="16"/>
  <c r="M123" i="16"/>
  <c r="K123" i="16"/>
  <c r="K121" i="16" s="1"/>
  <c r="I123" i="16"/>
  <c r="M122" i="16"/>
  <c r="K122" i="16"/>
  <c r="I122" i="16"/>
  <c r="M120" i="16"/>
  <c r="K120" i="16"/>
  <c r="I120" i="16"/>
  <c r="M119" i="16"/>
  <c r="K119" i="16"/>
  <c r="I119" i="16"/>
  <c r="M117" i="16"/>
  <c r="K117" i="16"/>
  <c r="I117" i="16"/>
  <c r="M116" i="16"/>
  <c r="K116" i="16"/>
  <c r="I116" i="16"/>
  <c r="M114" i="16"/>
  <c r="K114" i="16"/>
  <c r="I114" i="16"/>
  <c r="M113" i="16"/>
  <c r="K113" i="16"/>
  <c r="I113" i="16"/>
  <c r="M112" i="16"/>
  <c r="K112" i="16"/>
  <c r="I112" i="16"/>
  <c r="M111" i="16"/>
  <c r="K111" i="16"/>
  <c r="I111" i="16"/>
  <c r="M110" i="16"/>
  <c r="K110" i="16"/>
  <c r="I110" i="16"/>
  <c r="M109" i="16"/>
  <c r="K109" i="16"/>
  <c r="I109" i="16"/>
  <c r="M108" i="16"/>
  <c r="K108" i="16"/>
  <c r="I108" i="16"/>
  <c r="M106" i="16"/>
  <c r="K106" i="16"/>
  <c r="I106" i="16"/>
  <c r="M105" i="16"/>
  <c r="K105" i="16"/>
  <c r="I105" i="16"/>
  <c r="M104" i="16"/>
  <c r="K104" i="16"/>
  <c r="I104" i="16"/>
  <c r="M103" i="16"/>
  <c r="K103" i="16"/>
  <c r="I103" i="16"/>
  <c r="M102" i="16"/>
  <c r="K102" i="16"/>
  <c r="I102" i="16"/>
  <c r="M101" i="16"/>
  <c r="K101" i="16"/>
  <c r="I101" i="16"/>
  <c r="M100" i="16"/>
  <c r="K100" i="16"/>
  <c r="I100" i="16"/>
  <c r="M99" i="16"/>
  <c r="K99" i="16"/>
  <c r="I99" i="16"/>
  <c r="M98" i="16"/>
  <c r="K98" i="16"/>
  <c r="I98" i="16"/>
  <c r="M97" i="16"/>
  <c r="K97" i="16"/>
  <c r="I97" i="16"/>
  <c r="M95" i="16"/>
  <c r="K95" i="16"/>
  <c r="I95" i="16"/>
  <c r="M94" i="16"/>
  <c r="K94" i="16"/>
  <c r="I94" i="16"/>
  <c r="M93" i="16"/>
  <c r="K93" i="16"/>
  <c r="I93" i="16"/>
  <c r="M92" i="16"/>
  <c r="K92" i="16"/>
  <c r="I92" i="16"/>
  <c r="M91" i="16"/>
  <c r="K91" i="16"/>
  <c r="I91" i="16"/>
  <c r="M90" i="16"/>
  <c r="K90" i="16"/>
  <c r="I90" i="16"/>
  <c r="M89" i="16"/>
  <c r="K89" i="16"/>
  <c r="I89" i="16"/>
  <c r="M88" i="16"/>
  <c r="K88" i="16"/>
  <c r="I88" i="16"/>
  <c r="M87" i="16"/>
  <c r="K87" i="16"/>
  <c r="I87" i="16"/>
  <c r="M86" i="16"/>
  <c r="K86" i="16"/>
  <c r="I86" i="16"/>
  <c r="M85" i="16"/>
  <c r="K85" i="16"/>
  <c r="I85" i="16"/>
  <c r="M84" i="16"/>
  <c r="K84" i="16"/>
  <c r="I84" i="16"/>
  <c r="M83" i="16"/>
  <c r="K83" i="16"/>
  <c r="I83" i="16"/>
  <c r="M82" i="16"/>
  <c r="K82" i="16"/>
  <c r="I82" i="16"/>
  <c r="M81" i="16"/>
  <c r="K81" i="16"/>
  <c r="I81" i="16"/>
  <c r="M80" i="16"/>
  <c r="K80" i="16"/>
  <c r="I80" i="16"/>
  <c r="M79" i="16"/>
  <c r="K79" i="16"/>
  <c r="I79" i="16"/>
  <c r="M78" i="16"/>
  <c r="K78" i="16"/>
  <c r="I78" i="16"/>
  <c r="M77" i="16"/>
  <c r="K77" i="16"/>
  <c r="I77" i="16"/>
  <c r="M76" i="16"/>
  <c r="K76" i="16"/>
  <c r="I76" i="16"/>
  <c r="M75" i="16"/>
  <c r="K75" i="16"/>
  <c r="I75" i="16"/>
  <c r="M74" i="16"/>
  <c r="K74" i="16"/>
  <c r="I74" i="16"/>
  <c r="M73" i="16"/>
  <c r="K73" i="16"/>
  <c r="I73" i="16"/>
  <c r="M72" i="16"/>
  <c r="K72" i="16"/>
  <c r="I72" i="16"/>
  <c r="M71" i="16"/>
  <c r="K71" i="16"/>
  <c r="I71" i="16"/>
  <c r="M70" i="16"/>
  <c r="K70" i="16"/>
  <c r="I70" i="16"/>
  <c r="M69" i="16"/>
  <c r="K69" i="16"/>
  <c r="I69" i="16"/>
  <c r="M68" i="16"/>
  <c r="K68" i="16"/>
  <c r="I68" i="16"/>
  <c r="M67" i="16"/>
  <c r="K67" i="16"/>
  <c r="I67" i="16"/>
  <c r="M66" i="16"/>
  <c r="K66" i="16"/>
  <c r="I66" i="16"/>
  <c r="M65" i="16"/>
  <c r="K65" i="16"/>
  <c r="I65" i="16"/>
  <c r="M64" i="16"/>
  <c r="K64" i="16"/>
  <c r="I64" i="16"/>
  <c r="M63" i="16"/>
  <c r="K63" i="16"/>
  <c r="I63" i="16"/>
  <c r="M62" i="16"/>
  <c r="K62" i="16"/>
  <c r="I62" i="16"/>
  <c r="M61" i="16"/>
  <c r="K61" i="16"/>
  <c r="I61" i="16"/>
  <c r="M60" i="16"/>
  <c r="K60" i="16"/>
  <c r="I60" i="16"/>
  <c r="M59" i="16"/>
  <c r="K59" i="16"/>
  <c r="I59" i="16"/>
  <c r="M58" i="16"/>
  <c r="K58" i="16"/>
  <c r="I58" i="16"/>
  <c r="M57" i="16"/>
  <c r="K57" i="16"/>
  <c r="I57" i="16"/>
  <c r="M56" i="16"/>
  <c r="K56" i="16"/>
  <c r="I56" i="16"/>
  <c r="M55" i="16"/>
  <c r="K55" i="16"/>
  <c r="I55" i="16"/>
  <c r="M54" i="16"/>
  <c r="K54" i="16"/>
  <c r="I54" i="16"/>
  <c r="M53" i="16"/>
  <c r="K53" i="16"/>
  <c r="I53" i="16"/>
  <c r="M52" i="16"/>
  <c r="K52" i="16"/>
  <c r="I52" i="16"/>
  <c r="M51" i="16"/>
  <c r="K51" i="16"/>
  <c r="I51" i="16"/>
  <c r="M50" i="16"/>
  <c r="K50" i="16"/>
  <c r="I50" i="16"/>
  <c r="M49" i="16"/>
  <c r="K49" i="16"/>
  <c r="I49" i="16"/>
  <c r="M48" i="16"/>
  <c r="K48" i="16"/>
  <c r="I48" i="16"/>
  <c r="M47" i="16"/>
  <c r="K47" i="16"/>
  <c r="I47" i="16"/>
  <c r="M46" i="16"/>
  <c r="K46" i="16"/>
  <c r="I46" i="16"/>
  <c r="M45" i="16"/>
  <c r="K45" i="16"/>
  <c r="I45" i="16"/>
  <c r="M44" i="16"/>
  <c r="K44" i="16"/>
  <c r="I44" i="16"/>
  <c r="M43" i="16"/>
  <c r="K43" i="16"/>
  <c r="I43" i="16"/>
  <c r="M42" i="16"/>
  <c r="K42" i="16"/>
  <c r="I42" i="16"/>
  <c r="M41" i="16"/>
  <c r="K41" i="16"/>
  <c r="I41" i="16"/>
  <c r="M40" i="16"/>
  <c r="K40" i="16"/>
  <c r="I40" i="16"/>
  <c r="M39" i="16"/>
  <c r="K39" i="16"/>
  <c r="I39" i="16"/>
  <c r="M38" i="16"/>
  <c r="K38" i="16"/>
  <c r="I38" i="16"/>
  <c r="M37" i="16"/>
  <c r="K37" i="16"/>
  <c r="I37" i="16"/>
  <c r="M36" i="16"/>
  <c r="K36" i="16"/>
  <c r="I36" i="16"/>
  <c r="M35" i="16"/>
  <c r="K35" i="16"/>
  <c r="I35" i="16"/>
  <c r="M34" i="16"/>
  <c r="K34" i="16"/>
  <c r="I34" i="16"/>
  <c r="M33" i="16"/>
  <c r="K33" i="16"/>
  <c r="I33" i="16"/>
  <c r="M32" i="16"/>
  <c r="K32" i="16"/>
  <c r="I32" i="16"/>
  <c r="M31" i="16"/>
  <c r="K31" i="16"/>
  <c r="I31" i="16"/>
  <c r="M30" i="16"/>
  <c r="K30" i="16"/>
  <c r="I30" i="16"/>
  <c r="M29" i="16"/>
  <c r="K29" i="16"/>
  <c r="I29" i="16"/>
  <c r="M28" i="16"/>
  <c r="K28" i="16"/>
  <c r="I28" i="16"/>
  <c r="M27" i="16"/>
  <c r="K27" i="16"/>
  <c r="I27" i="16"/>
  <c r="M26" i="16"/>
  <c r="K26" i="16"/>
  <c r="I26" i="16"/>
  <c r="M25" i="16"/>
  <c r="K25" i="16"/>
  <c r="I25" i="16"/>
  <c r="M23" i="16"/>
  <c r="K23" i="16"/>
  <c r="I23" i="16"/>
  <c r="G22" i="16"/>
  <c r="K22" i="16" s="1"/>
  <c r="M21" i="16"/>
  <c r="K21" i="16"/>
  <c r="I21" i="16"/>
  <c r="M20" i="16"/>
  <c r="K20" i="16"/>
  <c r="I20" i="16"/>
  <c r="M19" i="16"/>
  <c r="K19" i="16"/>
  <c r="I19" i="16"/>
  <c r="M18" i="16"/>
  <c r="K18" i="16"/>
  <c r="I18" i="16"/>
  <c r="M17" i="16"/>
  <c r="K17" i="16"/>
  <c r="I17" i="16"/>
  <c r="M16" i="16"/>
  <c r="K16" i="16"/>
  <c r="I16" i="16"/>
  <c r="M15" i="16"/>
  <c r="K15" i="16"/>
  <c r="I15" i="16"/>
  <c r="M14" i="16"/>
  <c r="K14" i="16"/>
  <c r="I14" i="16"/>
  <c r="M13" i="16"/>
  <c r="K13" i="16"/>
  <c r="I13" i="16"/>
  <c r="M12" i="16"/>
  <c r="K12" i="16"/>
  <c r="I12" i="16"/>
  <c r="M11" i="16"/>
  <c r="K11" i="16"/>
  <c r="I11" i="16"/>
  <c r="M10" i="16"/>
  <c r="K10" i="16"/>
  <c r="I10" i="16"/>
  <c r="M9" i="16"/>
  <c r="K9" i="16"/>
  <c r="I9" i="16"/>
  <c r="M8" i="16"/>
  <c r="K8" i="16"/>
  <c r="I8" i="16"/>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6" i="15"/>
  <c r="H735" i="15"/>
  <c r="H734" i="15"/>
  <c r="H733" i="15"/>
  <c r="H732" i="15"/>
  <c r="H731" i="15"/>
  <c r="H730"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2" i="15"/>
  <c r="H691" i="15"/>
  <c r="H690" i="15"/>
  <c r="H689" i="15"/>
  <c r="H688" i="15"/>
  <c r="H687" i="15"/>
  <c r="H686"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1"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4"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79" i="15"/>
  <c r="H578" i="15"/>
  <c r="H577" i="15"/>
  <c r="H576" i="15"/>
  <c r="H575" i="15"/>
  <c r="H574" i="15"/>
  <c r="H573" i="15"/>
  <c r="H572" i="15"/>
  <c r="H571"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5" i="15"/>
  <c r="H534" i="15"/>
  <c r="H533" i="15"/>
  <c r="H532" i="15"/>
  <c r="H531" i="15"/>
  <c r="H530" i="15"/>
  <c r="H529" i="15"/>
  <c r="H528" i="15"/>
  <c r="H527" i="15"/>
  <c r="H526" i="15"/>
  <c r="H525" i="15"/>
  <c r="H524" i="15"/>
  <c r="H523" i="15"/>
  <c r="H522" i="15"/>
  <c r="H521" i="15"/>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40" i="14"/>
  <c r="J340" i="14"/>
  <c r="H340" i="14"/>
  <c r="N340" i="14" s="1"/>
  <c r="L339" i="14"/>
  <c r="J339" i="14"/>
  <c r="H339" i="14"/>
  <c r="N339" i="14" s="1"/>
  <c r="O339" i="14" s="1"/>
  <c r="L338" i="14"/>
  <c r="J338" i="14"/>
  <c r="H338" i="14"/>
  <c r="L337" i="14"/>
  <c r="J337" i="14"/>
  <c r="H337" i="14"/>
  <c r="L336" i="14"/>
  <c r="J336" i="14"/>
  <c r="H336" i="14"/>
  <c r="N336" i="14" s="1"/>
  <c r="O336" i="14" s="1"/>
  <c r="L334" i="14"/>
  <c r="J334" i="14"/>
  <c r="H334" i="14"/>
  <c r="L333" i="14"/>
  <c r="J333" i="14"/>
  <c r="H333" i="14"/>
  <c r="L332" i="14"/>
  <c r="J332" i="14"/>
  <c r="H332" i="14"/>
  <c r="N332" i="14" s="1"/>
  <c r="O332" i="14" s="1"/>
  <c r="L331" i="14"/>
  <c r="J331" i="14"/>
  <c r="H331" i="14"/>
  <c r="N331" i="14" s="1"/>
  <c r="O331" i="14" s="1"/>
  <c r="L330" i="14"/>
  <c r="J330" i="14"/>
  <c r="H330" i="14"/>
  <c r="L326" i="14"/>
  <c r="L325" i="14" s="1"/>
  <c r="J326" i="14"/>
  <c r="J325" i="14" s="1"/>
  <c r="H326" i="14"/>
  <c r="N326" i="14" s="1"/>
  <c r="O326" i="14" s="1"/>
  <c r="O325" i="14" s="1"/>
  <c r="E26" i="13" s="1"/>
  <c r="L324" i="14"/>
  <c r="L323" i="14" s="1"/>
  <c r="J324" i="14"/>
  <c r="J323" i="14" s="1"/>
  <c r="H324" i="14"/>
  <c r="N324" i="14" s="1"/>
  <c r="L320" i="14"/>
  <c r="J320" i="14"/>
  <c r="H320" i="14"/>
  <c r="N320" i="14" s="1"/>
  <c r="O320" i="14" s="1"/>
  <c r="L319" i="14"/>
  <c r="J319" i="14"/>
  <c r="H319" i="14"/>
  <c r="L315" i="14"/>
  <c r="J315" i="14"/>
  <c r="H315" i="14"/>
  <c r="L313" i="14"/>
  <c r="J313" i="14"/>
  <c r="H313" i="14"/>
  <c r="N313" i="14" s="1"/>
  <c r="O313" i="14" s="1"/>
  <c r="L311" i="14"/>
  <c r="J311" i="14"/>
  <c r="H311" i="14"/>
  <c r="N311" i="14" s="1"/>
  <c r="O311" i="14" s="1"/>
  <c r="L310" i="14"/>
  <c r="J310" i="14"/>
  <c r="H310" i="14"/>
  <c r="N310" i="14" s="1"/>
  <c r="O310" i="14" s="1"/>
  <c r="L309" i="14"/>
  <c r="J309" i="14"/>
  <c r="H309" i="14"/>
  <c r="N309" i="14" s="1"/>
  <c r="O309" i="14" s="1"/>
  <c r="L308" i="14"/>
  <c r="J308" i="14"/>
  <c r="H308" i="14"/>
  <c r="L307" i="14"/>
  <c r="J307" i="14"/>
  <c r="H307" i="14"/>
  <c r="L305" i="14"/>
  <c r="J305" i="14"/>
  <c r="H305" i="14"/>
  <c r="L304" i="14"/>
  <c r="J304" i="14"/>
  <c r="H304" i="14"/>
  <c r="N304" i="14" s="1"/>
  <c r="O304" i="14" s="1"/>
  <c r="L303" i="14"/>
  <c r="J303" i="14"/>
  <c r="H303" i="14"/>
  <c r="N303" i="14" s="1"/>
  <c r="O303" i="14" s="1"/>
  <c r="L301" i="14"/>
  <c r="J301" i="14"/>
  <c r="H301" i="14"/>
  <c r="N301" i="14" s="1"/>
  <c r="O301" i="14" s="1"/>
  <c r="L281" i="14"/>
  <c r="J281" i="14"/>
  <c r="H281" i="14"/>
  <c r="N281" i="14" s="1"/>
  <c r="O281" i="14" s="1"/>
  <c r="L270" i="14"/>
  <c r="J270" i="14"/>
  <c r="H270" i="14"/>
  <c r="N270" i="14" s="1"/>
  <c r="O270" i="14" s="1"/>
  <c r="L268" i="14"/>
  <c r="J268" i="14"/>
  <c r="H268" i="14"/>
  <c r="N268" i="14" s="1"/>
  <c r="L266" i="14"/>
  <c r="J266" i="14"/>
  <c r="H266" i="14"/>
  <c r="L264" i="14"/>
  <c r="J264" i="14"/>
  <c r="H264" i="14"/>
  <c r="L259" i="14"/>
  <c r="J259" i="14"/>
  <c r="H259" i="14"/>
  <c r="L258" i="14"/>
  <c r="J258" i="14"/>
  <c r="H258" i="14"/>
  <c r="N258" i="14" s="1"/>
  <c r="O258" i="14" s="1"/>
  <c r="L257" i="14"/>
  <c r="J257" i="14"/>
  <c r="H257" i="14"/>
  <c r="N257" i="14" s="1"/>
  <c r="O257" i="14" s="1"/>
  <c r="L256" i="14"/>
  <c r="J256" i="14"/>
  <c r="H256" i="14"/>
  <c r="L254" i="14"/>
  <c r="L253" i="14" s="1"/>
  <c r="J254" i="14"/>
  <c r="J253" i="14" s="1"/>
  <c r="H254" i="14"/>
  <c r="H253" i="14" s="1"/>
  <c r="C16" i="13" s="1"/>
  <c r="L251" i="14"/>
  <c r="J251" i="14"/>
  <c r="H251" i="14"/>
  <c r="L249" i="14"/>
  <c r="J249" i="14"/>
  <c r="H249" i="14"/>
  <c r="L247" i="14"/>
  <c r="J247" i="14"/>
  <c r="H247" i="14"/>
  <c r="L243" i="14"/>
  <c r="J243" i="14"/>
  <c r="H243" i="14"/>
  <c r="N243" i="14" s="1"/>
  <c r="O243" i="14" s="1"/>
  <c r="L241" i="14"/>
  <c r="J241" i="14"/>
  <c r="H241" i="14"/>
  <c r="N241" i="14" s="1"/>
  <c r="O241" i="14" s="1"/>
  <c r="L239" i="14"/>
  <c r="J239" i="14"/>
  <c r="H239" i="14"/>
  <c r="N239" i="14" s="1"/>
  <c r="O239" i="14" s="1"/>
  <c r="L220" i="14"/>
  <c r="J220" i="14"/>
  <c r="H220" i="14"/>
  <c r="N220" i="14" s="1"/>
  <c r="O220" i="14" s="1"/>
  <c r="L215" i="14"/>
  <c r="J215" i="14"/>
  <c r="H215" i="14"/>
  <c r="N215" i="14" s="1"/>
  <c r="O215" i="14" s="1"/>
  <c r="L212" i="14"/>
  <c r="J212" i="14"/>
  <c r="H212" i="14"/>
  <c r="N212" i="14" s="1"/>
  <c r="O212" i="14" s="1"/>
  <c r="L210" i="14"/>
  <c r="J210" i="14"/>
  <c r="H210" i="14"/>
  <c r="N210" i="14" s="1"/>
  <c r="O210" i="14" s="1"/>
  <c r="L207" i="14"/>
  <c r="J207" i="14"/>
  <c r="H207" i="14"/>
  <c r="N207" i="14" s="1"/>
  <c r="O207" i="14" s="1"/>
  <c r="L204" i="14"/>
  <c r="J204" i="14"/>
  <c r="H204" i="14"/>
  <c r="L202" i="14"/>
  <c r="J202" i="14"/>
  <c r="H202" i="14"/>
  <c r="L199" i="14"/>
  <c r="J199" i="14"/>
  <c r="H199" i="14"/>
  <c r="L196" i="14"/>
  <c r="J196" i="14"/>
  <c r="H196" i="14"/>
  <c r="L194" i="14"/>
  <c r="J194" i="14"/>
  <c r="H194" i="14"/>
  <c r="N194" i="14" s="1"/>
  <c r="O194" i="14" s="1"/>
  <c r="L157" i="14"/>
  <c r="J157" i="14"/>
  <c r="H157" i="14"/>
  <c r="L138" i="14"/>
  <c r="J138" i="14"/>
  <c r="H138" i="14"/>
  <c r="N138" i="14" s="1"/>
  <c r="O138" i="14" s="1"/>
  <c r="L128" i="14"/>
  <c r="J128" i="14"/>
  <c r="H128" i="14"/>
  <c r="N128" i="14" s="1"/>
  <c r="O128" i="14" s="1"/>
  <c r="L126" i="14"/>
  <c r="J126" i="14"/>
  <c r="H126" i="14"/>
  <c r="N126" i="14" s="1"/>
  <c r="O126" i="14" s="1"/>
  <c r="L124" i="14"/>
  <c r="J124" i="14"/>
  <c r="H124" i="14"/>
  <c r="N124" i="14" s="1"/>
  <c r="L121" i="14"/>
  <c r="J121" i="14"/>
  <c r="H121" i="14"/>
  <c r="N121" i="14" s="1"/>
  <c r="O121" i="14" s="1"/>
  <c r="L119" i="14"/>
  <c r="J119" i="14"/>
  <c r="H119" i="14"/>
  <c r="L117" i="14"/>
  <c r="L116" i="14" s="1"/>
  <c r="J117" i="14"/>
  <c r="J116" i="14" s="1"/>
  <c r="H117" i="14"/>
  <c r="H116" i="14" s="1"/>
  <c r="C13" i="13" s="1"/>
  <c r="L114" i="14"/>
  <c r="L113" i="14" s="1"/>
  <c r="J114" i="14"/>
  <c r="J113" i="14" s="1"/>
  <c r="H114" i="14"/>
  <c r="N114" i="14" s="1"/>
  <c r="O114" i="14" s="1"/>
  <c r="O113" i="14" s="1"/>
  <c r="E12" i="13" s="1"/>
  <c r="L111" i="14"/>
  <c r="J111" i="14"/>
  <c r="H111" i="14"/>
  <c r="N111" i="14" s="1"/>
  <c r="O111" i="14" s="1"/>
  <c r="L108" i="14"/>
  <c r="J108" i="14"/>
  <c r="H108" i="14"/>
  <c r="L98" i="14"/>
  <c r="J98" i="14"/>
  <c r="H98" i="14"/>
  <c r="N98" i="14" s="1"/>
  <c r="O98" i="14" s="1"/>
  <c r="L97" i="14"/>
  <c r="J97" i="14"/>
  <c r="H97" i="14"/>
  <c r="N97" i="14" s="1"/>
  <c r="O97" i="14" s="1"/>
  <c r="L96" i="14"/>
  <c r="J96" i="14"/>
  <c r="H96" i="14"/>
  <c r="N96" i="14" s="1"/>
  <c r="L77" i="14"/>
  <c r="J77" i="14"/>
  <c r="H77" i="14"/>
  <c r="N77" i="14" s="1"/>
  <c r="O77" i="14" s="1"/>
  <c r="L75" i="14"/>
  <c r="J75" i="14"/>
  <c r="H75" i="14"/>
  <c r="N75" i="14" s="1"/>
  <c r="O75" i="14" s="1"/>
  <c r="L57" i="14"/>
  <c r="J57" i="14"/>
  <c r="H57" i="14"/>
  <c r="N57" i="14" s="1"/>
  <c r="L55" i="14"/>
  <c r="J55" i="14"/>
  <c r="H55" i="14"/>
  <c r="L35" i="14"/>
  <c r="L34" i="14" s="1"/>
  <c r="J35" i="14"/>
  <c r="J34" i="14" s="1"/>
  <c r="H35" i="14"/>
  <c r="H34" i="14" s="1"/>
  <c r="C10" i="13" s="1"/>
  <c r="M34" i="14"/>
  <c r="L32" i="14"/>
  <c r="L31" i="14" s="1"/>
  <c r="J32" i="14"/>
  <c r="J31" i="14" s="1"/>
  <c r="H32" i="14"/>
  <c r="N32" i="14" s="1"/>
  <c r="L28" i="14"/>
  <c r="J28" i="14"/>
  <c r="H28" i="14"/>
  <c r="N28" i="14" s="1"/>
  <c r="L27" i="14"/>
  <c r="J27" i="14"/>
  <c r="H27" i="14"/>
  <c r="N27" i="14" s="1"/>
  <c r="O27" i="14" s="1"/>
  <c r="L24" i="14"/>
  <c r="J24" i="14"/>
  <c r="H24" i="14"/>
  <c r="L23" i="14"/>
  <c r="J23" i="14"/>
  <c r="H23" i="14"/>
  <c r="L22" i="14"/>
  <c r="J22" i="14"/>
  <c r="H22" i="14"/>
  <c r="N22" i="14" s="1"/>
  <c r="O22" i="14" s="1"/>
  <c r="L19" i="14"/>
  <c r="J19" i="14"/>
  <c r="H19" i="14"/>
  <c r="N19" i="14" s="1"/>
  <c r="L16" i="14"/>
  <c r="J16" i="14"/>
  <c r="H16" i="14"/>
  <c r="N16" i="14" s="1"/>
  <c r="O16" i="14" s="1"/>
  <c r="L13" i="14"/>
  <c r="J13" i="14"/>
  <c r="H13" i="14"/>
  <c r="N13" i="14" s="1"/>
  <c r="O13" i="14" s="1"/>
  <c r="L11" i="14"/>
  <c r="J11" i="14"/>
  <c r="H11" i="14"/>
  <c r="N11" i="14" s="1"/>
  <c r="O11" i="14" s="1"/>
  <c r="L9" i="14"/>
  <c r="J9" i="14"/>
  <c r="H9" i="14"/>
  <c r="N9" i="14" s="1"/>
  <c r="J4" i="13" a="1"/>
  <c r="J4" i="13" s="1"/>
  <c r="M578" i="16" l="1"/>
  <c r="I480" i="16"/>
  <c r="M463" i="16"/>
  <c r="K575" i="16"/>
  <c r="M687" i="16"/>
  <c r="K247" i="16"/>
  <c r="K701" i="16"/>
  <c r="K339" i="16"/>
  <c r="M221" i="16"/>
  <c r="M244" i="16"/>
  <c r="I567" i="16"/>
  <c r="M247" i="16"/>
  <c r="K318" i="16"/>
  <c r="K331" i="16"/>
  <c r="M126" i="16"/>
  <c r="K731" i="16"/>
  <c r="M318" i="16"/>
  <c r="I703" i="16"/>
  <c r="M432" i="16"/>
  <c r="M480" i="16"/>
  <c r="K681" i="16"/>
  <c r="K687" i="16"/>
  <c r="I365" i="16"/>
  <c r="I350" i="16" s="1"/>
  <c r="K567" i="16"/>
  <c r="K578" i="16"/>
  <c r="M365" i="16"/>
  <c r="M452" i="16"/>
  <c r="M458" i="16"/>
  <c r="I478" i="16"/>
  <c r="I244" i="16"/>
  <c r="I578" i="16"/>
  <c r="I96" i="16"/>
  <c r="I121" i="16"/>
  <c r="I452" i="16"/>
  <c r="I458" i="16"/>
  <c r="M350" i="16"/>
  <c r="H581" i="15"/>
  <c r="C37" i="13" s="1"/>
  <c r="D37" i="13" s="1"/>
  <c r="E37" i="13" s="1"/>
  <c r="M22" i="16"/>
  <c r="I24" i="16"/>
  <c r="M24" i="16"/>
  <c r="K96" i="16"/>
  <c r="M96" i="16"/>
  <c r="I115" i="16"/>
  <c r="M115" i="16"/>
  <c r="M118" i="16"/>
  <c r="K141" i="16"/>
  <c r="I143" i="16"/>
  <c r="M233" i="16"/>
  <c r="K252" i="16"/>
  <c r="I331" i="16"/>
  <c r="I339" i="16"/>
  <c r="M339" i="16"/>
  <c r="I345" i="16"/>
  <c r="M345" i="16"/>
  <c r="K345" i="16"/>
  <c r="K455" i="16"/>
  <c r="M455" i="16"/>
  <c r="K458" i="16"/>
  <c r="K551" i="16"/>
  <c r="I575" i="16"/>
  <c r="I581" i="16"/>
  <c r="M586" i="16"/>
  <c r="K663" i="16"/>
  <c r="M663" i="16"/>
  <c r="M731" i="16"/>
  <c r="K741" i="16"/>
  <c r="K746" i="16"/>
  <c r="N256" i="14"/>
  <c r="O256" i="14" s="1"/>
  <c r="H255" i="14"/>
  <c r="C17" i="13" s="1"/>
  <c r="J118" i="14"/>
  <c r="J335" i="14"/>
  <c r="L335" i="14"/>
  <c r="H325" i="14"/>
  <c r="C26" i="13" s="1"/>
  <c r="H335" i="14"/>
  <c r="C29" i="13" s="1"/>
  <c r="N278" i="14"/>
  <c r="O278" i="14" s="1"/>
  <c r="N276" i="14"/>
  <c r="O276" i="14" s="1"/>
  <c r="N274" i="14"/>
  <c r="O274" i="14" s="1"/>
  <c r="N272" i="14"/>
  <c r="J263" i="14"/>
  <c r="J280" i="14"/>
  <c r="H314" i="14"/>
  <c r="C23" i="13" s="1"/>
  <c r="L329" i="14"/>
  <c r="N204" i="14"/>
  <c r="O204" i="14" s="1"/>
  <c r="N35" i="14"/>
  <c r="O35" i="14" s="1"/>
  <c r="O34" i="14" s="1"/>
  <c r="E10" i="13" s="1"/>
  <c r="N325" i="14"/>
  <c r="D26" i="13" s="1"/>
  <c r="L125" i="14"/>
  <c r="L54" i="14"/>
  <c r="O28" i="14"/>
  <c r="L118" i="14"/>
  <c r="L263" i="14"/>
  <c r="H280" i="14"/>
  <c r="C21" i="13" s="1"/>
  <c r="H729" i="15"/>
  <c r="C38" i="13" s="1"/>
  <c r="H431" i="15"/>
  <c r="C36" i="13" s="1"/>
  <c r="H389" i="15"/>
  <c r="C35" i="13" s="1"/>
  <c r="D35" i="13" s="1"/>
  <c r="E35" i="13" s="1"/>
  <c r="H194" i="15"/>
  <c r="H7" i="15"/>
  <c r="C33" i="13" s="1"/>
  <c r="D33" i="13" s="1"/>
  <c r="K24" i="16"/>
  <c r="K143" i="16"/>
  <c r="K241" i="16"/>
  <c r="K342" i="16"/>
  <c r="M444" i="16"/>
  <c r="K478" i="16"/>
  <c r="M575" i="16"/>
  <c r="M581" i="16"/>
  <c r="I601" i="16"/>
  <c r="I586" i="16" s="1"/>
  <c r="K675" i="16"/>
  <c r="M684" i="16"/>
  <c r="M7" i="16"/>
  <c r="K350" i="16"/>
  <c r="I432" i="16"/>
  <c r="M601" i="16"/>
  <c r="K703" i="16"/>
  <c r="I731" i="16"/>
  <c r="M746" i="16"/>
  <c r="K233" i="16"/>
  <c r="I241" i="16"/>
  <c r="K267" i="16"/>
  <c r="I342" i="16"/>
  <c r="K367" i="16"/>
  <c r="K444" i="16"/>
  <c r="I551" i="16"/>
  <c r="M567" i="16"/>
  <c r="K581" i="16"/>
  <c r="I675" i="16"/>
  <c r="K684" i="16"/>
  <c r="I741" i="16"/>
  <c r="I22" i="16"/>
  <c r="I107" i="16"/>
  <c r="M121" i="16"/>
  <c r="I141" i="16"/>
  <c r="I126" i="16" s="1"/>
  <c r="M143" i="16"/>
  <c r="K221" i="16"/>
  <c r="I233" i="16"/>
  <c r="M342" i="16"/>
  <c r="I367" i="16"/>
  <c r="M551" i="16"/>
  <c r="M675" i="16"/>
  <c r="M741" i="16"/>
  <c r="K115" i="16"/>
  <c r="K432" i="16"/>
  <c r="K463" i="16"/>
  <c r="I663" i="16"/>
  <c r="M703" i="16"/>
  <c r="M692" i="16" s="1"/>
  <c r="M107" i="16"/>
  <c r="I221" i="16"/>
  <c r="I269" i="16"/>
  <c r="M367" i="16"/>
  <c r="K586" i="16"/>
  <c r="K603" i="16"/>
  <c r="I463" i="16"/>
  <c r="I7" i="16"/>
  <c r="K107" i="16"/>
  <c r="K118" i="16"/>
  <c r="M269" i="16"/>
  <c r="K480" i="16"/>
  <c r="I603" i="16"/>
  <c r="K7" i="16"/>
  <c r="K244" i="16"/>
  <c r="M252" i="16"/>
  <c r="I318" i="16"/>
  <c r="M331" i="16"/>
  <c r="I118" i="16"/>
  <c r="K126" i="16"/>
  <c r="K269" i="16"/>
  <c r="I444" i="16"/>
  <c r="M603" i="16"/>
  <c r="I684" i="16"/>
  <c r="I745" i="16"/>
  <c r="C47" i="13" s="1"/>
  <c r="D47" i="13" s="1"/>
  <c r="E47" i="13" s="1"/>
  <c r="I701" i="16"/>
  <c r="I692" i="16" s="1"/>
  <c r="I267" i="16"/>
  <c r="I252" i="16" s="1"/>
  <c r="H329" i="14"/>
  <c r="N117" i="14"/>
  <c r="N116" i="14" s="1"/>
  <c r="D13" i="13" s="1"/>
  <c r="N251" i="14"/>
  <c r="O251" i="14" s="1"/>
  <c r="L280" i="14"/>
  <c r="J314" i="14"/>
  <c r="O117" i="14"/>
  <c r="O116" i="14" s="1"/>
  <c r="E13" i="13" s="1"/>
  <c r="H118" i="14"/>
  <c r="C14" i="13" s="1"/>
  <c r="N157" i="14"/>
  <c r="O157" i="14" s="1"/>
  <c r="J329" i="14"/>
  <c r="J125" i="14"/>
  <c r="L8" i="14"/>
  <c r="L255" i="14"/>
  <c r="J255" i="14"/>
  <c r="L314" i="14"/>
  <c r="H54" i="14"/>
  <c r="C11" i="13" s="1"/>
  <c r="N319" i="14"/>
  <c r="O319" i="14" s="1"/>
  <c r="J54" i="14"/>
  <c r="J8" i="14"/>
  <c r="J302" i="14"/>
  <c r="O19" i="14"/>
  <c r="O57" i="14"/>
  <c r="L302" i="14"/>
  <c r="O324" i="14"/>
  <c r="O323" i="14" s="1"/>
  <c r="E25" i="13" s="1"/>
  <c r="E24" i="13" s="1"/>
  <c r="N323" i="14"/>
  <c r="O32" i="14"/>
  <c r="O31" i="14" s="1"/>
  <c r="E9" i="13" s="1"/>
  <c r="N31" i="14"/>
  <c r="D9" i="13" s="1"/>
  <c r="H125" i="14"/>
  <c r="C15" i="13" s="1"/>
  <c r="H302" i="14"/>
  <c r="C22" i="13" s="1"/>
  <c r="H8" i="14"/>
  <c r="C8" i="13" s="1"/>
  <c r="N202" i="14"/>
  <c r="O202" i="14" s="1"/>
  <c r="N249" i="14"/>
  <c r="O249" i="14" s="1"/>
  <c r="N259" i="14"/>
  <c r="O259" i="14" s="1"/>
  <c r="N308" i="14"/>
  <c r="N24" i="14"/>
  <c r="H31" i="14"/>
  <c r="C9" i="13" s="1"/>
  <c r="N55" i="14"/>
  <c r="O55" i="14" s="1"/>
  <c r="N119" i="14"/>
  <c r="O119" i="14" s="1"/>
  <c r="N266" i="14"/>
  <c r="O266" i="14" s="1"/>
  <c r="N315" i="14"/>
  <c r="H323" i="14"/>
  <c r="N338" i="14"/>
  <c r="O338" i="14" s="1"/>
  <c r="H113" i="14"/>
  <c r="C12" i="13" s="1"/>
  <c r="N196" i="14"/>
  <c r="O196" i="14" s="1"/>
  <c r="N254" i="14"/>
  <c r="H263" i="14"/>
  <c r="C19" i="13" s="1"/>
  <c r="N280" i="14"/>
  <c r="D21" i="13" s="1"/>
  <c r="N305" i="14"/>
  <c r="O305" i="14" s="1"/>
  <c r="N330" i="14"/>
  <c r="O330" i="14" s="1"/>
  <c r="N333" i="14"/>
  <c r="O333" i="14" s="1"/>
  <c r="O280" i="14"/>
  <c r="E21" i="13" s="1"/>
  <c r="N199" i="14"/>
  <c r="O199" i="14" s="1"/>
  <c r="N247" i="14"/>
  <c r="O247" i="14" s="1"/>
  <c r="N307" i="14"/>
  <c r="O307" i="14" s="1"/>
  <c r="N334" i="14"/>
  <c r="O334" i="14" s="1"/>
  <c r="N23" i="14"/>
  <c r="O23" i="14" s="1"/>
  <c r="N108" i="14"/>
  <c r="O108" i="14" s="1"/>
  <c r="N264" i="14"/>
  <c r="N337" i="14"/>
  <c r="O337" i="14" s="1"/>
  <c r="O9" i="14"/>
  <c r="O96" i="14"/>
  <c r="N113" i="14"/>
  <c r="D12" i="13" s="1"/>
  <c r="O124" i="14"/>
  <c r="O268" i="14"/>
  <c r="O340" i="14"/>
  <c r="J64" i="13"/>
  <c r="J5" i="13" a="1"/>
  <c r="J5" i="13" s="1"/>
  <c r="K692" i="16" l="1"/>
  <c r="I251" i="16"/>
  <c r="C42" i="13" s="1"/>
  <c r="D42" i="13" s="1"/>
  <c r="E42" i="13" s="1"/>
  <c r="O255" i="14"/>
  <c r="E17" i="13" s="1"/>
  <c r="I349" i="16"/>
  <c r="C43" i="13" s="1"/>
  <c r="D43" i="13" s="1"/>
  <c r="E43" i="13" s="1"/>
  <c r="I691" i="16"/>
  <c r="C46" i="13" s="1"/>
  <c r="D46" i="13" s="1"/>
  <c r="E46" i="13" s="1"/>
  <c r="I6" i="16"/>
  <c r="C40" i="13" s="1"/>
  <c r="D40" i="13" s="1"/>
  <c r="I585" i="16"/>
  <c r="C45" i="13" s="1"/>
  <c r="D45" i="13" s="1"/>
  <c r="E45" i="13" s="1"/>
  <c r="N255" i="14"/>
  <c r="J328" i="14"/>
  <c r="J322" i="14" s="1"/>
  <c r="O272" i="14"/>
  <c r="L328" i="14"/>
  <c r="L322" i="14" s="1"/>
  <c r="N125" i="14"/>
  <c r="D15" i="13" s="1"/>
  <c r="C7" i="13"/>
  <c r="H279" i="14"/>
  <c r="H271" i="14" s="1"/>
  <c r="C20" i="13" s="1"/>
  <c r="C18" i="13" s="1"/>
  <c r="J279" i="14"/>
  <c r="J271" i="14" s="1"/>
  <c r="L279" i="14"/>
  <c r="L271" i="14" s="1"/>
  <c r="N322" i="14"/>
  <c r="D25" i="13"/>
  <c r="D24" i="13" s="1"/>
  <c r="H322" i="14"/>
  <c r="C25" i="13"/>
  <c r="C24" i="13" s="1"/>
  <c r="O322" i="14"/>
  <c r="N34" i="14"/>
  <c r="D10" i="13" s="1"/>
  <c r="N263" i="14"/>
  <c r="H328" i="14"/>
  <c r="C28" i="13"/>
  <c r="C27" i="13" s="1"/>
  <c r="H6" i="15"/>
  <c r="C34" i="13"/>
  <c r="D34" i="13" s="1"/>
  <c r="E34" i="13" s="1"/>
  <c r="D36" i="13"/>
  <c r="E36" i="13" s="1"/>
  <c r="D38" i="13"/>
  <c r="E38" i="13" s="1"/>
  <c r="I125" i="16"/>
  <c r="C41" i="13" s="1"/>
  <c r="D41" i="13" s="1"/>
  <c r="E41" i="13" s="1"/>
  <c r="I462" i="16"/>
  <c r="C44" i="13" s="1"/>
  <c r="D44" i="13" s="1"/>
  <c r="E44" i="13" s="1"/>
  <c r="O329" i="14"/>
  <c r="E28" i="13" s="1"/>
  <c r="N329" i="14"/>
  <c r="D28" i="13" s="1"/>
  <c r="N335" i="14"/>
  <c r="D29" i="13" s="1"/>
  <c r="N8" i="14"/>
  <c r="D8" i="13" s="1"/>
  <c r="N302" i="14"/>
  <c r="D22" i="13" s="1"/>
  <c r="N118" i="14"/>
  <c r="D14" i="13" s="1"/>
  <c r="D17" i="13"/>
  <c r="H7" i="14"/>
  <c r="O264" i="14"/>
  <c r="O263" i="14" s="1"/>
  <c r="E19" i="13" s="1"/>
  <c r="O125" i="14"/>
  <c r="E15" i="13" s="1"/>
  <c r="O54" i="14"/>
  <c r="E11" i="13" s="1"/>
  <c r="N54" i="14"/>
  <c r="D11" i="13" s="1"/>
  <c r="O118" i="14"/>
  <c r="E14" i="13" s="1"/>
  <c r="O308" i="14"/>
  <c r="O302" i="14" s="1"/>
  <c r="E22" i="13" s="1"/>
  <c r="O315" i="14"/>
  <c r="O314" i="14" s="1"/>
  <c r="E23" i="13" s="1"/>
  <c r="N314" i="14"/>
  <c r="O24" i="14"/>
  <c r="O8" i="14" s="1"/>
  <c r="E8" i="13" s="1"/>
  <c r="O254" i="14"/>
  <c r="O253" i="14" s="1"/>
  <c r="E16" i="13" s="1"/>
  <c r="N253" i="14"/>
  <c r="D16" i="13" s="1"/>
  <c r="O335" i="14"/>
  <c r="E29" i="13" s="1"/>
  <c r="E33" i="13"/>
  <c r="C64" i="13"/>
  <c r="B64" i="13"/>
  <c r="E40" i="13" l="1"/>
  <c r="E39" i="13" s="1"/>
  <c r="E32" i="13" s="1"/>
  <c r="E31" i="13" s="1"/>
  <c r="D19" i="13"/>
  <c r="N279" i="14"/>
  <c r="N271" i="14" s="1"/>
  <c r="C6" i="13"/>
  <c r="B28" i="11" s="1"/>
  <c r="O328" i="14"/>
  <c r="D7" i="13"/>
  <c r="D27" i="13"/>
  <c r="E27" i="13"/>
  <c r="E7" i="13"/>
  <c r="D23" i="13"/>
  <c r="I5" i="16"/>
  <c r="D39" i="13"/>
  <c r="D32" i="13" s="1"/>
  <c r="D31" i="13" s="1"/>
  <c r="O7" i="14"/>
  <c r="N328" i="14"/>
  <c r="N7" i="14"/>
  <c r="N262" i="14" l="1"/>
  <c r="N6" i="14" s="1"/>
  <c r="D20" i="13"/>
  <c r="D18" i="13" s="1"/>
  <c r="D6" i="13" s="1"/>
  <c r="C28" i="11" s="1"/>
  <c r="L262" i="14"/>
  <c r="J262" i="14"/>
  <c r="H262" i="14"/>
  <c r="H6" i="14" s="1"/>
  <c r="O279" i="14"/>
  <c r="C29" i="11"/>
  <c r="A24" i="11"/>
  <c r="G339" i="8"/>
  <c r="G338"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1" i="8"/>
  <c r="G210" i="8"/>
  <c r="G209" i="8"/>
  <c r="G208" i="8"/>
  <c r="G207" i="8"/>
  <c r="G206" i="8"/>
  <c r="G205" i="8"/>
  <c r="G204" i="8"/>
  <c r="G203" i="8"/>
  <c r="G202" i="8"/>
  <c r="G201" i="8"/>
  <c r="G200" i="8"/>
  <c r="G199" i="8"/>
  <c r="G198" i="8"/>
  <c r="G196" i="8"/>
  <c r="G195" i="8"/>
  <c r="G194" i="8"/>
  <c r="G193" i="8"/>
  <c r="G192" i="8"/>
  <c r="G191" i="8"/>
  <c r="G190" i="8"/>
  <c r="G189" i="8"/>
  <c r="G188" i="8"/>
  <c r="G187" i="8"/>
  <c r="G186" i="8"/>
  <c r="G185" i="8"/>
  <c r="G184" i="8"/>
  <c r="G183" i="8"/>
  <c r="G181" i="8"/>
  <c r="G180" i="8"/>
  <c r="G179" i="8"/>
  <c r="G178" i="8"/>
  <c r="G177" i="8"/>
  <c r="G176" i="8"/>
  <c r="G175" i="8"/>
  <c r="G174" i="8"/>
  <c r="G173" i="8"/>
  <c r="G172" i="8"/>
  <c r="G171" i="8"/>
  <c r="G170" i="8"/>
  <c r="G169" i="8"/>
  <c r="H64" i="3"/>
  <c r="J64" i="3" s="1"/>
  <c r="G337" i="8" l="1"/>
  <c r="B52" i="6" s="1"/>
  <c r="C52" i="6" s="1"/>
  <c r="D52" i="6" s="1"/>
  <c r="L7" i="14"/>
  <c r="L6" i="14" s="1"/>
  <c r="J7" i="14"/>
  <c r="J6" i="14" s="1"/>
  <c r="O271" i="14"/>
  <c r="G168" i="8"/>
  <c r="B46" i="6" s="1"/>
  <c r="C46" i="6" s="1"/>
  <c r="D46" i="6" s="1"/>
  <c r="G266" i="8"/>
  <c r="B51" i="6" s="1"/>
  <c r="C51" i="6" s="1"/>
  <c r="D51" i="6" s="1"/>
  <c r="G239" i="8"/>
  <c r="B50" i="6" s="1"/>
  <c r="C50" i="6" s="1"/>
  <c r="D50" i="6" s="1"/>
  <c r="G182" i="8"/>
  <c r="B47" i="6" s="1"/>
  <c r="C47" i="6" s="1"/>
  <c r="D47" i="6" s="1"/>
  <c r="G197" i="8"/>
  <c r="B48" i="6" s="1"/>
  <c r="C48" i="6" s="1"/>
  <c r="D48" i="6" s="1"/>
  <c r="G212" i="8"/>
  <c r="B49" i="6" s="1"/>
  <c r="C49" i="6" s="1"/>
  <c r="D49" i="6" s="1"/>
  <c r="L64" i="3"/>
  <c r="N64" i="3"/>
  <c r="P64" i="3"/>
  <c r="Q64" i="3" s="1"/>
  <c r="O262" i="14" l="1"/>
  <c r="O6" i="14" s="1"/>
  <c r="E20" i="13"/>
  <c r="E18" i="13" s="1"/>
  <c r="E6" i="13" s="1"/>
  <c r="B45" i="6"/>
  <c r="B24" i="11" s="1"/>
  <c r="G167" i="8"/>
  <c r="D45" i="6"/>
  <c r="D24" i="11" s="1"/>
  <c r="C45" i="6"/>
  <c r="C24" i="11" s="1"/>
  <c r="A25" i="11" l="1"/>
  <c r="A23" i="11"/>
  <c r="A22" i="11"/>
  <c r="A21" i="11"/>
  <c r="I4" i="11" a="1"/>
  <c r="I4" i="11" s="1"/>
  <c r="D28" i="11" l="1"/>
  <c r="I34" i="11"/>
  <c r="B34" i="11" s="1"/>
  <c r="I5" i="11" a="1"/>
  <c r="I5" i="11" s="1"/>
  <c r="A34" i="11" l="1"/>
  <c r="G584" i="9" l="1"/>
  <c r="G583" i="9"/>
  <c r="G580" i="9"/>
  <c r="G579" i="9"/>
  <c r="G578" i="9"/>
  <c r="G577" i="9"/>
  <c r="G576" i="9"/>
  <c r="G575" i="9"/>
  <c r="G574" i="9"/>
  <c r="G573" i="9"/>
  <c r="G570" i="9"/>
  <c r="G569" i="9"/>
  <c r="G568" i="9"/>
  <c r="G567" i="9"/>
  <c r="G566" i="9"/>
  <c r="G565" i="9"/>
  <c r="G564" i="9"/>
  <c r="G563"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2" i="9"/>
  <c r="G351" i="9"/>
  <c r="G350" i="9"/>
  <c r="G349" i="9"/>
  <c r="G348" i="9"/>
  <c r="G347" i="9"/>
  <c r="G346" i="9"/>
  <c r="G345" i="9"/>
  <c r="G344" i="9"/>
  <c r="G343" i="9"/>
  <c r="G342" i="9"/>
  <c r="G341" i="9"/>
  <c r="G340" i="9"/>
  <c r="G339" i="9"/>
  <c r="G337" i="9"/>
  <c r="G336" i="9"/>
  <c r="G335" i="9"/>
  <c r="G334" i="9"/>
  <c r="G333" i="9"/>
  <c r="G332" i="9"/>
  <c r="G331" i="9"/>
  <c r="G330" i="9"/>
  <c r="G329" i="9"/>
  <c r="G328" i="9"/>
  <c r="G327" i="9"/>
  <c r="G326" i="9"/>
  <c r="G325" i="9"/>
  <c r="G324" i="9"/>
  <c r="G323" i="9"/>
  <c r="G322" i="9"/>
  <c r="G319" i="9"/>
  <c r="G318" i="9"/>
  <c r="G317" i="9"/>
  <c r="G316" i="9"/>
  <c r="G315" i="9"/>
  <c r="G314" i="9"/>
  <c r="G313" i="9"/>
  <c r="G312" i="9"/>
  <c r="G311" i="9"/>
  <c r="G310" i="9"/>
  <c r="G309" i="9"/>
  <c r="G308" i="9"/>
  <c r="G307" i="9"/>
  <c r="G306" i="9"/>
  <c r="G305" i="9"/>
  <c r="G304" i="9"/>
  <c r="G303" i="9"/>
  <c r="G302"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383" i="8"/>
  <c r="G382" i="8"/>
  <c r="G381" i="8"/>
  <c r="G380" i="8"/>
  <c r="G379" i="8"/>
  <c r="G378" i="8"/>
  <c r="G377" i="8"/>
  <c r="G376" i="8"/>
  <c r="G375" i="8"/>
  <c r="G374" i="8"/>
  <c r="G373" i="8"/>
  <c r="G372" i="8"/>
  <c r="G371" i="8"/>
  <c r="G369" i="8"/>
  <c r="G368" i="8"/>
  <c r="G367" i="8"/>
  <c r="G365" i="8"/>
  <c r="G364" i="8"/>
  <c r="G363" i="8"/>
  <c r="G361" i="8"/>
  <c r="G360" i="8"/>
  <c r="G359" i="8"/>
  <c r="G358" i="8"/>
  <c r="G357" i="8"/>
  <c r="G356" i="8"/>
  <c r="G354" i="8"/>
  <c r="G353" i="8" s="1"/>
  <c r="B57" i="6" s="1"/>
  <c r="G352" i="8"/>
  <c r="G351" i="8"/>
  <c r="G349" i="8"/>
  <c r="G348" i="8"/>
  <c r="G347" i="8"/>
  <c r="G346" i="8"/>
  <c r="G344" i="8"/>
  <c r="G343" i="8"/>
  <c r="G165" i="8"/>
  <c r="G164" i="8"/>
  <c r="G163" i="8"/>
  <c r="G162" i="8"/>
  <c r="G161" i="8"/>
  <c r="G160" i="8"/>
  <c r="G159" i="8"/>
  <c r="G158" i="8"/>
  <c r="G157" i="8"/>
  <c r="G156" i="8"/>
  <c r="G155" i="8"/>
  <c r="G154" i="8"/>
  <c r="G153" i="8"/>
  <c r="G151" i="8"/>
  <c r="G150" i="8"/>
  <c r="G149" i="8"/>
  <c r="G147" i="8"/>
  <c r="G146" i="8"/>
  <c r="G145" i="8"/>
  <c r="G143" i="8"/>
  <c r="G142" i="8"/>
  <c r="G140" i="8"/>
  <c r="G139" i="8"/>
  <c r="G138" i="8"/>
  <c r="G137" i="8"/>
  <c r="G136" i="8"/>
  <c r="G135" i="8"/>
  <c r="G134" i="8"/>
  <c r="G133" i="8"/>
  <c r="G132" i="8"/>
  <c r="G131" i="8"/>
  <c r="G130" i="8"/>
  <c r="G129" i="8"/>
  <c r="G128" i="8"/>
  <c r="G127" i="8"/>
  <c r="G126" i="8"/>
  <c r="G125" i="8"/>
  <c r="G124" i="8"/>
  <c r="G123" i="8"/>
  <c r="G122" i="8"/>
  <c r="G121" i="8"/>
  <c r="G120" i="8"/>
  <c r="G119" i="8"/>
  <c r="G117" i="8"/>
  <c r="G116" i="8"/>
  <c r="G115" i="8"/>
  <c r="G114" i="8"/>
  <c r="G113" i="8"/>
  <c r="G111" i="8"/>
  <c r="G110" i="8" s="1"/>
  <c r="G109" i="8"/>
  <c r="G108" i="8"/>
  <c r="G106" i="8"/>
  <c r="G105" i="8"/>
  <c r="G101" i="8"/>
  <c r="G100" i="8"/>
  <c r="G99" i="8"/>
  <c r="G98" i="8"/>
  <c r="G97" i="8"/>
  <c r="G96" i="8"/>
  <c r="G95" i="8"/>
  <c r="G93" i="8"/>
  <c r="G92"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8"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9" i="8"/>
  <c r="H828" i="7"/>
  <c r="N828" i="7" s="1"/>
  <c r="H827" i="7"/>
  <c r="L827" i="7" s="1"/>
  <c r="H826" i="7"/>
  <c r="N826" i="7" s="1"/>
  <c r="H825" i="7"/>
  <c r="L825" i="7" s="1"/>
  <c r="H822" i="7"/>
  <c r="J822" i="7" s="1"/>
  <c r="H821" i="7"/>
  <c r="N821" i="7" s="1"/>
  <c r="H816" i="7"/>
  <c r="H815" i="7"/>
  <c r="J815" i="7" s="1"/>
  <c r="H814" i="7"/>
  <c r="H808" i="7"/>
  <c r="J808" i="7" s="1"/>
  <c r="H801" i="7"/>
  <c r="H800" i="7"/>
  <c r="J800" i="7" s="1"/>
  <c r="H789" i="7"/>
  <c r="H788" i="7"/>
  <c r="J788" i="7" s="1"/>
  <c r="H787" i="7"/>
  <c r="H782" i="7"/>
  <c r="J782" i="7" s="1"/>
  <c r="H778" i="7"/>
  <c r="H774" i="7"/>
  <c r="J774" i="7" s="1"/>
  <c r="H770" i="7"/>
  <c r="H769" i="7"/>
  <c r="J769" i="7" s="1"/>
  <c r="H765" i="7"/>
  <c r="H764" i="7"/>
  <c r="J764" i="7" s="1"/>
  <c r="H760" i="7"/>
  <c r="H754" i="7"/>
  <c r="J754" i="7" s="1"/>
  <c r="H753" i="7"/>
  <c r="H750" i="7"/>
  <c r="J750" i="7" s="1"/>
  <c r="H747" i="7"/>
  <c r="H744" i="7"/>
  <c r="J744" i="7" s="1"/>
  <c r="H741" i="7"/>
  <c r="H737" i="7"/>
  <c r="J737" i="7" s="1"/>
  <c r="H734" i="7"/>
  <c r="H733" i="7"/>
  <c r="J733" i="7" s="1"/>
  <c r="H732" i="7"/>
  <c r="H731" i="7"/>
  <c r="J731" i="7" s="1"/>
  <c r="H728" i="7"/>
  <c r="H725" i="7"/>
  <c r="J725" i="7" s="1"/>
  <c r="H719" i="7"/>
  <c r="H718" i="7"/>
  <c r="J718" i="7" s="1"/>
  <c r="H714" i="7"/>
  <c r="H713" i="7"/>
  <c r="J713" i="7" s="1"/>
  <c r="H712" i="7"/>
  <c r="H711" i="7"/>
  <c r="J711" i="7" s="1"/>
  <c r="H710" i="7"/>
  <c r="H709" i="7"/>
  <c r="J709" i="7" s="1"/>
  <c r="H708" i="7"/>
  <c r="H707" i="7"/>
  <c r="J707" i="7" s="1"/>
  <c r="H703" i="7"/>
  <c r="H702" i="7"/>
  <c r="J702" i="7" s="1"/>
  <c r="H698" i="7"/>
  <c r="H694" i="7"/>
  <c r="J694" i="7" s="1"/>
  <c r="H692" i="7"/>
  <c r="H652" i="7"/>
  <c r="J652" i="7" s="1"/>
  <c r="H651" i="7"/>
  <c r="H644" i="7"/>
  <c r="J644" i="7" s="1"/>
  <c r="H637" i="7"/>
  <c r="H574" i="7"/>
  <c r="J574" i="7" s="1"/>
  <c r="H570" i="7"/>
  <c r="H550" i="7"/>
  <c r="J550" i="7" s="1"/>
  <c r="H549" i="7"/>
  <c r="H548" i="7"/>
  <c r="J548" i="7" s="1"/>
  <c r="H546" i="7"/>
  <c r="H545" i="7"/>
  <c r="J545" i="7" s="1"/>
  <c r="H543" i="7"/>
  <c r="H541" i="7"/>
  <c r="J541" i="7" s="1"/>
  <c r="H538" i="7"/>
  <c r="H537" i="7"/>
  <c r="J537" i="7" s="1"/>
  <c r="H533" i="7"/>
  <c r="H531" i="7"/>
  <c r="J531" i="7" s="1"/>
  <c r="H530" i="7"/>
  <c r="H527" i="7"/>
  <c r="J527" i="7" s="1"/>
  <c r="H525" i="7"/>
  <c r="H523" i="7"/>
  <c r="J523" i="7" s="1"/>
  <c r="H520" i="7"/>
  <c r="H518" i="7"/>
  <c r="J518" i="7" s="1"/>
  <c r="H516" i="7"/>
  <c r="H514" i="7"/>
  <c r="J514" i="7" s="1"/>
  <c r="H512" i="7"/>
  <c r="H510" i="7"/>
  <c r="J510" i="7" s="1"/>
  <c r="H507" i="7"/>
  <c r="H503" i="7"/>
  <c r="J503" i="7" s="1"/>
  <c r="H487" i="7"/>
  <c r="N487" i="7" s="1"/>
  <c r="H485" i="7"/>
  <c r="J485" i="7" s="1"/>
  <c r="H469" i="7"/>
  <c r="H468" i="7"/>
  <c r="J468" i="7" s="1"/>
  <c r="H467" i="7"/>
  <c r="J467" i="7" s="1"/>
  <c r="H466" i="7"/>
  <c r="J466" i="7" s="1"/>
  <c r="H465" i="7"/>
  <c r="J465" i="7" s="1"/>
  <c r="H449" i="7"/>
  <c r="J449" i="7" s="1"/>
  <c r="H448" i="7"/>
  <c r="J448" i="7" s="1"/>
  <c r="H432" i="7"/>
  <c r="J432" i="7" s="1"/>
  <c r="H416" i="7"/>
  <c r="J416" i="7" s="1"/>
  <c r="H413" i="7"/>
  <c r="N413" i="7" s="1"/>
  <c r="H412" i="7"/>
  <c r="J412" i="7" s="1"/>
  <c r="P412" i="7" s="1"/>
  <c r="H411" i="7"/>
  <c r="N411" i="7" s="1"/>
  <c r="H406" i="7"/>
  <c r="H405" i="7"/>
  <c r="H404" i="7"/>
  <c r="N404" i="7" s="1"/>
  <c r="H403" i="7"/>
  <c r="H402" i="7"/>
  <c r="H401" i="7"/>
  <c r="H400" i="7"/>
  <c r="N400" i="7" s="1"/>
  <c r="H398" i="7"/>
  <c r="H397" i="7"/>
  <c r="N397" i="7" s="1"/>
  <c r="H396" i="7"/>
  <c r="J396" i="7" s="1"/>
  <c r="P396" i="7" s="1"/>
  <c r="H393" i="7"/>
  <c r="H366" i="7"/>
  <c r="L366" i="7" s="1"/>
  <c r="H362" i="7"/>
  <c r="L362" i="7" s="1"/>
  <c r="H359" i="7"/>
  <c r="L359" i="7" s="1"/>
  <c r="H356" i="7"/>
  <c r="L356" i="7" s="1"/>
  <c r="H353" i="7"/>
  <c r="L353" i="7" s="1"/>
  <c r="H350" i="7"/>
  <c r="L350" i="7" s="1"/>
  <c r="H347" i="7"/>
  <c r="L347" i="7" s="1"/>
  <c r="H345" i="7"/>
  <c r="L345" i="7" s="1"/>
  <c r="H342" i="7"/>
  <c r="L342" i="7" s="1"/>
  <c r="H338" i="7"/>
  <c r="L338" i="7" s="1"/>
  <c r="H337" i="7"/>
  <c r="L337" i="7" s="1"/>
  <c r="H336" i="7"/>
  <c r="L336" i="7" s="1"/>
  <c r="H318" i="7"/>
  <c r="L318" i="7" s="1"/>
  <c r="H302" i="7"/>
  <c r="L302" i="7" s="1"/>
  <c r="H275" i="7"/>
  <c r="L275" i="7" s="1"/>
  <c r="H270" i="7"/>
  <c r="L270" i="7" s="1"/>
  <c r="H244" i="7"/>
  <c r="L244" i="7" s="1"/>
  <c r="H217" i="7"/>
  <c r="L217" i="7" s="1"/>
  <c r="H214" i="7"/>
  <c r="J214" i="7" s="1"/>
  <c r="P214" i="7" s="1"/>
  <c r="H213" i="7"/>
  <c r="J213" i="7" s="1"/>
  <c r="H212" i="7"/>
  <c r="J212" i="7" s="1"/>
  <c r="P212" i="7" s="1"/>
  <c r="H211" i="7"/>
  <c r="J211" i="7" s="1"/>
  <c r="P211" i="7" s="1"/>
  <c r="H210" i="7"/>
  <c r="J210" i="7" s="1"/>
  <c r="H207" i="7"/>
  <c r="N207" i="7" s="1"/>
  <c r="H206" i="7"/>
  <c r="J206" i="7" s="1"/>
  <c r="P206" i="7" s="1"/>
  <c r="H205" i="7"/>
  <c r="L205" i="7" s="1"/>
  <c r="H185" i="7"/>
  <c r="N185" i="7" s="1"/>
  <c r="N184" i="7" s="1"/>
  <c r="H178" i="7"/>
  <c r="J178" i="7" s="1"/>
  <c r="P178" i="7" s="1"/>
  <c r="H175" i="7"/>
  <c r="L175" i="7" s="1"/>
  <c r="H172" i="7"/>
  <c r="J172" i="7" s="1"/>
  <c r="P172" i="7" s="1"/>
  <c r="H169" i="7"/>
  <c r="L169" i="7" s="1"/>
  <c r="H164" i="7"/>
  <c r="H162" i="7"/>
  <c r="L162" i="7" s="1"/>
  <c r="H144" i="7"/>
  <c r="J144" i="7" s="1"/>
  <c r="P144" i="7" s="1"/>
  <c r="H140" i="7"/>
  <c r="L140" i="7" s="1"/>
  <c r="H135" i="7"/>
  <c r="H108" i="7"/>
  <c r="L108" i="7" s="1"/>
  <c r="H104" i="7"/>
  <c r="H102" i="7"/>
  <c r="H75" i="7"/>
  <c r="L75" i="7" s="1"/>
  <c r="H48" i="7"/>
  <c r="H47" i="7"/>
  <c r="H46" i="7"/>
  <c r="H44" i="7"/>
  <c r="J44" i="7" s="1"/>
  <c r="H43" i="7"/>
  <c r="N43" i="7" s="1"/>
  <c r="H42" i="7"/>
  <c r="J42" i="7" s="1"/>
  <c r="H13" i="7"/>
  <c r="N13" i="7" s="1"/>
  <c r="H8" i="7"/>
  <c r="J8" i="7" s="1"/>
  <c r="A29" i="6"/>
  <c r="A28" i="6"/>
  <c r="A27" i="6"/>
  <c r="A20" i="11" s="1"/>
  <c r="A26" i="6"/>
  <c r="A25" i="6"/>
  <c r="A24" i="6"/>
  <c r="A23" i="6"/>
  <c r="A22" i="6"/>
  <c r="A21" i="6"/>
  <c r="A20" i="6"/>
  <c r="A19" i="6"/>
  <c r="A18" i="6"/>
  <c r="A17" i="6"/>
  <c r="A16" i="6"/>
  <c r="A19" i="11" s="1"/>
  <c r="A15" i="6"/>
  <c r="A14" i="6"/>
  <c r="A13" i="6"/>
  <c r="A12" i="6"/>
  <c r="A11" i="6"/>
  <c r="A10" i="6"/>
  <c r="A9" i="6"/>
  <c r="A8" i="6"/>
  <c r="A7" i="6"/>
  <c r="A18" i="11" s="1"/>
  <c r="A6" i="6"/>
  <c r="A17" i="11" s="1"/>
  <c r="I4" i="6" a="1"/>
  <c r="I4" i="6" s="1"/>
  <c r="H314" i="5"/>
  <c r="L314" i="5" s="1"/>
  <c r="H313" i="5"/>
  <c r="N313" i="5" s="1"/>
  <c r="H312" i="5"/>
  <c r="L312" i="5" s="1"/>
  <c r="H311" i="5"/>
  <c r="N311" i="5" s="1"/>
  <c r="H308" i="5"/>
  <c r="N308" i="5" s="1"/>
  <c r="H307" i="5"/>
  <c r="J307" i="5" s="1"/>
  <c r="H301" i="5"/>
  <c r="J301" i="5" s="1"/>
  <c r="H297" i="5"/>
  <c r="N297" i="5" s="1"/>
  <c r="H296" i="5"/>
  <c r="J296" i="5" s="1"/>
  <c r="H295" i="5"/>
  <c r="N295" i="5" s="1"/>
  <c r="H294" i="5"/>
  <c r="J294" i="5" s="1"/>
  <c r="H293" i="5"/>
  <c r="N293" i="5" s="1"/>
  <c r="H292" i="5"/>
  <c r="J292" i="5" s="1"/>
  <c r="H291" i="5"/>
  <c r="N291" i="5" s="1"/>
  <c r="H287" i="5"/>
  <c r="J287" i="5" s="1"/>
  <c r="H286" i="5"/>
  <c r="J286" i="5" s="1"/>
  <c r="H282" i="5"/>
  <c r="J282" i="5" s="1"/>
  <c r="H281" i="5"/>
  <c r="N281" i="5" s="1"/>
  <c r="H280" i="5"/>
  <c r="J280" i="5" s="1"/>
  <c r="H271" i="5"/>
  <c r="N271" i="5" s="1"/>
  <c r="H267" i="5"/>
  <c r="J267" i="5" s="1"/>
  <c r="H266" i="5"/>
  <c r="N266" i="5" s="1"/>
  <c r="H265" i="5"/>
  <c r="J265" i="5" s="1"/>
  <c r="H264" i="5"/>
  <c r="N264" i="5" s="1"/>
  <c r="H263" i="5"/>
  <c r="J263" i="5" s="1"/>
  <c r="H259" i="5"/>
  <c r="N259" i="5" s="1"/>
  <c r="H249" i="5"/>
  <c r="J249" i="5" s="1"/>
  <c r="H248" i="5"/>
  <c r="N248" i="5" s="1"/>
  <c r="H247" i="5"/>
  <c r="J247" i="5" s="1"/>
  <c r="H245" i="5"/>
  <c r="N245" i="5" s="1"/>
  <c r="H244" i="5"/>
  <c r="J244" i="5" s="1"/>
  <c r="H235" i="5"/>
  <c r="N235" i="5" s="1"/>
  <c r="H234" i="5"/>
  <c r="J234" i="5" s="1"/>
  <c r="H233" i="5"/>
  <c r="N233" i="5" s="1"/>
  <c r="H232" i="5"/>
  <c r="J232" i="5" s="1"/>
  <c r="H228" i="5"/>
  <c r="N228" i="5" s="1"/>
  <c r="H225" i="5"/>
  <c r="J225" i="5" s="1"/>
  <c r="H220" i="5"/>
  <c r="N220" i="5" s="1"/>
  <c r="H218" i="5"/>
  <c r="J218" i="5" s="1"/>
  <c r="H213" i="5"/>
  <c r="N213" i="5" s="1"/>
  <c r="H209" i="5"/>
  <c r="J209" i="5" s="1"/>
  <c r="H206" i="5"/>
  <c r="N206" i="5" s="1"/>
  <c r="H200" i="5"/>
  <c r="J200" i="5" s="1"/>
  <c r="H199" i="5"/>
  <c r="N199" i="5" s="1"/>
  <c r="H196" i="5"/>
  <c r="J196" i="5" s="1"/>
  <c r="H170" i="5"/>
  <c r="N170" i="5" s="1"/>
  <c r="H165" i="5"/>
  <c r="N165" i="5" s="1"/>
  <c r="H164" i="5"/>
  <c r="J164" i="5" s="1"/>
  <c r="H163" i="5"/>
  <c r="N163" i="5" s="1"/>
  <c r="H162" i="5"/>
  <c r="J162" i="5" s="1"/>
  <c r="H161" i="5"/>
  <c r="N161" i="5" s="1"/>
  <c r="H160" i="5"/>
  <c r="J160" i="5" s="1"/>
  <c r="H158" i="5"/>
  <c r="N158" i="5" s="1"/>
  <c r="H157" i="5"/>
  <c r="J157" i="5" s="1"/>
  <c r="H156" i="5"/>
  <c r="N156" i="5" s="1"/>
  <c r="H151" i="5"/>
  <c r="L151" i="5" s="1"/>
  <c r="H150" i="5"/>
  <c r="L150" i="5" s="1"/>
  <c r="H148" i="5"/>
  <c r="L148" i="5" s="1"/>
  <c r="H147" i="5"/>
  <c r="L147" i="5" s="1"/>
  <c r="H143" i="5"/>
  <c r="J143" i="5" s="1"/>
  <c r="H142" i="5"/>
  <c r="L142" i="5" s="1"/>
  <c r="H138" i="5"/>
  <c r="L138" i="5" s="1"/>
  <c r="H124" i="5"/>
  <c r="L124" i="5" s="1"/>
  <c r="H120" i="5"/>
  <c r="L120" i="5" s="1"/>
  <c r="H116" i="5"/>
  <c r="L116" i="5" s="1"/>
  <c r="H112" i="5"/>
  <c r="L112" i="5" s="1"/>
  <c r="H108" i="5"/>
  <c r="L108" i="5" s="1"/>
  <c r="H95" i="5"/>
  <c r="N95" i="5" s="1"/>
  <c r="H69" i="5"/>
  <c r="N69" i="5" s="1"/>
  <c r="H67" i="5"/>
  <c r="N67" i="5" s="1"/>
  <c r="H66" i="5"/>
  <c r="L66" i="5" s="1"/>
  <c r="H65" i="5"/>
  <c r="N65" i="5" s="1"/>
  <c r="H63" i="5"/>
  <c r="N63" i="5" s="1"/>
  <c r="H51" i="5"/>
  <c r="N51" i="5" s="1"/>
  <c r="H50" i="5"/>
  <c r="N50" i="5" s="1"/>
  <c r="H48" i="5"/>
  <c r="N48" i="5" s="1"/>
  <c r="H47" i="5"/>
  <c r="N47" i="5" s="1"/>
  <c r="H46" i="5"/>
  <c r="N46" i="5" s="1"/>
  <c r="H43" i="5"/>
  <c r="L43" i="5" s="1"/>
  <c r="H42" i="5"/>
  <c r="J42" i="5" s="1"/>
  <c r="H39" i="5"/>
  <c r="N39" i="5" s="1"/>
  <c r="H38" i="5"/>
  <c r="J38" i="5" s="1"/>
  <c r="H33" i="5"/>
  <c r="N33" i="5" s="1"/>
  <c r="H32" i="5"/>
  <c r="J32" i="5" s="1"/>
  <c r="H31" i="5"/>
  <c r="N31" i="5" s="1"/>
  <c r="H30" i="5"/>
  <c r="J30" i="5" s="1"/>
  <c r="H29" i="5"/>
  <c r="N29" i="5" s="1"/>
  <c r="H28" i="5"/>
  <c r="J28" i="5" s="1"/>
  <c r="H27" i="5"/>
  <c r="N27" i="5" s="1"/>
  <c r="H13" i="5"/>
  <c r="J13" i="5" s="1"/>
  <c r="H8" i="5"/>
  <c r="L8" i="5" s="1"/>
  <c r="L7" i="5" s="1"/>
  <c r="A24" i="4"/>
  <c r="A23" i="4"/>
  <c r="A22" i="4"/>
  <c r="A14" i="11" s="1"/>
  <c r="A21" i="4"/>
  <c r="A20" i="4"/>
  <c r="A19" i="4"/>
  <c r="A18" i="4"/>
  <c r="A17" i="4"/>
  <c r="A16" i="4"/>
  <c r="A15" i="4"/>
  <c r="A14" i="4"/>
  <c r="A13" i="11" s="1"/>
  <c r="A13" i="4"/>
  <c r="A12" i="4"/>
  <c r="A11" i="4"/>
  <c r="A10" i="4"/>
  <c r="A9" i="4"/>
  <c r="A8" i="4"/>
  <c r="A7" i="4"/>
  <c r="A12" i="11" s="1"/>
  <c r="A6" i="4"/>
  <c r="A11" i="11" s="1"/>
  <c r="I4" i="4" a="1"/>
  <c r="I4" i="4" s="1"/>
  <c r="I5" i="4" s="1" a="1"/>
  <c r="I5" i="4" s="1"/>
  <c r="H2338" i="3"/>
  <c r="J2338" i="3" s="1"/>
  <c r="H2337" i="3"/>
  <c r="J2337" i="3" s="1"/>
  <c r="H2336" i="3"/>
  <c r="J2336" i="3" s="1"/>
  <c r="H2335" i="3"/>
  <c r="J2335" i="3" s="1"/>
  <c r="P2335" i="3" s="1"/>
  <c r="H2332" i="3"/>
  <c r="J2332" i="3" s="1"/>
  <c r="H2331" i="3"/>
  <c r="N2331" i="3" s="1"/>
  <c r="H2326" i="3"/>
  <c r="J2326" i="3" s="1"/>
  <c r="P2326" i="3" s="1"/>
  <c r="H2321" i="3"/>
  <c r="H2320" i="3"/>
  <c r="J2320" i="3" s="1"/>
  <c r="H2317" i="3"/>
  <c r="J2317" i="3" s="1"/>
  <c r="H2313" i="3"/>
  <c r="H2312" i="3"/>
  <c r="L2312" i="3" s="1"/>
  <c r="H2309" i="3"/>
  <c r="H2306" i="3"/>
  <c r="L2306" i="3" s="1"/>
  <c r="H2302" i="3"/>
  <c r="H2301" i="3"/>
  <c r="H2292" i="3"/>
  <c r="J2292" i="3" s="1"/>
  <c r="H2284" i="3"/>
  <c r="L2284" i="3" s="1"/>
  <c r="H2281" i="3"/>
  <c r="H2280" i="3"/>
  <c r="L2280" i="3" s="1"/>
  <c r="H2274" i="3"/>
  <c r="J2274" i="3" s="1"/>
  <c r="H2270" i="3"/>
  <c r="L2270" i="3" s="1"/>
  <c r="H2269" i="3"/>
  <c r="J2269" i="3" s="1"/>
  <c r="H2266" i="3"/>
  <c r="H2253" i="3"/>
  <c r="H2244" i="3"/>
  <c r="H2235" i="3"/>
  <c r="H2231" i="3"/>
  <c r="J2231" i="3" s="1"/>
  <c r="H2230" i="3"/>
  <c r="J2230" i="3" s="1"/>
  <c r="P2230" i="3" s="1"/>
  <c r="H2229" i="3"/>
  <c r="J2229" i="3" s="1"/>
  <c r="H2228" i="3"/>
  <c r="J2228" i="3" s="1"/>
  <c r="P2228" i="3" s="1"/>
  <c r="Q2228" i="3" s="1"/>
  <c r="H2227" i="3"/>
  <c r="J2227" i="3" s="1"/>
  <c r="H2226" i="3"/>
  <c r="J2226" i="3" s="1"/>
  <c r="H2222" i="3"/>
  <c r="H2221" i="3"/>
  <c r="L2221" i="3" s="1"/>
  <c r="H2220" i="3"/>
  <c r="H2214" i="3"/>
  <c r="H2095" i="3"/>
  <c r="H2065" i="3"/>
  <c r="H2035" i="3"/>
  <c r="H1963" i="3"/>
  <c r="H1891" i="3"/>
  <c r="H1887" i="3"/>
  <c r="J1887" i="3" s="1"/>
  <c r="H1883" i="3"/>
  <c r="J1883" i="3" s="1"/>
  <c r="H1882" i="3"/>
  <c r="J1882" i="3" s="1"/>
  <c r="H1881" i="3"/>
  <c r="J1881" i="3" s="1"/>
  <c r="P1881" i="3" s="1"/>
  <c r="H1880" i="3"/>
  <c r="J1880" i="3" s="1"/>
  <c r="H1879" i="3"/>
  <c r="J1879" i="3" s="1"/>
  <c r="H1878" i="3"/>
  <c r="J1878" i="3" s="1"/>
  <c r="H1874" i="3"/>
  <c r="J1874" i="3" s="1"/>
  <c r="H1873" i="3"/>
  <c r="J1873" i="3" s="1"/>
  <c r="H1872" i="3"/>
  <c r="J1872" i="3" s="1"/>
  <c r="H1871" i="3"/>
  <c r="J1871" i="3" s="1"/>
  <c r="P1871" i="3" s="1"/>
  <c r="H1870" i="3"/>
  <c r="J1870" i="3" s="1"/>
  <c r="H1869" i="3"/>
  <c r="J1869" i="3" s="1"/>
  <c r="H1865" i="3"/>
  <c r="J1865" i="3" s="1"/>
  <c r="H1861" i="3"/>
  <c r="J1861" i="3" s="1"/>
  <c r="H1860" i="3"/>
  <c r="J1860" i="3" s="1"/>
  <c r="H1859" i="3"/>
  <c r="J1859" i="3" s="1"/>
  <c r="H1858" i="3"/>
  <c r="J1858" i="3" s="1"/>
  <c r="H1857" i="3"/>
  <c r="J1857" i="3" s="1"/>
  <c r="H1856" i="3"/>
  <c r="J1856" i="3" s="1"/>
  <c r="P1856" i="3" s="1"/>
  <c r="H1855" i="3"/>
  <c r="J1855" i="3" s="1"/>
  <c r="H1854" i="3"/>
  <c r="J1854" i="3" s="1"/>
  <c r="P1854" i="3" s="1"/>
  <c r="H1853" i="3"/>
  <c r="J1853" i="3" s="1"/>
  <c r="P1853" i="3" s="1"/>
  <c r="H1852" i="3"/>
  <c r="J1852" i="3" s="1"/>
  <c r="F1851" i="3"/>
  <c r="H1851" i="3" s="1"/>
  <c r="J1851" i="3" s="1"/>
  <c r="F1850" i="3"/>
  <c r="H1850" i="3" s="1"/>
  <c r="J1850" i="3" s="1"/>
  <c r="H1846" i="3"/>
  <c r="J1846" i="3" s="1"/>
  <c r="H1845" i="3"/>
  <c r="J1845" i="3" s="1"/>
  <c r="H1844" i="3"/>
  <c r="J1844" i="3" s="1"/>
  <c r="H1843" i="3"/>
  <c r="J1843" i="3" s="1"/>
  <c r="P1843" i="3" s="1"/>
  <c r="H1842" i="3"/>
  <c r="J1842" i="3" s="1"/>
  <c r="H1841" i="3"/>
  <c r="J1841" i="3" s="1"/>
  <c r="P1841" i="3" s="1"/>
  <c r="Q1841" i="3" s="1"/>
  <c r="H1840" i="3"/>
  <c r="J1840" i="3" s="1"/>
  <c r="H1839" i="3"/>
  <c r="J1839" i="3" s="1"/>
  <c r="H1838" i="3"/>
  <c r="J1838" i="3" s="1"/>
  <c r="H1837" i="3"/>
  <c r="J1837" i="3" s="1"/>
  <c r="H1836" i="3"/>
  <c r="J1836" i="3" s="1"/>
  <c r="H1835" i="3"/>
  <c r="J1835" i="3" s="1"/>
  <c r="H1834" i="3"/>
  <c r="J1834" i="3" s="1"/>
  <c r="H1833" i="3"/>
  <c r="J1833" i="3" s="1"/>
  <c r="P1833" i="3" s="1"/>
  <c r="H1832" i="3"/>
  <c r="J1832" i="3" s="1"/>
  <c r="H1831" i="3"/>
  <c r="J1831" i="3" s="1"/>
  <c r="H1830" i="3"/>
  <c r="J1830" i="3" s="1"/>
  <c r="H1829" i="3"/>
  <c r="J1829" i="3" s="1"/>
  <c r="H1828" i="3"/>
  <c r="J1828" i="3" s="1"/>
  <c r="P1828" i="3" s="1"/>
  <c r="H1827" i="3"/>
  <c r="J1827" i="3" s="1"/>
  <c r="H1819" i="3"/>
  <c r="H1813" i="3"/>
  <c r="L1813" i="3" s="1"/>
  <c r="H1800" i="3"/>
  <c r="H1793" i="3"/>
  <c r="L1793" i="3" s="1"/>
  <c r="H1788" i="3"/>
  <c r="H1782" i="3"/>
  <c r="H1777" i="3"/>
  <c r="H1770" i="3"/>
  <c r="H1758" i="3"/>
  <c r="H1747" i="3"/>
  <c r="L1747" i="3" s="1"/>
  <c r="H1738" i="3"/>
  <c r="H1734" i="3"/>
  <c r="H1730" i="3"/>
  <c r="H1717" i="3"/>
  <c r="H1715" i="3"/>
  <c r="H1711" i="3"/>
  <c r="H1709" i="3"/>
  <c r="H1707" i="3"/>
  <c r="H1705" i="3"/>
  <c r="H1703" i="3"/>
  <c r="H1701" i="3"/>
  <c r="H1699" i="3"/>
  <c r="L1699" i="3" s="1"/>
  <c r="H1697" i="3"/>
  <c r="H1695" i="3"/>
  <c r="L1695" i="3" s="1"/>
  <c r="H1693" i="3"/>
  <c r="H1691" i="3"/>
  <c r="H1689" i="3"/>
  <c r="H1686" i="3"/>
  <c r="H1680" i="3"/>
  <c r="H1677" i="3"/>
  <c r="H1667" i="3"/>
  <c r="J1667" i="3" s="1"/>
  <c r="P1667" i="3" s="1"/>
  <c r="Q1667" i="3" s="1"/>
  <c r="H1659" i="3"/>
  <c r="L1659" i="3" s="1"/>
  <c r="H1651" i="3"/>
  <c r="J1651" i="3" s="1"/>
  <c r="P1651" i="3" s="1"/>
  <c r="Q1651" i="3" s="1"/>
  <c r="H1650" i="3"/>
  <c r="L1650" i="3" s="1"/>
  <c r="H1649" i="3"/>
  <c r="J1649" i="3" s="1"/>
  <c r="P1649" i="3" s="1"/>
  <c r="H1641" i="3"/>
  <c r="L1641" i="3" s="1"/>
  <c r="H1627" i="3"/>
  <c r="J1627" i="3" s="1"/>
  <c r="P1627" i="3" s="1"/>
  <c r="Q1627" i="3" s="1"/>
  <c r="H1604" i="3"/>
  <c r="L1604" i="3" s="1"/>
  <c r="H1595" i="3"/>
  <c r="J1595" i="3" s="1"/>
  <c r="H1591" i="3"/>
  <c r="L1591" i="3" s="1"/>
  <c r="H1587" i="3"/>
  <c r="J1587" i="3" s="1"/>
  <c r="H1586" i="3"/>
  <c r="L1586" i="3" s="1"/>
  <c r="H1574" i="3"/>
  <c r="N1574" i="3" s="1"/>
  <c r="H1573" i="3"/>
  <c r="N1573" i="3" s="1"/>
  <c r="H1572" i="3"/>
  <c r="N1572" i="3" s="1"/>
  <c r="H1571" i="3"/>
  <c r="N1571" i="3" s="1"/>
  <c r="H1570" i="3"/>
  <c r="L1570" i="3" s="1"/>
  <c r="H1569" i="3"/>
  <c r="N1569" i="3" s="1"/>
  <c r="H1568" i="3"/>
  <c r="J1568" i="3" s="1"/>
  <c r="H1567" i="3"/>
  <c r="N1567" i="3" s="1"/>
  <c r="H1565" i="3"/>
  <c r="J1565" i="3" s="1"/>
  <c r="P1565" i="3" s="1"/>
  <c r="H1564" i="3"/>
  <c r="N1564" i="3" s="1"/>
  <c r="H1563" i="3"/>
  <c r="N1563" i="3" s="1"/>
  <c r="H1560" i="3"/>
  <c r="N1560" i="3" s="1"/>
  <c r="H1557" i="3"/>
  <c r="N1557" i="3" s="1"/>
  <c r="H1553" i="3"/>
  <c r="J1553" i="3" s="1"/>
  <c r="H1550" i="3"/>
  <c r="N1550" i="3" s="1"/>
  <c r="H1547" i="3"/>
  <c r="N1547" i="3" s="1"/>
  <c r="H1532" i="3"/>
  <c r="N1532" i="3" s="1"/>
  <c r="H1524" i="3"/>
  <c r="J1524" i="3" s="1"/>
  <c r="P1524" i="3" s="1"/>
  <c r="H1496" i="3"/>
  <c r="N1496" i="3" s="1"/>
  <c r="H1494" i="3"/>
  <c r="N1494" i="3" s="1"/>
  <c r="H1487" i="3"/>
  <c r="N1487" i="3" s="1"/>
  <c r="H1480" i="3"/>
  <c r="H1477" i="3"/>
  <c r="N1477" i="3" s="1"/>
  <c r="H1474" i="3"/>
  <c r="J1474" i="3" s="1"/>
  <c r="P1474" i="3" s="1"/>
  <c r="Q1474" i="3" s="1"/>
  <c r="H1465" i="3"/>
  <c r="H1464" i="3"/>
  <c r="J1464" i="3" s="1"/>
  <c r="P1464" i="3" s="1"/>
  <c r="Q1464" i="3" s="1"/>
  <c r="H1460" i="3"/>
  <c r="H1457" i="3"/>
  <c r="J1457" i="3" s="1"/>
  <c r="H1453" i="3"/>
  <c r="H1449" i="3"/>
  <c r="J1449" i="3" s="1"/>
  <c r="P1449" i="3" s="1"/>
  <c r="H1436" i="3"/>
  <c r="N1436" i="3" s="1"/>
  <c r="H1429" i="3"/>
  <c r="J1429" i="3" s="1"/>
  <c r="P1429" i="3" s="1"/>
  <c r="Q1429" i="3" s="1"/>
  <c r="H1418" i="3"/>
  <c r="H1406" i="3"/>
  <c r="J1406" i="3" s="1"/>
  <c r="P1406" i="3" s="1"/>
  <c r="Q1406" i="3" s="1"/>
  <c r="H1396" i="3"/>
  <c r="H1391" i="3"/>
  <c r="J1391" i="3" s="1"/>
  <c r="H1388" i="3"/>
  <c r="H1378" i="3"/>
  <c r="J1378" i="3" s="1"/>
  <c r="P1378" i="3" s="1"/>
  <c r="Q1378" i="3" s="1"/>
  <c r="H1342" i="3"/>
  <c r="N1342" i="3" s="1"/>
  <c r="H1338" i="3"/>
  <c r="L1338" i="3" s="1"/>
  <c r="H1286" i="3"/>
  <c r="J1286" i="3" s="1"/>
  <c r="H1176" i="3"/>
  <c r="J1176" i="3" s="1"/>
  <c r="P1176" i="3" s="1"/>
  <c r="Q1176" i="3" s="1"/>
  <c r="H1064" i="3"/>
  <c r="N1064" i="3" s="1"/>
  <c r="H1061" i="3"/>
  <c r="N1061" i="3" s="1"/>
  <c r="H1060" i="3"/>
  <c r="J1060" i="3" s="1"/>
  <c r="H1059" i="3"/>
  <c r="N1059" i="3" s="1"/>
  <c r="H1057" i="3"/>
  <c r="N1057" i="3" s="1"/>
  <c r="H1053" i="3"/>
  <c r="J1053" i="3" s="1"/>
  <c r="H1050" i="3"/>
  <c r="L1050" i="3" s="1"/>
  <c r="H1045" i="3"/>
  <c r="L1045" i="3" s="1"/>
  <c r="H1034" i="3"/>
  <c r="N1034" i="3" s="1"/>
  <c r="H1024" i="3"/>
  <c r="N1024" i="3" s="1"/>
  <c r="H1022" i="3"/>
  <c r="N1022" i="3" s="1"/>
  <c r="H1018" i="3"/>
  <c r="J1018" i="3" s="1"/>
  <c r="H1016" i="3"/>
  <c r="J1016" i="3" s="1"/>
  <c r="P1016" i="3" s="1"/>
  <c r="H1000" i="3"/>
  <c r="N1000" i="3" s="1"/>
  <c r="H995" i="3"/>
  <c r="L995" i="3" s="1"/>
  <c r="H991" i="3"/>
  <c r="J991" i="3" s="1"/>
  <c r="H990" i="3"/>
  <c r="L990" i="3" s="1"/>
  <c r="H989" i="3"/>
  <c r="N989" i="3" s="1"/>
  <c r="H987" i="3"/>
  <c r="L987" i="3" s="1"/>
  <c r="H985" i="3"/>
  <c r="N985" i="3" s="1"/>
  <c r="H984" i="3"/>
  <c r="L984" i="3" s="1"/>
  <c r="H983" i="3"/>
  <c r="J983" i="3" s="1"/>
  <c r="H982" i="3"/>
  <c r="L982" i="3" s="1"/>
  <c r="H981" i="3"/>
  <c r="L981" i="3" s="1"/>
  <c r="H978" i="3"/>
  <c r="N978" i="3" s="1"/>
  <c r="H976" i="3"/>
  <c r="N976" i="3" s="1"/>
  <c r="H975" i="3"/>
  <c r="L975" i="3" s="1"/>
  <c r="H973" i="3"/>
  <c r="J973" i="3" s="1"/>
  <c r="H972" i="3"/>
  <c r="L972" i="3" s="1"/>
  <c r="H971" i="3"/>
  <c r="N971" i="3" s="1"/>
  <c r="H969" i="3"/>
  <c r="N969" i="3" s="1"/>
  <c r="H967" i="3"/>
  <c r="N967" i="3" s="1"/>
  <c r="H966" i="3"/>
  <c r="L966" i="3" s="1"/>
  <c r="H964" i="3"/>
  <c r="J964" i="3" s="1"/>
  <c r="H962" i="3"/>
  <c r="L962" i="3" s="1"/>
  <c r="H961" i="3"/>
  <c r="L961" i="3" s="1"/>
  <c r="H958" i="3"/>
  <c r="L958" i="3" s="1"/>
  <c r="H941" i="3"/>
  <c r="N941" i="3" s="1"/>
  <c r="H940" i="3"/>
  <c r="L940" i="3" s="1"/>
  <c r="H939" i="3"/>
  <c r="J939" i="3" s="1"/>
  <c r="H936" i="3"/>
  <c r="L936" i="3" s="1"/>
  <c r="H922" i="3"/>
  <c r="N922" i="3" s="1"/>
  <c r="H916" i="3"/>
  <c r="N916" i="3" s="1"/>
  <c r="H913" i="3"/>
  <c r="N913" i="3" s="1"/>
  <c r="H912" i="3"/>
  <c r="N912" i="3" s="1"/>
  <c r="H903" i="3"/>
  <c r="N903" i="3" s="1"/>
  <c r="H902" i="3"/>
  <c r="N902" i="3" s="1"/>
  <c r="H901" i="3"/>
  <c r="N901" i="3" s="1"/>
  <c r="H840" i="3"/>
  <c r="N840" i="3" s="1"/>
  <c r="H838" i="3"/>
  <c r="N838" i="3" s="1"/>
  <c r="H785" i="3"/>
  <c r="N785" i="3" s="1"/>
  <c r="H688" i="3"/>
  <c r="N688" i="3" s="1"/>
  <c r="H685" i="3"/>
  <c r="N685" i="3" s="1"/>
  <c r="H645" i="3"/>
  <c r="N645" i="3" s="1"/>
  <c r="H643" i="3"/>
  <c r="N643" i="3" s="1"/>
  <c r="H603" i="3"/>
  <c r="N603" i="3" s="1"/>
  <c r="H602" i="3"/>
  <c r="N602" i="3" s="1"/>
  <c r="H546" i="3"/>
  <c r="N546" i="3" s="1"/>
  <c r="H436" i="3"/>
  <c r="N436" i="3" s="1"/>
  <c r="H435" i="3"/>
  <c r="N435" i="3" s="1"/>
  <c r="H434" i="3"/>
  <c r="N434" i="3" s="1"/>
  <c r="H428" i="3"/>
  <c r="L428" i="3" s="1"/>
  <c r="H414" i="3"/>
  <c r="L414" i="3" s="1"/>
  <c r="H413" i="3"/>
  <c r="L413" i="3" s="1"/>
  <c r="H344" i="3"/>
  <c r="L344" i="3" s="1"/>
  <c r="H343" i="3"/>
  <c r="J343" i="3" s="1"/>
  <c r="H247" i="3"/>
  <c r="N247" i="3" s="1"/>
  <c r="H232" i="3"/>
  <c r="L232" i="3" s="1"/>
  <c r="H176" i="3"/>
  <c r="N176" i="3" s="1"/>
  <c r="H120" i="3"/>
  <c r="J120" i="3" s="1"/>
  <c r="H8" i="3"/>
  <c r="L8" i="3" s="1"/>
  <c r="A36" i="2"/>
  <c r="A35" i="2"/>
  <c r="A34" i="2"/>
  <c r="A9" i="11" s="1"/>
  <c r="A33" i="2"/>
  <c r="A32" i="2"/>
  <c r="A31" i="2"/>
  <c r="A30" i="2"/>
  <c r="A29" i="2"/>
  <c r="A28" i="2"/>
  <c r="A27" i="2"/>
  <c r="A26" i="2"/>
  <c r="A25" i="2"/>
  <c r="A24" i="2"/>
  <c r="A23" i="2"/>
  <c r="A22" i="2"/>
  <c r="A21" i="2"/>
  <c r="A20" i="2"/>
  <c r="A19" i="2"/>
  <c r="A18" i="2"/>
  <c r="A17" i="2"/>
  <c r="A16" i="2"/>
  <c r="A15" i="2"/>
  <c r="A8" i="11" s="1"/>
  <c r="A14" i="2"/>
  <c r="A13" i="2"/>
  <c r="A12" i="2"/>
  <c r="A11" i="2"/>
  <c r="A10" i="2"/>
  <c r="A9" i="2"/>
  <c r="A8" i="2"/>
  <c r="A7" i="2"/>
  <c r="A7" i="11" s="1"/>
  <c r="A6" i="2"/>
  <c r="A6" i="11" s="1"/>
  <c r="I4" i="2" a="1"/>
  <c r="I4" i="2" s="1"/>
  <c r="G582" i="9" l="1"/>
  <c r="C60" i="13" s="1"/>
  <c r="D60" i="13" s="1"/>
  <c r="E60" i="13" s="1"/>
  <c r="G350" i="8"/>
  <c r="B56" i="6" s="1"/>
  <c r="C56" i="6" s="1"/>
  <c r="D56" i="6" s="1"/>
  <c r="G107" i="8"/>
  <c r="G572" i="9"/>
  <c r="C59" i="13" s="1"/>
  <c r="D59" i="13" s="1"/>
  <c r="E59" i="13" s="1"/>
  <c r="G266" i="9"/>
  <c r="C52" i="13" s="1"/>
  <c r="D52" i="13" s="1"/>
  <c r="E52" i="13" s="1"/>
  <c r="G321" i="9"/>
  <c r="C54" i="13" s="1"/>
  <c r="D54" i="13" s="1"/>
  <c r="E54" i="13" s="1"/>
  <c r="G389" i="9"/>
  <c r="C57" i="13" s="1"/>
  <c r="D57" i="13" s="1"/>
  <c r="E57" i="13" s="1"/>
  <c r="G338" i="9"/>
  <c r="C55" i="13" s="1"/>
  <c r="D55" i="13" s="1"/>
  <c r="E55" i="13" s="1"/>
  <c r="G8" i="9"/>
  <c r="G301" i="9"/>
  <c r="C53" i="13" s="1"/>
  <c r="D53" i="13" s="1"/>
  <c r="E53" i="13" s="1"/>
  <c r="G354" i="9"/>
  <c r="C56" i="13" s="1"/>
  <c r="D56" i="13" s="1"/>
  <c r="E56" i="13" s="1"/>
  <c r="G238" i="9"/>
  <c r="C51" i="13" s="1"/>
  <c r="D51" i="13" s="1"/>
  <c r="E51" i="13" s="1"/>
  <c r="G562" i="9"/>
  <c r="C58" i="13" s="1"/>
  <c r="D58" i="13" s="1"/>
  <c r="E58" i="13" s="1"/>
  <c r="L1569" i="3"/>
  <c r="G104" i="8"/>
  <c r="G342" i="8"/>
  <c r="B54" i="6" s="1"/>
  <c r="C54" i="6" s="1"/>
  <c r="F1884" i="3"/>
  <c r="H1884" i="3" s="1"/>
  <c r="N1884" i="3" s="1"/>
  <c r="N1877" i="3" s="1"/>
  <c r="L1595" i="3"/>
  <c r="J1641" i="3"/>
  <c r="P1641" i="3" s="1"/>
  <c r="J1034" i="3"/>
  <c r="P1034" i="3" s="1"/>
  <c r="Q1034" i="3" s="1"/>
  <c r="N962" i="3"/>
  <c r="J981" i="3"/>
  <c r="P981" i="3" s="1"/>
  <c r="N1053" i="3"/>
  <c r="N2284" i="3"/>
  <c r="J1022" i="3"/>
  <c r="P1022" i="3" s="1"/>
  <c r="L1060" i="3"/>
  <c r="L785" i="3"/>
  <c r="J1570" i="3"/>
  <c r="P1570" i="3" s="1"/>
  <c r="L1627" i="3"/>
  <c r="J1572" i="3"/>
  <c r="P1572" i="3" s="1"/>
  <c r="Q1572" i="3" s="1"/>
  <c r="J978" i="3"/>
  <c r="P978" i="3" s="1"/>
  <c r="L2332" i="3"/>
  <c r="N995" i="3"/>
  <c r="L1176" i="3"/>
  <c r="N2332" i="3"/>
  <c r="N2330" i="3" s="1"/>
  <c r="N1050" i="3"/>
  <c r="J1650" i="3"/>
  <c r="P1650" i="3" s="1"/>
  <c r="Q1650" i="3" s="1"/>
  <c r="N990" i="3"/>
  <c r="J785" i="3"/>
  <c r="P785" i="3" s="1"/>
  <c r="Q785" i="3" s="1"/>
  <c r="J936" i="3"/>
  <c r="P936" i="3" s="1"/>
  <c r="J1532" i="3"/>
  <c r="P1532" i="3" s="1"/>
  <c r="Q1532" i="3" s="1"/>
  <c r="J1569" i="3"/>
  <c r="P1569" i="3" s="1"/>
  <c r="Q1569" i="3" s="1"/>
  <c r="J602" i="3"/>
  <c r="P602" i="3" s="1"/>
  <c r="Q602" i="3" s="1"/>
  <c r="N972" i="3"/>
  <c r="L1022" i="3"/>
  <c r="N1595" i="3"/>
  <c r="J1659" i="3"/>
  <c r="P1659" i="3" s="1"/>
  <c r="Q1659" i="3" s="1"/>
  <c r="C57" i="6"/>
  <c r="D57" i="6" s="1"/>
  <c r="J150" i="5"/>
  <c r="P150" i="5" s="1"/>
  <c r="Q150" i="5" s="1"/>
  <c r="N112" i="5"/>
  <c r="N150" i="5"/>
  <c r="L13" i="5"/>
  <c r="G366" i="8"/>
  <c r="B60" i="6" s="1"/>
  <c r="P1844" i="3"/>
  <c r="Q1844" i="3" s="1"/>
  <c r="P1838" i="3"/>
  <c r="Q1838" i="3" s="1"/>
  <c r="J1496" i="3"/>
  <c r="P1496" i="3" s="1"/>
  <c r="J1560" i="3"/>
  <c r="P1560" i="3" s="1"/>
  <c r="L603" i="3"/>
  <c r="N940" i="3"/>
  <c r="J982" i="3"/>
  <c r="P982" i="3" s="1"/>
  <c r="J1024" i="3"/>
  <c r="P1024" i="3" s="1"/>
  <c r="L1560" i="3"/>
  <c r="N1649" i="3"/>
  <c r="N2337" i="3"/>
  <c r="N982" i="3"/>
  <c r="N1570" i="3"/>
  <c r="J645" i="3"/>
  <c r="P645" i="3" s="1"/>
  <c r="Q645" i="3" s="1"/>
  <c r="L913" i="3"/>
  <c r="J961" i="3"/>
  <c r="P961" i="3" s="1"/>
  <c r="N984" i="3"/>
  <c r="L1016" i="3"/>
  <c r="J1045" i="3"/>
  <c r="P1045" i="3" s="1"/>
  <c r="Q1045" i="3" s="1"/>
  <c r="L1564" i="3"/>
  <c r="N1604" i="3"/>
  <c r="J2331" i="3"/>
  <c r="N973" i="3"/>
  <c r="J1564" i="3"/>
  <c r="P1564" i="3" s="1"/>
  <c r="Q1564" i="3" s="1"/>
  <c r="N975" i="3"/>
  <c r="N1045" i="3"/>
  <c r="J1550" i="3"/>
  <c r="J2306" i="3"/>
  <c r="P2306" i="3" s="1"/>
  <c r="N1650" i="3"/>
  <c r="L1550" i="3"/>
  <c r="J2280" i="3"/>
  <c r="P2280" i="3" s="1"/>
  <c r="N2306" i="3"/>
  <c r="Q1881" i="3"/>
  <c r="N936" i="3"/>
  <c r="J990" i="3"/>
  <c r="P990" i="3" s="1"/>
  <c r="L1053" i="3"/>
  <c r="N1338" i="3"/>
  <c r="Q1449" i="3"/>
  <c r="N1641" i="3"/>
  <c r="P2231" i="3"/>
  <c r="Q2231" i="3" s="1"/>
  <c r="J2284" i="3"/>
  <c r="P2284" i="3" s="1"/>
  <c r="L38" i="5"/>
  <c r="N138" i="5"/>
  <c r="L157" i="5"/>
  <c r="N157" i="5"/>
  <c r="J112" i="5"/>
  <c r="P112" i="5" s="1"/>
  <c r="Q112" i="5" s="1"/>
  <c r="N162" i="5"/>
  <c r="N314" i="5"/>
  <c r="N294" i="5"/>
  <c r="L694" i="7"/>
  <c r="N694" i="7"/>
  <c r="N336" i="7"/>
  <c r="L42" i="7"/>
  <c r="L531" i="7"/>
  <c r="L788" i="7"/>
  <c r="N244" i="7"/>
  <c r="N531" i="7"/>
  <c r="N788" i="7"/>
  <c r="L206" i="7"/>
  <c r="L733" i="7"/>
  <c r="N302" i="7"/>
  <c r="L467" i="7"/>
  <c r="N733" i="7"/>
  <c r="L413" i="7"/>
  <c r="N206" i="7"/>
  <c r="N362" i="7"/>
  <c r="N467" i="7"/>
  <c r="L207" i="7"/>
  <c r="J338" i="7"/>
  <c r="P338" i="7" s="1"/>
  <c r="Q338" i="7" s="1"/>
  <c r="N432" i="7"/>
  <c r="L468" i="7"/>
  <c r="N270" i="7"/>
  <c r="N825" i="7"/>
  <c r="L8" i="7"/>
  <c r="N448" i="7"/>
  <c r="L211" i="7"/>
  <c r="N275" i="7"/>
  <c r="L411" i="7"/>
  <c r="L485" i="7"/>
  <c r="L518" i="7"/>
  <c r="L574" i="7"/>
  <c r="L718" i="7"/>
  <c r="L769" i="7"/>
  <c r="N8" i="7"/>
  <c r="J411" i="7"/>
  <c r="N108" i="7"/>
  <c r="N518" i="7"/>
  <c r="N574" i="7"/>
  <c r="N718" i="7"/>
  <c r="N769" i="7"/>
  <c r="N827" i="7"/>
  <c r="L412" i="7"/>
  <c r="L466" i="7"/>
  <c r="N140" i="7"/>
  <c r="N205" i="7"/>
  <c r="N214" i="7"/>
  <c r="N318" i="7"/>
  <c r="N466" i="7"/>
  <c r="L503" i="7"/>
  <c r="L545" i="7"/>
  <c r="L709" i="7"/>
  <c r="L750" i="7"/>
  <c r="L815" i="7"/>
  <c r="N359" i="7"/>
  <c r="J413" i="7"/>
  <c r="P413" i="7" s="1"/>
  <c r="Q413" i="7" s="1"/>
  <c r="N503" i="7"/>
  <c r="N545" i="7"/>
  <c r="N709" i="7"/>
  <c r="N750" i="7"/>
  <c r="N815" i="7"/>
  <c r="N42" i="7"/>
  <c r="N211" i="7"/>
  <c r="J217" i="7"/>
  <c r="P217" i="7" s="1"/>
  <c r="N338" i="7"/>
  <c r="N412" i="7"/>
  <c r="N410" i="7" s="1"/>
  <c r="N468" i="7"/>
  <c r="L510" i="7"/>
  <c r="L523" i="7"/>
  <c r="L537" i="7"/>
  <c r="L548" i="7"/>
  <c r="L644" i="7"/>
  <c r="L702" i="7"/>
  <c r="L711" i="7"/>
  <c r="L725" i="7"/>
  <c r="L737" i="7"/>
  <c r="L754" i="7"/>
  <c r="L774" i="7"/>
  <c r="L800" i="7"/>
  <c r="N217" i="7"/>
  <c r="L449" i="7"/>
  <c r="N510" i="7"/>
  <c r="N523" i="7"/>
  <c r="N537" i="7"/>
  <c r="N548" i="7"/>
  <c r="N644" i="7"/>
  <c r="N702" i="7"/>
  <c r="N711" i="7"/>
  <c r="N725" i="7"/>
  <c r="N737" i="7"/>
  <c r="N754" i="7"/>
  <c r="N774" i="7"/>
  <c r="N800" i="7"/>
  <c r="L822" i="7"/>
  <c r="L43" i="7"/>
  <c r="N342" i="7"/>
  <c r="N353" i="7"/>
  <c r="N449" i="7"/>
  <c r="L44" i="7"/>
  <c r="N175" i="7"/>
  <c r="L213" i="7"/>
  <c r="J345" i="7"/>
  <c r="P345" i="7" s="1"/>
  <c r="Q345" i="7" s="1"/>
  <c r="J356" i="7"/>
  <c r="N485" i="7"/>
  <c r="L514" i="7"/>
  <c r="L527" i="7"/>
  <c r="L541" i="7"/>
  <c r="L550" i="7"/>
  <c r="L652" i="7"/>
  <c r="L707" i="7"/>
  <c r="L713" i="7"/>
  <c r="L731" i="7"/>
  <c r="L744" i="7"/>
  <c r="L764" i="7"/>
  <c r="L782" i="7"/>
  <c r="L808" i="7"/>
  <c r="N44" i="7"/>
  <c r="J140" i="7"/>
  <c r="J207" i="7"/>
  <c r="P207" i="7" s="1"/>
  <c r="Q207" i="7" s="1"/>
  <c r="N213" i="7"/>
  <c r="J270" i="7"/>
  <c r="P270" i="7" s="1"/>
  <c r="Q270" i="7" s="1"/>
  <c r="J336" i="7"/>
  <c r="N345" i="7"/>
  <c r="N356" i="7"/>
  <c r="N514" i="7"/>
  <c r="N527" i="7"/>
  <c r="N541" i="7"/>
  <c r="N550" i="7"/>
  <c r="N652" i="7"/>
  <c r="N707" i="7"/>
  <c r="N713" i="7"/>
  <c r="N731" i="7"/>
  <c r="N744" i="7"/>
  <c r="N764" i="7"/>
  <c r="N782" i="7"/>
  <c r="N808" i="7"/>
  <c r="L214" i="7"/>
  <c r="N347" i="7"/>
  <c r="L432" i="7"/>
  <c r="L13" i="7"/>
  <c r="J205" i="7"/>
  <c r="L210" i="7"/>
  <c r="N337" i="7"/>
  <c r="J350" i="7"/>
  <c r="J302" i="7"/>
  <c r="N350" i="7"/>
  <c r="J362" i="7"/>
  <c r="P362" i="7" s="1"/>
  <c r="Q362" i="7" s="1"/>
  <c r="L448" i="7"/>
  <c r="P44" i="7"/>
  <c r="Q44" i="7" s="1"/>
  <c r="P8" i="7"/>
  <c r="P42" i="7"/>
  <c r="Q42" i="7" s="1"/>
  <c r="J169" i="7"/>
  <c r="Q178" i="7"/>
  <c r="L212" i="7"/>
  <c r="P574" i="7"/>
  <c r="P694" i="7"/>
  <c r="Q694" i="7" s="1"/>
  <c r="P709" i="7"/>
  <c r="Q709" i="7" s="1"/>
  <c r="P764" i="7"/>
  <c r="Q764" i="7" s="1"/>
  <c r="J75" i="7"/>
  <c r="N75" i="7"/>
  <c r="N144" i="7"/>
  <c r="L144" i="7"/>
  <c r="N169" i="7"/>
  <c r="N212" i="7"/>
  <c r="N393" i="7"/>
  <c r="L393" i="7"/>
  <c r="L365" i="7" s="1"/>
  <c r="J393" i="7"/>
  <c r="N398" i="7"/>
  <c r="L398" i="7"/>
  <c r="J398" i="7"/>
  <c r="L404" i="7"/>
  <c r="J404" i="7"/>
  <c r="P449" i="7"/>
  <c r="Q449" i="7" s="1"/>
  <c r="P468" i="7"/>
  <c r="Q468" i="7" s="1"/>
  <c r="P718" i="7"/>
  <c r="N732" i="7"/>
  <c r="L732" i="7"/>
  <c r="J732" i="7"/>
  <c r="N778" i="7"/>
  <c r="L778" i="7"/>
  <c r="J778" i="7"/>
  <c r="F779" i="7" s="1"/>
  <c r="H779" i="7" s="1"/>
  <c r="P822" i="7"/>
  <c r="Q822" i="7" s="1"/>
  <c r="L46" i="7"/>
  <c r="J46" i="7"/>
  <c r="L216" i="7"/>
  <c r="N507" i="7"/>
  <c r="L507" i="7"/>
  <c r="J507" i="7"/>
  <c r="N520" i="7"/>
  <c r="L520" i="7"/>
  <c r="J520" i="7"/>
  <c r="N533" i="7"/>
  <c r="L533" i="7"/>
  <c r="J533" i="7"/>
  <c r="N546" i="7"/>
  <c r="L546" i="7"/>
  <c r="J546" i="7"/>
  <c r="P733" i="7"/>
  <c r="Q733" i="7" s="1"/>
  <c r="N747" i="7"/>
  <c r="L747" i="7"/>
  <c r="J747" i="7"/>
  <c r="N801" i="7"/>
  <c r="L801" i="7"/>
  <c r="J801" i="7"/>
  <c r="J13" i="7"/>
  <c r="J43" i="7"/>
  <c r="N46" i="7"/>
  <c r="J108" i="7"/>
  <c r="Q144" i="7"/>
  <c r="N172" i="7"/>
  <c r="L172" i="7"/>
  <c r="J209" i="7"/>
  <c r="B12" i="6" s="1"/>
  <c r="L400" i="7"/>
  <c r="J400" i="7"/>
  <c r="P510" i="7"/>
  <c r="Q510" i="7" s="1"/>
  <c r="P523" i="7"/>
  <c r="Q523" i="7" s="1"/>
  <c r="P537" i="7"/>
  <c r="Q537" i="7" s="1"/>
  <c r="P548" i="7"/>
  <c r="Q548" i="7" s="1"/>
  <c r="N637" i="7"/>
  <c r="L637" i="7"/>
  <c r="J637" i="7"/>
  <c r="N698" i="7"/>
  <c r="L698" i="7"/>
  <c r="J698" i="7"/>
  <c r="N710" i="7"/>
  <c r="L710" i="7"/>
  <c r="J710" i="7"/>
  <c r="P750" i="7"/>
  <c r="Q750" i="7" s="1"/>
  <c r="N765" i="7"/>
  <c r="L765" i="7"/>
  <c r="J765" i="7"/>
  <c r="P782" i="7"/>
  <c r="Q782" i="7" s="1"/>
  <c r="P808" i="7"/>
  <c r="Q808" i="7" s="1"/>
  <c r="N405" i="7"/>
  <c r="L405" i="7"/>
  <c r="J405" i="7"/>
  <c r="P416" i="7"/>
  <c r="Q416" i="7" s="1"/>
  <c r="L469" i="7"/>
  <c r="J469" i="7"/>
  <c r="P702" i="7"/>
  <c r="Q702" i="7" s="1"/>
  <c r="P711" i="7"/>
  <c r="Q711" i="7" s="1"/>
  <c r="N719" i="7"/>
  <c r="L719" i="7"/>
  <c r="J719" i="7"/>
  <c r="P465" i="7"/>
  <c r="Q465" i="7" s="1"/>
  <c r="P644" i="7"/>
  <c r="Q644" i="7" s="1"/>
  <c r="N102" i="7"/>
  <c r="L102" i="7"/>
  <c r="J102" i="7"/>
  <c r="J162" i="7"/>
  <c r="Q172" i="7"/>
  <c r="J185" i="7"/>
  <c r="N210" i="7"/>
  <c r="L416" i="7"/>
  <c r="L465" i="7"/>
  <c r="N469" i="7"/>
  <c r="N734" i="7"/>
  <c r="L734" i="7"/>
  <c r="J734" i="7"/>
  <c r="P769" i="7"/>
  <c r="J47" i="7"/>
  <c r="N47" i="7"/>
  <c r="N135" i="7"/>
  <c r="L135" i="7"/>
  <c r="N162" i="7"/>
  <c r="L185" i="7"/>
  <c r="L184" i="7" s="1"/>
  <c r="P210" i="7"/>
  <c r="P213" i="7"/>
  <c r="Q213" i="7" s="1"/>
  <c r="N401" i="7"/>
  <c r="L401" i="7"/>
  <c r="J401" i="7"/>
  <c r="L406" i="7"/>
  <c r="J406" i="7"/>
  <c r="N416" i="7"/>
  <c r="N465" i="7"/>
  <c r="P485" i="7"/>
  <c r="Q485" i="7" s="1"/>
  <c r="N525" i="7"/>
  <c r="L525" i="7"/>
  <c r="J525" i="7"/>
  <c r="N538" i="7"/>
  <c r="L538" i="7"/>
  <c r="J538" i="7"/>
  <c r="N549" i="7"/>
  <c r="L549" i="7"/>
  <c r="J549" i="7"/>
  <c r="P725" i="7"/>
  <c r="P737" i="7"/>
  <c r="Q737" i="7" s="1"/>
  <c r="N753" i="7"/>
  <c r="L753" i="7"/>
  <c r="J753" i="7"/>
  <c r="N787" i="7"/>
  <c r="L787" i="7"/>
  <c r="J787" i="7"/>
  <c r="N814" i="7"/>
  <c r="L814" i="7"/>
  <c r="J814" i="7"/>
  <c r="N512" i="7"/>
  <c r="L512" i="7"/>
  <c r="J512" i="7"/>
  <c r="L47" i="7"/>
  <c r="J135" i="7"/>
  <c r="J175" i="7"/>
  <c r="Q206" i="7"/>
  <c r="Q211" i="7"/>
  <c r="Q214" i="7"/>
  <c r="N396" i="7"/>
  <c r="L396" i="7"/>
  <c r="N406" i="7"/>
  <c r="P432" i="7"/>
  <c r="Q432" i="7" s="1"/>
  <c r="P466" i="7"/>
  <c r="Q466" i="7" s="1"/>
  <c r="P514" i="7"/>
  <c r="Q514" i="7" s="1"/>
  <c r="P527" i="7"/>
  <c r="Q527" i="7" s="1"/>
  <c r="P541" i="7"/>
  <c r="Q541" i="7" s="1"/>
  <c r="P550" i="7"/>
  <c r="Q550" i="7" s="1"/>
  <c r="N651" i="7"/>
  <c r="L651" i="7"/>
  <c r="J651" i="7"/>
  <c r="N703" i="7"/>
  <c r="L703" i="7"/>
  <c r="J703" i="7"/>
  <c r="N712" i="7"/>
  <c r="L712" i="7"/>
  <c r="J712" i="7"/>
  <c r="P754" i="7"/>
  <c r="Q754" i="7" s="1"/>
  <c r="P788" i="7"/>
  <c r="Q788" i="7" s="1"/>
  <c r="P815" i="7"/>
  <c r="Q815" i="7" s="1"/>
  <c r="J104" i="7"/>
  <c r="N104" i="7"/>
  <c r="N164" i="7"/>
  <c r="L164" i="7"/>
  <c r="L402" i="7"/>
  <c r="J402" i="7"/>
  <c r="P652" i="7"/>
  <c r="Q652" i="7" s="1"/>
  <c r="P707" i="7"/>
  <c r="Q707" i="7" s="1"/>
  <c r="P713" i="7"/>
  <c r="Q713" i="7" s="1"/>
  <c r="N770" i="7"/>
  <c r="L770" i="7"/>
  <c r="J770" i="7"/>
  <c r="F771" i="7" s="1"/>
  <c r="H771" i="7" s="1"/>
  <c r="L104" i="7"/>
  <c r="J164" i="7"/>
  <c r="J366" i="7"/>
  <c r="N366" i="7"/>
  <c r="Q396" i="7"/>
  <c r="N402" i="7"/>
  <c r="Q412" i="7"/>
  <c r="L487" i="7"/>
  <c r="J487" i="7"/>
  <c r="N728" i="7"/>
  <c r="L728" i="7"/>
  <c r="J728" i="7"/>
  <c r="N48" i="7"/>
  <c r="L48" i="7"/>
  <c r="J48" i="7"/>
  <c r="N178" i="7"/>
  <c r="L178" i="7"/>
  <c r="L397" i="7"/>
  <c r="J397" i="7"/>
  <c r="P448" i="7"/>
  <c r="Q448" i="7" s="1"/>
  <c r="P467" i="7"/>
  <c r="Q467" i="7" s="1"/>
  <c r="N516" i="7"/>
  <c r="L516" i="7"/>
  <c r="J516" i="7"/>
  <c r="N530" i="7"/>
  <c r="L530" i="7"/>
  <c r="J530" i="7"/>
  <c r="N543" i="7"/>
  <c r="L543" i="7"/>
  <c r="J543" i="7"/>
  <c r="N570" i="7"/>
  <c r="L570" i="7"/>
  <c r="J570" i="7"/>
  <c r="P731" i="7"/>
  <c r="Q731" i="7" s="1"/>
  <c r="N741" i="7"/>
  <c r="L741" i="7"/>
  <c r="J741" i="7"/>
  <c r="P774" i="7"/>
  <c r="Q774" i="7" s="1"/>
  <c r="N789" i="7"/>
  <c r="L789" i="7"/>
  <c r="J789" i="7"/>
  <c r="N816" i="7"/>
  <c r="L816" i="7"/>
  <c r="J816" i="7"/>
  <c r="Q212" i="7"/>
  <c r="N403" i="7"/>
  <c r="L403" i="7"/>
  <c r="J403" i="7"/>
  <c r="P503" i="7"/>
  <c r="Q503" i="7" s="1"/>
  <c r="P518" i="7"/>
  <c r="Q518" i="7" s="1"/>
  <c r="P531" i="7"/>
  <c r="Q531" i="7" s="1"/>
  <c r="P545" i="7"/>
  <c r="Q545" i="7" s="1"/>
  <c r="N692" i="7"/>
  <c r="L692" i="7"/>
  <c r="J692" i="7"/>
  <c r="N708" i="7"/>
  <c r="L708" i="7"/>
  <c r="J708" i="7"/>
  <c r="N714" i="7"/>
  <c r="L714" i="7"/>
  <c r="J714" i="7"/>
  <c r="P744" i="7"/>
  <c r="Q744" i="7" s="1"/>
  <c r="N760" i="7"/>
  <c r="L760" i="7"/>
  <c r="J760" i="7"/>
  <c r="P800" i="7"/>
  <c r="Q800" i="7" s="1"/>
  <c r="N822" i="7"/>
  <c r="N820" i="7" s="1"/>
  <c r="J826" i="7"/>
  <c r="J828" i="7"/>
  <c r="J821" i="7"/>
  <c r="L826" i="7"/>
  <c r="L828" i="7"/>
  <c r="J244" i="7"/>
  <c r="J275" i="7"/>
  <c r="J318" i="7"/>
  <c r="J337" i="7"/>
  <c r="J342" i="7"/>
  <c r="J347" i="7"/>
  <c r="J353" i="7"/>
  <c r="J359" i="7"/>
  <c r="L821" i="7"/>
  <c r="J825" i="7"/>
  <c r="J827" i="7"/>
  <c r="L143" i="5"/>
  <c r="N164" i="5"/>
  <c r="N120" i="5"/>
  <c r="N143" i="5"/>
  <c r="J124" i="5"/>
  <c r="P124" i="5" s="1"/>
  <c r="Q124" i="5" s="1"/>
  <c r="N147" i="5"/>
  <c r="N43" i="5"/>
  <c r="N124" i="5"/>
  <c r="N148" i="5"/>
  <c r="N296" i="5"/>
  <c r="L30" i="5"/>
  <c r="L28" i="5"/>
  <c r="L111" i="5"/>
  <c r="J8" i="5"/>
  <c r="J7" i="5" s="1"/>
  <c r="B8" i="4" s="1"/>
  <c r="L32" i="5"/>
  <c r="N142" i="5"/>
  <c r="N8" i="5"/>
  <c r="N7" i="5" s="1"/>
  <c r="N116" i="5"/>
  <c r="N151" i="5"/>
  <c r="L164" i="5"/>
  <c r="L218" i="5"/>
  <c r="L244" i="5"/>
  <c r="L265" i="5"/>
  <c r="L160" i="5"/>
  <c r="L292" i="5"/>
  <c r="N160" i="5"/>
  <c r="L196" i="5"/>
  <c r="L225" i="5"/>
  <c r="L247" i="5"/>
  <c r="L267" i="5"/>
  <c r="N292" i="5"/>
  <c r="L301" i="5"/>
  <c r="L300" i="5" s="1"/>
  <c r="N301" i="5"/>
  <c r="N300" i="5" s="1"/>
  <c r="J116" i="5"/>
  <c r="P116" i="5" s="1"/>
  <c r="Q116" i="5" s="1"/>
  <c r="J138" i="5"/>
  <c r="P138" i="5" s="1"/>
  <c r="Q138" i="5" s="1"/>
  <c r="J147" i="5"/>
  <c r="P147" i="5" s="1"/>
  <c r="Q147" i="5" s="1"/>
  <c r="J151" i="5"/>
  <c r="P151" i="5" s="1"/>
  <c r="Q151" i="5" s="1"/>
  <c r="L162" i="5"/>
  <c r="L200" i="5"/>
  <c r="L232" i="5"/>
  <c r="L249" i="5"/>
  <c r="L280" i="5"/>
  <c r="L294" i="5"/>
  <c r="L307" i="5"/>
  <c r="J120" i="5"/>
  <c r="P120" i="5" s="1"/>
  <c r="Q120" i="5" s="1"/>
  <c r="J142" i="5"/>
  <c r="P142" i="5" s="1"/>
  <c r="Q142" i="5" s="1"/>
  <c r="J148" i="5"/>
  <c r="L209" i="5"/>
  <c r="L234" i="5"/>
  <c r="L263" i="5"/>
  <c r="L282" i="5"/>
  <c r="L296" i="5"/>
  <c r="N312" i="5"/>
  <c r="P218" i="5"/>
  <c r="Q218" i="5" s="1"/>
  <c r="P244" i="5"/>
  <c r="Q244" i="5" s="1"/>
  <c r="P265" i="5"/>
  <c r="Q265" i="5" s="1"/>
  <c r="P287" i="5"/>
  <c r="Q287" i="5" s="1"/>
  <c r="P32" i="5"/>
  <c r="Q32" i="5" s="1"/>
  <c r="P160" i="5"/>
  <c r="Q160" i="5" s="1"/>
  <c r="P292" i="5"/>
  <c r="Q292" i="5" s="1"/>
  <c r="P267" i="5"/>
  <c r="Q267" i="5" s="1"/>
  <c r="P225" i="5"/>
  <c r="Q225" i="5" s="1"/>
  <c r="P301" i="5"/>
  <c r="P300" i="5" s="1"/>
  <c r="C21" i="4" s="1"/>
  <c r="J300" i="5"/>
  <c r="B21" i="4" s="1"/>
  <c r="P13" i="5"/>
  <c r="P196" i="5"/>
  <c r="Q196" i="5" s="1"/>
  <c r="P247" i="5"/>
  <c r="Q247" i="5" s="1"/>
  <c r="P38" i="5"/>
  <c r="Q38" i="5" s="1"/>
  <c r="P162" i="5"/>
  <c r="Q162" i="5" s="1"/>
  <c r="P200" i="5"/>
  <c r="Q200" i="5" s="1"/>
  <c r="P232" i="5"/>
  <c r="P249" i="5"/>
  <c r="Q249" i="5" s="1"/>
  <c r="P280" i="5"/>
  <c r="Q280" i="5" s="1"/>
  <c r="P294" i="5"/>
  <c r="Q294" i="5" s="1"/>
  <c r="P307" i="5"/>
  <c r="Q307" i="5" s="1"/>
  <c r="P28" i="5"/>
  <c r="Q28" i="5" s="1"/>
  <c r="P42" i="5"/>
  <c r="P209" i="5"/>
  <c r="Q209" i="5" s="1"/>
  <c r="P234" i="5"/>
  <c r="Q234" i="5" s="1"/>
  <c r="P263" i="5"/>
  <c r="Q263" i="5" s="1"/>
  <c r="P282" i="5"/>
  <c r="Q282" i="5" s="1"/>
  <c r="P30" i="5"/>
  <c r="Q30" i="5" s="1"/>
  <c r="P157" i="5"/>
  <c r="Q157" i="5" s="1"/>
  <c r="P164" i="5"/>
  <c r="Q164" i="5" s="1"/>
  <c r="P296" i="5"/>
  <c r="Q296" i="5" s="1"/>
  <c r="P286" i="5"/>
  <c r="Q286" i="5" s="1"/>
  <c r="F288" i="5"/>
  <c r="H288" i="5" s="1"/>
  <c r="N13" i="5"/>
  <c r="N28" i="5"/>
  <c r="N30" i="5"/>
  <c r="N32" i="5"/>
  <c r="N38" i="5"/>
  <c r="J156" i="5"/>
  <c r="J158" i="5"/>
  <c r="J161" i="5"/>
  <c r="J163" i="5"/>
  <c r="J165" i="5"/>
  <c r="N196" i="5"/>
  <c r="N200" i="5"/>
  <c r="N209" i="5"/>
  <c r="N218" i="5"/>
  <c r="N225" i="5"/>
  <c r="N232" i="5"/>
  <c r="N234" i="5"/>
  <c r="N244" i="5"/>
  <c r="N247" i="5"/>
  <c r="N249" i="5"/>
  <c r="N263" i="5"/>
  <c r="N265" i="5"/>
  <c r="N267" i="5"/>
  <c r="N280" i="5"/>
  <c r="N282" i="5"/>
  <c r="J291" i="5"/>
  <c r="J293" i="5"/>
  <c r="J295" i="5"/>
  <c r="J297" i="5"/>
  <c r="N307" i="5"/>
  <c r="N306" i="5" s="1"/>
  <c r="L156" i="5"/>
  <c r="L158" i="5"/>
  <c r="L161" i="5"/>
  <c r="L163" i="5"/>
  <c r="L165" i="5"/>
  <c r="L291" i="5"/>
  <c r="L293" i="5"/>
  <c r="L295" i="5"/>
  <c r="L297" i="5"/>
  <c r="J47" i="5"/>
  <c r="J50" i="5"/>
  <c r="J63" i="5"/>
  <c r="J66" i="5"/>
  <c r="J69" i="5"/>
  <c r="J108" i="5"/>
  <c r="L50" i="5"/>
  <c r="L63" i="5"/>
  <c r="L69" i="5"/>
  <c r="J311" i="5"/>
  <c r="J313" i="5"/>
  <c r="L47" i="5"/>
  <c r="J27" i="5"/>
  <c r="J29" i="5"/>
  <c r="J31" i="5"/>
  <c r="J33" i="5"/>
  <c r="J39" i="5"/>
  <c r="L42" i="5"/>
  <c r="L41" i="5" s="1"/>
  <c r="N66" i="5"/>
  <c r="N108" i="5"/>
  <c r="P143" i="5"/>
  <c r="Q143" i="5" s="1"/>
  <c r="J170" i="5"/>
  <c r="J199" i="5"/>
  <c r="J206" i="5"/>
  <c r="J213" i="5"/>
  <c r="J220" i="5"/>
  <c r="J228" i="5"/>
  <c r="J233" i="5"/>
  <c r="J235" i="5"/>
  <c r="J245" i="5"/>
  <c r="J248" i="5"/>
  <c r="J259" i="5"/>
  <c r="J264" i="5"/>
  <c r="J266" i="5"/>
  <c r="J271" i="5"/>
  <c r="J281" i="5"/>
  <c r="J308" i="5"/>
  <c r="J306" i="5" s="1"/>
  <c r="L311" i="5"/>
  <c r="L313" i="5"/>
  <c r="L27" i="5"/>
  <c r="L29" i="5"/>
  <c r="L31" i="5"/>
  <c r="L33" i="5"/>
  <c r="L39" i="5"/>
  <c r="N42" i="5"/>
  <c r="L170" i="5"/>
  <c r="L199" i="5"/>
  <c r="L206" i="5"/>
  <c r="L213" i="5"/>
  <c r="L220" i="5"/>
  <c r="L228" i="5"/>
  <c r="L233" i="5"/>
  <c r="L235" i="5"/>
  <c r="L245" i="5"/>
  <c r="L248" i="5"/>
  <c r="L259" i="5"/>
  <c r="L264" i="5"/>
  <c r="L266" i="5"/>
  <c r="L271" i="5"/>
  <c r="L281" i="5"/>
  <c r="L308" i="5"/>
  <c r="J46" i="5"/>
  <c r="J48" i="5"/>
  <c r="J51" i="5"/>
  <c r="J65" i="5"/>
  <c r="J67" i="5"/>
  <c r="J95" i="5"/>
  <c r="J312" i="5"/>
  <c r="J314" i="5"/>
  <c r="J43" i="5"/>
  <c r="L46" i="5"/>
  <c r="L48" i="5"/>
  <c r="L51" i="5"/>
  <c r="L65" i="5"/>
  <c r="L67" i="5"/>
  <c r="L95" i="5"/>
  <c r="P1832" i="3"/>
  <c r="Q1832" i="3" s="1"/>
  <c r="P1286" i="3"/>
  <c r="Q1286" i="3" s="1"/>
  <c r="P1835" i="3"/>
  <c r="Q1835" i="3" s="1"/>
  <c r="P2292" i="3"/>
  <c r="Q2292" i="3" s="1"/>
  <c r="P2320" i="3"/>
  <c r="Q2320" i="3" s="1"/>
  <c r="J414" i="3"/>
  <c r="P414" i="3" s="1"/>
  <c r="Q414" i="3" s="1"/>
  <c r="J958" i="3"/>
  <c r="P958" i="3" s="1"/>
  <c r="N966" i="3"/>
  <c r="N1016" i="3"/>
  <c r="N1060" i="3"/>
  <c r="N1176" i="3"/>
  <c r="L1406" i="3"/>
  <c r="J1567" i="3"/>
  <c r="P1567" i="3" s="1"/>
  <c r="Q1567" i="3" s="1"/>
  <c r="J1573" i="3"/>
  <c r="P1573" i="3" s="1"/>
  <c r="Q1573" i="3" s="1"/>
  <c r="L1587" i="3"/>
  <c r="L1667" i="3"/>
  <c r="J2312" i="3"/>
  <c r="P2312" i="3" s="1"/>
  <c r="N2335" i="3"/>
  <c r="N414" i="3"/>
  <c r="N1406" i="3"/>
  <c r="L1567" i="3"/>
  <c r="L1573" i="3"/>
  <c r="N1587" i="3"/>
  <c r="N1667" i="3"/>
  <c r="N2312" i="3"/>
  <c r="L983" i="3"/>
  <c r="L1034" i="3"/>
  <c r="N2280" i="3"/>
  <c r="L2331" i="3"/>
  <c r="L2330" i="3" s="1"/>
  <c r="L2336" i="3"/>
  <c r="N961" i="3"/>
  <c r="J1487" i="3"/>
  <c r="P1487" i="3" s="1"/>
  <c r="Q1487" i="3" s="1"/>
  <c r="L1532" i="3"/>
  <c r="J1591" i="3"/>
  <c r="P1591" i="3" s="1"/>
  <c r="J912" i="3"/>
  <c r="P912" i="3" s="1"/>
  <c r="Q912" i="3" s="1"/>
  <c r="L939" i="3"/>
  <c r="N983" i="3"/>
  <c r="L991" i="3"/>
  <c r="N1018" i="3"/>
  <c r="J1057" i="3"/>
  <c r="P1057" i="3" s="1"/>
  <c r="J1064" i="3"/>
  <c r="L1286" i="3"/>
  <c r="L1378" i="3"/>
  <c r="L1568" i="3"/>
  <c r="J1571" i="3"/>
  <c r="P1571" i="3" s="1"/>
  <c r="Q1571" i="3" s="1"/>
  <c r="J1574" i="3"/>
  <c r="N1591" i="3"/>
  <c r="L1651" i="3"/>
  <c r="N2336" i="3"/>
  <c r="L1018" i="3"/>
  <c r="N1627" i="3"/>
  <c r="J688" i="3"/>
  <c r="P688" i="3" s="1"/>
  <c r="Q688" i="3" s="1"/>
  <c r="L912" i="3"/>
  <c r="N939" i="3"/>
  <c r="J962" i="3"/>
  <c r="P962" i="3" s="1"/>
  <c r="J972" i="3"/>
  <c r="N991" i="3"/>
  <c r="L1057" i="3"/>
  <c r="L1064" i="3"/>
  <c r="N1286" i="3"/>
  <c r="N1378" i="3"/>
  <c r="L1429" i="3"/>
  <c r="L1464" i="3"/>
  <c r="J1494" i="3"/>
  <c r="P1494" i="3" s="1"/>
  <c r="Q1494" i="3" s="1"/>
  <c r="N1568" i="3"/>
  <c r="L1571" i="3"/>
  <c r="L1574" i="3"/>
  <c r="N1651" i="3"/>
  <c r="P1851" i="3"/>
  <c r="Q1851" i="3" s="1"/>
  <c r="J976" i="3"/>
  <c r="N1464" i="3"/>
  <c r="L1494" i="3"/>
  <c r="L2337" i="3"/>
  <c r="L602" i="3"/>
  <c r="N981" i="3"/>
  <c r="J1050" i="3"/>
  <c r="P1050" i="3" s="1"/>
  <c r="Q1050" i="3" s="1"/>
  <c r="L1449" i="3"/>
  <c r="L1496" i="3"/>
  <c r="L1572" i="3"/>
  <c r="J1586" i="3"/>
  <c r="P1586" i="3" s="1"/>
  <c r="N1659" i="3"/>
  <c r="L2338" i="3"/>
  <c r="J941" i="3"/>
  <c r="L964" i="3"/>
  <c r="J1338" i="3"/>
  <c r="P1338" i="3" s="1"/>
  <c r="Q1338" i="3" s="1"/>
  <c r="L838" i="3"/>
  <c r="N964" i="3"/>
  <c r="L973" i="3"/>
  <c r="N1449" i="3"/>
  <c r="L1474" i="3"/>
  <c r="L1565" i="3"/>
  <c r="N1586" i="3"/>
  <c r="J1604" i="3"/>
  <c r="P1604" i="3" s="1"/>
  <c r="Q1604" i="3" s="1"/>
  <c r="L1649" i="3"/>
  <c r="N2338" i="3"/>
  <c r="P964" i="3"/>
  <c r="Q964" i="3" s="1"/>
  <c r="P1053" i="3"/>
  <c r="Q1053" i="3" s="1"/>
  <c r="P1018" i="3"/>
  <c r="Q1018" i="3" s="1"/>
  <c r="P939" i="3"/>
  <c r="Q939" i="3" s="1"/>
  <c r="P991" i="3"/>
  <c r="Q991" i="3" s="1"/>
  <c r="P1568" i="3"/>
  <c r="Q1568" i="3" s="1"/>
  <c r="P983" i="3"/>
  <c r="Q983" i="3" s="1"/>
  <c r="P120" i="3"/>
  <c r="Q120" i="3" s="1"/>
  <c r="P1837" i="3"/>
  <c r="Q1837" i="3" s="1"/>
  <c r="F1862" i="3"/>
  <c r="H1862" i="3" s="1"/>
  <c r="P1874" i="3"/>
  <c r="Q1874" i="3" s="1"/>
  <c r="P1859" i="3"/>
  <c r="Q1859" i="3" s="1"/>
  <c r="P343" i="3"/>
  <c r="Q343" i="3" s="1"/>
  <c r="P973" i="3"/>
  <c r="Q973" i="3" s="1"/>
  <c r="J428" i="3"/>
  <c r="J546" i="3"/>
  <c r="J903" i="3"/>
  <c r="J922" i="3"/>
  <c r="J971" i="3"/>
  <c r="J989" i="3"/>
  <c r="J1000" i="3"/>
  <c r="J1061" i="3"/>
  <c r="L1342" i="3"/>
  <c r="J1342" i="3"/>
  <c r="L1436" i="3"/>
  <c r="J1436" i="3"/>
  <c r="L1477" i="3"/>
  <c r="J1477" i="3"/>
  <c r="P1553" i="3"/>
  <c r="Q1553" i="3" s="1"/>
  <c r="J1563" i="3"/>
  <c r="J1686" i="3"/>
  <c r="N1686" i="3"/>
  <c r="L1686" i="3"/>
  <c r="Q1833" i="3"/>
  <c r="Q1843" i="3"/>
  <c r="Q1854" i="3"/>
  <c r="P1861" i="3"/>
  <c r="Q1861" i="3" s="1"/>
  <c r="P1869" i="3"/>
  <c r="F1875" i="3"/>
  <c r="H1875" i="3" s="1"/>
  <c r="P1882" i="3"/>
  <c r="Q1882" i="3" s="1"/>
  <c r="N2274" i="3"/>
  <c r="L2274" i="3"/>
  <c r="N1777" i="3"/>
  <c r="L1777" i="3"/>
  <c r="J1777" i="3"/>
  <c r="L903" i="3"/>
  <c r="L922" i="3"/>
  <c r="L971" i="3"/>
  <c r="L989" i="3"/>
  <c r="L1000" i="3"/>
  <c r="L1061" i="3"/>
  <c r="L1563" i="3"/>
  <c r="N1697" i="3"/>
  <c r="L1697" i="3"/>
  <c r="J1697" i="3"/>
  <c r="J1707" i="3"/>
  <c r="N1707" i="3"/>
  <c r="N1730" i="3"/>
  <c r="L1730" i="3"/>
  <c r="J1730" i="3"/>
  <c r="P1883" i="3"/>
  <c r="Q1883" i="3" s="1"/>
  <c r="P2274" i="3"/>
  <c r="Q2274" i="3" s="1"/>
  <c r="P2317" i="3"/>
  <c r="Q2317" i="3" s="1"/>
  <c r="J232" i="3"/>
  <c r="N428" i="3"/>
  <c r="L120" i="3"/>
  <c r="L343" i="3"/>
  <c r="J435" i="3"/>
  <c r="L685" i="3"/>
  <c r="J967" i="3"/>
  <c r="L978" i="3"/>
  <c r="J985" i="3"/>
  <c r="L1457" i="3"/>
  <c r="J1547" i="3"/>
  <c r="P1829" i="3"/>
  <c r="Q1829" i="3" s="1"/>
  <c r="J2253" i="3"/>
  <c r="N2253" i="3"/>
  <c r="L2253" i="3"/>
  <c r="P2336" i="3"/>
  <c r="Q2336" i="3" s="1"/>
  <c r="N120" i="3"/>
  <c r="N232" i="3"/>
  <c r="N343" i="3"/>
  <c r="L435" i="3"/>
  <c r="J643" i="3"/>
  <c r="L901" i="3"/>
  <c r="J940" i="3"/>
  <c r="N958" i="3"/>
  <c r="L967" i="3"/>
  <c r="J975" i="3"/>
  <c r="L985" i="3"/>
  <c r="J995" i="3"/>
  <c r="L1059" i="3"/>
  <c r="N1391" i="3"/>
  <c r="L1418" i="3"/>
  <c r="J1418" i="3"/>
  <c r="N1457" i="3"/>
  <c r="L1465" i="3"/>
  <c r="J1465" i="3"/>
  <c r="N1480" i="3"/>
  <c r="L1480" i="3"/>
  <c r="L1547" i="3"/>
  <c r="J1557" i="3"/>
  <c r="N1709" i="3"/>
  <c r="L1709" i="3"/>
  <c r="J1709" i="3"/>
  <c r="P1850" i="3"/>
  <c r="J1963" i="3"/>
  <c r="N1963" i="3"/>
  <c r="N2220" i="3"/>
  <c r="L2220" i="3"/>
  <c r="J2220" i="3"/>
  <c r="P2226" i="3"/>
  <c r="N2266" i="3"/>
  <c r="L2266" i="3"/>
  <c r="J2266" i="3"/>
  <c r="L2321" i="3"/>
  <c r="N2321" i="3"/>
  <c r="J2321" i="3"/>
  <c r="J2316" i="3" s="1"/>
  <c r="B33" i="2" s="1"/>
  <c r="N2309" i="3"/>
  <c r="L2309" i="3"/>
  <c r="J2309" i="3"/>
  <c r="J413" i="3"/>
  <c r="L546" i="3"/>
  <c r="J685" i="3"/>
  <c r="N413" i="3"/>
  <c r="J901" i="3"/>
  <c r="J1059" i="3"/>
  <c r="L1391" i="3"/>
  <c r="N1689" i="3"/>
  <c r="L1689" i="3"/>
  <c r="J1689" i="3"/>
  <c r="L1707" i="3"/>
  <c r="P1834" i="3"/>
  <c r="Q1834" i="3" s="1"/>
  <c r="L643" i="3"/>
  <c r="J838" i="3"/>
  <c r="P1391" i="3"/>
  <c r="Q1391" i="3" s="1"/>
  <c r="N1418" i="3"/>
  <c r="P1457" i="3"/>
  <c r="Q1457" i="3" s="1"/>
  <c r="N1465" i="3"/>
  <c r="J1480" i="3"/>
  <c r="L1557" i="3"/>
  <c r="P1595" i="3"/>
  <c r="Q1595" i="3" s="1"/>
  <c r="J1747" i="3"/>
  <c r="N1747" i="3"/>
  <c r="N1788" i="3"/>
  <c r="L1788" i="3"/>
  <c r="J1788" i="3"/>
  <c r="P1839" i="3"/>
  <c r="Q1839" i="3" s="1"/>
  <c r="Q1856" i="3"/>
  <c r="L1963" i="3"/>
  <c r="P2227" i="3"/>
  <c r="Q2227" i="3" s="1"/>
  <c r="N2244" i="3"/>
  <c r="L2244" i="3"/>
  <c r="J2244" i="3"/>
  <c r="Q1016" i="3"/>
  <c r="N1677" i="3"/>
  <c r="L1677" i="3"/>
  <c r="J1677" i="3"/>
  <c r="P1840" i="3"/>
  <c r="Q1840" i="3" s="1"/>
  <c r="N2035" i="3"/>
  <c r="L2035" i="3"/>
  <c r="J2035" i="3"/>
  <c r="F2232" i="3"/>
  <c r="H2232" i="3" s="1"/>
  <c r="N2326" i="3"/>
  <c r="L2326" i="3"/>
  <c r="L1396" i="3"/>
  <c r="J1396" i="3"/>
  <c r="L1460" i="3"/>
  <c r="J1460" i="3"/>
  <c r="P1587" i="3"/>
  <c r="Q1587" i="3" s="1"/>
  <c r="J1711" i="3"/>
  <c r="N1711" i="3"/>
  <c r="L1711" i="3"/>
  <c r="J1734" i="3"/>
  <c r="N1734" i="3"/>
  <c r="P1857" i="3"/>
  <c r="Q1857" i="3" s="1"/>
  <c r="F1866" i="3"/>
  <c r="H1866" i="3" s="1"/>
  <c r="P1865" i="3"/>
  <c r="P1879" i="3"/>
  <c r="Q1879" i="3" s="1"/>
  <c r="F1888" i="3"/>
  <c r="H1888" i="3" s="1"/>
  <c r="N2281" i="3"/>
  <c r="L2281" i="3"/>
  <c r="J2281" i="3"/>
  <c r="L2301" i="3"/>
  <c r="N2301" i="3"/>
  <c r="Q1828" i="3"/>
  <c r="J8" i="3"/>
  <c r="J176" i="3"/>
  <c r="J247" i="3"/>
  <c r="J344" i="3"/>
  <c r="J436" i="3"/>
  <c r="L688" i="3"/>
  <c r="J902" i="3"/>
  <c r="J916" i="3"/>
  <c r="J969" i="3"/>
  <c r="J987" i="3"/>
  <c r="N1396" i="3"/>
  <c r="N1460" i="3"/>
  <c r="N1524" i="3"/>
  <c r="L1524" i="3"/>
  <c r="N1693" i="3"/>
  <c r="L1693" i="3"/>
  <c r="J1693" i="3"/>
  <c r="N1715" i="3"/>
  <c r="L1715" i="3"/>
  <c r="J1715" i="3"/>
  <c r="L1734" i="3"/>
  <c r="P1831" i="3"/>
  <c r="Q1831" i="3" s="1"/>
  <c r="P1845" i="3"/>
  <c r="Q1845" i="3" s="1"/>
  <c r="P1858" i="3"/>
  <c r="Q1858" i="3" s="1"/>
  <c r="P1872" i="3"/>
  <c r="Q1872" i="3" s="1"/>
  <c r="P1887" i="3"/>
  <c r="N2269" i="3"/>
  <c r="L2269" i="3"/>
  <c r="J2301" i="3"/>
  <c r="Q2326" i="3"/>
  <c r="N433" i="3"/>
  <c r="L969" i="3"/>
  <c r="J1680" i="3"/>
  <c r="N1680" i="3"/>
  <c r="L1680" i="3"/>
  <c r="J1703" i="3"/>
  <c r="N1703" i="3"/>
  <c r="P1846" i="3"/>
  <c r="Q1846" i="3" s="1"/>
  <c r="P1880" i="3"/>
  <c r="Q1880" i="3" s="1"/>
  <c r="J2065" i="3"/>
  <c r="N2065" i="3"/>
  <c r="L2065" i="3"/>
  <c r="P2269" i="3"/>
  <c r="Q2269" i="3" s="1"/>
  <c r="N2302" i="3"/>
  <c r="L2302" i="3"/>
  <c r="P2338" i="3"/>
  <c r="Q2338" i="3" s="1"/>
  <c r="L176" i="3"/>
  <c r="L247" i="3"/>
  <c r="L436" i="3"/>
  <c r="L902" i="3"/>
  <c r="L916" i="3"/>
  <c r="N8" i="3"/>
  <c r="N344" i="3"/>
  <c r="L941" i="3"/>
  <c r="L976" i="3"/>
  <c r="J984" i="3"/>
  <c r="N987" i="3"/>
  <c r="L1024" i="3"/>
  <c r="L1388" i="3"/>
  <c r="J1388" i="3"/>
  <c r="N1429" i="3"/>
  <c r="L1487" i="3"/>
  <c r="N1565" i="3"/>
  <c r="J1770" i="3"/>
  <c r="N1770" i="3"/>
  <c r="L1770" i="3"/>
  <c r="N2222" i="3"/>
  <c r="L2222" i="3"/>
  <c r="J2222" i="3"/>
  <c r="Q2230" i="3"/>
  <c r="J434" i="3"/>
  <c r="L645" i="3"/>
  <c r="J840" i="3"/>
  <c r="J966" i="3"/>
  <c r="L1453" i="3"/>
  <c r="J1453" i="3"/>
  <c r="N1474" i="3"/>
  <c r="Q1524" i="3"/>
  <c r="L1703" i="3"/>
  <c r="F1847" i="3"/>
  <c r="H1847" i="3" s="1"/>
  <c r="N2095" i="3"/>
  <c r="L2095" i="3"/>
  <c r="J2095" i="3"/>
  <c r="J2235" i="3"/>
  <c r="N2235" i="3"/>
  <c r="J2302" i="3"/>
  <c r="L434" i="3"/>
  <c r="J603" i="3"/>
  <c r="L840" i="3"/>
  <c r="J913" i="3"/>
  <c r="P1060" i="3"/>
  <c r="Q1060" i="3" s="1"/>
  <c r="N1388" i="3"/>
  <c r="N1453" i="3"/>
  <c r="N1553" i="3"/>
  <c r="L1553" i="3"/>
  <c r="Q1565" i="3"/>
  <c r="Q1649" i="3"/>
  <c r="N1800" i="3"/>
  <c r="L1800" i="3"/>
  <c r="J1800" i="3"/>
  <c r="P1827" i="3"/>
  <c r="Q1827" i="3" s="1"/>
  <c r="Q1853" i="3"/>
  <c r="L2235" i="3"/>
  <c r="L2317" i="3"/>
  <c r="N2317" i="3"/>
  <c r="J1691" i="3"/>
  <c r="N1691" i="3"/>
  <c r="J1782" i="3"/>
  <c r="N1782" i="3"/>
  <c r="P1870" i="3"/>
  <c r="Q1870" i="3" s="1"/>
  <c r="N2313" i="3"/>
  <c r="L2313" i="3"/>
  <c r="P2332" i="3"/>
  <c r="Q2332" i="3" s="1"/>
  <c r="L1691" i="3"/>
  <c r="N1705" i="3"/>
  <c r="L1705" i="3"/>
  <c r="J1705" i="3"/>
  <c r="L1782" i="3"/>
  <c r="P1830" i="3"/>
  <c r="Q1830" i="3" s="1"/>
  <c r="P1842" i="3"/>
  <c r="Q1842" i="3" s="1"/>
  <c r="P1855" i="3"/>
  <c r="Q1855" i="3" s="1"/>
  <c r="P1860" i="3"/>
  <c r="Q1860" i="3" s="1"/>
  <c r="N1891" i="3"/>
  <c r="L1891" i="3"/>
  <c r="J1891" i="3"/>
  <c r="J2221" i="3"/>
  <c r="N2221" i="3"/>
  <c r="P2229" i="3"/>
  <c r="Q2229" i="3" s="1"/>
  <c r="J2270" i="3"/>
  <c r="N2292" i="3"/>
  <c r="L2292" i="3"/>
  <c r="J2313" i="3"/>
  <c r="J1699" i="3"/>
  <c r="N1699" i="3"/>
  <c r="N1758" i="3"/>
  <c r="L1758" i="3"/>
  <c r="J1758" i="3"/>
  <c r="J1813" i="3"/>
  <c r="N1813" i="3"/>
  <c r="Q1871" i="3"/>
  <c r="N2270" i="3"/>
  <c r="N2320" i="3"/>
  <c r="L2320" i="3"/>
  <c r="P2337" i="3"/>
  <c r="Q2337" i="3" s="1"/>
  <c r="N1701" i="3"/>
  <c r="L1701" i="3"/>
  <c r="J1701" i="3"/>
  <c r="J1717" i="3"/>
  <c r="N1717" i="3"/>
  <c r="N1819" i="3"/>
  <c r="L1819" i="3"/>
  <c r="J1819" i="3"/>
  <c r="P1852" i="3"/>
  <c r="Q1852" i="3" s="1"/>
  <c r="J2214" i="3"/>
  <c r="N2214" i="3"/>
  <c r="J2334" i="3"/>
  <c r="B36" i="2" s="1"/>
  <c r="Q2335" i="3"/>
  <c r="J1695" i="3"/>
  <c r="N1695" i="3"/>
  <c r="L1717" i="3"/>
  <c r="N1738" i="3"/>
  <c r="L1738" i="3"/>
  <c r="J1738" i="3"/>
  <c r="J1793" i="3"/>
  <c r="N1793" i="3"/>
  <c r="P1836" i="3"/>
  <c r="Q1836" i="3" s="1"/>
  <c r="P1873" i="3"/>
  <c r="Q1873" i="3" s="1"/>
  <c r="P1878" i="3"/>
  <c r="L2214" i="3"/>
  <c r="L2335" i="3"/>
  <c r="B38" i="6"/>
  <c r="G370" i="8"/>
  <c r="B61" i="6" s="1"/>
  <c r="G141" i="8"/>
  <c r="B41" i="6" s="1"/>
  <c r="G362" i="8"/>
  <c r="B59" i="6" s="1"/>
  <c r="G112" i="8"/>
  <c r="B39" i="6" s="1"/>
  <c r="B37" i="6"/>
  <c r="G345" i="8"/>
  <c r="B55" i="6" s="1"/>
  <c r="G118" i="8"/>
  <c r="B40" i="6" s="1"/>
  <c r="G152" i="8"/>
  <c r="B44" i="6" s="1"/>
  <c r="G47" i="8"/>
  <c r="B34" i="6" s="1"/>
  <c r="G355" i="8"/>
  <c r="B58" i="6" s="1"/>
  <c r="G8" i="8"/>
  <c r="B33" i="6" s="1"/>
  <c r="G144" i="8"/>
  <c r="B42" i="6" s="1"/>
  <c r="G91" i="8"/>
  <c r="B35" i="6" s="1"/>
  <c r="G148" i="8"/>
  <c r="B43" i="6" s="1"/>
  <c r="I40" i="2"/>
  <c r="I5" i="2" a="1"/>
  <c r="I5" i="2" s="1"/>
  <c r="I65" i="6"/>
  <c r="I5" i="6" a="1"/>
  <c r="I5" i="6" s="1"/>
  <c r="L204" i="7" l="1"/>
  <c r="G7" i="9"/>
  <c r="C50" i="13"/>
  <c r="Q1022" i="3"/>
  <c r="Q1570" i="3"/>
  <c r="Q936" i="3"/>
  <c r="Q982" i="3"/>
  <c r="Q1496" i="3"/>
  <c r="B53" i="6"/>
  <c r="B25" i="11" s="1"/>
  <c r="Q2280" i="3"/>
  <c r="Q1641" i="3"/>
  <c r="J1578" i="3"/>
  <c r="B16" i="2" s="1"/>
  <c r="Q1024" i="3"/>
  <c r="Q981" i="3"/>
  <c r="Q961" i="3"/>
  <c r="N310" i="5"/>
  <c r="N1063" i="3"/>
  <c r="N1562" i="3"/>
  <c r="N1578" i="3"/>
  <c r="Q2306" i="3"/>
  <c r="F2289" i="3"/>
  <c r="H2289" i="3" s="1"/>
  <c r="J2289" i="3" s="1"/>
  <c r="J2268" i="3" s="1"/>
  <c r="B30" i="2" s="1"/>
  <c r="J1884" i="3"/>
  <c r="J1877" i="3" s="1"/>
  <c r="B25" i="2" s="1"/>
  <c r="Q1560" i="3"/>
  <c r="Q978" i="3"/>
  <c r="Q990" i="3"/>
  <c r="N999" i="3"/>
  <c r="Q2284" i="3"/>
  <c r="C35" i="6"/>
  <c r="D35" i="6" s="1"/>
  <c r="C60" i="6"/>
  <c r="D60" i="6" s="1"/>
  <c r="B36" i="6"/>
  <c r="B23" i="11" s="1"/>
  <c r="C42" i="6"/>
  <c r="D42" i="6" s="1"/>
  <c r="C38" i="6"/>
  <c r="D38" i="6" s="1"/>
  <c r="B32" i="6"/>
  <c r="C33" i="6"/>
  <c r="C58" i="6"/>
  <c r="D58" i="6" s="1"/>
  <c r="C44" i="6"/>
  <c r="D44" i="6" s="1"/>
  <c r="C40" i="6"/>
  <c r="D40" i="6" s="1"/>
  <c r="D54" i="6"/>
  <c r="C37" i="6"/>
  <c r="C61" i="6"/>
  <c r="D61" i="6" s="1"/>
  <c r="C55" i="6"/>
  <c r="D55" i="6" s="1"/>
  <c r="C39" i="6"/>
  <c r="D39" i="6" s="1"/>
  <c r="C59" i="6"/>
  <c r="C34" i="6"/>
  <c r="D34" i="6" s="1"/>
  <c r="C43" i="6"/>
  <c r="D43" i="6" s="1"/>
  <c r="C41" i="6"/>
  <c r="D41" i="6" s="1"/>
  <c r="J204" i="7"/>
  <c r="B11" i="6" s="1"/>
  <c r="J410" i="7"/>
  <c r="B17" i="6" s="1"/>
  <c r="N41" i="5"/>
  <c r="G7" i="8"/>
  <c r="L1884" i="3"/>
  <c r="L1877" i="3" s="1"/>
  <c r="P2331" i="3"/>
  <c r="Q2331" i="3" s="1"/>
  <c r="Q2330" i="3" s="1"/>
  <c r="D35" i="2" s="1"/>
  <c r="J2330" i="3"/>
  <c r="B35" i="2" s="1"/>
  <c r="B34" i="2" s="1"/>
  <c r="B9" i="11" s="1"/>
  <c r="Q1591" i="3"/>
  <c r="L1578" i="3"/>
  <c r="N2334" i="3"/>
  <c r="N2329" i="3" s="1"/>
  <c r="N2316" i="3"/>
  <c r="P1550" i="3"/>
  <c r="Q1550" i="3" s="1"/>
  <c r="L1562" i="3"/>
  <c r="N45" i="5"/>
  <c r="N111" i="5"/>
  <c r="N155" i="5"/>
  <c r="P148" i="5"/>
  <c r="Q148" i="5" s="1"/>
  <c r="Q111" i="5" s="1"/>
  <c r="D12" i="4" s="1"/>
  <c r="P8" i="5"/>
  <c r="P7" i="5" s="1"/>
  <c r="C8" i="4" s="1"/>
  <c r="P205" i="7"/>
  <c r="Q205" i="7" s="1"/>
  <c r="Q204" i="7" s="1"/>
  <c r="D11" i="6" s="1"/>
  <c r="L820" i="7"/>
  <c r="L410" i="7"/>
  <c r="N365" i="7"/>
  <c r="N204" i="7"/>
  <c r="N824" i="7"/>
  <c r="N819" i="7" s="1"/>
  <c r="L824" i="7"/>
  <c r="P411" i="7"/>
  <c r="Q411" i="7" s="1"/>
  <c r="Q410" i="7" s="1"/>
  <c r="L209" i="7"/>
  <c r="F715" i="7"/>
  <c r="H715" i="7" s="1"/>
  <c r="L715" i="7" s="1"/>
  <c r="L573" i="7" s="1"/>
  <c r="P140" i="7"/>
  <c r="Q140" i="7" s="1"/>
  <c r="P209" i="7"/>
  <c r="C12" i="6" s="1"/>
  <c r="L107" i="7"/>
  <c r="N107" i="7"/>
  <c r="F738" i="7"/>
  <c r="H738" i="7" s="1"/>
  <c r="N738" i="7" s="1"/>
  <c r="N724" i="7" s="1"/>
  <c r="P356" i="7"/>
  <c r="Q356" i="7" s="1"/>
  <c r="J216" i="7"/>
  <c r="B13" i="6" s="1"/>
  <c r="N216" i="7"/>
  <c r="J781" i="7"/>
  <c r="B26" i="6" s="1"/>
  <c r="N7" i="7"/>
  <c r="L781" i="7"/>
  <c r="P302" i="7"/>
  <c r="Q302" i="7" s="1"/>
  <c r="N781" i="7"/>
  <c r="P350" i="7"/>
  <c r="Q350" i="7" s="1"/>
  <c r="P336" i="7"/>
  <c r="Q336" i="7" s="1"/>
  <c r="N771" i="7"/>
  <c r="N768" i="7" s="1"/>
  <c r="L771" i="7"/>
  <c r="L768" i="7" s="1"/>
  <c r="J771" i="7"/>
  <c r="P507" i="7"/>
  <c r="Q507" i="7" s="1"/>
  <c r="P244" i="7"/>
  <c r="Q244" i="7" s="1"/>
  <c r="P741" i="7"/>
  <c r="F757" i="7"/>
  <c r="H757" i="7" s="1"/>
  <c r="P406" i="7"/>
  <c r="Q406" i="7" s="1"/>
  <c r="P469" i="7"/>
  <c r="P108" i="7"/>
  <c r="Q108" i="7" s="1"/>
  <c r="J107" i="7"/>
  <c r="B9" i="6" s="1"/>
  <c r="P778" i="7"/>
  <c r="P530" i="7"/>
  <c r="Q530" i="7" s="1"/>
  <c r="P104" i="7"/>
  <c r="Q104" i="7" s="1"/>
  <c r="P703" i="7"/>
  <c r="Q703" i="7" s="1"/>
  <c r="P47" i="7"/>
  <c r="Q47" i="7" s="1"/>
  <c r="P698" i="7"/>
  <c r="Q698" i="7" s="1"/>
  <c r="P827" i="7"/>
  <c r="Q827" i="7" s="1"/>
  <c r="P816" i="7"/>
  <c r="Q816" i="7" s="1"/>
  <c r="P516" i="7"/>
  <c r="Q516" i="7" s="1"/>
  <c r="P175" i="7"/>
  <c r="Q175" i="7" s="1"/>
  <c r="P538" i="7"/>
  <c r="Q538" i="7" s="1"/>
  <c r="P401" i="7"/>
  <c r="Q401" i="7" s="1"/>
  <c r="P43" i="7"/>
  <c r="Q43" i="7" s="1"/>
  <c r="P546" i="7"/>
  <c r="Q546" i="7" s="1"/>
  <c r="J824" i="7"/>
  <c r="B29" i="6" s="1"/>
  <c r="P825" i="7"/>
  <c r="P714" i="7"/>
  <c r="Q714" i="7" s="1"/>
  <c r="P135" i="7"/>
  <c r="Q135" i="7" s="1"/>
  <c r="P753" i="7"/>
  <c r="Q753" i="7" s="1"/>
  <c r="P400" i="7"/>
  <c r="Q400" i="7" s="1"/>
  <c r="P13" i="7"/>
  <c r="Q13" i="7" s="1"/>
  <c r="P732" i="7"/>
  <c r="Q732" i="7" s="1"/>
  <c r="P404" i="7"/>
  <c r="Q404" i="7" s="1"/>
  <c r="P787" i="7"/>
  <c r="J820" i="7"/>
  <c r="P821" i="7"/>
  <c r="P820" i="7" s="1"/>
  <c r="P48" i="7"/>
  <c r="Q48" i="7" s="1"/>
  <c r="P828" i="7"/>
  <c r="Q828" i="7" s="1"/>
  <c r="J365" i="7"/>
  <c r="B14" i="6" s="1"/>
  <c r="P366" i="7"/>
  <c r="Q366" i="7" s="1"/>
  <c r="P651" i="7"/>
  <c r="N209" i="7"/>
  <c r="F571" i="7"/>
  <c r="H571" i="7" s="1"/>
  <c r="P765" i="7"/>
  <c r="Q765" i="7" s="1"/>
  <c r="P637" i="7"/>
  <c r="Q637" i="7" s="1"/>
  <c r="P801" i="7"/>
  <c r="Q801" i="7" s="1"/>
  <c r="P75" i="7"/>
  <c r="Q75" i="7" s="1"/>
  <c r="Q574" i="7"/>
  <c r="Q8" i="7"/>
  <c r="P549" i="7"/>
  <c r="Q549" i="7" s="1"/>
  <c r="P359" i="7"/>
  <c r="Q359" i="7" s="1"/>
  <c r="P826" i="7"/>
  <c r="Q826" i="7" s="1"/>
  <c r="P789" i="7"/>
  <c r="Q789" i="7" s="1"/>
  <c r="P570" i="7"/>
  <c r="Q570" i="7" s="1"/>
  <c r="P512" i="7"/>
  <c r="Q512" i="7" s="1"/>
  <c r="P525" i="7"/>
  <c r="Q525" i="7" s="1"/>
  <c r="Q217" i="7"/>
  <c r="P185" i="7"/>
  <c r="P184" i="7" s="1"/>
  <c r="C10" i="6" s="1"/>
  <c r="J184" i="7"/>
  <c r="B10" i="6" s="1"/>
  <c r="P719" i="7"/>
  <c r="Q719" i="7" s="1"/>
  <c r="P533" i="7"/>
  <c r="Q533" i="7" s="1"/>
  <c r="P398" i="7"/>
  <c r="Q398" i="7" s="1"/>
  <c r="J7" i="7"/>
  <c r="P353" i="7"/>
  <c r="Q353" i="7" s="1"/>
  <c r="P708" i="7"/>
  <c r="Q708" i="7" s="1"/>
  <c r="Q769" i="7"/>
  <c r="P405" i="7"/>
  <c r="Q405" i="7" s="1"/>
  <c r="P347" i="7"/>
  <c r="Q347" i="7" s="1"/>
  <c r="P728" i="7"/>
  <c r="Q728" i="7" s="1"/>
  <c r="P164" i="7"/>
  <c r="Q164" i="7" s="1"/>
  <c r="P402" i="7"/>
  <c r="Q402" i="7" s="1"/>
  <c r="P734" i="7"/>
  <c r="Q734" i="7" s="1"/>
  <c r="P162" i="7"/>
  <c r="Q162" i="7" s="1"/>
  <c r="Q210" i="7"/>
  <c r="Q209" i="7" s="1"/>
  <c r="D12" i="6" s="1"/>
  <c r="P747" i="7"/>
  <c r="Q747" i="7" s="1"/>
  <c r="F722" i="7"/>
  <c r="H722" i="7" s="1"/>
  <c r="P342" i="7"/>
  <c r="Q342" i="7" s="1"/>
  <c r="P543" i="7"/>
  <c r="Q543" i="7" s="1"/>
  <c r="L395" i="7"/>
  <c r="P814" i="7"/>
  <c r="Q814" i="7" s="1"/>
  <c r="P102" i="7"/>
  <c r="Q102" i="7" s="1"/>
  <c r="P520" i="7"/>
  <c r="Q520" i="7" s="1"/>
  <c r="P46" i="7"/>
  <c r="Q46" i="7" s="1"/>
  <c r="P393" i="7"/>
  <c r="Q393" i="7" s="1"/>
  <c r="P337" i="7"/>
  <c r="Q337" i="7" s="1"/>
  <c r="P692" i="7"/>
  <c r="Q692" i="7" s="1"/>
  <c r="N779" i="7"/>
  <c r="N773" i="7" s="1"/>
  <c r="L779" i="7"/>
  <c r="L773" i="7" s="1"/>
  <c r="J779" i="7"/>
  <c r="P770" i="7"/>
  <c r="N395" i="7"/>
  <c r="L7" i="7"/>
  <c r="Q718" i="7"/>
  <c r="P169" i="7"/>
  <c r="Q169" i="7" s="1"/>
  <c r="P275" i="7"/>
  <c r="Q275" i="7" s="1"/>
  <c r="P318" i="7"/>
  <c r="F766" i="7"/>
  <c r="H766" i="7" s="1"/>
  <c r="P760" i="7"/>
  <c r="Q760" i="7" s="1"/>
  <c r="P403" i="7"/>
  <c r="Q403" i="7" s="1"/>
  <c r="P397" i="7"/>
  <c r="Q397" i="7" s="1"/>
  <c r="J395" i="7"/>
  <c r="B15" i="6" s="1"/>
  <c r="P487" i="7"/>
  <c r="Q487" i="7" s="1"/>
  <c r="P712" i="7"/>
  <c r="Q712" i="7" s="1"/>
  <c r="Q725" i="7"/>
  <c r="P710" i="7"/>
  <c r="Q710" i="7" s="1"/>
  <c r="L12" i="5"/>
  <c r="J111" i="5"/>
  <c r="B12" i="4" s="1"/>
  <c r="L306" i="5"/>
  <c r="N305" i="5"/>
  <c r="P312" i="5"/>
  <c r="Q312" i="5" s="1"/>
  <c r="P259" i="5"/>
  <c r="F268" i="5"/>
  <c r="H268" i="5" s="1"/>
  <c r="P27" i="5"/>
  <c r="Q27" i="5" s="1"/>
  <c r="P50" i="5"/>
  <c r="Q50" i="5" s="1"/>
  <c r="J155" i="5"/>
  <c r="B13" i="4" s="1"/>
  <c r="P156" i="5"/>
  <c r="F256" i="5"/>
  <c r="H256" i="5" s="1"/>
  <c r="P95" i="5"/>
  <c r="Q95" i="5" s="1"/>
  <c r="P248" i="5"/>
  <c r="Q248" i="5" s="1"/>
  <c r="P47" i="5"/>
  <c r="Q47" i="5" s="1"/>
  <c r="P297" i="5"/>
  <c r="Q297" i="5" s="1"/>
  <c r="Q301" i="5"/>
  <c r="Q300" i="5" s="1"/>
  <c r="D21" i="4" s="1"/>
  <c r="P67" i="5"/>
  <c r="Q67" i="5" s="1"/>
  <c r="P313" i="5"/>
  <c r="Q313" i="5" s="1"/>
  <c r="P295" i="5"/>
  <c r="Q295" i="5" s="1"/>
  <c r="P65" i="5"/>
  <c r="Q65" i="5" s="1"/>
  <c r="P235" i="5"/>
  <c r="Q235" i="5" s="1"/>
  <c r="J310" i="5"/>
  <c r="B24" i="4" s="1"/>
  <c r="P311" i="5"/>
  <c r="P293" i="5"/>
  <c r="Q293" i="5" s="1"/>
  <c r="B23" i="4"/>
  <c r="P51" i="5"/>
  <c r="Q51" i="5" s="1"/>
  <c r="P228" i="5"/>
  <c r="Q228" i="5" s="1"/>
  <c r="P245" i="5"/>
  <c r="Q245" i="5" s="1"/>
  <c r="F298" i="5"/>
  <c r="H298" i="5" s="1"/>
  <c r="P291" i="5"/>
  <c r="P48" i="5"/>
  <c r="Q48" i="5" s="1"/>
  <c r="P46" i="5"/>
  <c r="Q46" i="5" s="1"/>
  <c r="J45" i="5"/>
  <c r="B11" i="4" s="1"/>
  <c r="L310" i="5"/>
  <c r="P220" i="5"/>
  <c r="Q220" i="5" s="1"/>
  <c r="N288" i="5"/>
  <c r="N285" i="5" s="1"/>
  <c r="L288" i="5"/>
  <c r="L285" i="5" s="1"/>
  <c r="J288" i="5"/>
  <c r="P233" i="5"/>
  <c r="Q233" i="5" s="1"/>
  <c r="N12" i="5"/>
  <c r="P308" i="5"/>
  <c r="P306" i="5" s="1"/>
  <c r="P213" i="5"/>
  <c r="Q213" i="5" s="1"/>
  <c r="P281" i="5"/>
  <c r="Q281" i="5" s="1"/>
  <c r="P206" i="5"/>
  <c r="Q206" i="5" s="1"/>
  <c r="P39" i="5"/>
  <c r="Q39" i="5" s="1"/>
  <c r="P108" i="5"/>
  <c r="Q108" i="5" s="1"/>
  <c r="P165" i="5"/>
  <c r="Q165" i="5" s="1"/>
  <c r="L45" i="5"/>
  <c r="P271" i="5"/>
  <c r="Q271" i="5" s="1"/>
  <c r="F283" i="5"/>
  <c r="H283" i="5" s="1"/>
  <c r="P199" i="5"/>
  <c r="Q199" i="5" s="1"/>
  <c r="P33" i="5"/>
  <c r="Q33" i="5" s="1"/>
  <c r="P69" i="5"/>
  <c r="Q69" i="5" s="1"/>
  <c r="P163" i="5"/>
  <c r="Q163" i="5" s="1"/>
  <c r="Q42" i="5"/>
  <c r="Q13" i="5"/>
  <c r="P43" i="5"/>
  <c r="Q43" i="5" s="1"/>
  <c r="P266" i="5"/>
  <c r="Q266" i="5" s="1"/>
  <c r="P31" i="5"/>
  <c r="Q31" i="5" s="1"/>
  <c r="P161" i="5"/>
  <c r="Q161" i="5" s="1"/>
  <c r="F229" i="5"/>
  <c r="H229" i="5" s="1"/>
  <c r="P170" i="5"/>
  <c r="Q170" i="5" s="1"/>
  <c r="P66" i="5"/>
  <c r="Q66" i="5" s="1"/>
  <c r="J41" i="5"/>
  <c r="B10" i="4" s="1"/>
  <c r="J12" i="5"/>
  <c r="P314" i="5"/>
  <c r="Q314" i="5" s="1"/>
  <c r="P264" i="5"/>
  <c r="Q264" i="5" s="1"/>
  <c r="P29" i="5"/>
  <c r="Q29" i="5" s="1"/>
  <c r="P63" i="5"/>
  <c r="Q63" i="5" s="1"/>
  <c r="L155" i="5"/>
  <c r="P158" i="5"/>
  <c r="Q158" i="5" s="1"/>
  <c r="Q232" i="5"/>
  <c r="L7" i="3"/>
  <c r="L2234" i="3"/>
  <c r="Q2312" i="3"/>
  <c r="P976" i="3"/>
  <c r="Q976" i="3" s="1"/>
  <c r="L1063" i="3"/>
  <c r="P941" i="3"/>
  <c r="Q941" i="3" s="1"/>
  <c r="L2334" i="3"/>
  <c r="L2329" i="3" s="1"/>
  <c r="N1341" i="3"/>
  <c r="P972" i="3"/>
  <c r="Q972" i="3" s="1"/>
  <c r="P1574" i="3"/>
  <c r="Q1574" i="3" s="1"/>
  <c r="Q1057" i="3"/>
  <c r="L915" i="3"/>
  <c r="L433" i="3"/>
  <c r="Q962" i="3"/>
  <c r="J1063" i="3"/>
  <c r="B12" i="2" s="1"/>
  <c r="P1064" i="3"/>
  <c r="P1063" i="3" s="1"/>
  <c r="C12" i="2" s="1"/>
  <c r="N2234" i="3"/>
  <c r="Q958" i="3"/>
  <c r="N915" i="3"/>
  <c r="P1578" i="3"/>
  <c r="C16" i="2" s="1"/>
  <c r="P344" i="3"/>
  <c r="Q344" i="3" s="1"/>
  <c r="P2266" i="3"/>
  <c r="Q2266" i="3" s="1"/>
  <c r="P435" i="3"/>
  <c r="Q435" i="3" s="1"/>
  <c r="P903" i="3"/>
  <c r="Q903" i="3" s="1"/>
  <c r="P1800" i="3"/>
  <c r="Q1800" i="3" s="1"/>
  <c r="J1847" i="3"/>
  <c r="N1847" i="3"/>
  <c r="N1826" i="3" s="1"/>
  <c r="L1847" i="3"/>
  <c r="L1826" i="3" s="1"/>
  <c r="P1770" i="3"/>
  <c r="Q1770" i="3" s="1"/>
  <c r="P247" i="3"/>
  <c r="Q247" i="3" s="1"/>
  <c r="P413" i="3"/>
  <c r="Q413" i="3" s="1"/>
  <c r="P1418" i="3"/>
  <c r="Q1418" i="3" s="1"/>
  <c r="P643" i="3"/>
  <c r="Q643" i="3" s="1"/>
  <c r="P1477" i="3"/>
  <c r="Q1477" i="3" s="1"/>
  <c r="P546" i="3"/>
  <c r="Q546" i="3" s="1"/>
  <c r="P1699" i="3"/>
  <c r="Q1699" i="3" s="1"/>
  <c r="P1691" i="3"/>
  <c r="Q1691" i="3" s="1"/>
  <c r="J433" i="3"/>
  <c r="B9" i="2" s="1"/>
  <c r="P434" i="3"/>
  <c r="Q434" i="3" s="1"/>
  <c r="P176" i="3"/>
  <c r="Q176" i="3" s="1"/>
  <c r="P1711" i="3"/>
  <c r="Q1711" i="3" s="1"/>
  <c r="L2232" i="3"/>
  <c r="L2225" i="3" s="1"/>
  <c r="N2232" i="3"/>
  <c r="N2225" i="3" s="1"/>
  <c r="J2232" i="3"/>
  <c r="P2309" i="3"/>
  <c r="Q2309" i="3" s="1"/>
  <c r="F2314" i="3"/>
  <c r="H2314" i="3" s="1"/>
  <c r="P1709" i="3"/>
  <c r="Q1709" i="3" s="1"/>
  <c r="P428" i="3"/>
  <c r="Q428" i="3" s="1"/>
  <c r="P2313" i="3"/>
  <c r="Q2313" i="3" s="1"/>
  <c r="P603" i="3"/>
  <c r="Q603" i="3" s="1"/>
  <c r="P8" i="3"/>
  <c r="Q8" i="3" s="1"/>
  <c r="J7" i="3"/>
  <c r="P2035" i="3"/>
  <c r="Q2035" i="3" s="1"/>
  <c r="P2244" i="3"/>
  <c r="Q2244" i="3" s="1"/>
  <c r="P1436" i="3"/>
  <c r="Q1436" i="3" s="1"/>
  <c r="P1703" i="3"/>
  <c r="Q1703" i="3" s="1"/>
  <c r="P2220" i="3"/>
  <c r="Q2220" i="3" s="1"/>
  <c r="P232" i="3"/>
  <c r="Q232" i="3" s="1"/>
  <c r="P1707" i="3"/>
  <c r="Q1707" i="3" s="1"/>
  <c r="P1695" i="3"/>
  <c r="Q1695" i="3" s="1"/>
  <c r="P1819" i="3"/>
  <c r="Q1819" i="3" s="1"/>
  <c r="N1866" i="3"/>
  <c r="N1864" i="3" s="1"/>
  <c r="L1866" i="3"/>
  <c r="L1864" i="3" s="1"/>
  <c r="J1866" i="3"/>
  <c r="P1747" i="3"/>
  <c r="Q1747" i="3" s="1"/>
  <c r="P1547" i="3"/>
  <c r="Q1547" i="3" s="1"/>
  <c r="L999" i="3"/>
  <c r="Q1878" i="3"/>
  <c r="P2302" i="3"/>
  <c r="Q2302" i="3" s="1"/>
  <c r="P1388" i="3"/>
  <c r="Q1388" i="3" s="1"/>
  <c r="N7" i="3"/>
  <c r="Q1865" i="3"/>
  <c r="P1697" i="3"/>
  <c r="Q1697" i="3" s="1"/>
  <c r="J1341" i="3"/>
  <c r="B13" i="2" s="1"/>
  <c r="P1342" i="3"/>
  <c r="Q1342" i="3" s="1"/>
  <c r="P2334" i="3"/>
  <c r="C36" i="2" s="1"/>
  <c r="P1557" i="3"/>
  <c r="Q1557" i="3" s="1"/>
  <c r="P1686" i="3"/>
  <c r="Q1686" i="3" s="1"/>
  <c r="F1731" i="3"/>
  <c r="H1731" i="3" s="1"/>
  <c r="P987" i="3"/>
  <c r="Q987" i="3" s="1"/>
  <c r="P1460" i="3"/>
  <c r="Q1460" i="3" s="1"/>
  <c r="P838" i="3"/>
  <c r="Q838" i="3" s="1"/>
  <c r="P995" i="3"/>
  <c r="Q995" i="3" s="1"/>
  <c r="L1341" i="3"/>
  <c r="P2270" i="3"/>
  <c r="Q2270" i="3" s="1"/>
  <c r="L2316" i="3"/>
  <c r="J2234" i="3"/>
  <c r="B29" i="2" s="1"/>
  <c r="P2235" i="3"/>
  <c r="Q2235" i="3" s="1"/>
  <c r="P1715" i="3"/>
  <c r="Q1715" i="3" s="1"/>
  <c r="P969" i="3"/>
  <c r="Q969" i="3" s="1"/>
  <c r="P2281" i="3"/>
  <c r="Q2281" i="3" s="1"/>
  <c r="P1059" i="3"/>
  <c r="Q1059" i="3" s="1"/>
  <c r="P985" i="3"/>
  <c r="Q985" i="3" s="1"/>
  <c r="P1061" i="3"/>
  <c r="Q1061" i="3" s="1"/>
  <c r="Q2334" i="3"/>
  <c r="D36" i="2" s="1"/>
  <c r="P1717" i="3"/>
  <c r="Q1717" i="3" s="1"/>
  <c r="P1705" i="3"/>
  <c r="Q1705" i="3" s="1"/>
  <c r="P2095" i="3"/>
  <c r="Q2095" i="3" s="1"/>
  <c r="P2222" i="3"/>
  <c r="Q2222" i="3" s="1"/>
  <c r="P916" i="3"/>
  <c r="Q916" i="3" s="1"/>
  <c r="J915" i="3"/>
  <c r="B10" i="2" s="1"/>
  <c r="P1396" i="3"/>
  <c r="Q1396" i="3" s="1"/>
  <c r="F1683" i="3"/>
  <c r="H1683" i="3" s="1"/>
  <c r="P1677" i="3"/>
  <c r="P2321" i="3"/>
  <c r="Q2321" i="3" s="1"/>
  <c r="Q2316" i="3" s="1"/>
  <c r="D33" i="2" s="1"/>
  <c r="P1963" i="3"/>
  <c r="Q1963" i="3" s="1"/>
  <c r="P975" i="3"/>
  <c r="Q975" i="3" s="1"/>
  <c r="J999" i="3"/>
  <c r="B11" i="2" s="1"/>
  <c r="P1000" i="3"/>
  <c r="Q1000" i="3" s="1"/>
  <c r="P1813" i="3"/>
  <c r="Q1813" i="3" s="1"/>
  <c r="P1453" i="3"/>
  <c r="Q1453" i="3" s="1"/>
  <c r="P2301" i="3"/>
  <c r="Q2301" i="3" s="1"/>
  <c r="F2303" i="3"/>
  <c r="H2303" i="3" s="1"/>
  <c r="P902" i="3"/>
  <c r="Q902" i="3" s="1"/>
  <c r="P901" i="3"/>
  <c r="Q901" i="3" s="1"/>
  <c r="P967" i="3"/>
  <c r="Q967" i="3" s="1"/>
  <c r="N1875" i="3"/>
  <c r="N1868" i="3" s="1"/>
  <c r="L1875" i="3"/>
  <c r="L1868" i="3" s="1"/>
  <c r="J1875" i="3"/>
  <c r="P989" i="3"/>
  <c r="Q989" i="3" s="1"/>
  <c r="P2065" i="3"/>
  <c r="Q2065" i="3" s="1"/>
  <c r="P1680" i="3"/>
  <c r="Q1680" i="3" s="1"/>
  <c r="P1693" i="3"/>
  <c r="Q1693" i="3" s="1"/>
  <c r="L1888" i="3"/>
  <c r="L1886" i="3" s="1"/>
  <c r="J1888" i="3"/>
  <c r="N1888" i="3"/>
  <c r="N1886" i="3" s="1"/>
  <c r="P1480" i="3"/>
  <c r="Q1480" i="3" s="1"/>
  <c r="P971" i="3"/>
  <c r="Q971" i="3" s="1"/>
  <c r="L1862" i="3"/>
  <c r="L1849" i="3" s="1"/>
  <c r="N1862" i="3"/>
  <c r="N1849" i="3" s="1"/>
  <c r="J1862" i="3"/>
  <c r="P1701" i="3"/>
  <c r="Q1701" i="3" s="1"/>
  <c r="P1793" i="3"/>
  <c r="Q1793" i="3" s="1"/>
  <c r="P1758" i="3"/>
  <c r="Q1758" i="3" s="1"/>
  <c r="P2221" i="3"/>
  <c r="Q2221" i="3" s="1"/>
  <c r="P1465" i="3"/>
  <c r="Q1465" i="3" s="1"/>
  <c r="P2253" i="3"/>
  <c r="Q2253" i="3" s="1"/>
  <c r="F1824" i="3"/>
  <c r="H1824" i="3" s="1"/>
  <c r="P1738" i="3"/>
  <c r="Q1738" i="3" s="1"/>
  <c r="P2214" i="3"/>
  <c r="Q2214" i="3" s="1"/>
  <c r="P1891" i="3"/>
  <c r="Q1891" i="3" s="1"/>
  <c r="F2223" i="3"/>
  <c r="H2223" i="3" s="1"/>
  <c r="P966" i="3"/>
  <c r="Q966" i="3" s="1"/>
  <c r="P984" i="3"/>
  <c r="Q984" i="3" s="1"/>
  <c r="P436" i="3"/>
  <c r="Q436" i="3" s="1"/>
  <c r="F1735" i="3"/>
  <c r="H1735" i="3" s="1"/>
  <c r="P1734" i="3"/>
  <c r="Q1586" i="3"/>
  <c r="P1689" i="3"/>
  <c r="Q1689" i="3" s="1"/>
  <c r="P685" i="3"/>
  <c r="Q685" i="3" s="1"/>
  <c r="Q1850" i="3"/>
  <c r="P940" i="3"/>
  <c r="Q940" i="3" s="1"/>
  <c r="Q2226" i="3"/>
  <c r="Q1869" i="3"/>
  <c r="P1777" i="3"/>
  <c r="Q1777" i="3" s="1"/>
  <c r="P1563" i="3"/>
  <c r="J1562" i="3"/>
  <c r="B14" i="2" s="1"/>
  <c r="P922" i="3"/>
  <c r="Q922" i="3" s="1"/>
  <c r="P1782" i="3"/>
  <c r="Q1782" i="3" s="1"/>
  <c r="P840" i="3"/>
  <c r="Q840" i="3" s="1"/>
  <c r="Q1887" i="3"/>
  <c r="P1730" i="3"/>
  <c r="Q1730" i="3" s="1"/>
  <c r="P1788" i="3"/>
  <c r="Q1788" i="3" s="1"/>
  <c r="P913" i="3"/>
  <c r="Q913" i="3" s="1"/>
  <c r="G341" i="8"/>
  <c r="G103" i="8"/>
  <c r="B65" i="6"/>
  <c r="A65" i="6"/>
  <c r="B40" i="2"/>
  <c r="A40" i="2"/>
  <c r="N2289" i="3" l="1"/>
  <c r="N2268" i="3" s="1"/>
  <c r="D50" i="13"/>
  <c r="C49" i="13"/>
  <c r="B30" i="11" s="1"/>
  <c r="J2329" i="3"/>
  <c r="G6" i="8"/>
  <c r="C53" i="6"/>
  <c r="C25" i="11" s="1"/>
  <c r="P1884" i="3"/>
  <c r="Q1884" i="3" s="1"/>
  <c r="Q1877" i="3" s="1"/>
  <c r="D25" i="2" s="1"/>
  <c r="P1562" i="3"/>
  <c r="C14" i="2" s="1"/>
  <c r="Q8" i="5"/>
  <c r="Q7" i="5" s="1"/>
  <c r="D8" i="4" s="1"/>
  <c r="Q1578" i="3"/>
  <c r="D16" i="2" s="1"/>
  <c r="L2289" i="3"/>
  <c r="L2268" i="3" s="1"/>
  <c r="D34" i="2"/>
  <c r="D9" i="11" s="1"/>
  <c r="B31" i="6"/>
  <c r="B22" i="11"/>
  <c r="B21" i="11" s="1"/>
  <c r="D59" i="6"/>
  <c r="D53" i="6" s="1"/>
  <c r="D25" i="11" s="1"/>
  <c r="C32" i="6"/>
  <c r="C22" i="11" s="1"/>
  <c r="P2330" i="3"/>
  <c r="C35" i="2" s="1"/>
  <c r="C34" i="2" s="1"/>
  <c r="C9" i="11" s="1"/>
  <c r="D33" i="6"/>
  <c r="D32" i="6" s="1"/>
  <c r="D22" i="11" s="1"/>
  <c r="C36" i="6"/>
  <c r="D37" i="6"/>
  <c r="D36" i="6" s="1"/>
  <c r="D23" i="11" s="1"/>
  <c r="P111" i="5"/>
  <c r="C12" i="4" s="1"/>
  <c r="B22" i="4"/>
  <c r="B14" i="11" s="1"/>
  <c r="L6" i="5"/>
  <c r="N6" i="3"/>
  <c r="Q1064" i="3"/>
  <c r="Q1063" i="3" s="1"/>
  <c r="D12" i="2" s="1"/>
  <c r="N6" i="5"/>
  <c r="L819" i="7"/>
  <c r="N715" i="7"/>
  <c r="N573" i="7" s="1"/>
  <c r="P204" i="7"/>
  <c r="C11" i="6" s="1"/>
  <c r="J715" i="7"/>
  <c r="J573" i="7" s="1"/>
  <c r="B19" i="6" s="1"/>
  <c r="J738" i="7"/>
  <c r="J724" i="7" s="1"/>
  <c r="B21" i="6" s="1"/>
  <c r="L6" i="7"/>
  <c r="P824" i="7"/>
  <c r="C29" i="6" s="1"/>
  <c r="N6" i="7"/>
  <c r="P410" i="7"/>
  <c r="C17" i="6" s="1"/>
  <c r="L738" i="7"/>
  <c r="L724" i="7" s="1"/>
  <c r="P216" i="7"/>
  <c r="C13" i="6" s="1"/>
  <c r="P781" i="7"/>
  <c r="C26" i="6" s="1"/>
  <c r="Q395" i="7"/>
  <c r="D15" i="6" s="1"/>
  <c r="Q651" i="7"/>
  <c r="J819" i="7"/>
  <c r="B28" i="6"/>
  <c r="B27" i="6" s="1"/>
  <c r="B20" i="11" s="1"/>
  <c r="Q825" i="7"/>
  <c r="Q824" i="7" s="1"/>
  <c r="D29" i="6" s="1"/>
  <c r="Q778" i="7"/>
  <c r="Q365" i="7"/>
  <c r="D14" i="6" s="1"/>
  <c r="N766" i="7"/>
  <c r="N759" i="7" s="1"/>
  <c r="L766" i="7"/>
  <c r="L759" i="7" s="1"/>
  <c r="J766" i="7"/>
  <c r="P365" i="7"/>
  <c r="C14" i="6" s="1"/>
  <c r="Q787" i="7"/>
  <c r="Q781" i="7" s="1"/>
  <c r="D26" i="6" s="1"/>
  <c r="Q107" i="7"/>
  <c r="D9" i="6" s="1"/>
  <c r="Q770" i="7"/>
  <c r="P7" i="7"/>
  <c r="P107" i="7"/>
  <c r="C9" i="6" s="1"/>
  <c r="B8" i="6"/>
  <c r="B7" i="6" s="1"/>
  <c r="B18" i="11" s="1"/>
  <c r="J6" i="7"/>
  <c r="C28" i="6"/>
  <c r="P771" i="7"/>
  <c r="P768" i="7" s="1"/>
  <c r="C24" i="6" s="1"/>
  <c r="Q318" i="7"/>
  <c r="Q216" i="7" s="1"/>
  <c r="D13" i="6" s="1"/>
  <c r="Q469" i="7"/>
  <c r="Q185" i="7"/>
  <c r="Q184" i="7" s="1"/>
  <c r="D10" i="6" s="1"/>
  <c r="J768" i="7"/>
  <c r="B24" i="6" s="1"/>
  <c r="Q7" i="7"/>
  <c r="Q821" i="7"/>
  <c r="Q820" i="7" s="1"/>
  <c r="Q741" i="7"/>
  <c r="P779" i="7"/>
  <c r="P773" i="7" s="1"/>
  <c r="C25" i="6" s="1"/>
  <c r="J773" i="7"/>
  <c r="B25" i="6" s="1"/>
  <c r="P395" i="7"/>
  <c r="C15" i="6" s="1"/>
  <c r="N722" i="7"/>
  <c r="N717" i="7" s="1"/>
  <c r="L722" i="7"/>
  <c r="L717" i="7" s="1"/>
  <c r="J722" i="7"/>
  <c r="N571" i="7"/>
  <c r="N415" i="7" s="1"/>
  <c r="L571" i="7"/>
  <c r="L415" i="7" s="1"/>
  <c r="J571" i="7"/>
  <c r="D17" i="6"/>
  <c r="N757" i="7"/>
  <c r="N740" i="7" s="1"/>
  <c r="L757" i="7"/>
  <c r="L740" i="7" s="1"/>
  <c r="J757" i="7"/>
  <c r="J305" i="5"/>
  <c r="P41" i="5"/>
  <c r="C10" i="4" s="1"/>
  <c r="L305" i="5"/>
  <c r="P310" i="5"/>
  <c r="C24" i="4" s="1"/>
  <c r="C23" i="4"/>
  <c r="B9" i="4"/>
  <c r="B7" i="4" s="1"/>
  <c r="B12" i="11" s="1"/>
  <c r="J6" i="5"/>
  <c r="Q311" i="5"/>
  <c r="Q310" i="5" s="1"/>
  <c r="D24" i="4" s="1"/>
  <c r="Q259" i="5"/>
  <c r="N256" i="5"/>
  <c r="N231" i="5" s="1"/>
  <c r="L256" i="5"/>
  <c r="L231" i="5" s="1"/>
  <c r="J256" i="5"/>
  <c r="N283" i="5"/>
  <c r="N270" i="5" s="1"/>
  <c r="L283" i="5"/>
  <c r="L270" i="5" s="1"/>
  <c r="J283" i="5"/>
  <c r="Q45" i="5"/>
  <c r="D11" i="4" s="1"/>
  <c r="P155" i="5"/>
  <c r="C13" i="4" s="1"/>
  <c r="Q308" i="5"/>
  <c r="Q306" i="5" s="1"/>
  <c r="Q156" i="5"/>
  <c r="Q155" i="5" s="1"/>
  <c r="D13" i="4" s="1"/>
  <c r="P45" i="5"/>
  <c r="C11" i="4" s="1"/>
  <c r="Q12" i="5"/>
  <c r="D9" i="4" s="1"/>
  <c r="N229" i="5"/>
  <c r="N169" i="5" s="1"/>
  <c r="L229" i="5"/>
  <c r="L169" i="5" s="1"/>
  <c r="J229" i="5"/>
  <c r="Q41" i="5"/>
  <c r="D10" i="4" s="1"/>
  <c r="P288" i="5"/>
  <c r="P285" i="5" s="1"/>
  <c r="C19" i="4" s="1"/>
  <c r="J285" i="5"/>
  <c r="B19" i="4" s="1"/>
  <c r="P12" i="5"/>
  <c r="Q291" i="5"/>
  <c r="N298" i="5"/>
  <c r="N290" i="5" s="1"/>
  <c r="L298" i="5"/>
  <c r="L290" i="5" s="1"/>
  <c r="J298" i="5"/>
  <c r="N268" i="5"/>
  <c r="N258" i="5" s="1"/>
  <c r="L268" i="5"/>
  <c r="L258" i="5" s="1"/>
  <c r="J268" i="5"/>
  <c r="L6" i="3"/>
  <c r="Q1563" i="3"/>
  <c r="Q1562" i="3" s="1"/>
  <c r="D14" i="2" s="1"/>
  <c r="Q2234" i="3"/>
  <c r="D29" i="2" s="1"/>
  <c r="Q1677" i="3"/>
  <c r="Q7" i="3"/>
  <c r="P7" i="3"/>
  <c r="P1866" i="3"/>
  <c r="P1864" i="3" s="1"/>
  <c r="C23" i="2" s="1"/>
  <c r="J1864" i="3"/>
  <c r="B23" i="2" s="1"/>
  <c r="L1824" i="3"/>
  <c r="L1737" i="3" s="1"/>
  <c r="N1824" i="3"/>
  <c r="N1737" i="3" s="1"/>
  <c r="J1824" i="3"/>
  <c r="L1731" i="3"/>
  <c r="L1685" i="3" s="1"/>
  <c r="J1731" i="3"/>
  <c r="N1731" i="3"/>
  <c r="N1685" i="3" s="1"/>
  <c r="L1735" i="3"/>
  <c r="L1733" i="3" s="1"/>
  <c r="J1735" i="3"/>
  <c r="N1735" i="3"/>
  <c r="N1733" i="3" s="1"/>
  <c r="Q999" i="3"/>
  <c r="D11" i="2" s="1"/>
  <c r="P1875" i="3"/>
  <c r="P1868" i="3" s="1"/>
  <c r="C24" i="2" s="1"/>
  <c r="J1868" i="3"/>
  <c r="B24" i="2" s="1"/>
  <c r="P1888" i="3"/>
  <c r="P1886" i="3" s="1"/>
  <c r="C26" i="2" s="1"/>
  <c r="J1886" i="3"/>
  <c r="B26" i="2" s="1"/>
  <c r="P915" i="3"/>
  <c r="C10" i="2" s="1"/>
  <c r="P2316" i="3"/>
  <c r="C33" i="2" s="1"/>
  <c r="Q433" i="3"/>
  <c r="D9" i="2" s="1"/>
  <c r="P1847" i="3"/>
  <c r="P1826" i="3" s="1"/>
  <c r="C21" i="2" s="1"/>
  <c r="J1826" i="3"/>
  <c r="B21" i="2" s="1"/>
  <c r="Q915" i="3"/>
  <c r="D10" i="2" s="1"/>
  <c r="P433" i="3"/>
  <c r="C9" i="2" s="1"/>
  <c r="J2303" i="3"/>
  <c r="N2303" i="3"/>
  <c r="N2291" i="3" s="1"/>
  <c r="L2303" i="3"/>
  <c r="L2291" i="3" s="1"/>
  <c r="P2234" i="3"/>
  <c r="C29" i="2" s="1"/>
  <c r="Q1734" i="3"/>
  <c r="L2223" i="3"/>
  <c r="L1890" i="3" s="1"/>
  <c r="J2223" i="3"/>
  <c r="N2223" i="3"/>
  <c r="N1890" i="3" s="1"/>
  <c r="P1862" i="3"/>
  <c r="P1849" i="3" s="1"/>
  <c r="C22" i="2" s="1"/>
  <c r="J1849" i="3"/>
  <c r="B22" i="2" s="1"/>
  <c r="P2289" i="3"/>
  <c r="P2268" i="3" s="1"/>
  <c r="C30" i="2" s="1"/>
  <c r="P2232" i="3"/>
  <c r="P2225" i="3" s="1"/>
  <c r="C28" i="2" s="1"/>
  <c r="J2225" i="3"/>
  <c r="B28" i="2" s="1"/>
  <c r="J6" i="3"/>
  <c r="B8" i="2"/>
  <c r="B7" i="2" s="1"/>
  <c r="L1683" i="3"/>
  <c r="L1676" i="3" s="1"/>
  <c r="J1683" i="3"/>
  <c r="N1683" i="3"/>
  <c r="N1676" i="3" s="1"/>
  <c r="Q1341" i="3"/>
  <c r="D13" i="2" s="1"/>
  <c r="Q2329" i="3"/>
  <c r="P999" i="3"/>
  <c r="C11" i="2" s="1"/>
  <c r="P1341" i="3"/>
  <c r="C13" i="2" s="1"/>
  <c r="J2314" i="3"/>
  <c r="N2314" i="3"/>
  <c r="N2305" i="3" s="1"/>
  <c r="L2314" i="3"/>
  <c r="L2305" i="3" s="1"/>
  <c r="E50" i="13" l="1"/>
  <c r="E49" i="13" s="1"/>
  <c r="D49" i="13"/>
  <c r="P2329" i="3"/>
  <c r="C27" i="6"/>
  <c r="C20" i="11" s="1"/>
  <c r="P1877" i="3"/>
  <c r="C25" i="2" s="1"/>
  <c r="C22" i="4"/>
  <c r="C14" i="11" s="1"/>
  <c r="B7" i="11"/>
  <c r="D21" i="11"/>
  <c r="C31" i="6"/>
  <c r="C23" i="11"/>
  <c r="C21" i="11" s="1"/>
  <c r="Q2289" i="3"/>
  <c r="Q2268" i="3" s="1"/>
  <c r="D30" i="2" s="1"/>
  <c r="Q1862" i="3"/>
  <c r="Q1849" i="3" s="1"/>
  <c r="D22" i="2" s="1"/>
  <c r="D31" i="6"/>
  <c r="Q771" i="7"/>
  <c r="Q768" i="7" s="1"/>
  <c r="D24" i="6" s="1"/>
  <c r="D7" i="4"/>
  <c r="D12" i="11" s="1"/>
  <c r="L1577" i="3"/>
  <c r="L5" i="3" s="1"/>
  <c r="P738" i="7"/>
  <c r="P724" i="7" s="1"/>
  <c r="C21" i="6" s="1"/>
  <c r="Q779" i="7"/>
  <c r="Q773" i="7" s="1"/>
  <c r="D25" i="6" s="1"/>
  <c r="P819" i="7"/>
  <c r="P715" i="7"/>
  <c r="P573" i="7" s="1"/>
  <c r="C19" i="6" s="1"/>
  <c r="L409" i="7"/>
  <c r="L5" i="7" s="1"/>
  <c r="N409" i="7"/>
  <c r="N5" i="7" s="1"/>
  <c r="P571" i="7"/>
  <c r="P415" i="7" s="1"/>
  <c r="J415" i="7"/>
  <c r="P766" i="7"/>
  <c r="P759" i="7" s="1"/>
  <c r="C23" i="6" s="1"/>
  <c r="J759" i="7"/>
  <c r="B23" i="6" s="1"/>
  <c r="Q819" i="7"/>
  <c r="D28" i="6"/>
  <c r="D27" i="6" s="1"/>
  <c r="D20" i="11" s="1"/>
  <c r="Q738" i="7"/>
  <c r="Q724" i="7" s="1"/>
  <c r="D21" i="6" s="1"/>
  <c r="Q6" i="7"/>
  <c r="D8" i="6"/>
  <c r="D7" i="6" s="1"/>
  <c r="D18" i="11" s="1"/>
  <c r="P6" i="7"/>
  <c r="C8" i="6"/>
  <c r="C7" i="6" s="1"/>
  <c r="C18" i="11" s="1"/>
  <c r="P722" i="7"/>
  <c r="P717" i="7" s="1"/>
  <c r="C20" i="6" s="1"/>
  <c r="J717" i="7"/>
  <c r="B20" i="6" s="1"/>
  <c r="P757" i="7"/>
  <c r="P740" i="7" s="1"/>
  <c r="C22" i="6" s="1"/>
  <c r="J740" i="7"/>
  <c r="B22" i="6" s="1"/>
  <c r="P305" i="5"/>
  <c r="P256" i="5"/>
  <c r="P231" i="5" s="1"/>
  <c r="C16" i="4" s="1"/>
  <c r="J231" i="5"/>
  <c r="B16" i="4" s="1"/>
  <c r="P268" i="5"/>
  <c r="P258" i="5" s="1"/>
  <c r="C17" i="4" s="1"/>
  <c r="J258" i="5"/>
  <c r="B17" i="4" s="1"/>
  <c r="Q288" i="5"/>
  <c r="Q285" i="5" s="1"/>
  <c r="D19" i="4" s="1"/>
  <c r="P229" i="5"/>
  <c r="P169" i="5" s="1"/>
  <c r="J169" i="5"/>
  <c r="L168" i="5"/>
  <c r="L5" i="5" s="1"/>
  <c r="Q305" i="5"/>
  <c r="D23" i="4"/>
  <c r="D22" i="4" s="1"/>
  <c r="Q6" i="5"/>
  <c r="P298" i="5"/>
  <c r="P290" i="5" s="1"/>
  <c r="C20" i="4" s="1"/>
  <c r="J290" i="5"/>
  <c r="B20" i="4" s="1"/>
  <c r="N168" i="5"/>
  <c r="N5" i="5" s="1"/>
  <c r="P283" i="5"/>
  <c r="P270" i="5" s="1"/>
  <c r="C18" i="4" s="1"/>
  <c r="J270" i="5"/>
  <c r="B18" i="4" s="1"/>
  <c r="C9" i="4"/>
  <c r="C7" i="4" s="1"/>
  <c r="C12" i="11" s="1"/>
  <c r="P6" i="5"/>
  <c r="Q1847" i="3"/>
  <c r="Q1826" i="3" s="1"/>
  <c r="D21" i="2" s="1"/>
  <c r="Q1866" i="3"/>
  <c r="Q1864" i="3" s="1"/>
  <c r="D23" i="2" s="1"/>
  <c r="Q2232" i="3"/>
  <c r="Q2225" i="3" s="1"/>
  <c r="D28" i="2" s="1"/>
  <c r="P2223" i="3"/>
  <c r="P1890" i="3" s="1"/>
  <c r="C27" i="2" s="1"/>
  <c r="J1890" i="3"/>
  <c r="B27" i="2" s="1"/>
  <c r="P6" i="3"/>
  <c r="C8" i="2"/>
  <c r="C7" i="2" s="1"/>
  <c r="D8" i="2"/>
  <c r="D7" i="2" s="1"/>
  <c r="Q6" i="3"/>
  <c r="P1735" i="3"/>
  <c r="P1733" i="3" s="1"/>
  <c r="C19" i="2" s="1"/>
  <c r="J1733" i="3"/>
  <c r="B19" i="2" s="1"/>
  <c r="Q1888" i="3"/>
  <c r="Q1886" i="3" s="1"/>
  <c r="D26" i="2" s="1"/>
  <c r="P1731" i="3"/>
  <c r="P1685" i="3" s="1"/>
  <c r="C18" i="2" s="1"/>
  <c r="J1685" i="3"/>
  <c r="B18" i="2" s="1"/>
  <c r="N1577" i="3"/>
  <c r="N5" i="3" s="1"/>
  <c r="P1683" i="3"/>
  <c r="P1676" i="3" s="1"/>
  <c r="J1676" i="3"/>
  <c r="P1824" i="3"/>
  <c r="P1737" i="3" s="1"/>
  <c r="C20" i="2" s="1"/>
  <c r="J1737" i="3"/>
  <c r="B20" i="2" s="1"/>
  <c r="P2314" i="3"/>
  <c r="P2305" i="3" s="1"/>
  <c r="C32" i="2" s="1"/>
  <c r="J2305" i="3"/>
  <c r="B32" i="2" s="1"/>
  <c r="Q1875" i="3"/>
  <c r="Q1868" i="3" s="1"/>
  <c r="D24" i="2" s="1"/>
  <c r="P2303" i="3"/>
  <c r="P2291" i="3" s="1"/>
  <c r="C31" i="2" s="1"/>
  <c r="J2291" i="3"/>
  <c r="B31" i="2" s="1"/>
  <c r="Q298" i="5" l="1"/>
  <c r="Q290" i="5" s="1"/>
  <c r="D20" i="4" s="1"/>
  <c r="Q722" i="7"/>
  <c r="Q717" i="7" s="1"/>
  <c r="D20" i="6" s="1"/>
  <c r="C30" i="11"/>
  <c r="C63" i="13"/>
  <c r="Q1735" i="3"/>
  <c r="Q1733" i="3" s="1"/>
  <c r="D19" i="2" s="1"/>
  <c r="C7" i="11"/>
  <c r="D7" i="11"/>
  <c r="D14" i="11"/>
  <c r="Q1731" i="3"/>
  <c r="Q1685" i="3" s="1"/>
  <c r="D18" i="2" s="1"/>
  <c r="Q766" i="7"/>
  <c r="Q759" i="7" s="1"/>
  <c r="D23" i="6" s="1"/>
  <c r="Q715" i="7"/>
  <c r="Q573" i="7" s="1"/>
  <c r="D19" i="6" s="1"/>
  <c r="Q757" i="7"/>
  <c r="Q740" i="7" s="1"/>
  <c r="D22" i="6" s="1"/>
  <c r="C18" i="6"/>
  <c r="C16" i="6" s="1"/>
  <c r="C19" i="11" s="1"/>
  <c r="C17" i="11" s="1"/>
  <c r="C16" i="11" s="1"/>
  <c r="P409" i="7"/>
  <c r="B18" i="6"/>
  <c r="B16" i="6" s="1"/>
  <c r="J409" i="7"/>
  <c r="Q571" i="7"/>
  <c r="Q415" i="7" s="1"/>
  <c r="P168" i="5"/>
  <c r="C15" i="4"/>
  <c r="C14" i="4" s="1"/>
  <c r="Q283" i="5"/>
  <c r="Q270" i="5" s="1"/>
  <c r="D18" i="4" s="1"/>
  <c r="Q229" i="5"/>
  <c r="Q169" i="5" s="1"/>
  <c r="Q268" i="5"/>
  <c r="Q258" i="5" s="1"/>
  <c r="D17" i="4" s="1"/>
  <c r="J168" i="5"/>
  <c r="B15" i="4"/>
  <c r="B14" i="4" s="1"/>
  <c r="B13" i="11" s="1"/>
  <c r="B11" i="11" s="1"/>
  <c r="Q256" i="5"/>
  <c r="Q231" i="5" s="1"/>
  <c r="D16" i="4" s="1"/>
  <c r="Q2314" i="3"/>
  <c r="Q2305" i="3" s="1"/>
  <c r="D32" i="2" s="1"/>
  <c r="B17" i="2"/>
  <c r="B15" i="2" s="1"/>
  <c r="J1577" i="3"/>
  <c r="C17" i="2"/>
  <c r="C15" i="2" s="1"/>
  <c r="C8" i="11" s="1"/>
  <c r="P1577" i="3"/>
  <c r="Q1683" i="3"/>
  <c r="Q1676" i="3" s="1"/>
  <c r="Q2303" i="3"/>
  <c r="Q2291" i="3" s="1"/>
  <c r="D31" i="2" s="1"/>
  <c r="Q1824" i="3"/>
  <c r="Q1737" i="3" s="1"/>
  <c r="D20" i="2" s="1"/>
  <c r="Q2223" i="3"/>
  <c r="Q1890" i="3" s="1"/>
  <c r="D27" i="2" s="1"/>
  <c r="D30" i="11" l="1"/>
  <c r="C27" i="11"/>
  <c r="C6" i="11"/>
  <c r="C6" i="2"/>
  <c r="C6" i="6"/>
  <c r="B64" i="6" s="1"/>
  <c r="B8" i="11"/>
  <c r="B6" i="11" s="1"/>
  <c r="B6" i="2"/>
  <c r="B38" i="2" s="1"/>
  <c r="C6" i="4"/>
  <c r="C13" i="11"/>
  <c r="C11" i="11" s="1"/>
  <c r="B6" i="6"/>
  <c r="B63" i="6" s="1"/>
  <c r="B19" i="11"/>
  <c r="B17" i="11" s="1"/>
  <c r="B16" i="11" s="1"/>
  <c r="P5" i="3"/>
  <c r="P5" i="7"/>
  <c r="J5" i="7"/>
  <c r="D18" i="6"/>
  <c r="D16" i="6" s="1"/>
  <c r="Q409" i="7"/>
  <c r="Q168" i="5"/>
  <c r="D15" i="4"/>
  <c r="D14" i="4" s="1"/>
  <c r="J5" i="5"/>
  <c r="P5" i="5"/>
  <c r="B27" i="4" s="1"/>
  <c r="J5" i="3"/>
  <c r="D17" i="2"/>
  <c r="D15" i="2" s="1"/>
  <c r="Q1577" i="3"/>
  <c r="B39" i="2" l="1"/>
  <c r="B33" i="11"/>
  <c r="D8" i="11"/>
  <c r="D6" i="11" s="1"/>
  <c r="D6" i="2"/>
  <c r="D6" i="4"/>
  <c r="D13" i="11"/>
  <c r="D11" i="11" s="1"/>
  <c r="D6" i="6"/>
  <c r="D19" i="11"/>
  <c r="D17" i="11" s="1"/>
  <c r="D16" i="11" s="1"/>
  <c r="B66" i="6"/>
  <c r="Q5" i="7"/>
  <c r="Q5" i="5"/>
  <c r="Q5" i="3"/>
  <c r="B6" i="4"/>
  <c r="B26" i="4" l="1"/>
  <c r="B29" i="4" s="1"/>
  <c r="B41" i="2"/>
  <c r="C39" i="13" l="1"/>
  <c r="C32" i="13" s="1"/>
  <c r="C31" i="13" s="1"/>
  <c r="C62" i="13" l="1"/>
  <c r="C65" i="13" s="1"/>
  <c r="B29" i="11"/>
  <c r="B27" i="11" l="1"/>
  <c r="B32" i="11" s="1"/>
  <c r="D29" i="11"/>
  <c r="D27" i="11" s="1"/>
  <c r="B35" i="11" l="1"/>
  <c r="B36" i="11"/>
</calcChain>
</file>

<file path=xl/sharedStrings.xml><?xml version="1.0" encoding="utf-8"?>
<sst xmlns="http://schemas.openxmlformats.org/spreadsheetml/2006/main" count="17319" uniqueCount="4414">
  <si>
    <t>%</t>
  </si>
  <si>
    <t>=</t>
  </si>
  <si>
    <t>_</t>
  </si>
  <si>
    <t>m</t>
  </si>
  <si>
    <t>t</t>
  </si>
  <si>
    <t>MJ</t>
  </si>
  <si>
    <t>kg</t>
  </si>
  <si>
    <t>m2</t>
  </si>
  <si>
    <t>m3</t>
  </si>
  <si>
    <t>0,7</t>
  </si>
  <si>
    <t>4*2</t>
  </si>
  <si>
    <t>DPH</t>
  </si>
  <si>
    <t>Kód</t>
  </si>
  <si>
    <t>Os1</t>
  </si>
  <si>
    <t>Os3</t>
  </si>
  <si>
    <t>Os4</t>
  </si>
  <si>
    <t>Os6</t>
  </si>
  <si>
    <t>Os7</t>
  </si>
  <si>
    <t>Os8</t>
  </si>
  <si>
    <t>Os9</t>
  </si>
  <si>
    <t>T01</t>
  </si>
  <si>
    <t>T02</t>
  </si>
  <si>
    <t>T04</t>
  </si>
  <si>
    <t>Z03</t>
  </si>
  <si>
    <t>hod</t>
  </si>
  <si>
    <t>kpl</t>
  </si>
  <si>
    <t>kus</t>
  </si>
  <si>
    <t>Kč</t>
  </si>
  <si>
    <t>1.NP</t>
  </si>
  <si>
    <t>1.PP</t>
  </si>
  <si>
    <t>2.NP</t>
  </si>
  <si>
    <t>3.NP</t>
  </si>
  <si>
    <t>4.NP</t>
  </si>
  <si>
    <t>Cena</t>
  </si>
  <si>
    <t>K 01</t>
  </si>
  <si>
    <t>K 02</t>
  </si>
  <si>
    <t>K 03</t>
  </si>
  <si>
    <t>K 04</t>
  </si>
  <si>
    <t>K 05</t>
  </si>
  <si>
    <t>K 06</t>
  </si>
  <si>
    <t>K 07</t>
  </si>
  <si>
    <t>K 08</t>
  </si>
  <si>
    <t>K 09</t>
  </si>
  <si>
    <t>K 10</t>
  </si>
  <si>
    <t>K 11</t>
  </si>
  <si>
    <t>K 12</t>
  </si>
  <si>
    <t>K 13</t>
  </si>
  <si>
    <t>K 14</t>
  </si>
  <si>
    <t>K SO</t>
  </si>
  <si>
    <t>Os10</t>
  </si>
  <si>
    <t>Os11</t>
  </si>
  <si>
    <t>Os13</t>
  </si>
  <si>
    <t>Os14</t>
  </si>
  <si>
    <t>Os15</t>
  </si>
  <si>
    <t>Os16</t>
  </si>
  <si>
    <t>Os17</t>
  </si>
  <si>
    <t>Os18</t>
  </si>
  <si>
    <t>Os19</t>
  </si>
  <si>
    <t>Os20</t>
  </si>
  <si>
    <t>Os23</t>
  </si>
  <si>
    <t>T 01</t>
  </si>
  <si>
    <t>Z 01</t>
  </si>
  <si>
    <t>Z 02</t>
  </si>
  <si>
    <t>Z 03</t>
  </si>
  <si>
    <t>boky</t>
  </si>
  <si>
    <t>okna</t>
  </si>
  <si>
    <t>Os22a</t>
  </si>
  <si>
    <t>Os5.1</t>
  </si>
  <si>
    <t>Os5.2</t>
  </si>
  <si>
    <t>Os5.3</t>
  </si>
  <si>
    <t>POZ.1</t>
  </si>
  <si>
    <t>Popis</t>
  </si>
  <si>
    <t>SO01p</t>
  </si>
  <si>
    <t>SO02p</t>
  </si>
  <si>
    <t>SO03p</t>
  </si>
  <si>
    <t>T 03a</t>
  </si>
  <si>
    <t>T 03b</t>
  </si>
  <si>
    <t>T 03c</t>
  </si>
  <si>
    <t>T 03d</t>
  </si>
  <si>
    <t>T 03e</t>
  </si>
  <si>
    <t>T 03f</t>
  </si>
  <si>
    <t>T 03g</t>
  </si>
  <si>
    <t>Z_Os1</t>
  </si>
  <si>
    <t>Z_Os4</t>
  </si>
  <si>
    <t>prahy</t>
  </si>
  <si>
    <t>Suť</t>
  </si>
  <si>
    <t>1,15*2</t>
  </si>
  <si>
    <t>1,35*2</t>
  </si>
  <si>
    <t>762 01</t>
  </si>
  <si>
    <t>762 02</t>
  </si>
  <si>
    <t>763 10</t>
  </si>
  <si>
    <t>763 11</t>
  </si>
  <si>
    <t>766 01</t>
  </si>
  <si>
    <t>767 01</t>
  </si>
  <si>
    <t>767 02</t>
  </si>
  <si>
    <t>771 01</t>
  </si>
  <si>
    <t>781 01</t>
  </si>
  <si>
    <t>950 01</t>
  </si>
  <si>
    <t>Os21_D</t>
  </si>
  <si>
    <t>STR 01</t>
  </si>
  <si>
    <t>STR 02</t>
  </si>
  <si>
    <t>STR 04</t>
  </si>
  <si>
    <t>STR 07</t>
  </si>
  <si>
    <t>STR 10</t>
  </si>
  <si>
    <t>Z03_01</t>
  </si>
  <si>
    <t>Z1, Z2</t>
  </si>
  <si>
    <t>krokve</t>
  </si>
  <si>
    <t>10,00*4</t>
  </si>
  <si>
    <t>45/1000</t>
  </si>
  <si>
    <t>63/1000</t>
  </si>
  <si>
    <t>72/1000</t>
  </si>
  <si>
    <t>Al okna</t>
  </si>
  <si>
    <t>VN 01.1</t>
  </si>
  <si>
    <t>VN 01.2</t>
  </si>
  <si>
    <t>VN 02.1</t>
  </si>
  <si>
    <t>VN 02.2</t>
  </si>
  <si>
    <t>VN 02.3</t>
  </si>
  <si>
    <t>VN 02.4</t>
  </si>
  <si>
    <t>Ztratné</t>
  </si>
  <si>
    <t>m. 4.01</t>
  </si>
  <si>
    <t>m. 4.05</t>
  </si>
  <si>
    <t>okna Al</t>
  </si>
  <si>
    <t>parapet</t>
  </si>
  <si>
    <t>podhled</t>
  </si>
  <si>
    <t>vstupní</t>
  </si>
  <si>
    <t>Poř.</t>
  </si>
  <si>
    <t>půda</t>
  </si>
  <si>
    <t>0,35*0,7</t>
  </si>
  <si>
    <t>0,6*1,15</t>
  </si>
  <si>
    <t>0,6*1,35</t>
  </si>
  <si>
    <t>13010746</t>
  </si>
  <si>
    <t>135/1000</t>
  </si>
  <si>
    <t>198/1000</t>
  </si>
  <si>
    <t>20,00*24</t>
  </si>
  <si>
    <t>28376360</t>
  </si>
  <si>
    <t>28376440</t>
  </si>
  <si>
    <t>3,50*2*2</t>
  </si>
  <si>
    <t>3,50*2*3</t>
  </si>
  <si>
    <t>3,50*2*4</t>
  </si>
  <si>
    <t>3,50*2*5</t>
  </si>
  <si>
    <t>3,60*2*4</t>
  </si>
  <si>
    <t>59051480</t>
  </si>
  <si>
    <t>60514106</t>
  </si>
  <si>
    <t>61223263</t>
  </si>
  <si>
    <t>63141188</t>
  </si>
  <si>
    <t>63141194</t>
  </si>
  <si>
    <t>63141195</t>
  </si>
  <si>
    <t>63141451</t>
  </si>
  <si>
    <t>63151540</t>
  </si>
  <si>
    <t>Hmotnost</t>
  </si>
  <si>
    <t>OS 24.01</t>
  </si>
  <si>
    <t>OS 24.03</t>
  </si>
  <si>
    <t>OS 24.04</t>
  </si>
  <si>
    <t>OS 24.05</t>
  </si>
  <si>
    <t>OS 24.06</t>
  </si>
  <si>
    <t>OS 24.07</t>
  </si>
  <si>
    <t>OS 24.08</t>
  </si>
  <si>
    <t>OS 24.09</t>
  </si>
  <si>
    <t>OS 24.10</t>
  </si>
  <si>
    <t>OS 24.11</t>
  </si>
  <si>
    <t>Os1, Os4</t>
  </si>
  <si>
    <t>Os22c, d</t>
  </si>
  <si>
    <t>W04;   7</t>
  </si>
  <si>
    <t>W05;   1</t>
  </si>
  <si>
    <t>W08;   4</t>
  </si>
  <si>
    <t>W09;   6</t>
  </si>
  <si>
    <t>W10;   1</t>
  </si>
  <si>
    <t>W12;   5</t>
  </si>
  <si>
    <t>W13;   4</t>
  </si>
  <si>
    <t>W14;   4</t>
  </si>
  <si>
    <t>W15;   5</t>
  </si>
  <si>
    <t>W16;   1</t>
  </si>
  <si>
    <t>W18;   1</t>
  </si>
  <si>
    <t>W19;   1</t>
  </si>
  <si>
    <t>W20;   2</t>
  </si>
  <si>
    <t>W21;   3</t>
  </si>
  <si>
    <t>W29;   3</t>
  </si>
  <si>
    <t>W30;   4</t>
  </si>
  <si>
    <t>W31;   1</t>
  </si>
  <si>
    <t>W32;   1</t>
  </si>
  <si>
    <t>W33;   8</t>
  </si>
  <si>
    <t>W34;   8</t>
  </si>
  <si>
    <t>W35;   8</t>
  </si>
  <si>
    <t>W36;   4</t>
  </si>
  <si>
    <t>exteriér</t>
  </si>
  <si>
    <t>interiér</t>
  </si>
  <si>
    <t>0,95*1,35</t>
  </si>
  <si>
    <t>1,00*6,65</t>
  </si>
  <si>
    <t>1,2*3*1,2</t>
  </si>
  <si>
    <t>1,2*4*1,2</t>
  </si>
  <si>
    <t>1,5*2*1,2</t>
  </si>
  <si>
    <t>1,5*6*1,2</t>
  </si>
  <si>
    <t>1.NP;   2</t>
  </si>
  <si>
    <t>141,523*3</t>
  </si>
  <si>
    <t>16,80*2*2</t>
  </si>
  <si>
    <t>2.NP;   2</t>
  </si>
  <si>
    <t>3,10*1,00</t>
  </si>
  <si>
    <t>3,50*2*13</t>
  </si>
  <si>
    <t>3,50*4,00</t>
  </si>
  <si>
    <t>3.NP;   8</t>
  </si>
  <si>
    <t>317234410</t>
  </si>
  <si>
    <t>33,875*24</t>
  </si>
  <si>
    <t>340239212</t>
  </si>
  <si>
    <t>346244381</t>
  </si>
  <si>
    <t>40,363*24</t>
  </si>
  <si>
    <t>413232221</t>
  </si>
  <si>
    <t>5,00*6,00</t>
  </si>
  <si>
    <t>5,30+1,00</t>
  </si>
  <si>
    <t>52,5/1000</t>
  </si>
  <si>
    <t>6,00*3,80</t>
  </si>
  <si>
    <t>611325222</t>
  </si>
  <si>
    <t>611325225</t>
  </si>
  <si>
    <t>612131121</t>
  </si>
  <si>
    <t>612135101</t>
  </si>
  <si>
    <t>612321121</t>
  </si>
  <si>
    <t>612321191</t>
  </si>
  <si>
    <t>612325121</t>
  </si>
  <si>
    <t>612325122</t>
  </si>
  <si>
    <t>612325221</t>
  </si>
  <si>
    <t>612325222</t>
  </si>
  <si>
    <t>612325223</t>
  </si>
  <si>
    <t>612325225</t>
  </si>
  <si>
    <t>612325301</t>
  </si>
  <si>
    <t>613311131</t>
  </si>
  <si>
    <t>615142012</t>
  </si>
  <si>
    <t>619991001</t>
  </si>
  <si>
    <t>619991011</t>
  </si>
  <si>
    <t>619996115</t>
  </si>
  <si>
    <t>622143003</t>
  </si>
  <si>
    <t>622221041</t>
  </si>
  <si>
    <t>622252002</t>
  </si>
  <si>
    <t>623311131</t>
  </si>
  <si>
    <t>629991011</t>
  </si>
  <si>
    <t>632450124</t>
  </si>
  <si>
    <t>67,5/1000</t>
  </si>
  <si>
    <t>713111111</t>
  </si>
  <si>
    <t>713121131</t>
  </si>
  <si>
    <t>713131121</t>
  </si>
  <si>
    <t>713191133</t>
  </si>
  <si>
    <t>762331932</t>
  </si>
  <si>
    <t>762332923</t>
  </si>
  <si>
    <t>762341913</t>
  </si>
  <si>
    <t>762342913</t>
  </si>
  <si>
    <t>762343912</t>
  </si>
  <si>
    <t>762511276</t>
  </si>
  <si>
    <t>762521922</t>
  </si>
  <si>
    <t>762522911</t>
  </si>
  <si>
    <t>762523912</t>
  </si>
  <si>
    <t>762524911</t>
  </si>
  <si>
    <t>762526811</t>
  </si>
  <si>
    <t>762713210</t>
  </si>
  <si>
    <t>762713220</t>
  </si>
  <si>
    <t>762795000</t>
  </si>
  <si>
    <t>762811922</t>
  </si>
  <si>
    <t>762812932</t>
  </si>
  <si>
    <t>762822932</t>
  </si>
  <si>
    <t>762841932</t>
  </si>
  <si>
    <t>763111722</t>
  </si>
  <si>
    <t>763111741</t>
  </si>
  <si>
    <t>763121712</t>
  </si>
  <si>
    <t>763121714</t>
  </si>
  <si>
    <t>763121715</t>
  </si>
  <si>
    <t>763131411</t>
  </si>
  <si>
    <t>763131714</t>
  </si>
  <si>
    <t>763131821</t>
  </si>
  <si>
    <t>763172312</t>
  </si>
  <si>
    <t>763172315</t>
  </si>
  <si>
    <t>763182314</t>
  </si>
  <si>
    <t>763431201</t>
  </si>
  <si>
    <t>763909001</t>
  </si>
  <si>
    <t>764001821</t>
  </si>
  <si>
    <t>764001901</t>
  </si>
  <si>
    <t>764001911</t>
  </si>
  <si>
    <t>765192001</t>
  </si>
  <si>
    <t>766411822</t>
  </si>
  <si>
    <t>766421822</t>
  </si>
  <si>
    <t>766441821</t>
  </si>
  <si>
    <t>766441822</t>
  </si>
  <si>
    <t>766622811</t>
  </si>
  <si>
    <t>766622813</t>
  </si>
  <si>
    <t>766622814</t>
  </si>
  <si>
    <t>766622831</t>
  </si>
  <si>
    <t>766622832</t>
  </si>
  <si>
    <t>766622833</t>
  </si>
  <si>
    <t>766622861</t>
  </si>
  <si>
    <t>766622862</t>
  </si>
  <si>
    <t>766629214</t>
  </si>
  <si>
    <t>766629215</t>
  </si>
  <si>
    <t>766629315</t>
  </si>
  <si>
    <t>766673812</t>
  </si>
  <si>
    <t>766681811</t>
  </si>
  <si>
    <t>766681812</t>
  </si>
  <si>
    <t>766681821</t>
  </si>
  <si>
    <t>766681822</t>
  </si>
  <si>
    <t>766691914</t>
  </si>
  <si>
    <t>766694111</t>
  </si>
  <si>
    <t>766694112</t>
  </si>
  <si>
    <t>766694113</t>
  </si>
  <si>
    <t>766694122</t>
  </si>
  <si>
    <t>766699763</t>
  </si>
  <si>
    <t>767161813</t>
  </si>
  <si>
    <t>767627306</t>
  </si>
  <si>
    <t>767627307</t>
  </si>
  <si>
    <t>767691812</t>
  </si>
  <si>
    <t>767691822</t>
  </si>
  <si>
    <t>767691823</t>
  </si>
  <si>
    <t>767995111</t>
  </si>
  <si>
    <t>767995113</t>
  </si>
  <si>
    <t>767995114</t>
  </si>
  <si>
    <t>771111011</t>
  </si>
  <si>
    <t>771121011</t>
  </si>
  <si>
    <t>771151014</t>
  </si>
  <si>
    <t>771531007</t>
  </si>
  <si>
    <t>771531101</t>
  </si>
  <si>
    <t>771592011</t>
  </si>
  <si>
    <t>781471925</t>
  </si>
  <si>
    <t>781495185</t>
  </si>
  <si>
    <t>781495211</t>
  </si>
  <si>
    <t>783201403</t>
  </si>
  <si>
    <t>783213021</t>
  </si>
  <si>
    <t>783442101</t>
  </si>
  <si>
    <t>783801203</t>
  </si>
  <si>
    <t>783801501</t>
  </si>
  <si>
    <t>783826675</t>
  </si>
  <si>
    <t>784111013</t>
  </si>
  <si>
    <t>784111033</t>
  </si>
  <si>
    <t>784121003</t>
  </si>
  <si>
    <t>784121013</t>
  </si>
  <si>
    <t>784181123</t>
  </si>
  <si>
    <t>784211113</t>
  </si>
  <si>
    <t>85,5/1000</t>
  </si>
  <si>
    <t>941311111</t>
  </si>
  <si>
    <t>941311112</t>
  </si>
  <si>
    <t>941311211</t>
  </si>
  <si>
    <t>941311811</t>
  </si>
  <si>
    <t>941311812</t>
  </si>
  <si>
    <t>942311112</t>
  </si>
  <si>
    <t>942311211</t>
  </si>
  <si>
    <t>942311812</t>
  </si>
  <si>
    <t>942321112</t>
  </si>
  <si>
    <t>942321211</t>
  </si>
  <si>
    <t>942321812</t>
  </si>
  <si>
    <t>942322111</t>
  </si>
  <si>
    <t>942322211</t>
  </si>
  <si>
    <t>942322811</t>
  </si>
  <si>
    <t>944121111</t>
  </si>
  <si>
    <t>944121211</t>
  </si>
  <si>
    <t>944121811</t>
  </si>
  <si>
    <t>944211111</t>
  </si>
  <si>
    <t>944211211</t>
  </si>
  <si>
    <t>944211811</t>
  </si>
  <si>
    <t>944511111</t>
  </si>
  <si>
    <t>944511211</t>
  </si>
  <si>
    <t>944511811</t>
  </si>
  <si>
    <t>944711112</t>
  </si>
  <si>
    <t>944711212</t>
  </si>
  <si>
    <t>944711812</t>
  </si>
  <si>
    <t>945421112</t>
  </si>
  <si>
    <t>949101111</t>
  </si>
  <si>
    <t>949101112</t>
  </si>
  <si>
    <t>952901102</t>
  </si>
  <si>
    <t>952901103</t>
  </si>
  <si>
    <t>952901104</t>
  </si>
  <si>
    <t>952901106</t>
  </si>
  <si>
    <t>952901107</t>
  </si>
  <si>
    <t>952901108</t>
  </si>
  <si>
    <t>952901122</t>
  </si>
  <si>
    <t>952901123</t>
  </si>
  <si>
    <t>952901124</t>
  </si>
  <si>
    <t>952902021</t>
  </si>
  <si>
    <t>952902601</t>
  </si>
  <si>
    <t>952902611</t>
  </si>
  <si>
    <t>953941611</t>
  </si>
  <si>
    <t>965083121</t>
  </si>
  <si>
    <t>967031132</t>
  </si>
  <si>
    <t>971034481</t>
  </si>
  <si>
    <t>973031324</t>
  </si>
  <si>
    <t>973031346</t>
  </si>
  <si>
    <t>974031153</t>
  </si>
  <si>
    <t>974031165</t>
  </si>
  <si>
    <t>974031666</t>
  </si>
  <si>
    <t>975043121</t>
  </si>
  <si>
    <t>975048121</t>
  </si>
  <si>
    <t>977151218</t>
  </si>
  <si>
    <t>977151225</t>
  </si>
  <si>
    <t>977151911</t>
  </si>
  <si>
    <t>978013191</t>
  </si>
  <si>
    <t>985131311</t>
  </si>
  <si>
    <t>985132311</t>
  </si>
  <si>
    <t>997013157</t>
  </si>
  <si>
    <t>997013509</t>
  </si>
  <si>
    <t>997013511</t>
  </si>
  <si>
    <t>997013803</t>
  </si>
  <si>
    <t>997013804</t>
  </si>
  <si>
    <t>997013807</t>
  </si>
  <si>
    <t>997013809</t>
  </si>
  <si>
    <t>997013811</t>
  </si>
  <si>
    <t>997013812</t>
  </si>
  <si>
    <t>997013813</t>
  </si>
  <si>
    <t>997013831</t>
  </si>
  <si>
    <t>998017003</t>
  </si>
  <si>
    <t>998713203</t>
  </si>
  <si>
    <t>998762202</t>
  </si>
  <si>
    <t>998763403</t>
  </si>
  <si>
    <t>998764202</t>
  </si>
  <si>
    <t>998764203</t>
  </si>
  <si>
    <t>998765203</t>
  </si>
  <si>
    <t>998766203</t>
  </si>
  <si>
    <t>998767203</t>
  </si>
  <si>
    <t>998771203</t>
  </si>
  <si>
    <t>998775203</t>
  </si>
  <si>
    <t>998781203</t>
  </si>
  <si>
    <t>998786203</t>
  </si>
  <si>
    <t>D01;  1*1</t>
  </si>
  <si>
    <t>Os22a,c,d</t>
  </si>
  <si>
    <t>Sazba DPH</t>
  </si>
  <si>
    <t>W08;   86</t>
  </si>
  <si>
    <t>W09;   18</t>
  </si>
  <si>
    <t>W09;   64</t>
  </si>
  <si>
    <t>W09;   65</t>
  </si>
  <si>
    <t>W11;   18</t>
  </si>
  <si>
    <t>W17;   10</t>
  </si>
  <si>
    <t>římsy</t>
  </si>
  <si>
    <t>dveře</t>
  </si>
  <si>
    <t>stěny</t>
  </si>
  <si>
    <t>-0,80*1,97</t>
  </si>
  <si>
    <t>-0,90*1,97</t>
  </si>
  <si>
    <t>-1,30*1,00</t>
  </si>
  <si>
    <t>0,75*5*1,2</t>
  </si>
  <si>
    <t>0,95*6*1,2</t>
  </si>
  <si>
    <t>0,99*5*1,2</t>
  </si>
  <si>
    <t>1,2*11*1,2</t>
  </si>
  <si>
    <t>1,45*7*1,2</t>
  </si>
  <si>
    <t>1,65*6*1,2</t>
  </si>
  <si>
    <t>1,75*2*1,2</t>
  </si>
  <si>
    <t>1,75*7*1,2</t>
  </si>
  <si>
    <t>1.PP;    1</t>
  </si>
  <si>
    <t>10,60*6,70</t>
  </si>
  <si>
    <t>148,5/1000</t>
  </si>
  <si>
    <t>18,21*8,93</t>
  </si>
  <si>
    <t>2,25*2*1,2</t>
  </si>
  <si>
    <t>21,00*9,50</t>
  </si>
  <si>
    <t>224,4/1000</t>
  </si>
  <si>
    <t>237,816*24</t>
  </si>
  <si>
    <t>24,80*4,40</t>
  </si>
  <si>
    <t>244,8/1000</t>
  </si>
  <si>
    <t>257,4/1000</t>
  </si>
  <si>
    <t>55343023_1</t>
  </si>
  <si>
    <t>55343037_1</t>
  </si>
  <si>
    <t>55350191_1</t>
  </si>
  <si>
    <t>56,25/1000</t>
  </si>
  <si>
    <t>59244085_1</t>
  </si>
  <si>
    <t>61223266_1</t>
  </si>
  <si>
    <t>62832001_1</t>
  </si>
  <si>
    <t>74,25/1000</t>
  </si>
  <si>
    <t>9,30*0,025</t>
  </si>
  <si>
    <t>Cena s DPH</t>
  </si>
  <si>
    <t>D04;   2*1</t>
  </si>
  <si>
    <t>D05;   2*2</t>
  </si>
  <si>
    <t>D06;   1*2</t>
  </si>
  <si>
    <t>D07;   2*1</t>
  </si>
  <si>
    <t>D08;   2*1</t>
  </si>
  <si>
    <t>D09;   2*1</t>
  </si>
  <si>
    <t>D10;   1*1</t>
  </si>
  <si>
    <t>D11;   2*1</t>
  </si>
  <si>
    <t>D12;   2*1</t>
  </si>
  <si>
    <t>D13;   2*1</t>
  </si>
  <si>
    <t>D14;   1*1</t>
  </si>
  <si>
    <t>Jedn. cena</t>
  </si>
  <si>
    <t>OS 24.02.1</t>
  </si>
  <si>
    <t>OS 24.02.2</t>
  </si>
  <si>
    <t>W02;   2*1</t>
  </si>
  <si>
    <t>W04;   1*7</t>
  </si>
  <si>
    <t>W05;   1*1</t>
  </si>
  <si>
    <t>W07;   2*2</t>
  </si>
  <si>
    <t>W12;   4*5</t>
  </si>
  <si>
    <t>W14;  8*12</t>
  </si>
  <si>
    <t>W16;   2*1</t>
  </si>
  <si>
    <t>W23;   4*2</t>
  </si>
  <si>
    <t>W24;   1*2</t>
  </si>
  <si>
    <t>W25;   3*1</t>
  </si>
  <si>
    <t>W26;   1*4</t>
  </si>
  <si>
    <t>W27;   1*1</t>
  </si>
  <si>
    <t>W28;   1*2</t>
  </si>
  <si>
    <t>W30;   1*4</t>
  </si>
  <si>
    <t>W31;   1*1</t>
  </si>
  <si>
    <t>W32;   1*1</t>
  </si>
  <si>
    <t>W32;   2*1</t>
  </si>
  <si>
    <t>W33;   7*4</t>
  </si>
  <si>
    <t>W34;   2*8</t>
  </si>
  <si>
    <t>W35;   2*8</t>
  </si>
  <si>
    <t>W36;   2*4</t>
  </si>
  <si>
    <t>W37;   1*6</t>
  </si>
  <si>
    <t>Z03;   4*2</t>
  </si>
  <si>
    <t>0,75*11*1,2</t>
  </si>
  <si>
    <t>1,20*2,50*2</t>
  </si>
  <si>
    <t>1,25*11*1,2</t>
  </si>
  <si>
    <t>1,36*11*1,2</t>
  </si>
  <si>
    <t>1,36*12*1,2</t>
  </si>
  <si>
    <t>1,56*11*1,2</t>
  </si>
  <si>
    <t>1.NP;   7*2</t>
  </si>
  <si>
    <t>11101012_01</t>
  </si>
  <si>
    <t>123,75/1000</t>
  </si>
  <si>
    <t>13010746_01</t>
  </si>
  <si>
    <t>152,25/1000</t>
  </si>
  <si>
    <t>160,00*0,50</t>
  </si>
  <si>
    <t>183,75/1000</t>
  </si>
  <si>
    <t>2.NP;   9*2</t>
  </si>
  <si>
    <t>206,25/1000</t>
  </si>
  <si>
    <t>3.NP;   1*2</t>
  </si>
  <si>
    <t>4,00*1,50*4</t>
  </si>
  <si>
    <t>40,00*0,025</t>
  </si>
  <si>
    <t>5,00*2,00*2</t>
  </si>
  <si>
    <t>5,00*2,00*4</t>
  </si>
  <si>
    <t>766629215_1</t>
  </si>
  <si>
    <t>766629315_1</t>
  </si>
  <si>
    <t>767661810_1</t>
  </si>
  <si>
    <t>775511800_1</t>
  </si>
  <si>
    <t>784.: Malby</t>
  </si>
  <si>
    <t>997013804_1</t>
  </si>
  <si>
    <t>W01;   2*39</t>
  </si>
  <si>
    <t>W06;   1*11</t>
  </si>
  <si>
    <t>W15;   5*14</t>
  </si>
  <si>
    <t>W17;   4*10</t>
  </si>
  <si>
    <t>W33;   1*12</t>
  </si>
  <si>
    <t>nad m. 4.05</t>
  </si>
  <si>
    <t>Výměra</t>
  </si>
  <si>
    <t>vnější</t>
  </si>
  <si>
    <t>(0,35+0,7)*2</t>
  </si>
  <si>
    <t>(0,6+1,15)*2</t>
  </si>
  <si>
    <t>(0,6+1,35)*2</t>
  </si>
  <si>
    <t>1,2*0,2*0,20</t>
  </si>
  <si>
    <t>1,2*0,3*0,20</t>
  </si>
  <si>
    <t>1,2*0,8*0,20</t>
  </si>
  <si>
    <t>1,5*0,5*0,20</t>
  </si>
  <si>
    <t>1.PP;    1*2</t>
  </si>
  <si>
    <t>11,70+5,60*2</t>
  </si>
  <si>
    <t>2858,25*1,20</t>
  </si>
  <si>
    <t>3.NP;  1*2*2</t>
  </si>
  <si>
    <t>317944309_01</t>
  </si>
  <si>
    <t>317944320_01</t>
  </si>
  <si>
    <t>317949001_01</t>
  </si>
  <si>
    <t>317949002_01</t>
  </si>
  <si>
    <t>611142022_01</t>
  </si>
  <si>
    <t>612135002_01</t>
  </si>
  <si>
    <t>612232053_01</t>
  </si>
  <si>
    <t>612325301_01</t>
  </si>
  <si>
    <t>612326300_01</t>
  </si>
  <si>
    <t>613131111_01</t>
  </si>
  <si>
    <t>623131111_01</t>
  </si>
  <si>
    <t>623135011_01</t>
  </si>
  <si>
    <t>623135095_01</t>
  </si>
  <si>
    <t>623142001_01</t>
  </si>
  <si>
    <t>624631222_01</t>
  </si>
  <si>
    <t>635211411_01</t>
  </si>
  <si>
    <t>711791183_01</t>
  </si>
  <si>
    <t>713111119_01</t>
  </si>
  <si>
    <t>713120823_01</t>
  </si>
  <si>
    <t>713120899_01</t>
  </si>
  <si>
    <t>713121139_01</t>
  </si>
  <si>
    <t>713191139_01</t>
  </si>
  <si>
    <t>727121100_01</t>
  </si>
  <si>
    <t>727121100_02</t>
  </si>
  <si>
    <t>727121140_01</t>
  </si>
  <si>
    <t>762011001_01</t>
  </si>
  <si>
    <t>762011001_02</t>
  </si>
  <si>
    <t>762311000_01</t>
  </si>
  <si>
    <t>762341600_01</t>
  </si>
  <si>
    <t>762341932_01</t>
  </si>
  <si>
    <t>762420030_01</t>
  </si>
  <si>
    <t>762522812_01</t>
  </si>
  <si>
    <t>762841831_01</t>
  </si>
  <si>
    <t>763121426_01</t>
  </si>
  <si>
    <t>763121715_01</t>
  </si>
  <si>
    <t>763121812_01</t>
  </si>
  <si>
    <t>763122511_01</t>
  </si>
  <si>
    <t>763131821_01</t>
  </si>
  <si>
    <t>763132980_01</t>
  </si>
  <si>
    <t>763164550_01</t>
  </si>
  <si>
    <t>763409001_01</t>
  </si>
  <si>
    <t>764002414_01</t>
  </si>
  <si>
    <t>764002851_01</t>
  </si>
  <si>
    <t>764002881_01</t>
  </si>
  <si>
    <t>764131400_01</t>
  </si>
  <si>
    <t>765111803_01</t>
  </si>
  <si>
    <t>765113015_01</t>
  </si>
  <si>
    <t>765119001_01</t>
  </si>
  <si>
    <t>766411811_01</t>
  </si>
  <si>
    <t>766411820_01</t>
  </si>
  <si>
    <t>766411890_01</t>
  </si>
  <si>
    <t>766421811_01</t>
  </si>
  <si>
    <t>766421820_01</t>
  </si>
  <si>
    <t>767416810_01</t>
  </si>
  <si>
    <t>767416810_02</t>
  </si>
  <si>
    <t>767996802_01</t>
  </si>
  <si>
    <t>775510950_01</t>
  </si>
  <si>
    <t>783801541_01</t>
  </si>
  <si>
    <t>783823101_01</t>
  </si>
  <si>
    <t>783823165_01</t>
  </si>
  <si>
    <t>783827445_01</t>
  </si>
  <si>
    <t>784211141_01</t>
  </si>
  <si>
    <t>784321041_01</t>
  </si>
  <si>
    <t>941941502_01</t>
  </si>
  <si>
    <t>950900001_01</t>
  </si>
  <si>
    <t>950900002_01</t>
  </si>
  <si>
    <t>952901411_01</t>
  </si>
  <si>
    <t>952902121_01</t>
  </si>
  <si>
    <t>952902122_01</t>
  </si>
  <si>
    <t>952902123_01</t>
  </si>
  <si>
    <t>952902211_01</t>
  </si>
  <si>
    <t>952902619_01</t>
  </si>
  <si>
    <t>953961115_01</t>
  </si>
  <si>
    <t>977311110_01</t>
  </si>
  <si>
    <t>977311110_02</t>
  </si>
  <si>
    <t>978012191_01</t>
  </si>
  <si>
    <t>997013217_01</t>
  </si>
  <si>
    <t>997013810_01</t>
  </si>
  <si>
    <t>997013821_01</t>
  </si>
  <si>
    <t>D01:   1 kus</t>
  </si>
  <si>
    <t>D04:   1 kus</t>
  </si>
  <si>
    <t>D07:   1 kus</t>
  </si>
  <si>
    <t>D08:   1 kus</t>
  </si>
  <si>
    <t>D09:   1 kus</t>
  </si>
  <si>
    <t>D11:   1 kus</t>
  </si>
  <si>
    <t>D12:   1 kus</t>
  </si>
  <si>
    <t>D13:   1 kus</t>
  </si>
  <si>
    <t>Jedn. hmotn.</t>
  </si>
  <si>
    <t>K 10;   3,60</t>
  </si>
  <si>
    <t>K 11;   2,10</t>
  </si>
  <si>
    <t>K 12;   1,50</t>
  </si>
  <si>
    <t>Os22c, Os22d</t>
  </si>
  <si>
    <t>W02:   1 kus</t>
  </si>
  <si>
    <t>W05:   1 kus</t>
  </si>
  <si>
    <t>W09;   11*18</t>
  </si>
  <si>
    <t>W10:   1 kus</t>
  </si>
  <si>
    <t>W10;   2*2*1</t>
  </si>
  <si>
    <t>W13;   2*2*4</t>
  </si>
  <si>
    <t>W13;   3*2*4</t>
  </si>
  <si>
    <t>W14;   2*2*4</t>
  </si>
  <si>
    <t>W14;   3*2*4</t>
  </si>
  <si>
    <t>W15:   1 kus</t>
  </si>
  <si>
    <t>W15;   6*2*5</t>
  </si>
  <si>
    <t>W16:   1 kus</t>
  </si>
  <si>
    <t>W18:   1 kus</t>
  </si>
  <si>
    <t>W18;   4*2*1</t>
  </si>
  <si>
    <t>W19;   4*2*2</t>
  </si>
  <si>
    <t>W20;   9*2*2</t>
  </si>
  <si>
    <t>W25:   1 kus</t>
  </si>
  <si>
    <t>W27:   1 kus</t>
  </si>
  <si>
    <t>W29;   6*2*3</t>
  </si>
  <si>
    <t>W31:   1 kus</t>
  </si>
  <si>
    <t>W32:   1 kus</t>
  </si>
  <si>
    <t>Z1, Z2;  4*2</t>
  </si>
  <si>
    <t>(0,95+1,35)*2</t>
  </si>
  <si>
    <t>0,35*0,7*0,20</t>
  </si>
  <si>
    <t>0,6*1,15*0,20</t>
  </si>
  <si>
    <t>0,6*1,35*0,20</t>
  </si>
  <si>
    <t>0,75*0,4*0,20</t>
  </si>
  <si>
    <t>0,75*0,8*0,20</t>
  </si>
  <si>
    <t>0,99*0,4*0,20</t>
  </si>
  <si>
    <t>0096: Bourání</t>
  </si>
  <si>
    <t>1,25*0,8*0,20</t>
  </si>
  <si>
    <t>1,36*0,8*0,20</t>
  </si>
  <si>
    <t>1,36*0,9*0,20</t>
  </si>
  <si>
    <t>1,45*0,6*0,20</t>
  </si>
  <si>
    <t>1,5*0,15*0,20</t>
  </si>
  <si>
    <t>1,56*0,7*0,20</t>
  </si>
  <si>
    <t>1,65*0,5*0,20</t>
  </si>
  <si>
    <t>1,75*0,2*0,20</t>
  </si>
  <si>
    <t>1,75*0,6*0,20</t>
  </si>
  <si>
    <t>1.NP;   7*2*2</t>
  </si>
  <si>
    <t>120,014*0,025</t>
  </si>
  <si>
    <t>2.NP;   9*2*2</t>
  </si>
  <si>
    <t>D 02:   1 kus</t>
  </si>
  <si>
    <t>D03:   2 kusy</t>
  </si>
  <si>
    <t>D05:   2 kusy</t>
  </si>
  <si>
    <t>D06:   2 kusy</t>
  </si>
  <si>
    <t>K 01;   28,80</t>
  </si>
  <si>
    <t>K 03;   24,20</t>
  </si>
  <si>
    <t>K 04;   11,00</t>
  </si>
  <si>
    <t>K 06;   55,80</t>
  </si>
  <si>
    <t>K 07;   12,00</t>
  </si>
  <si>
    <t>K 08;   23,60</t>
  </si>
  <si>
    <t>K 09;   10,25</t>
  </si>
  <si>
    <t>T04;   8,10*2</t>
  </si>
  <si>
    <t>W04;   7*1,24</t>
  </si>
  <si>
    <t>W05;   1*1,00</t>
  </si>
  <si>
    <t>W07:   2 kusy</t>
  </si>
  <si>
    <t>W08;   4*1,50</t>
  </si>
  <si>
    <t>W08;   4*2*90</t>
  </si>
  <si>
    <t>W09;   4*2*88</t>
  </si>
  <si>
    <t>W09;   6*1,40</t>
  </si>
  <si>
    <t>W10;   1*1,00</t>
  </si>
  <si>
    <t>W11;   6*2*18</t>
  </si>
  <si>
    <t>W12;   5*1,20</t>
  </si>
  <si>
    <t>W13:   4 kusy</t>
  </si>
  <si>
    <t>W13;   4*1,25</t>
  </si>
  <si>
    <t>W14:   4 kusy</t>
  </si>
  <si>
    <t>W14;   1,70*8</t>
  </si>
  <si>
    <t>W14;   4*1,25</t>
  </si>
  <si>
    <t>W15;   5*1,60</t>
  </si>
  <si>
    <t>W16;   1*0,47</t>
  </si>
  <si>
    <t>W18;   1*1,00</t>
  </si>
  <si>
    <t>W19:   2 kusy</t>
  </si>
  <si>
    <t>W19;   1*1,30</t>
  </si>
  <si>
    <t>W20:   2 kusy</t>
  </si>
  <si>
    <t>W20;   2*2,05</t>
  </si>
  <si>
    <t>W21:   3 kusy</t>
  </si>
  <si>
    <t>W21;   12*2*3</t>
  </si>
  <si>
    <t>W21;   3*2,05</t>
  </si>
  <si>
    <t>W23:   2 kusy</t>
  </si>
  <si>
    <t>W26:   4 kusy</t>
  </si>
  <si>
    <t>W28:   2 kusy</t>
  </si>
  <si>
    <t>W29:   3 kusy</t>
  </si>
  <si>
    <t>W30:   4 kusy</t>
  </si>
  <si>
    <t>W30;   4*0,90</t>
  </si>
  <si>
    <t>W31;   1*1,80</t>
  </si>
  <si>
    <t>W32;   1*1,80</t>
  </si>
  <si>
    <t>W33;   8*0,88</t>
  </si>
  <si>
    <t>W34;   8*2,37</t>
  </si>
  <si>
    <t>W35;   8*2,37</t>
  </si>
  <si>
    <t>W36:   4 kusy</t>
  </si>
  <si>
    <t>W36;   4*1,79</t>
  </si>
  <si>
    <t>zdvojená okna</t>
  </si>
  <si>
    <t>vnitřní</t>
  </si>
  <si>
    <t>(23+11+2)*0,80</t>
  </si>
  <si>
    <t>0,75*0,45*0,20</t>
  </si>
  <si>
    <t>0,95*0,45*0,20</t>
  </si>
  <si>
    <t>0,95*1,35*0,20</t>
  </si>
  <si>
    <t>1,75*0,15*0,20</t>
  </si>
  <si>
    <t>2,25*0,15*0,20</t>
  </si>
  <si>
    <t>597,572+43,925</t>
  </si>
  <si>
    <t>K 02;   109,40</t>
  </si>
  <si>
    <t>K 05;   150,70</t>
  </si>
  <si>
    <t>Os22a;  4,00*3</t>
  </si>
  <si>
    <t>W 15;   2,00*5</t>
  </si>
  <si>
    <t>W08;   86*1,50</t>
  </si>
  <si>
    <t>W09;   18*1,40</t>
  </si>
  <si>
    <t>W09;   64*1,40</t>
  </si>
  <si>
    <t>W11;   18*1,75</t>
  </si>
  <si>
    <t>W17;   10*1,23</t>
  </si>
  <si>
    <t>Z 03;   328,80</t>
  </si>
  <si>
    <t>rohové profily</t>
  </si>
  <si>
    <t>západní fasáda</t>
  </si>
  <si>
    <t>(0,4+0,4)*2*0,4</t>
  </si>
  <si>
    <t>(0,4+0,4)*2*0,8</t>
  </si>
  <si>
    <t>(0,6+1,2)*2*0,2</t>
  </si>
  <si>
    <t>(0,90+1,20)*2*6</t>
  </si>
  <si>
    <t>(1,2+1,2)*2*0,7</t>
  </si>
  <si>
    <t>(10,20+6,955)*2</t>
  </si>
  <si>
    <t>(44,5+21)*2*1,5</t>
  </si>
  <si>
    <t>21,00*9,50*0,50</t>
  </si>
  <si>
    <t>2771,87+2028,07</t>
  </si>
  <si>
    <t>38,40*0,08*0,16</t>
  </si>
  <si>
    <t>80,00*0,08*0,08</t>
  </si>
  <si>
    <t>K 09;   (2+3)*2</t>
  </si>
  <si>
    <t>PARAPETY - okna</t>
  </si>
  <si>
    <t>STR 07;   25,33</t>
  </si>
  <si>
    <t>ostatní;  45,00</t>
  </si>
  <si>
    <t>4 měsíce</t>
  </si>
  <si>
    <t>4 vikýře</t>
  </si>
  <si>
    <t>= součet</t>
  </si>
  <si>
    <t>Komentář</t>
  </si>
  <si>
    <t>levá věž</t>
  </si>
  <si>
    <t>(0,4+0,4)*2*0,45</t>
  </si>
  <si>
    <t>(1,1+0,35)*2*0,5</t>
  </si>
  <si>
    <t>(1,1+0,45)*2*0,6</t>
  </si>
  <si>
    <t>(1,2+0,6)*2*0,15</t>
  </si>
  <si>
    <t>(1,25+0,5)*2*0,2</t>
  </si>
  <si>
    <t>(1,25+0,5)*2*0,5</t>
  </si>
  <si>
    <t>(1,26+0,6)*2*0,6</t>
  </si>
  <si>
    <t>(14,67+3,70)*2*2</t>
  </si>
  <si>
    <t>(7,80+0,10)*4,19</t>
  </si>
  <si>
    <t>0,512+1,00+0,139</t>
  </si>
  <si>
    <t>1,2*(0,2+0,30*2)</t>
  </si>
  <si>
    <t>1,2*(0,3+0,30*2)</t>
  </si>
  <si>
    <t>1,2*(0,8+0,30*2)</t>
  </si>
  <si>
    <t>1,5*(0,5+0,30*2)</t>
  </si>
  <si>
    <t>4,45*(3,60+0,15)</t>
  </si>
  <si>
    <t>642,00*0,08*0,16</t>
  </si>
  <si>
    <t>Celkem (bez DPH)</t>
  </si>
  <si>
    <t>D09;   1,5*2,4*1</t>
  </si>
  <si>
    <t>K 08;   (12+2)*2</t>
  </si>
  <si>
    <t>SO02p - výklenky</t>
  </si>
  <si>
    <t>STR 04;   199,50</t>
  </si>
  <si>
    <t>STR 10;   78,644</t>
  </si>
  <si>
    <t>W06;   (2+7)*2*2</t>
  </si>
  <si>
    <t>W07;   (2+6)*2*1</t>
  </si>
  <si>
    <t>W24;  1,80*0,2*2</t>
  </si>
  <si>
    <t>W30;   0,9*0,2*4</t>
  </si>
  <si>
    <t>W30;   0,9*0,9*4</t>
  </si>
  <si>
    <t>W31;   1,8*0,2*1</t>
  </si>
  <si>
    <t>W31;   1,8*1,8*1</t>
  </si>
  <si>
    <t>W32;   1,8*0,2*1</t>
  </si>
  <si>
    <t>W32;   1,8*1,8*1</t>
  </si>
  <si>
    <t>záklop;   8,10*2</t>
  </si>
  <si>
    <t>(0,35+0,7)*2*0,50</t>
  </si>
  <si>
    <t>(0,45+0,45)*2*0,4</t>
  </si>
  <si>
    <t>(0,5+0,45)*2*0,45</t>
  </si>
  <si>
    <t>(0,6+1,15)*2*0,50</t>
  </si>
  <si>
    <t>(0,6+1,35)*2*0,50</t>
  </si>
  <si>
    <t>(0,77+0,35)*2*0,8</t>
  </si>
  <si>
    <t>(0,78+0,45)*2*0,3</t>
  </si>
  <si>
    <t>(0,85+0,45)*2*0,8</t>
  </si>
  <si>
    <t>(0,94+1,97)*2*0,8</t>
  </si>
  <si>
    <t>(0,94+1,97)*2*0,9</t>
  </si>
  <si>
    <t>(1,85+0,6)*2*0,15</t>
  </si>
  <si>
    <t>0,75*(0,4+0,30*2)</t>
  </si>
  <si>
    <t>0,75*(0,8+0,30*2)</t>
  </si>
  <si>
    <t>0,99*(0,4+0,30*2)</t>
  </si>
  <si>
    <t>1,25*(0,8+0,30*2)</t>
  </si>
  <si>
    <t>1,36*(0,8+0,30*2)</t>
  </si>
  <si>
    <t>1,36*(0,9+0,30*2)</t>
  </si>
  <si>
    <t>1,45*(0,6+0,30*2)</t>
  </si>
  <si>
    <t>1,5*(0,15+0,30*2)</t>
  </si>
  <si>
    <t>1,56*(0,7+0,30*2)</t>
  </si>
  <si>
    <t>1,65*(0,5+0,30*2)</t>
  </si>
  <si>
    <t>1,75*(0,2+0,30*2)</t>
  </si>
  <si>
    <t>1,75*(0,6+0,30*2)</t>
  </si>
  <si>
    <t>11,00*(31*2+30*2)</t>
  </si>
  <si>
    <t>11,50*(31*2+30*2)</t>
  </si>
  <si>
    <t>12,55*2,40+3,00*2</t>
  </si>
  <si>
    <t>2358,622+5527,315</t>
  </si>
  <si>
    <t>94,50*(31*2+30*2)</t>
  </si>
  <si>
    <t>CELKEM  2283,23 m</t>
  </si>
  <si>
    <t>K 04;   (5+1+3)*2</t>
  </si>
  <si>
    <t>STR 01;   1003,50</t>
  </si>
  <si>
    <t>STR 02;   162,615</t>
  </si>
  <si>
    <t>STR 07;   25,33*2</t>
  </si>
  <si>
    <t>W01;   (2+7)*2*19</t>
  </si>
  <si>
    <t>W08;   1,3*2,83*4</t>
  </si>
  <si>
    <t>W11;   1,75*0,2*6</t>
  </si>
  <si>
    <t>W15;   1,85*2,2*5</t>
  </si>
  <si>
    <t>W20;   2,05*0,5*2</t>
  </si>
  <si>
    <t>W20;   2,05*3,7*2</t>
  </si>
  <si>
    <t>W21;   2,05*0,5*3</t>
  </si>
  <si>
    <t>W23;   1,10*0,2*2</t>
  </si>
  <si>
    <t>W24;  1,80*0,70*2</t>
  </si>
  <si>
    <t>W25;   1,20*0,2*1</t>
  </si>
  <si>
    <t>W26;   0,60*0,3*4</t>
  </si>
  <si>
    <t>W28;   0,60*0,2*2</t>
  </si>
  <si>
    <t>W30;   0,9*0,20*4</t>
  </si>
  <si>
    <t>W31;   1,8*0,20*1</t>
  </si>
  <si>
    <t>W32;   1,8*0,20*1</t>
  </si>
  <si>
    <t>W34;   2,37*0,2*8</t>
  </si>
  <si>
    <t>W35;   2,37*0,2*8</t>
  </si>
  <si>
    <t>W36;   1,79*3,3*4</t>
  </si>
  <si>
    <t>W37;   0,82*0,6*6</t>
  </si>
  <si>
    <t>okno W27;   1,6*1</t>
  </si>
  <si>
    <t>omítky;   709,892</t>
  </si>
  <si>
    <t>stavební parapety</t>
  </si>
  <si>
    <t>Jedn. suť</t>
  </si>
  <si>
    <t>drážky UT</t>
  </si>
  <si>
    <t>m.č. 3.06</t>
  </si>
  <si>
    <t>(0,95+1,35)*2*0,50</t>
  </si>
  <si>
    <t>(9,21+0,61*2)*3,60</t>
  </si>
  <si>
    <t>0,75*(0,45+0,30*2)</t>
  </si>
  <si>
    <t>0,95*(0,45+0,30*2)</t>
  </si>
  <si>
    <t>0097: Podchycování</t>
  </si>
  <si>
    <t>1,75*(0,15+0,30*2)</t>
  </si>
  <si>
    <t>2,25*(0,15+0,30*2)</t>
  </si>
  <si>
    <t>295,80*(31*2+30*2)</t>
  </si>
  <si>
    <t>3,50*(3,60+1,60)/2</t>
  </si>
  <si>
    <t>3.NP - 4.NP;   1*2</t>
  </si>
  <si>
    <t>711,95*(31*2+30*2)</t>
  </si>
  <si>
    <t>D01;   1,00*0,10*1</t>
  </si>
  <si>
    <t>D01;   1,00*0,75*1</t>
  </si>
  <si>
    <t>D01;   1,00*2,10*1</t>
  </si>
  <si>
    <t>D02;   2,55*0,35*1</t>
  </si>
  <si>
    <t>D02;   2,55*0,45*1</t>
  </si>
  <si>
    <t>D03;   2,00*0,40*2</t>
  </si>
  <si>
    <t>D03;   2,00*2,83*2</t>
  </si>
  <si>
    <t>D04;   1,30*0,35*1</t>
  </si>
  <si>
    <t>D04;   1,30*0,55*1</t>
  </si>
  <si>
    <t>D04;   1,30*1,10*1</t>
  </si>
  <si>
    <t>D04;   1,30*3,25*1</t>
  </si>
  <si>
    <t>D05;   1,10*0,10*2</t>
  </si>
  <si>
    <t>D05;   1,10*0,30*2</t>
  </si>
  <si>
    <t>D05;   1,10*2,25*2</t>
  </si>
  <si>
    <t>D06;   0,80*0,20*2</t>
  </si>
  <si>
    <t>D06;   0,80*2,25*2</t>
  </si>
  <si>
    <t>D07;   1,10*0,10*1</t>
  </si>
  <si>
    <t>D07;   1,10*0,30*1</t>
  </si>
  <si>
    <t>D07;   1,10*2,25*1</t>
  </si>
  <si>
    <t>D08;   1,30*0,10*1</t>
  </si>
  <si>
    <t>D08;   1,30*0,70*1</t>
  </si>
  <si>
    <t>D08;   1,30*1,10*1</t>
  </si>
  <si>
    <t>D08;   1,30*3,25*1</t>
  </si>
  <si>
    <t>D09;   1,50*0,30*1</t>
  </si>
  <si>
    <t>D09;   1,50*0,50*1</t>
  </si>
  <si>
    <t>D09;   1,50*1,10*1</t>
  </si>
  <si>
    <t>D09;   1,50*3,70*1</t>
  </si>
  <si>
    <t>D10;   0,80*1,97*1</t>
  </si>
  <si>
    <t>D11;   3,90*0,10*1</t>
  </si>
  <si>
    <t>D11;   3,90*0,15*1</t>
  </si>
  <si>
    <t>D11;   3,90*2,55*1</t>
  </si>
  <si>
    <t>D12;   2,40*0,10*1</t>
  </si>
  <si>
    <t>D12;   2,40*0,30*1</t>
  </si>
  <si>
    <t>D12;   2,40*2,55*1</t>
  </si>
  <si>
    <t>D13;   2,20*0,10*1</t>
  </si>
  <si>
    <t>D13;   2,20*0,30*1</t>
  </si>
  <si>
    <t>D13;   2,20*2,10*1</t>
  </si>
  <si>
    <t>D14;   0,90*1,97*1</t>
  </si>
  <si>
    <t>STR 04;   199,50*2</t>
  </si>
  <si>
    <t>W02;   1,00*0,35*1</t>
  </si>
  <si>
    <t>W02;   1,00*0,60*1</t>
  </si>
  <si>
    <t>W02;   1,00*0,88*1</t>
  </si>
  <si>
    <t>W04;   1,23*0,15*7</t>
  </si>
  <si>
    <t>W04;   1,23*0,25*7</t>
  </si>
  <si>
    <t>W04;   1,23*0,90*7</t>
  </si>
  <si>
    <t>W05;   1,00*0,15*1</t>
  </si>
  <si>
    <t>W05;   1,00*0,25*1</t>
  </si>
  <si>
    <t>W05;   1,00*0,90*1</t>
  </si>
  <si>
    <t>W06;   1,00*0,35*2</t>
  </si>
  <si>
    <t>W06;   1,00*0,60*2</t>
  </si>
  <si>
    <t>W07;   0,80*0,60*2</t>
  </si>
  <si>
    <t>W07;   0,80*0,70*1</t>
  </si>
  <si>
    <t>W07;   0,80*0,70*2</t>
  </si>
  <si>
    <t>W10;   1,00*0,20*1</t>
  </si>
  <si>
    <t>W10;   1,00*0,25*1</t>
  </si>
  <si>
    <t>W10;   1,00*1,00*1</t>
  </si>
  <si>
    <t>W11;   1,75*0,3*12</t>
  </si>
  <si>
    <t>W11;   1,75*0,30*6</t>
  </si>
  <si>
    <t>W12;   1,20*0,20*5</t>
  </si>
  <si>
    <t>W12;   1,20*0,45*5</t>
  </si>
  <si>
    <t>W12;   1,20*2,23*5</t>
  </si>
  <si>
    <t>W13;   1,25*0,20*4</t>
  </si>
  <si>
    <t>W13;   1,25*0,35*4</t>
  </si>
  <si>
    <t>W13;   1,25*3,75*4</t>
  </si>
  <si>
    <t>W13;   1,45*3,75*2</t>
  </si>
  <si>
    <t>W14;   1,45*0,20*4</t>
  </si>
  <si>
    <t>W14;   1,45*0,35*4</t>
  </si>
  <si>
    <t>W14;   1,45*3,75*2</t>
  </si>
  <si>
    <t>W14;   1,45*3,75*4</t>
  </si>
  <si>
    <t>W15;   1,85*0,20*5</t>
  </si>
  <si>
    <t>W15;   1,85*0,35*5</t>
  </si>
  <si>
    <t>W15;   1,85*3,75*5</t>
  </si>
  <si>
    <t>W16;   0,47*0,20*1</t>
  </si>
  <si>
    <t>W16;   0,47*0,45*1</t>
  </si>
  <si>
    <t>W16;   0,47*2,23*1</t>
  </si>
  <si>
    <t>W17;   1,23*0,2*10</t>
  </si>
  <si>
    <t>W17;   1,23*1,94*9</t>
  </si>
  <si>
    <t>W18;   1,00*0,20*1</t>
  </si>
  <si>
    <t>W18;   1,00*0,25*1</t>
  </si>
  <si>
    <t>W18;   1,00*2,20*1</t>
  </si>
  <si>
    <t>W19;   1,30*0,20*2</t>
  </si>
  <si>
    <t>W19;   1,30*0,25*2</t>
  </si>
  <si>
    <t>W19;   1,30*2,50*2</t>
  </si>
  <si>
    <t>W20;   2,05*0,20*2</t>
  </si>
  <si>
    <t>W20;   2,05*3,70*2</t>
  </si>
  <si>
    <t>W21;   2,05*0,20*3</t>
  </si>
  <si>
    <t>W21;   2,05*4,45*3</t>
  </si>
  <si>
    <t>W22;   0,76*1,00*6</t>
  </si>
  <si>
    <t>W23;   1,10*0,35*2</t>
  </si>
  <si>
    <t>W23;   1,10*0,70*2</t>
  </si>
  <si>
    <t>W23;   1,10*2,00*2</t>
  </si>
  <si>
    <t>W24;   1,40*0,35*2</t>
  </si>
  <si>
    <t>W24;   1,40*0,70*2</t>
  </si>
  <si>
    <t>W25;   1,20*0,35*1</t>
  </si>
  <si>
    <t>W25;   1,20*0,70*1</t>
  </si>
  <si>
    <t>W25;   1,20*2,00*1</t>
  </si>
  <si>
    <t>W26;   0,60*0,35*4</t>
  </si>
  <si>
    <t>W26;   0,60*0,45*4</t>
  </si>
  <si>
    <t>W26;   0,60*1,20*4</t>
  </si>
  <si>
    <t>W27;   1,00*0,35*1</t>
  </si>
  <si>
    <t>W27;   1,00*0,55*1</t>
  </si>
  <si>
    <t>W27;   3,14*1,00*1</t>
  </si>
  <si>
    <t>W28;   0,60*0,35*2</t>
  </si>
  <si>
    <t>W28;   0,60*0,40*2</t>
  </si>
  <si>
    <t>W28;   1,10*0,35*3</t>
  </si>
  <si>
    <t>W29;   1,50*0,45*3</t>
  </si>
  <si>
    <t>W29;   1,50*3,25*3</t>
  </si>
  <si>
    <t>W33;   0,88*0,15*4</t>
  </si>
  <si>
    <t>W33;   0,88*0,2*12</t>
  </si>
  <si>
    <t>W34;   2,37*0,20*8</t>
  </si>
  <si>
    <t>W34;   2,37*5,74*8</t>
  </si>
  <si>
    <t>W35;   2,37*0,20*8</t>
  </si>
  <si>
    <t>W35;   2,37*5,74*8</t>
  </si>
  <si>
    <t>W36;   1,79*0,15*4</t>
  </si>
  <si>
    <t>W36;   1,79*0,20*4</t>
  </si>
  <si>
    <t>W37;   0,82*0,15*6</t>
  </si>
  <si>
    <t>W37;   0,82*0,25*6</t>
  </si>
  <si>
    <t>celkem 2 kusy;   1</t>
  </si>
  <si>
    <t>okno W02;   1,00*1</t>
  </si>
  <si>
    <t>okno W04;   1,23*7</t>
  </si>
  <si>
    <t>okno W05;   1,00*1</t>
  </si>
  <si>
    <t>okno W07;   0,80*2</t>
  </si>
  <si>
    <t>okno W10;   1,00*1</t>
  </si>
  <si>
    <t>okno W12;   1,20*5</t>
  </si>
  <si>
    <t>okno W13;   1,25*4</t>
  </si>
  <si>
    <t>okno W14;   1,45*4</t>
  </si>
  <si>
    <t>okno W15;   1,85*5</t>
  </si>
  <si>
    <t>okno W16;   0,47*1</t>
  </si>
  <si>
    <t>okno W18;   1,00*1</t>
  </si>
  <si>
    <t>okno W19;   1,30*2</t>
  </si>
  <si>
    <t>okno W20;   2,05*2</t>
  </si>
  <si>
    <t>okno W21;   2,05*3</t>
  </si>
  <si>
    <t>okno W23;   1,10*2</t>
  </si>
  <si>
    <t>okno W24;   1,40*2</t>
  </si>
  <si>
    <t>okno W24;   1,80*2</t>
  </si>
  <si>
    <t>okno W25;   1,20*1</t>
  </si>
  <si>
    <t>okno W26;   0,60*4</t>
  </si>
  <si>
    <t>okno W27;   1,00*1</t>
  </si>
  <si>
    <t>okno W28;   0,60*2</t>
  </si>
  <si>
    <t>okno W29;   1,50*3</t>
  </si>
  <si>
    <t>okno W30;   0,90*4</t>
  </si>
  <si>
    <t>okno W31;   1,80*1</t>
  </si>
  <si>
    <t>okno W32;   1,80*1</t>
  </si>
  <si>
    <t>okno W33;   0,88*4</t>
  </si>
  <si>
    <t>okno W34;   2,37*8</t>
  </si>
  <si>
    <t>okno W35;   2,37*8</t>
  </si>
  <si>
    <t>okno W36;   1,79*4</t>
  </si>
  <si>
    <t>okno W37;   0,82*2</t>
  </si>
  <si>
    <t>okno W37;   0,82*6</t>
  </si>
  <si>
    <t>(1,2+0,10*2)*2*0,20</t>
  </si>
  <si>
    <t>(1,5+0,10*2)*2*0,20</t>
  </si>
  <si>
    <t>(10,20+6,88*2)*1,00</t>
  </si>
  <si>
    <t>(14,67+3,70)*2*8,20</t>
  </si>
  <si>
    <t>(7,10*2+20,15)*5,29</t>
  </si>
  <si>
    <t>11,60*5,0*0,04*0,06</t>
  </si>
  <si>
    <t>14,00*5,0*0,04*0,06</t>
  </si>
  <si>
    <t>765.: Krytiny tvrdé</t>
  </si>
  <si>
    <t>D 02;   2,55*3,63*1</t>
  </si>
  <si>
    <t>D02;   (2,55*0,8)*1</t>
  </si>
  <si>
    <t>D03;   (2,00*0,8)*2</t>
  </si>
  <si>
    <t>D04;   (1,30*0,8)*1</t>
  </si>
  <si>
    <t>D05;   (1,10*0,4)*2</t>
  </si>
  <si>
    <t>D06;   (0,80*0,4)*2</t>
  </si>
  <si>
    <t>D07;   (1,10*0,4)*1</t>
  </si>
  <si>
    <t>D08;   (1,30*0,8)*1</t>
  </si>
  <si>
    <t>D09;   (1,50*0,8)*1</t>
  </si>
  <si>
    <t>D11;   (3,90*0,4)*1</t>
  </si>
  <si>
    <t>D12;   (2,40*0,4)*1</t>
  </si>
  <si>
    <t>D13;   (2,20*0,4)*1</t>
  </si>
  <si>
    <t>H: Oddíly prací HSV</t>
  </si>
  <si>
    <t>Os22c,d;   3,10*3*2</t>
  </si>
  <si>
    <t>P: Oddíly prací PSV</t>
  </si>
  <si>
    <t>STR 01;   1003,50*2</t>
  </si>
  <si>
    <t>STR 02;   162,615*2</t>
  </si>
  <si>
    <t>W01;   1,00*0,35*16</t>
  </si>
  <si>
    <t>W01;   1,00*0,35*39</t>
  </si>
  <si>
    <t>W01;   1,00*0,60*16</t>
  </si>
  <si>
    <t>W01;   1,00*0,60*39</t>
  </si>
  <si>
    <t>W01;   1,00*0,88*39</t>
  </si>
  <si>
    <t>W01;   1,00*0,90*19</t>
  </si>
  <si>
    <t>W06;   1,00*0,60*11</t>
  </si>
  <si>
    <t>W06;   1,00*0,88*11</t>
  </si>
  <si>
    <t>W07;   0,80*0,35*10</t>
  </si>
  <si>
    <t>W08;   1,50*0,20*44</t>
  </si>
  <si>
    <t>W08;   1,50*0,25*46</t>
  </si>
  <si>
    <t>W08;   1,50*0,35*44</t>
  </si>
  <si>
    <t>W08;   1,50*2,85*90</t>
  </si>
  <si>
    <t>W09;   1,40*0,17*18</t>
  </si>
  <si>
    <t>W09;   1,40*0,20*48</t>
  </si>
  <si>
    <t>W09;   1,40*0,25*40</t>
  </si>
  <si>
    <t>W09;   1,40*0,35*48</t>
  </si>
  <si>
    <t>W09;   1,40*2,55*88</t>
  </si>
  <si>
    <t>W11;   1,75*0,20*12</t>
  </si>
  <si>
    <t>W11;   1,75*2,85*18</t>
  </si>
  <si>
    <t>W17;   1,23*0,20*10</t>
  </si>
  <si>
    <t>W17;   1,23*1,94*10</t>
  </si>
  <si>
    <t>W33;   0,88*0,20*12</t>
  </si>
  <si>
    <t>W33;   0,88*0,89*12</t>
  </si>
  <si>
    <t>fasádní;   7885,937</t>
  </si>
  <si>
    <t>okno W01;   1,00*16</t>
  </si>
  <si>
    <t>okno W01;   1,00*23</t>
  </si>
  <si>
    <t>okno W01;   1,00*39</t>
  </si>
  <si>
    <t>okno W06;   1,00*11</t>
  </si>
  <si>
    <t>okno W08;   1,50*90</t>
  </si>
  <si>
    <t>okno W09;   1,40*18</t>
  </si>
  <si>
    <t>okno W09;   1,40*88</t>
  </si>
  <si>
    <t>okno W11;   1,75*18</t>
  </si>
  <si>
    <t>okno W17;   1,23*10</t>
  </si>
  <si>
    <t>okno W33;   0,88*12</t>
  </si>
  <si>
    <t>parapety;   141,523</t>
  </si>
  <si>
    <t>podbíjení;   8,10*2</t>
  </si>
  <si>
    <t>zábradlí Os4;   166</t>
  </si>
  <si>
    <t>##T3##PRO_ITEM_catID</t>
  </si>
  <si>
    <t>(0,75+0,10*2)*2*0,20</t>
  </si>
  <si>
    <t>(0,90+1,20)*2*6*0,50</t>
  </si>
  <si>
    <t>(0,95+0,10*2)*2*0,20</t>
  </si>
  <si>
    <t>(0,99+0,10*2)*2*0,20</t>
  </si>
  <si>
    <t>(1,25+0,10*2)*2*0,20</t>
  </si>
  <si>
    <t>(1,36+0,10*2)*2*0,20</t>
  </si>
  <si>
    <t>(1,40+1,60)*2*6*0,50</t>
  </si>
  <si>
    <t>(1,45+0,10*2)*2*0,20</t>
  </si>
  <si>
    <t>(1,56+0,10*2)*2*0,20</t>
  </si>
  <si>
    <t>(1,65+0,10*2)*2*0,20</t>
  </si>
  <si>
    <t>(1,75+0,10*2)*2*0,20</t>
  </si>
  <si>
    <t>(2,25+0,10*2)*2*0,20</t>
  </si>
  <si>
    <t>10,00*2,26+1,30*2,10</t>
  </si>
  <si>
    <t>4,20*2+5,30*2+2,00*2</t>
  </si>
  <si>
    <t>7885,937*(31*2+30*2)</t>
  </si>
  <si>
    <t>D01;   (1,00*0,95)*1</t>
  </si>
  <si>
    <t>D01;   (1,00+2,10)*2</t>
  </si>
  <si>
    <t>D03;   (2,00+2,83)*2</t>
  </si>
  <si>
    <t>D04;   (1,30+3,25)*2</t>
  </si>
  <si>
    <t>D05;   (1,10+2,25)*2</t>
  </si>
  <si>
    <t>D06;   (0,80+2,25)*2</t>
  </si>
  <si>
    <t>D07;   (1,10+2,25)*2</t>
  </si>
  <si>
    <t>D08;   (1,30+3,25)*2</t>
  </si>
  <si>
    <t>D09;   (1,50+3,70)*2</t>
  </si>
  <si>
    <t>D11;   (3,90+2,55)*2</t>
  </si>
  <si>
    <t>D12;   (2,40+2,55)*2</t>
  </si>
  <si>
    <t>D13;   (2,20+2,10)*2</t>
  </si>
  <si>
    <t>W30;   (0,9+0,9)*2*4</t>
  </si>
  <si>
    <t>W31;   (1,8+1,8)*2*1</t>
  </si>
  <si>
    <t>W32;   (1,8+1,8)*2*1</t>
  </si>
  <si>
    <t>(1,50+0,15+2,81)*2,88</t>
  </si>
  <si>
    <t>1.NP;   7*2*4,30*1,50</t>
  </si>
  <si>
    <t>2.NP;   9*2*4,30*1,50</t>
  </si>
  <si>
    <t>3.NP;   1*2*4,30*1,50</t>
  </si>
  <si>
    <t>713.: Izolace tepelné</t>
  </si>
  <si>
    <t>D 02;   (2,55+3,63)*2</t>
  </si>
  <si>
    <t>K 10;   3,6+0,255*2*2</t>
  </si>
  <si>
    <t>K 11;   2,1+0,255*2*1</t>
  </si>
  <si>
    <t>K 12;   1,5+0,255*2*1</t>
  </si>
  <si>
    <t>W10;   1,00*1,00*1 *2</t>
  </si>
  <si>
    <t>W13;   1,25*3,75*4 *2</t>
  </si>
  <si>
    <t>W14;   1,45*3,75*4 *2</t>
  </si>
  <si>
    <t>W15;   1,85*3,75*5 *2</t>
  </si>
  <si>
    <t>W18;   1,00*2,20*1 *2</t>
  </si>
  <si>
    <t>W19;   1,30*2,50*2 *2</t>
  </si>
  <si>
    <t>W20;   2,05*3,70*2 *2</t>
  </si>
  <si>
    <t>W21;   2,05*4,45*3 *2</t>
  </si>
  <si>
    <t>W29;   1,50*3,25*3 *2</t>
  </si>
  <si>
    <t>W36;   (1,79+3,3)*2*4</t>
  </si>
  <si>
    <t>W37;   (0,82+0,6)*2*6</t>
  </si>
  <si>
    <t>kolem dveří</t>
  </si>
  <si>
    <t>půda;   5*2</t>
  </si>
  <si>
    <t>##T3##PRO_ITEM_iteCode</t>
  </si>
  <si>
    <t>##T3##PRO_ITEM_szvCode</t>
  </si>
  <si>
    <t>##T3##PRO_ITEM_tevCode</t>
  </si>
  <si>
    <t>(10,00*2,26+1,30*2,10)</t>
  </si>
  <si>
    <t>(25*2+20+1,6)*2*1,50*2</t>
  </si>
  <si>
    <t>W02;   (1,00+0,88)*2*1</t>
  </si>
  <si>
    <t>W02;   1,00*0,35*(1-1)</t>
  </si>
  <si>
    <t>W04;   (1,23+0,90)*2*7</t>
  </si>
  <si>
    <t>W04;   1,23*0,15*(7-7)</t>
  </si>
  <si>
    <t>W05;   (1,00+0,90)*2*1</t>
  </si>
  <si>
    <t>W05;   1,00*0,15*(1-1)</t>
  </si>
  <si>
    <t>W07;   (0,80+0,70)*2*2</t>
  </si>
  <si>
    <t>W08;   1,50*2,85*90 *2</t>
  </si>
  <si>
    <t>W09;   1,40*2,55*88 *2</t>
  </si>
  <si>
    <t>W10;   (1,00+1,00)*2*1</t>
  </si>
  <si>
    <t>W11;   1,75*2,85*18 *2</t>
  </si>
  <si>
    <t>W12;   (1,20+2,23)*2*5</t>
  </si>
  <si>
    <t>W13;   (1,25+3,75)*2*4</t>
  </si>
  <si>
    <t>W14;   (1,45+3,75)*2*4</t>
  </si>
  <si>
    <t>W15;   (1,85+3,75)*2*5</t>
  </si>
  <si>
    <t>W16;   (0,47+2,23)*2*1</t>
  </si>
  <si>
    <t>W18;   (1,00+2,20)*2*1</t>
  </si>
  <si>
    <t>W19;   (1,30+2,50)*2*2</t>
  </si>
  <si>
    <t>W20;   (2,05+3,70)*2*2</t>
  </si>
  <si>
    <t>W21;   (2,05+4,45)*2*3</t>
  </si>
  <si>
    <t>W23;   (1,10+2,00)*2*2</t>
  </si>
  <si>
    <t>W24;   (1,40+1,00)*2*2</t>
  </si>
  <si>
    <t>W25;   (1,20+2,00)*2*1</t>
  </si>
  <si>
    <t>W26;   (0,60+1,20)*2*4</t>
  </si>
  <si>
    <t>W28;   (0,60+0,40)*2*2</t>
  </si>
  <si>
    <t>W29;   (1,50+3,25)*2*3</t>
  </si>
  <si>
    <t>W29;   1,50*0,35*(3+3)</t>
  </si>
  <si>
    <t>W34;   (2,37+5,74)*2*8</t>
  </si>
  <si>
    <t>W35;   (2,37+5,74)*2*8</t>
  </si>
  <si>
    <t>východní hlavní fasáda</t>
  </si>
  <si>
    <t>##T3##N_Catalog_catGUID</t>
  </si>
  <si>
    <t>0,90+2,05*2+1,00+2,05*2</t>
  </si>
  <si>
    <t>3.NP - 4.NP;   1*2*0,50</t>
  </si>
  <si>
    <t>4,00*1,50*4-3,10*1,00*4</t>
  </si>
  <si>
    <t>781.: Obklady keramické</t>
  </si>
  <si>
    <t>K 05;   (4+4+5+44+48)*2</t>
  </si>
  <si>
    <t>W01;   (1,00+0,88)*2*39</t>
  </si>
  <si>
    <t>W06;   (1,00+0,88)*2*11</t>
  </si>
  <si>
    <t>W08;   (1,50+2,85)*2*90</t>
  </si>
  <si>
    <t>W09;   (1,40+2,55)*2*88</t>
  </si>
  <si>
    <t>W11;   (1,75+2,85)*2*18</t>
  </si>
  <si>
    <t>W17;   (1,23+1,94)*2*10</t>
  </si>
  <si>
    <t>W27;   3,14*0,50*0,50*1</t>
  </si>
  <si>
    <t>W33;   (0,88+0,89)*2*12</t>
  </si>
  <si>
    <t>hranoly;   80,00*0,08*4</t>
  </si>
  <si>
    <t>0034: Příčky</t>
  </si>
  <si>
    <t>0094: Lešení</t>
  </si>
  <si>
    <t>dřevěná okna</t>
  </si>
  <si>
    <t>okna dřevěná</t>
  </si>
  <si>
    <t>střešní okna</t>
  </si>
  <si>
    <t>střední část</t>
  </si>
  <si>
    <t>(0,6*1,2+1,2*0,20)*2*1,2</t>
  </si>
  <si>
    <t>(1,2*0,6+1,5*0,20)*2*1,2</t>
  </si>
  <si>
    <t>7632: Podhledy akustické</t>
  </si>
  <si>
    <t>W01;   1,00*0,35*(39-16)</t>
  </si>
  <si>
    <t>W07;   (0,80*2+0,70*6)*1</t>
  </si>
  <si>
    <t>W30;   (0,9+0,9*2)*0,2*4</t>
  </si>
  <si>
    <t>W31;   (1,8+1,8*2)*0,2*1</t>
  </si>
  <si>
    <t>W32;   (1,8+1,8*2)*0,2*1</t>
  </si>
  <si>
    <t>ostatní opravy;   100,00</t>
  </si>
  <si>
    <t>(0,4*0,4+0,75*0,20)*2*1,2</t>
  </si>
  <si>
    <t>(1,1*0,35+1,5*0,20)*2*1,2</t>
  </si>
  <si>
    <t>(1,2*0,6+1,75*0,20)*2*1,2</t>
  </si>
  <si>
    <t>(1,2*1,2+1,56*0,20)*2*1,2</t>
  </si>
  <si>
    <t>CELKEM            812,089</t>
  </si>
  <si>
    <t>W24;   3,14*1,40/2*1,00/2</t>
  </si>
  <si>
    <t>W30;   (0,9+0,9*2)*0,20*4</t>
  </si>
  <si>
    <t>W31;   (1,8+1,8*2)*0,20*1</t>
  </si>
  <si>
    <t>W32;   (1,8+1,8*2)*0,20*1</t>
  </si>
  <si>
    <t>pomocné;   400,00+1762,80</t>
  </si>
  <si>
    <t>ztratné 20 %;   1,62*0,20</t>
  </si>
  <si>
    <t>PRAHY - dveře</t>
  </si>
  <si>
    <t>W04:   7 kusů</t>
  </si>
  <si>
    <t>W12:   5 kusů</t>
  </si>
  <si>
    <t>W22:   6 kusů</t>
  </si>
  <si>
    <t>W24:   2 kusů</t>
  </si>
  <si>
    <t>W34:   8 kusů</t>
  </si>
  <si>
    <t>W35:   8 kusů</t>
  </si>
  <si>
    <t>W37:   6 kusů</t>
  </si>
  <si>
    <t>půda;   2*2*2</t>
  </si>
  <si>
    <t>vnitřní dveře</t>
  </si>
  <si>
    <t>vstupní dveře</t>
  </si>
  <si>
    <t>(0,5*0,45+0,95*0,20)*2*1,2</t>
  </si>
  <si>
    <t>(0,77*0,35+1,2*0,20)*2*1,2</t>
  </si>
  <si>
    <t>(0,78*0,45+1,2*0,20)*2*1,2</t>
  </si>
  <si>
    <t>(1,1*0,45+1,45*0,20)*2*1,2</t>
  </si>
  <si>
    <t>(1,25*0,5+1,65*0,20)*2*1,2</t>
  </si>
  <si>
    <t>(1,25*0,5+1,75*0,20)*2*1,2</t>
  </si>
  <si>
    <t>(1,26*0,6+1,75*0,20)*2*1,2</t>
  </si>
  <si>
    <t>(1,85*0,6+2,25*0,20)*2*1,2</t>
  </si>
  <si>
    <t>(92,8+23,50+10,0)*2*1,50*3</t>
  </si>
  <si>
    <t>4,45*(9,21+0,15)+0,60*1,35</t>
  </si>
  <si>
    <t>D03;   (2,00+2,83*2)*0,4*2</t>
  </si>
  <si>
    <t>D05;   (1,10+2,25*2)*0,1*2</t>
  </si>
  <si>
    <t>D07;   (1,10+2,25*2)*0,3*1</t>
  </si>
  <si>
    <t>D08;   (1,30+3,25*2)*0,1*1</t>
  </si>
  <si>
    <t>D09;   (1,50+3,70*2)*0,3*1</t>
  </si>
  <si>
    <t>D12;   (2,40+2,55*2)*0,1*1</t>
  </si>
  <si>
    <t>D13;   (2,20+2,10*2)*0,3*1</t>
  </si>
  <si>
    <t>KVH;   38,40*(0,08+0,16)*2</t>
  </si>
  <si>
    <t>W11;   (1,75+2,85*2)*0,2*6</t>
  </si>
  <si>
    <t>W20;   (2,05+3,70*2)*0,5*2</t>
  </si>
  <si>
    <t>W21;   (2,05+4,45*2)*0,5*3</t>
  </si>
  <si>
    <t>W23;   (1,10+2,00*2)*0,2*2</t>
  </si>
  <si>
    <t>W25;   (1,20+2,00*2)*0,2*1</t>
  </si>
  <si>
    <t>W26;   (0,60+1,20*2)*0,3*4</t>
  </si>
  <si>
    <t>W27;   (3,14*1,00/2)*0,2*1</t>
  </si>
  <si>
    <t>W28;   (0,60+0,40*2)*0,2*2</t>
  </si>
  <si>
    <t>W34;   (2,37+5,74*2)*0,2*8</t>
  </si>
  <si>
    <t>W35;   (2,37+5,74*2)*0,2*8</t>
  </si>
  <si>
    <t>W36;   (1,79+3,3*2)*0,15*4</t>
  </si>
  <si>
    <t>W36;   (1,79+3,3*2)*0,20*4</t>
  </si>
  <si>
    <t>W37;   (0,82+0,6*2)*0,15*6</t>
  </si>
  <si>
    <t>W37;   (0,82+0,6*2)*0,20*6</t>
  </si>
  <si>
    <t>okno W30;   (0,90+0,9*2)*4</t>
  </si>
  <si>
    <t>okno W31;   (1,80+1,8*2)*1</t>
  </si>
  <si>
    <t>okno W32;   (1,80+1,8*2)*1</t>
  </si>
  <si>
    <t>okno W36;   (1,79+3,3*2)*4</t>
  </si>
  <si>
    <t>okno W37;   (0,82+0,6*2)*6</t>
  </si>
  <si>
    <t>(0,45*0,45+0,99*0,20)*2*1,2</t>
  </si>
  <si>
    <t>(0,85*0,45+1,25*0,20)*2*1,2</t>
  </si>
  <si>
    <t>(0,94*1,97+1,36*0,20)*2*1,2</t>
  </si>
  <si>
    <t>(10,00*2,26+1,30*2,10)*0,80</t>
  </si>
  <si>
    <t>10,60+6,00+4,40+4,60+3,00*2</t>
  </si>
  <si>
    <t>D01;   (1,00+2,10*2)*0,15*1</t>
  </si>
  <si>
    <t>D01;   (1,00+2,10*2)*0,75*1</t>
  </si>
  <si>
    <t>D02;   (2,55+3,63*2)*0,35*1</t>
  </si>
  <si>
    <t>D02;   (2,55+3,63*2)*0,45*1</t>
  </si>
  <si>
    <t>D03;   (2,00+2,83*2)*0,40*2</t>
  </si>
  <si>
    <t>D04;   (1,30+3,25*2)*0,35*1</t>
  </si>
  <si>
    <t>D04;   (1,30+3,25*2)*0,55*1</t>
  </si>
  <si>
    <t>D05;   (1,10+2,25*2)*0,25*2</t>
  </si>
  <si>
    <t>D06;   (0,80+2,25*2)*0,15*2</t>
  </si>
  <si>
    <t>D06;   (0,80+2,25*2)*0,22*2</t>
  </si>
  <si>
    <t>D07;   (1,10+2,25*2)*0,15*1</t>
  </si>
  <si>
    <t>D08;   (1,30+3,25*2)*0,55*1</t>
  </si>
  <si>
    <t>D09;   (1,50+3,70*2)*0,35*1</t>
  </si>
  <si>
    <t>D11;   (3,90+2,55*2)*0,15*1</t>
  </si>
  <si>
    <t>D12;   (2,40+2,55*2)*0,25*1</t>
  </si>
  <si>
    <t>D13;   (2,20+2,10*2)*0,15*1</t>
  </si>
  <si>
    <t>K 07;   12,00+0,205*2*(4+6)</t>
  </si>
  <si>
    <t>K 09;   10,25+0,555*2*(2+3)</t>
  </si>
  <si>
    <t>W02;   (1,00+0,88*2)*0,35*1</t>
  </si>
  <si>
    <t>W02;   (1,00+0,88*2)*0,55*1</t>
  </si>
  <si>
    <t>W04;   (1,23+0,90*2)*0,15*7</t>
  </si>
  <si>
    <t>W04;   (1,23+0,90*2)*0,25*7</t>
  </si>
  <si>
    <t>W05;   (1,00+0,90*2)*0,15*1</t>
  </si>
  <si>
    <t>W05;   (1,00+0,90*2)*0,25*1</t>
  </si>
  <si>
    <t>W06;   (1,00+0,88*2)*0,35*2</t>
  </si>
  <si>
    <t>W07;   (0,80+0,70*2)*0,55*2</t>
  </si>
  <si>
    <t>W10;   (1,00+1,00*2)*0,20*1</t>
  </si>
  <si>
    <t>W10;   (1,00+1,00*2)*0,25*1</t>
  </si>
  <si>
    <t>W11;   (1,75+2,85*2)*0,3*12</t>
  </si>
  <si>
    <t>W11;   (1,75+2,85*2)*0,30*6</t>
  </si>
  <si>
    <t>W12;   (1,20+2,23*2)*0,20*5</t>
  </si>
  <si>
    <t>W12;   (1,20+2,23*2)*0,45*5</t>
  </si>
  <si>
    <t>W13;   (1,25+3,75*2)*0,20*4</t>
  </si>
  <si>
    <t>W13;   (1,25+3,75*2)*0,35*4</t>
  </si>
  <si>
    <t>W14;   (1,45+3,75*2)*0,20*4</t>
  </si>
  <si>
    <t>W14;   (1,45+3,75*2)*0,35*4</t>
  </si>
  <si>
    <t>W15;   (1,85+3,75*2)*0,20*5</t>
  </si>
  <si>
    <t>W15;   (1,85+3,75*2)*0,35*5</t>
  </si>
  <si>
    <t>W16;   (0,47+2,23*2)*0,20*1</t>
  </si>
  <si>
    <t>W16;   (0,47+2,23*2)*0,45*1</t>
  </si>
  <si>
    <t>W17;   (1,23+1,94*2)*0,2*10</t>
  </si>
  <si>
    <t>W18;   (1,00+2,20*2)*0,20*1</t>
  </si>
  <si>
    <t>W18;   (1,00+2,20*2)*0,25*1</t>
  </si>
  <si>
    <t>W19;   (1,30+2,50*2)*0,20*2</t>
  </si>
  <si>
    <t>W19;   (1,30+2,50*2)*0,25*2</t>
  </si>
  <si>
    <t>W20;   (2,05+3,70*2)*0,20*2</t>
  </si>
  <si>
    <t>W21;   (2,05+4,45*2)*0,20*3</t>
  </si>
  <si>
    <t>W23;   (1,10+2,00*2)*0,70*2</t>
  </si>
  <si>
    <t>W25;   (1,20+2,00*2)*0,70*1</t>
  </si>
  <si>
    <t>W26;   (0,60+1,20*2)*0,45*4</t>
  </si>
  <si>
    <t>W27;   (3,14*1,00/2)*0,55*1</t>
  </si>
  <si>
    <t>W28;   (0,60+0,40*2)*0,20*2</t>
  </si>
  <si>
    <t>W29;   (1,50+3,25*2)*0,20*3</t>
  </si>
  <si>
    <t>W29;   (1,50+3,25*2)*0,45*3</t>
  </si>
  <si>
    <t>W33;   (0,88+0,89*2)*0,2*12</t>
  </si>
  <si>
    <t>W34;   (2,37+5,74*2)*0,20*8</t>
  </si>
  <si>
    <t>W35;   (2,37+5,74*2)*0,20*8</t>
  </si>
  <si>
    <t>okno W02;   (1,00+0,88*2)*1</t>
  </si>
  <si>
    <t>okno W04;   (1,23+0,90*2)*7</t>
  </si>
  <si>
    <t>okno W05;   (1,00+0,90*2)*1</t>
  </si>
  <si>
    <t>okno W07;   (0,80+0,70*2)*2</t>
  </si>
  <si>
    <t>okno W10;   (1,00+1,00*2)*1</t>
  </si>
  <si>
    <t>okno W12;   (1,20+2,23*2)*5</t>
  </si>
  <si>
    <t>okno W13;   (1,25+3,75*2)*4</t>
  </si>
  <si>
    <t>okno W14;   (1,45+3,75*2)*4</t>
  </si>
  <si>
    <t>okno W15;   (1,85+3,75*2)*5</t>
  </si>
  <si>
    <t>okno W16;   (0,47+2,23*2)*1</t>
  </si>
  <si>
    <t>okno W18;   (1,00+2,20*2)*1</t>
  </si>
  <si>
    <t>okno W19;   (1,30+2,50*2)*2</t>
  </si>
  <si>
    <t>okno W20;   (2,05+3,70*2)*2</t>
  </si>
  <si>
    <t>okno W21;   (2,05+4,45*2)*3</t>
  </si>
  <si>
    <t>okno W23;   (1,10+2,00*2)*2</t>
  </si>
  <si>
    <t>okno W25;   (1,20+2,00*2)*1</t>
  </si>
  <si>
    <t>okno W26;   (0,60+1,20*2)*4</t>
  </si>
  <si>
    <t>okno W28;   (0,60+0,40*2)*2</t>
  </si>
  <si>
    <t>okno W29;   (1,50+3,25*2)*3</t>
  </si>
  <si>
    <t>okno W34;   (2,37+5,74*2)*8</t>
  </si>
  <si>
    <t>okno W35;   (2,37+5,74*2)*8</t>
  </si>
  <si>
    <t>W01:   39 kusů</t>
  </si>
  <si>
    <t>W06:   11 kusů</t>
  </si>
  <si>
    <t>W08:   90 kusů</t>
  </si>
  <si>
    <t>W09:   88 kusů</t>
  </si>
  <si>
    <t>W11:   18 kusů</t>
  </si>
  <si>
    <t>W17:   10 kusů</t>
  </si>
  <si>
    <t>W33:   12 kusů</t>
  </si>
  <si>
    <t>špaletová okna</t>
  </si>
  <si>
    <t>montážní otvor</t>
  </si>
  <si>
    <t>okna špaletová</t>
  </si>
  <si>
    <t>3.NP - 4.NP;   (4,80+3,00)*2</t>
  </si>
  <si>
    <t>K 08;   23,60+0,355*2*(12+2)</t>
  </si>
  <si>
    <t>W01;   (1,00+0,88*2)*0,35*39</t>
  </si>
  <si>
    <t>W01;   (1,00+0,88*2)*0,55*39</t>
  </si>
  <si>
    <t>W06;   (1,00+0,88*2)*0,55*11</t>
  </si>
  <si>
    <t>W07;   (0,80+0,70*2)*0,35*10</t>
  </si>
  <si>
    <t>W08;   (1,50+2,85*2)*0,20*44</t>
  </si>
  <si>
    <t>W08;   (1,50+2,85*2)*0,25*46</t>
  </si>
  <si>
    <t>W08;   (1,50+2,85*2)*0,35*44</t>
  </si>
  <si>
    <t>W09;   (1,40+2,55*2)*0,20*48</t>
  </si>
  <si>
    <t>W09;   (1,40+2,55*2)*0,25*40</t>
  </si>
  <si>
    <t>W09;   (1,40+2,55*2)*0,35*48</t>
  </si>
  <si>
    <t>W10;   (1,00+1,00)*2*1 *0,30</t>
  </si>
  <si>
    <t>W11;   (1,75+2,85*2)*0,20*12</t>
  </si>
  <si>
    <t>W13;   (1,25+3,75)*2*4 *0,30</t>
  </si>
  <si>
    <t>W14;   (1,45+3,75)*2*4 *0,30</t>
  </si>
  <si>
    <t>W15;   (1,85+3,75)*2*5 *0,30</t>
  </si>
  <si>
    <t>W17;   (1,23+1,94*2)*0,20*10</t>
  </si>
  <si>
    <t>W18;   (1,00+2,20)*2*1 *0,30</t>
  </si>
  <si>
    <t>W19;   (1,30+2,50)*2*2 *0,30</t>
  </si>
  <si>
    <t>W20;   (2,05+3,70)*2*2 *0,30</t>
  </si>
  <si>
    <t>W21;   (2,05+4,45)*2*3 *0,30</t>
  </si>
  <si>
    <t>W29;   (1,50+3,25)*2*3 *0,30</t>
  </si>
  <si>
    <t>W33;   (0,88+0,89*2)*0,20*12</t>
  </si>
  <si>
    <t>Z TOHO 50 %;    -812,089*0,5</t>
  </si>
  <si>
    <t>okno W01;   (1,00+0,88*2)*39</t>
  </si>
  <si>
    <t>okno W06;   (1,00+0,88*2)*11</t>
  </si>
  <si>
    <t>okno W08;   (1,50+2,85*2)*90</t>
  </si>
  <si>
    <t>okno W09;   (1,40+2,55*2)*88</t>
  </si>
  <si>
    <t>okno W11;   (1,75+2,85*2)*18</t>
  </si>
  <si>
    <t>okno W17;   (1,23+1,94*2)*10</t>
  </si>
  <si>
    <t>okno W33;   (0,88+0,89*2)*12</t>
  </si>
  <si>
    <t>podhled SDK v 1.PP;   356,86</t>
  </si>
  <si>
    <t>rezerva 20 %;   2,58525*0,20</t>
  </si>
  <si>
    <t>(8,50+1,00)*20,20+16,80*18,10</t>
  </si>
  <si>
    <t>K 04;   11,00+0,495*2*(5+1+3)</t>
  </si>
  <si>
    <t>W06;   (1,00*2+0,90*7)*2*2,47</t>
  </si>
  <si>
    <t>W08;   (1,50+2,85)*2*90 *0,30</t>
  </si>
  <si>
    <t>W09;   (1,40+2,55)*2*88 *0,30</t>
  </si>
  <si>
    <t>W11;   (1,75+2,85)*2*18 *0,30</t>
  </si>
  <si>
    <t>4 vikýře;   4*4</t>
  </si>
  <si>
    <t>montážní otvory</t>
  </si>
  <si>
    <t>(95+25,5+13,20+10,20+1,00*4)*2</t>
  </si>
  <si>
    <t>159,89+5,59+62,43+114,42+14,53</t>
  </si>
  <si>
    <t>50 % z plochy;   1365,615*0,50</t>
  </si>
  <si>
    <t>K 01;   28,8+0,405*2*(23+11+2)</t>
  </si>
  <si>
    <t>W01;   (1,00*2+0,90*7)*19*2,47</t>
  </si>
  <si>
    <t>severní fasáda - severní trakt</t>
  </si>
  <si>
    <t>(2358,622+5527,315)*(31*2+30*2)</t>
  </si>
  <si>
    <t>K 03;   24,2+0,255*2*(6+10+2+2)</t>
  </si>
  <si>
    <t>Výnos z prodeje kovového odpadu</t>
  </si>
  <si>
    <t>W14;   (0,90*12+1,70*2)*2,47 *8</t>
  </si>
  <si>
    <t>W15;   (0,90*17+2,00*2)*2,47 *5</t>
  </si>
  <si>
    <t>hranoly;   642,00*(0,06+0,16)*2</t>
  </si>
  <si>
    <t>krokve Os22 a,c,d;   30,60*0,65</t>
  </si>
  <si>
    <t>mříže Os1;   394</t>
  </si>
  <si>
    <t>ostění, nadpraží</t>
  </si>
  <si>
    <t>půda - m.č. 4.01</t>
  </si>
  <si>
    <t>dle omítek + 20 %;   591,577*1,2</t>
  </si>
  <si>
    <t>(11,50+19,75+11,60+2,70*2+0,60*2)</t>
  </si>
  <si>
    <t>PARAPETY - okna (stavební úprava)</t>
  </si>
  <si>
    <t>OSTĚNÍ A NADPRAŽÍ</t>
  </si>
  <si>
    <t>dvůr - sever, jih</t>
  </si>
  <si>
    <t>levá věž;   77,95</t>
  </si>
  <si>
    <t>m.č. 2.06;   4,30</t>
  </si>
  <si>
    <t>m.č. 2.06;   5,25</t>
  </si>
  <si>
    <t>m.č. 2.21;   4,30</t>
  </si>
  <si>
    <t>m.č. 3.05;   4,30</t>
  </si>
  <si>
    <t>m.č. 3.20;   4,30</t>
  </si>
  <si>
    <t>odměřeno;   244,0</t>
  </si>
  <si>
    <t>opláštění rozvodů</t>
  </si>
  <si>
    <t>(1,60*2+11,20*2+21,20+1,00*2)*8,20</t>
  </si>
  <si>
    <t>3.NP - 4.NP;   (4,80+3,00)*2 *0,10</t>
  </si>
  <si>
    <t>okolní stropní konstrukce;   20,00</t>
  </si>
  <si>
    <t>(54,97*2+3,31*2+23,86+5,69*2)*9,375</t>
  </si>
  <si>
    <t>K 02;   109,4+0,305*2*(46+40+1+1+2)</t>
  </si>
  <si>
    <t>K 05;   150,7+0,405*2*(4+4+5+44+48)</t>
  </si>
  <si>
    <t>K 06;   55,8+0,255*2*(4+1+1+12+8+8)</t>
  </si>
  <si>
    <t>bednění;   40,00*2</t>
  </si>
  <si>
    <t>celkem 9 kusů;   1</t>
  </si>
  <si>
    <t>pravá věž;   70,05</t>
  </si>
  <si>
    <t>0063: Podlahy a podlahové konstrukce</t>
  </si>
  <si>
    <t>1.PP až 4.NP;   5*2</t>
  </si>
  <si>
    <t>4 vikýře;   10,00*4</t>
  </si>
  <si>
    <t>4 vikýře;   20,00*4</t>
  </si>
  <si>
    <t>766.1: Okna dřevěná</t>
  </si>
  <si>
    <t>Celkem (včetně DPH)</t>
  </si>
  <si>
    <t>T03a - šířka 320 mm</t>
  </si>
  <si>
    <t>T03b - šířka 300 mm</t>
  </si>
  <si>
    <t>T03c - šířka 460 mm</t>
  </si>
  <si>
    <t>T03d - šířka 170 mm</t>
  </si>
  <si>
    <t>T03e - šířka 150 mm</t>
  </si>
  <si>
    <t>T03f - šířka 200 mm</t>
  </si>
  <si>
    <t>T03g - šířka 100 mm</t>
  </si>
  <si>
    <t>celkem 23 kusů;   1</t>
  </si>
  <si>
    <t>dveře D01;   1,00*1</t>
  </si>
  <si>
    <t>dveře D03;   2,00*2</t>
  </si>
  <si>
    <t>dveře D04;   1,30*1</t>
  </si>
  <si>
    <t>dveře D05;   1,10*2</t>
  </si>
  <si>
    <t>dveře D06;   0,80*2</t>
  </si>
  <si>
    <t>dveře D07;   1,10*1</t>
  </si>
  <si>
    <t>dveře D08;   1,30*1</t>
  </si>
  <si>
    <t>dveře D09;   1,50*1</t>
  </si>
  <si>
    <t>dveře D11;   3,90*1</t>
  </si>
  <si>
    <t>dveře D12;   2,40*1</t>
  </si>
  <si>
    <t>dveře D13;   2,20*1</t>
  </si>
  <si>
    <t>nad m. 4.01 až 4.04</t>
  </si>
  <si>
    <t>celkem 119 kusů;   1</t>
  </si>
  <si>
    <t>celkem 217 kusů;   1</t>
  </si>
  <si>
    <t>dveře D 02;   2,55*1</t>
  </si>
  <si>
    <t>dveře, vstupní stěny</t>
  </si>
  <si>
    <t>hlavní půda;   743,0</t>
  </si>
  <si>
    <t>(11,60+13,20+1,65+25,33+6,77+4,40+3,25)*2</t>
  </si>
  <si>
    <t>(3,25+4,60+6,77+25,09+1,65+13,20+11,81)*2</t>
  </si>
  <si>
    <t>099.: Přesun hmot HSV</t>
  </si>
  <si>
    <t>775.: Podlahy dřevěné</t>
  </si>
  <si>
    <t>dveře a vstupní stěny</t>
  </si>
  <si>
    <t>předpoklad;   8000,00</t>
  </si>
  <si>
    <t>půda;   5*2*4,30*1,50</t>
  </si>
  <si>
    <t>střešní okna - ostění</t>
  </si>
  <si>
    <t>vstupní část;   11,50</t>
  </si>
  <si>
    <t>sekání pro UT a ZTI dle PD bourání;  30,00</t>
  </si>
  <si>
    <t>7631: Konstrukce montované - sádrokartonové</t>
  </si>
  <si>
    <t>drážka pro odkap z VZT</t>
  </si>
  <si>
    <t>m.č. 1.26;   2,58*0,70</t>
  </si>
  <si>
    <t>m.č. 1.26;   2,58*1,45</t>
  </si>
  <si>
    <t>m.č. 2.20;   2,85*0,60</t>
  </si>
  <si>
    <t>m.č. 2.20;   2,85*1,30</t>
  </si>
  <si>
    <t>předpoklad 50 % plochy</t>
  </si>
  <si>
    <t>předpoklad 80 % plochy</t>
  </si>
  <si>
    <t>Vyzdívka mezi nosníky z cihel pálených na MC</t>
  </si>
  <si>
    <t>(11,60+13,20+1,65+25,33+6,77+4,40+3,25)*18,10</t>
  </si>
  <si>
    <t>(3,25+4,60+6,77+25,09+1,65+13,20+11,81)*18,10</t>
  </si>
  <si>
    <t>000.2: Vedlejší náklady</t>
  </si>
  <si>
    <t>768.1: Rolety a žaluzie</t>
  </si>
  <si>
    <t>771.: Podlahy z dlaždic</t>
  </si>
  <si>
    <t>montážní otvor;   14,00</t>
  </si>
  <si>
    <t>(11,50+25,84+19,75+25,80+11,60+2,70*2+0,60*2)*2</t>
  </si>
  <si>
    <t>Kotvy chemickým tmelem M 20, s vyvrtáním otvoru</t>
  </si>
  <si>
    <t>Ocel profilová IPE 140 jakost 11 375  - dodávka</t>
  </si>
  <si>
    <t>Montáž oddělovacího pásu</t>
  </si>
  <si>
    <t>SDK opláštění;   641,497</t>
  </si>
  <si>
    <t>Profil rohový Al s tkaninou kontaktního zateplení</t>
  </si>
  <si>
    <t>762.: Konstrukce tesařské</t>
  </si>
  <si>
    <t>Ochrana podlahy obedněním</t>
  </si>
  <si>
    <t>m.č. 2.21;   1,475*2*4,30</t>
  </si>
  <si>
    <t>Pojištění stavby - pro TZB</t>
  </si>
  <si>
    <t>jižní fasáda - jižní trakt</t>
  </si>
  <si>
    <t>na SDK předstěnu;   37,548</t>
  </si>
  <si>
    <t>průraz stropem - drážky UT</t>
  </si>
  <si>
    <t>0062: Úprava povrchů vnější</t>
  </si>
  <si>
    <t>764.: Konstrukce klempířské</t>
  </si>
  <si>
    <t>766.3: Okna dřevěná střešní</t>
  </si>
  <si>
    <t>766.: Konstrukce truhlářské</t>
  </si>
  <si>
    <t>767.: Konstrukce zámečnické</t>
  </si>
  <si>
    <t>7679: Zámečnické konstrukce</t>
  </si>
  <si>
    <t>Montáž překrytí spár lištou</t>
  </si>
  <si>
    <t>Nátěr penetrační na podlahu</t>
  </si>
  <si>
    <t>m.č. 2.21;   4,30*2+1,475*2</t>
  </si>
  <si>
    <t>nadsvětlíky vstupních dveří</t>
  </si>
  <si>
    <t>ostění, nadpraží;   663,679</t>
  </si>
  <si>
    <t>přesahy - 30 %;   8,10*0,30</t>
  </si>
  <si>
    <t>prořez 12 %;   436,321*0,12</t>
  </si>
  <si>
    <t>prořez 12 %;   518,947*0,12</t>
  </si>
  <si>
    <t>průraz zdí pod stropem - UT</t>
  </si>
  <si>
    <t>0037: Překlady a podchytávky</t>
  </si>
  <si>
    <t>0061: Úprava povrchů vnitřní</t>
  </si>
  <si>
    <t>766.5: Vstupní dveře dřevěné</t>
  </si>
  <si>
    <t>bednění - Os22c, d;   9,30*2</t>
  </si>
  <si>
    <t>dveře D01;   (1,00+2,10*2)*1</t>
  </si>
  <si>
    <t>dveře D03;   (2,00+2,83*2)*2</t>
  </si>
  <si>
    <t>dveře D04;   (1,30+3,25*2)*1</t>
  </si>
  <si>
    <t>dveře D05;   (1,10+2,25*2)*2</t>
  </si>
  <si>
    <t>dveře D06;   (0,80+2,25*2)*2</t>
  </si>
  <si>
    <t>dveře D07;   (1,10+2,25*2)*1</t>
  </si>
  <si>
    <t>dveře D08;   (1,30+3,25*2)*1</t>
  </si>
  <si>
    <t>dveře D09;   (1,50+3,70*2)*1</t>
  </si>
  <si>
    <t>dveře D11;   (3,90+2,55*2)*1</t>
  </si>
  <si>
    <t>dveře D12;   (2,40+2,55*2)*1</t>
  </si>
  <si>
    <t>dveře D13;   (2,20+2,10*2)*1</t>
  </si>
  <si>
    <t>jižní fasáda - severní trakt</t>
  </si>
  <si>
    <t>předpoklad (odhad);   250,00</t>
  </si>
  <si>
    <t>prahy dveří a vstupních stěn</t>
  </si>
  <si>
    <t>průraz stropem - odkap z VZT</t>
  </si>
  <si>
    <t>severní fasáda - jižní trakt</t>
  </si>
  <si>
    <t>Vysoce difuzní folie, kontaktní (Sd,max = 0,2) - dodávka</t>
  </si>
  <si>
    <t>(11,50+0,60+25,84+2,70+19,75+2,70+25,80+0,60+11,60)*20,20</t>
  </si>
  <si>
    <t>1.PP až 4.NP;   2*0,65+8*0,50</t>
  </si>
  <si>
    <t>766.2: Okna dřevěná špaletová</t>
  </si>
  <si>
    <t>766.6: Vstupní dveře plastové</t>
  </si>
  <si>
    <t>Příplatek za žárové zinkování</t>
  </si>
  <si>
    <t>SDK stěna předsazená zalomení</t>
  </si>
  <si>
    <t>Zařízení staveniště - pro TZB</t>
  </si>
  <si>
    <t>dveře D 02;   (2,55+3,63*2)*1</t>
  </si>
  <si>
    <t>latě;   11,60*5*(0,04+0,06)*2</t>
  </si>
  <si>
    <t>m.č. 2.06;   1,915+1,745+0,57</t>
  </si>
  <si>
    <t>po osazení zámečnických prvků</t>
  </si>
  <si>
    <t>střední dvorní část;   112,50</t>
  </si>
  <si>
    <t>767.1: Výplně otvorů hliníkové</t>
  </si>
  <si>
    <t>Demontáž ostění střešních okem</t>
  </si>
  <si>
    <t>Doprava lešení – dovoz a odvoz</t>
  </si>
  <si>
    <t>Penetrační nátěr omítek ostění</t>
  </si>
  <si>
    <t>Podrobné zaměření všech otvorů</t>
  </si>
  <si>
    <t>m.č. 2.06;   (0,76+1,425)*4,30</t>
  </si>
  <si>
    <t>m.č. 2.06;   4,30*2+1,425+0,76</t>
  </si>
  <si>
    <t>m.č. 3.05;   (1,505+1,05)*4,30</t>
  </si>
  <si>
    <t>m.č. 3.05;   4,30*2+1,05+1,505</t>
  </si>
  <si>
    <t>m.č. 3.20;   (1,05+1,475)*4,30</t>
  </si>
  <si>
    <t>m.č. 3.20;   4,30*2+1,05+1,475</t>
  </si>
  <si>
    <t>polštáře;  20,00*(0,12+0,08)*2</t>
  </si>
  <si>
    <t>založení nad střechou;   11,00</t>
  </si>
  <si>
    <t>+ 5% na zapuštění;   0,05*10,93</t>
  </si>
  <si>
    <t>+ 5% na zapuštění;   0,05*14,40</t>
  </si>
  <si>
    <t>+ 5% na zapuštění;   0,05*28,50</t>
  </si>
  <si>
    <t>+ 5% na zapuštění;   0,05*37,92</t>
  </si>
  <si>
    <t>+ 5% na zapuštění;   0,05*41,75</t>
  </si>
  <si>
    <t>+ 5% na zapuštění;   0,05*57,09</t>
  </si>
  <si>
    <t>0096.1: Demontáže výplní otvorů</t>
  </si>
  <si>
    <t>SDK - základní penetrační nátěr</t>
  </si>
  <si>
    <t>exteriér - dveře, vstupní stěny</t>
  </si>
  <si>
    <t>interiér - dveře, vstupní stěny</t>
  </si>
  <si>
    <t>m.č. 1.26;   2,58+0,70*2+1,45*2</t>
  </si>
  <si>
    <t>m.č. 2.20;   2,85+0,60*2+1,30*2</t>
  </si>
  <si>
    <t>+ 5% na zapuštění;   0,05*218,60</t>
  </si>
  <si>
    <t>Cihlová dlažba půdovka - dodávka</t>
  </si>
  <si>
    <t>Montáž záchytné stříšky š do 2 m</t>
  </si>
  <si>
    <t>Pás asfaltový separační - dodávka</t>
  </si>
  <si>
    <t>VN_ON: Vedlejší a ostatní náklady</t>
  </si>
  <si>
    <t>m.č. 0.13, 0.16, 0.17, 0.19, 0.25</t>
  </si>
  <si>
    <t>střecha nad jídelnou;   1,50*3,10</t>
  </si>
  <si>
    <t>76.: Výměna výplní vnějších otvorů</t>
  </si>
  <si>
    <t>Bezprašný nátěr stropů - m.č. 3.06</t>
  </si>
  <si>
    <t>Demontáž záchytné stříšky š do 2 m</t>
  </si>
  <si>
    <t>Spojovací můstek pro opravu ostění</t>
  </si>
  <si>
    <t>interiér - dřevěná okna - parapety</t>
  </si>
  <si>
    <t>SDK podhled desky 1xA 12,5 bez TI dvouvrstvá spodní kce profil CD+UD</t>
  </si>
  <si>
    <t>Čištění budov vysátí prachu z trámů</t>
  </si>
  <si>
    <t>Odříznutí omítek u vnitřního ostění</t>
  </si>
  <si>
    <t>Omytí omítek před provedením nátěru</t>
  </si>
  <si>
    <t>Řezivo pro bednění střech - dodávka</t>
  </si>
  <si>
    <t>Řezání rovné keramických obkládaček</t>
  </si>
  <si>
    <t>0095: Dokončovací konstrukce a práce</t>
  </si>
  <si>
    <t>Odříznutí omítek - u vnějšího ostění</t>
  </si>
  <si>
    <t>Pojištění stavby - pro fasádní prvky</t>
  </si>
  <si>
    <t>Profil ukončovací pro omítky dodávka</t>
  </si>
  <si>
    <t>Vyřezání polštářů tloušťky do 100 mm</t>
  </si>
  <si>
    <t>Šetrná demontáž oplechování parapetů</t>
  </si>
  <si>
    <t>interiér - špaletová okna - parapety</t>
  </si>
  <si>
    <t>m.č. 1.23;   (5,31*0,55*2+6,67*1,00)</t>
  </si>
  <si>
    <t>členité plochy + 15 %;   671,071*0,15</t>
  </si>
  <si>
    <t>727.: Protipožární prostupy a manžety</t>
  </si>
  <si>
    <t>766.4: Vstupní dveře dřevěné - repase</t>
  </si>
  <si>
    <t>Demontáž mříží pro okna W01, W06, W07</t>
  </si>
  <si>
    <t>Krycí dvojnásobný nátěr omítek ostění</t>
  </si>
  <si>
    <t>Montáž bednění vikýřů z hrubých prken</t>
  </si>
  <si>
    <t>Pojištění stavby - pro zateplení půdy</t>
  </si>
  <si>
    <t>SDK podhled základní penetrační nátěr</t>
  </si>
  <si>
    <t>Vysátí podkladu před pokládkou dlažby</t>
  </si>
  <si>
    <t>latě Os22a;   14,00*5,0*(0,04+0,06)*2</t>
  </si>
  <si>
    <t>montážní přístup pro zateplení střech</t>
  </si>
  <si>
    <t>střecha nad spoj. krčkem;   1,50*3,10</t>
  </si>
  <si>
    <t>(4,56+10,19+3,54+1,3+7,405+2,1+2,535+2,05*2+4,54+2,53+2,1+5,485+4,69)*4,25</t>
  </si>
  <si>
    <t>Vysekání kapes ve zdivu cihelném na MV nebo MVC pl do 0,10 m2 hl do 150 mm</t>
  </si>
  <si>
    <t>Vysekání kapes ve zdivu cihelném na MV nebo MVC pl do 0,25 m2 hl do 450 mm</t>
  </si>
  <si>
    <t>Čištění budov zametení hladkých podlah</t>
  </si>
  <si>
    <t>1.PP až 4.NP;   (3,35*2+4,80*3+3,00*2)</t>
  </si>
  <si>
    <t>50 % z vnitřního obvodu;   2778,20*0,5</t>
  </si>
  <si>
    <t>Montáž parotěsné zábrany do SDK příčky</t>
  </si>
  <si>
    <t>Těsnění prostupů TZB do průměru 250 mm</t>
  </si>
  <si>
    <t>m.č. 1.06;   ((6,34-1,25)*2+7,00)*0,60</t>
  </si>
  <si>
    <t>m.č. 1.22;   (6,31*2+6,20-0,55*2)*0,55</t>
  </si>
  <si>
    <t>m.č. 1.22;   6,20+6,31*2+0,70*2+0,55*2</t>
  </si>
  <si>
    <t>m.č. 1.23;   (5,31*2+6,67-0,55*2)*0,70</t>
  </si>
  <si>
    <t>m.č. 1.23;   5,31*2+6,67+0,55*2+0,70*2</t>
  </si>
  <si>
    <t>m.č. 3.04;   7,90+6,34*2+0,60*2+0,70*2</t>
  </si>
  <si>
    <t>m.č. 3.07;   9,70+6,30*2+0,50*2+0,70*2</t>
  </si>
  <si>
    <t>m.č. 3.19;   8,77+6,34*2+0,50*2+0,70*2</t>
  </si>
  <si>
    <t>ostění, nadpraží - 50 %;   663,679*0,5</t>
  </si>
  <si>
    <t>766.9: Připojovací spáry oken dřevěných</t>
  </si>
  <si>
    <t>Doplnění násypů pod podlahy malé plochy</t>
  </si>
  <si>
    <t>Zařízení staveniště - pro fasádní prvky</t>
  </si>
  <si>
    <t>Šetrná demontáž lemování střešních oken</t>
  </si>
  <si>
    <t>přirážka na zrcátka 10 %;  2283,23*0,10</t>
  </si>
  <si>
    <t>Deska z polystyrénu XPS, hrana rovná a strukturovaný povrch tl. 50 mm - dodávka</t>
  </si>
  <si>
    <t>Deska z polystyrénu XPS, hrana rovná a strukturovaný povrch, tl 20 mm - dodávka</t>
  </si>
  <si>
    <t>Zařízení staveniště - pro zateplení půdy</t>
  </si>
  <si>
    <t>Šetrná demontáž deštění špaletových oken</t>
  </si>
  <si>
    <t>m.č. 2.07;   10,20*1,30+(6,88-1,30)*0,72</t>
  </si>
  <si>
    <t>m.č. 2.07;   6,88+10,20+1,30+0,72+0,60*2</t>
  </si>
  <si>
    <t>+ 5 % na zatažení pod omítku;   1,05*1,50</t>
  </si>
  <si>
    <t>+ 5 % na zatažení pod omítku;   1,05*2,10</t>
  </si>
  <si>
    <t>+ 5 % na zatažení pod omítku;   1,05*3,60</t>
  </si>
  <si>
    <t>Demontáž vnitřních horizontálních žaluzií</t>
  </si>
  <si>
    <t>Podrobný plán repasování vchodových dveří</t>
  </si>
  <si>
    <t>Profil omítkový rohový pro omítky vnitřní</t>
  </si>
  <si>
    <t>m.č. 1.05;   8,35+6,34*2+1,00+0,45+0,60*2</t>
  </si>
  <si>
    <t>m.č. 1.22;   (6,20-0,55*2+6,31-0,55)*0,70</t>
  </si>
  <si>
    <t>m.č. 2.08;   6,30*2+9,86+0,60*2+0,57+0,62</t>
  </si>
  <si>
    <t>m.č. 2.22;   7,33+6,35*2+0,50+0,80+0,60*2</t>
  </si>
  <si>
    <t>m.č. 3.03;   8,35+6,34*2+0,60+0,50+0,70*2</t>
  </si>
  <si>
    <t>m.č. 3.19;   8,77*0,54+(6,34-0,54)*0,50*2</t>
  </si>
  <si>
    <t>+ 5 % na zatažení pod omítku;   1,05*10,25</t>
  </si>
  <si>
    <t>+ 5 % na zatažení pod omítku;   1,05*11,00</t>
  </si>
  <si>
    <t>+ 5 % na zatažení pod omítku;   1,05*12,00</t>
  </si>
  <si>
    <t>+ 5 % na zatažení pod omítku;   1,05*23,60</t>
  </si>
  <si>
    <t>+ 5 % na zatažení pod omítku;   1,05*24,20</t>
  </si>
  <si>
    <t>+ 5 % na zatažení pod omítku;   1,05*55,80</t>
  </si>
  <si>
    <t>Okartáčování omítek před provedením nátěru</t>
  </si>
  <si>
    <t>Stavební přípomoce pro profese TZB ostatní</t>
  </si>
  <si>
    <t>Vyčištění objektů před předáním do užívání</t>
  </si>
  <si>
    <t>exteriér - dřevěná okna - ostění, nadpraží</t>
  </si>
  <si>
    <t>interiér - dřevěná okna - ostění, nadpraží</t>
  </si>
  <si>
    <t>m.č. 1.07;   10,20+6,88*2+0,62+0,55+0,60*2</t>
  </si>
  <si>
    <t>m.č. 2.04;   11,03+6,34*2+0,57+0,52+0,60*2</t>
  </si>
  <si>
    <t>m.č. 2.05;   10,48+6,34*2+0,95+0,65+0,60*2</t>
  </si>
  <si>
    <t>m.č. 2.19;   10,20+6,90*2+0,57+0,50+0,60*2</t>
  </si>
  <si>
    <t>m.č. 3.06;   10,20+6,88*2+0,61+0,50+0,70*2</t>
  </si>
  <si>
    <t>m.č. 3.18;   10,20+6,88*2+0,52+0,55+0,70*2</t>
  </si>
  <si>
    <t xml:space="preserve"> + 5 % na zatažení pod omítku;   28,80*0,05</t>
  </si>
  <si>
    <t>+ 5 % na zatažení pod omítku;   0,05*432,95</t>
  </si>
  <si>
    <t>+ 5 % na zatažení pod omítku;   1,05*109,40</t>
  </si>
  <si>
    <t>+ 5 % na zatažení pod omítku;   1,05*150,70</t>
  </si>
  <si>
    <t>000.1: Průzkumné a projektové práce, vzorky</t>
  </si>
  <si>
    <t>1.PP až 4.NP;   (3,35*2+4,80*3+3,00*2)*0,20</t>
  </si>
  <si>
    <t>Demontáž obložení stěn - podkladových roštů</t>
  </si>
  <si>
    <t>Kompletační a koordinační činnost - pro TZB</t>
  </si>
  <si>
    <t>Provozní vlivy - provoz uživatele - pro TZB</t>
  </si>
  <si>
    <t>Spojovací můstek pro opravu vnějších ostění</t>
  </si>
  <si>
    <t>interiér - dřevěná okna - parapety stavební</t>
  </si>
  <si>
    <t>m.č. 1.05;   (8,35-0,60-0,57+(6,34-0,60)*2)</t>
  </si>
  <si>
    <t>m.č. 3.21;   (10,40+6,37*2+0,50+0,52+0,70*2</t>
  </si>
  <si>
    <t>Demontáž  obložení stěn z umakartových desek</t>
  </si>
  <si>
    <t>Doplechování střešních oken po jejich výměně</t>
  </si>
  <si>
    <t>Oškrabání malby v mísnostech výšky do 5,00 m</t>
  </si>
  <si>
    <t>Omytí podkladu v místnostech výšky do 5,00 m</t>
  </si>
  <si>
    <t>PHP práškový, hasicí schopnost 21A - dodávka</t>
  </si>
  <si>
    <t>Sejmutí profilace původních oken ve vikýřích</t>
  </si>
  <si>
    <t>exteriér - špaletová okna - ostění, nadpraží</t>
  </si>
  <si>
    <t>interiér - špaletová okna - ostění, nadpraží</t>
  </si>
  <si>
    <t>m.č. 1.25;   8,95+6,34*2+0,60+0,90+0,20+0,10</t>
  </si>
  <si>
    <t>Čištění budov vysátí prachu z ostatních ploch</t>
  </si>
  <si>
    <t>Krytina keramická drážková - - montážní otvor</t>
  </si>
  <si>
    <t>Montáž profilů kontaktního zateplení lepených</t>
  </si>
  <si>
    <t>Nouzové (provizorní) zakrytí střechy plachtou</t>
  </si>
  <si>
    <t>Potažení vnitřních nosníků rabicovým pletivem</t>
  </si>
  <si>
    <t>Ruční očištění ploch ostění ocelovými kartáči</t>
  </si>
  <si>
    <t>SDK příčka pozinkovaný úhelník k ochraně rohů</t>
  </si>
  <si>
    <t>Zakrytí podlah fólií přilepenou lepící páskou</t>
  </si>
  <si>
    <t>Šetrné vyvěšení kovových křídel dveří do 2 m2</t>
  </si>
  <si>
    <t>interiér - špaletová okna - parapety stavební</t>
  </si>
  <si>
    <t>m.č. 1.24;   10,20+6,88*2+0,90+0,60+0,10+0,20</t>
  </si>
  <si>
    <t>Demontáž krytiny ze svitků nebo tabulí do suti</t>
  </si>
  <si>
    <t>Odstranění holubího trusu z podlah do tl. 5 cm</t>
  </si>
  <si>
    <t>Šetrné vyvěšení kovových křídel oken do 1,5 m2</t>
  </si>
  <si>
    <t>m.č. 1.06;   (6,34-1,25)*(1,00+0,45)+7,00*1,25</t>
  </si>
  <si>
    <t>m.č. 2.08;   9,86*0,62+(6,30-0,62)*(0,50+0,57)</t>
  </si>
  <si>
    <t>m.č. 2.22;   7,33*0,66+(6,35-0,66)*(0,80+0,50)</t>
  </si>
  <si>
    <t>m.č. 3.03;   8,35*0,54+(6,34-0,54)*(0,60+0,50)</t>
  </si>
  <si>
    <t>m.č. 3.04;   7,90*0,56+(6,34-0,54)*(0,60+0,60)</t>
  </si>
  <si>
    <t>m.č. 3.05;   8,60*0,54+(6,34-0,54)*(0,60+0,51)</t>
  </si>
  <si>
    <t>Demontáž střešního okna vlnitá krytina přes 45°</t>
  </si>
  <si>
    <t>Montáž revizních dvířek SDK kcí vel. 300x300 mm</t>
  </si>
  <si>
    <t>Montáž revizních dvířek SDK kcí vel. 600x600 mm</t>
  </si>
  <si>
    <t>Zazdívka zhlaví válcovaných nosníků v do 300 mm</t>
  </si>
  <si>
    <t>Šetrné vyvěšení kovových křídel dveří přes 2 m2</t>
  </si>
  <si>
    <t>m.č. 2.04;   11,03*0,60+(6,34-0,60)*(0,57+0,52)</t>
  </si>
  <si>
    <t>m.č. 2.05;   10,48*1,30+(6,34-1,30)*(0,95+0,65)</t>
  </si>
  <si>
    <t>m.č. 2.07;   (10,20-0,72)*0,60+(6,88-1,30)*0,60</t>
  </si>
  <si>
    <t>m.č. 3.06;   10,20*0,54+(6,88-0,54)*(0,61+0,50)</t>
  </si>
  <si>
    <t>m.č. 3.18;   10,20*0,54+(6,88-0,54)*(0,52+0,55)</t>
  </si>
  <si>
    <t>m.č. 3.21;   10,40*0,54+(6,34-0,54)*(0,52+0,50)</t>
  </si>
  <si>
    <t>Montáž ochranné sítě z textilie z umělých vláken</t>
  </si>
  <si>
    <t>Těsnění prostupů VZT stropem - rozměr 350x700 mm</t>
  </si>
  <si>
    <t>Šetrná demontáž hliníkových výplní otvorů - okna</t>
  </si>
  <si>
    <t>m.č. 1.06;   (6,34-1,25)*2+7,00+2*0,60+1,00+0,45</t>
  </si>
  <si>
    <t>Těsnění prostupů VZT stropem - rozměr 950x1350 mm</t>
  </si>
  <si>
    <t>m.č. 1.24;   ((6,80-0,65)*2+10,20-0,65-0,63)*0,70</t>
  </si>
  <si>
    <t>767.9: Připojovací spáry výplní otvorů hliníkových</t>
  </si>
  <si>
    <t>Demontáž ochranné sítě z textilie z umělých vláken</t>
  </si>
  <si>
    <t>m.č. 2.21;   6,34*0,55+6,65*1,30+(6,34-1,475)*0,50</t>
  </si>
  <si>
    <t>m.č. 3.04;   (7,60-0,60*2)*0,70+(6,34-0,56)*0,70*2</t>
  </si>
  <si>
    <t>m.č. 3.07;   (9,70-0,50*2)*0,70+(6,30-0,50)*0,70*2</t>
  </si>
  <si>
    <t>m.č. 3.19;   (8,77-0,50*2)*0,70+(6,34-0,54)*0,70*2</t>
  </si>
  <si>
    <t>Čištění budov omytí dveří nebo vrat plochy do 5,0m2</t>
  </si>
  <si>
    <t>m.č. 2.06;   1,915+1,745+0,60+1,43+0,60*2+1,30+0,72</t>
  </si>
  <si>
    <t>Čištění budov omytí dveří nebo vrat p lochy do 3,0m2</t>
  </si>
  <si>
    <t>Demontáž krytiny keramické drážkové - montážní otvor</t>
  </si>
  <si>
    <t>Přisekání ostění - otlučení omítek v tl. 30 až 40 mm</t>
  </si>
  <si>
    <t>Příplatek k ochranné síti za první a ZKD den použití</t>
  </si>
  <si>
    <t>Příplatek za omezený prostor - těžko přístupná místa</t>
  </si>
  <si>
    <t>Samonivelační stěrka podlah pevnosti 20 MPa tl 10 mm</t>
  </si>
  <si>
    <t>m.č. 3.05;   8,60-1,05+6,34*2-1,505+0,60+0,51+0,70*2</t>
  </si>
  <si>
    <t>Čištění budov omytí dveří nebo vrat plochy přes 5,0m2</t>
  </si>
  <si>
    <t>Dezinfekce podlah a stěn po odstranění holubího trusu</t>
  </si>
  <si>
    <t>Hrubá výplň rýh ve stěnách maltou jakékoli šířky rýhy</t>
  </si>
  <si>
    <t>Kompletační a koordinační činnost - pro fasádní prvky</t>
  </si>
  <si>
    <t>Oprášení tesařských konstrukcí před provedením nátěru</t>
  </si>
  <si>
    <t>Ostění oken z desek v SDK konstrukci hloubky do 0,5 m</t>
  </si>
  <si>
    <t>Příplatek k odstranění holubího trusu za každých 5 cm</t>
  </si>
  <si>
    <t>Položení difúzní fólie - příplatek za omezený prostor</t>
  </si>
  <si>
    <t>Provozní vlivy - provoz uživatele - pro fasádní prvky</t>
  </si>
  <si>
    <t>Tmelení klempířských konstrukcí polyuretanovým tmelem</t>
  </si>
  <si>
    <t>Tmelení silikonovým tmelem / stavební parapety vnější</t>
  </si>
  <si>
    <t>Vyřezání části laťování střech průřezu latí do 25 cm2</t>
  </si>
  <si>
    <t>m.č. 1.05;   (6,34*(0,60+0,57)+(8,30-0,60-0,57)*0,60)</t>
  </si>
  <si>
    <t>m.č. 2.08;   (9,86-0,57-0,50)*0,60+(6,30-0,62)*0,60*2</t>
  </si>
  <si>
    <t>m.č. 2.21;   6,34*2-1,475+8,65-1,475+0,60*2+0,55+0,50</t>
  </si>
  <si>
    <t>m.č. 2.22;   (7,33-0,80-0,50)*0,60+(6,35-0,66)*0,60*2</t>
  </si>
  <si>
    <t>m.č. 3.03;   (8,35-0,60-0,50)*0,70+(6,34-0,54)*0,70*2</t>
  </si>
  <si>
    <t>m.č. 3.07;   6,30*0,50*2+(9,70-0,50*2)*0,50+0,65*0,60</t>
  </si>
  <si>
    <t>Demontáž  dřevěných půdních lávek - fošnová konstrukce</t>
  </si>
  <si>
    <t>Demontáž a zpětná montáž svítidel - stavební přípomoce</t>
  </si>
  <si>
    <t>Kompletační a koordinační činnost - pro zateplení půdy</t>
  </si>
  <si>
    <t>Příplatek odstranění holubího trusu za ztížený přístup</t>
  </si>
  <si>
    <t>Provozní vlivy - provoz uživatele - pro zateplení půdy</t>
  </si>
  <si>
    <t>Výroba vzorových výplní otvorů - 3 kusy vzorových oken</t>
  </si>
  <si>
    <t>Šetrná demontáž zárubní dveří do 2 m2 - rámová zárubeň</t>
  </si>
  <si>
    <t>m.č. 1.24;   (6,88*0,65+5,20*0,65+4,45*1,48+5,45*0,63)</t>
  </si>
  <si>
    <t>m.č. 2.04;   (11,03-0,57-0,52)*0,60+(6,34-0,60)*0,60*2</t>
  </si>
  <si>
    <t>m.č. 2.05;   (10,48-0,95-0,65)*0,60+(6,34-1,30)*0,60*2</t>
  </si>
  <si>
    <t>m.č. 3.06;   (10,20-0,61-0,50)*0,70+(6,88-0,54)*0,70*2</t>
  </si>
  <si>
    <t>m.č. 3.18;   (10,20-0,55-0,52)*0,70+(6,88-0,54)*2*0,70</t>
  </si>
  <si>
    <t>m.č. 3.21;   (10,40-0,52-0,50)*0,70+(6,34-0,54)*0,70*2</t>
  </si>
  <si>
    <t>Demontáž textilních předokenních žaluzií - celkem 28 ks</t>
  </si>
  <si>
    <t>Napojení minerálního podhledu na stěnu obvodovou lištou</t>
  </si>
  <si>
    <t>Obklady keramické vzhledově blízké stávajícím - dodávka</t>
  </si>
  <si>
    <t>Přesun hmot s omezením mechanizace pro budovy v do 24 m</t>
  </si>
  <si>
    <t>Položení parotěsné fólie - příplatek za omezený prostor</t>
  </si>
  <si>
    <t>Položení tepelné izolace - příplatek za omezený prostor</t>
  </si>
  <si>
    <t>Vysekání rýh ve zdivu cihelném hl do 100 mm š do 100 mm</t>
  </si>
  <si>
    <t>Vysekání rýh ve zdivu cihelném hl do 150 mm š do 200 mm</t>
  </si>
  <si>
    <t>Šetrná demontáž rámu jednoduchých oken dřevěných do 1m2</t>
  </si>
  <si>
    <t>Šetrná demontáž rámu jednoduchých oken dřevěných do 4m2</t>
  </si>
  <si>
    <t>Napojení konstrukce vikýřů na stávající konstrukci krovu</t>
  </si>
  <si>
    <t>Penetrační disperzní nátěr vnitřních stěn nanášený ručně</t>
  </si>
  <si>
    <t>Vyvěšení nebo zavěšení dřevěných křídel dveří pl do 2 m2</t>
  </si>
  <si>
    <t>Šetrná demontáž zárubní dveří přes 2 m2 - rámová zárubeň</t>
  </si>
  <si>
    <t>Očištění organických nečistot a opláchnutím omítek ostění</t>
  </si>
  <si>
    <t>Obalení konstrukcí a prvků fólií přilepenou lepící páskou</t>
  </si>
  <si>
    <t>Příplatek k jádrovým vrtům za práci ve stísněném prostoru</t>
  </si>
  <si>
    <t>Potažení vnějších ostění vápenným štukem tloušťky do 3 mm</t>
  </si>
  <si>
    <t>Spojovací prostředky pro montáž prostorových vázaných kcí</t>
  </si>
  <si>
    <t>Šetrná demontáž rámu jednoduchých oken dřevěných přes 4m2</t>
  </si>
  <si>
    <t>m.č. 2.19;   ((10,20-0,57-0,50)*2+(10,20-0,57-0,50))*0,60</t>
  </si>
  <si>
    <t>m.č. 2.21;   (6,34-1,30)*0,90+6,65*0,60+(6,34-1,475)*0,60</t>
  </si>
  <si>
    <t>Úprava skládané střešní krytiny při výměně střešních oken</t>
  </si>
  <si>
    <t>Demontáž truhlářského obložení podhledů podkladových roštů</t>
  </si>
  <si>
    <t>Montáž jednokřídlové kovové zárubně v do 4,75 m SDK příčka</t>
  </si>
  <si>
    <t>Potažení vnitřních ostění vápenným štukem tloušťky do 3 mm</t>
  </si>
  <si>
    <t>Provedení sond do stropu pro ověření pozic stropních trámů</t>
  </si>
  <si>
    <t>Zalaťování otvorů ve střeše latěmi na vzdálenost do 0,22 m</t>
  </si>
  <si>
    <t>m.č. 1.25;   (6,34-1,45)*(0,54+0,63)+(8,95-0,63-0,54)*1,45</t>
  </si>
  <si>
    <t>m.č. 3.05;   (8,60-0,60-0,51-1,05)*0,70+(6,34-0,54)*0,70*2</t>
  </si>
  <si>
    <t>Montáž izolace tepelné podlah parotěsné reflexní tl do 5 mm</t>
  </si>
  <si>
    <t>Obroušení podkladu omítnutého v místnostech výšky do 5,00 m</t>
  </si>
  <si>
    <t>m.č. 1.07;   (6,88-0,65)*(0,62+0,55)+(10,20-0,62-0,55)*0,65</t>
  </si>
  <si>
    <t>m.č. 2.19;   (10,20-0,57-0,50)*0,65+(6,90-0,65)*(0,57+0,50)</t>
  </si>
  <si>
    <t>Demontáž jednokřídlové kovové zárubně v do 4,75 m SDK příčka</t>
  </si>
  <si>
    <t>Demontáž krytiny keramické drážkové - otvory pro nové vikýře</t>
  </si>
  <si>
    <t>Montáž atypických zámečnických konstrukcí hmotnosti do 20 kg</t>
  </si>
  <si>
    <t>Montáž atypických zámečnických konstrukcí hmotnosti do 50 kg</t>
  </si>
  <si>
    <t>Přesun hmot procentní pro kce tesařské v objektech v do 12 m</t>
  </si>
  <si>
    <t>Roznášecí betonové polštáře z betonu třídy C25/30 tl. 100 mm</t>
  </si>
  <si>
    <t>Vápenocementová hladká omítka ostění nebo nadpraží - vnitřní</t>
  </si>
  <si>
    <t>Zpětná montáž textilních předokenních žaluzií - celkem 28 ks</t>
  </si>
  <si>
    <t>Fólie reflexní parotěsná samozhášivá (Sd,min = 180) - dodávka</t>
  </si>
  <si>
    <t>Hydrofobizační transparentní silikonový nátěr hrubých povrchů</t>
  </si>
  <si>
    <t>Odstranění tepelné izolace podlah volně kladené z polystyrenu</t>
  </si>
  <si>
    <t>Opatrná demontáž podlahových krytin do 1,5 m2 - parkety, lino</t>
  </si>
  <si>
    <t>Příplatek k cenám 2x maleb ze směsí za provádění malých ploch</t>
  </si>
  <si>
    <t>Vápenocementová štuková omítka rýh ve stěnách šířky do 150 mm</t>
  </si>
  <si>
    <t>Vápenocementová štuková omítka rýh ve stěnách šířky do 300 mm</t>
  </si>
  <si>
    <t>Přesun hmot procentní pro izolace tepelné v objektech v do 24 m</t>
  </si>
  <si>
    <t>Přesun hmot procentní pro podlahy dřevěné v objektech v do 24 m</t>
  </si>
  <si>
    <t>Plentování jednostranné v do 200 mm válcovaných nosníků cihlami</t>
  </si>
  <si>
    <t>Vyrovnání podkladu vnějších parapetů cementovým tmelem tl. 2 mm</t>
  </si>
  <si>
    <t>Šetrné vyvěšení nebo zavěšení dřevěných křídel dveří pl do 2 m2</t>
  </si>
  <si>
    <t>Montáž konzol š do 0,5 m u dílcového pracovního lešení v do 25 m</t>
  </si>
  <si>
    <t>Montáž konzol š do 1,1 m u dílcového pracovního lešení v do 25 m</t>
  </si>
  <si>
    <t>Montáž podlahy z dlaždic cihelných kladením do malty do 25 ks/m2</t>
  </si>
  <si>
    <t>Přesun hmot procentní pro krytiny skládané v objektech v do 24 m</t>
  </si>
  <si>
    <t>Příplatek k záchytné stříšce š do 2 m za první a ZKD den použití</t>
  </si>
  <si>
    <t>Vápenocementová štuková omítka malých ploch do 1,0 m2 na stěnách</t>
  </si>
  <si>
    <t>Vápenocementová štuková omítka malých ploch do 4,0 m2 na stěnách</t>
  </si>
  <si>
    <t>Šetrná demontáž hliníkových výplní otvorů - vstupní stěny, dveře</t>
  </si>
  <si>
    <t>Opatrná demontáž truhlářského obložení stěn pro zpětnou instalaci</t>
  </si>
  <si>
    <t>Přesun hmot procentní pro čalounické úpravy v objektech v do 24 m</t>
  </si>
  <si>
    <t>Přesun hmot procentní pro obklady keramické v objektech v do 24 m</t>
  </si>
  <si>
    <t>Přesun hmot procentní pro podlahy z dlaždic v objektech v do 24 m</t>
  </si>
  <si>
    <t>Vápenocementová štuková omítka malých ploch do 0,09 m2 na stěnách</t>
  </si>
  <si>
    <t>Vápenocementová štuková omítka malých ploch do 0,25 m2 na stěnách</t>
  </si>
  <si>
    <t>Vápenocementová štuková omítka malých ploch do 4,0 m2 na stropech</t>
  </si>
  <si>
    <t>Demontáž konzol š do 0,5 m u dílcového pracovního lešení v do 25 m</t>
  </si>
  <si>
    <t>Demontáž konzol š do 1,1 m u dílcového pracovního lešení v do 25 m</t>
  </si>
  <si>
    <t>Montáž omítkových rohových profilů - rohová lišta, interiér - okna</t>
  </si>
  <si>
    <t>Napojení klempířských konstrukcí na stávající délky spoje do 0,5 m</t>
  </si>
  <si>
    <t>Odstranění násypů pod podlahami mezi trámy tl do 200 mm pl do 2 m2</t>
  </si>
  <si>
    <t>Ruční dočištění ploch stěn, rubu kleneb a podlah ocelových kartáči</t>
  </si>
  <si>
    <t>Uskladnění a oprava textilních předokenních žaluzií - celkem 28 ks</t>
  </si>
  <si>
    <t>Vápenocementová štuková omítka malých ploch do 0,25 m2 na stropech</t>
  </si>
  <si>
    <t>Hranol konstrukční KVH lepený průřezu 80x160 mm nepohledový dodávka</t>
  </si>
  <si>
    <t>Rozmývání podkladu po oškrabání malby v místnostech výšky do 5,00 m</t>
  </si>
  <si>
    <t>Šetrné vyvěšení křídel dřevěných nebo plastových okenních do 1,5 m2</t>
  </si>
  <si>
    <t>Izolace těsnícím polyuretanovým provazcem / stavební parapety vnější</t>
  </si>
  <si>
    <t>Napojení klempířských konstrukcí na stávající délky spoje přes 0,5 m</t>
  </si>
  <si>
    <t>Přisekání ostění - otlučení omítek v tl. 30 až 40 mm - vnější ostění</t>
  </si>
  <si>
    <t>Šetrná demontáž rámu dvojitých oken dřevěných nebo plastových do 1m2</t>
  </si>
  <si>
    <t>Šetrná demontáž rámu dvojitých oken dřevěných nebo plastových do 2m2</t>
  </si>
  <si>
    <t>Šetrná demontáž rámu dvojitých oken dřevěných nebo plastových do 4m2</t>
  </si>
  <si>
    <t>Oprava vápenocementové štukové omítky - římsa na schodišti (okna W29)</t>
  </si>
  <si>
    <t>Přesun hmot procentní pro konstrukce klempířské v objektech v do 12 m</t>
  </si>
  <si>
    <t>Přesun hmot procentní pro konstrukce klempířské v objektech v do 24 m</t>
  </si>
  <si>
    <t>Přesun hmot procentní pro konstrukce truhlářské v objektech v do 24 m</t>
  </si>
  <si>
    <t>Přesun hmot procentní pro zámečnické konstrukce v objektech v do 24 m</t>
  </si>
  <si>
    <t>Přisekání ostění - otlučení omítek v tl. 30 až 40 mm - vnitřní ostění</t>
  </si>
  <si>
    <t>Výrobní dokumentace pro kotvení SDK - po zaměření rozkrytých podhledů</t>
  </si>
  <si>
    <t>Řezivo jehličnaté lať pevnostní třída S10-13 průžez 40x60mm - dodávka</t>
  </si>
  <si>
    <t>Zabednění otvorů ve střeše prkny tl do 32mm plochy jednotlivě do 4 m2</t>
  </si>
  <si>
    <t>Zakrytí výplní otvorů a svislých ploch fólií přilepenou lepící páskou</t>
  </si>
  <si>
    <t>Šetrné vyvěšení křídel dřevěných nebo plastových okenních přes 1,5 m2</t>
  </si>
  <si>
    <t>m.č. 1.07;   (10,20-0,62-0,55+(6,88-0,65)*2)*0,60+0,62*0,14+0,55*0,96</t>
  </si>
  <si>
    <t>Demontáž ocelové konstrukce původní expanzní nádrže / včetně rozřezání</t>
  </si>
  <si>
    <t>Položení a nastavení polštářů tloušťky do 100 mm včetně dodávky řeziva</t>
  </si>
  <si>
    <t>Čištění vnitřních ploch stěn po provedení obkladu chemickými prostředky</t>
  </si>
  <si>
    <t>Hloubková jednonásobná penetrace podkladu v místnostech výšky do 5,00 m</t>
  </si>
  <si>
    <t>Hranol konstrukční KVH lepený průřezu 80x80-280mm nepohledový - dodávka</t>
  </si>
  <si>
    <t>Revizní dvířka do SDK, rozměr 300x300 mm, otevírání klik-klak - dodávka</t>
  </si>
  <si>
    <t>Revizní dvířka do SDK, rozměr 600x600 mm, otevírání klik-klak - dodávka</t>
  </si>
  <si>
    <t>Montáž izolace tepelné stěn přichycením dráty rohoží, pásů, dílců, desek</t>
  </si>
  <si>
    <t>Montáž omítkových rohových profilů - ukončovací omítková lišta, interiér</t>
  </si>
  <si>
    <t>Ocelové pásky P4/40 žárově zinkované (po max á 250 mm) - výroba, dodávka</t>
  </si>
  <si>
    <t>Příplatek k odvozu suti a vybouraných hmot na skládku ZKD 1 km přes 1 km</t>
  </si>
  <si>
    <t>Tesařská konstrukce krovu - lokální opravy a výměny - zednické přípomoce</t>
  </si>
  <si>
    <t>Vápenocementová hladká omítka ostění nebo nadpraží oprava v rozsahu 50 %</t>
  </si>
  <si>
    <t>Přesun hmot procentní pro sádrokartonové konstrukce v objektech v do 24 m</t>
  </si>
  <si>
    <t>Roznášecí betonové polštáře z betonu třídy min. C16/20 tl. alespoň 150 mm</t>
  </si>
  <si>
    <t>Vyrovnávací cementový potěr tl do 50 mm ze suchých směsí provedený v pásu</t>
  </si>
  <si>
    <t>Demontáž zábradlí rovného nerozebíratelného hmotnosti 1m zábradlí do 20 kg</t>
  </si>
  <si>
    <t>Podrobná dokumentace fasádních prvků včetně fotodokumentace - dřevěná okna</t>
  </si>
  <si>
    <t>Projektová dokumentace - dokumentace skutečného provedení stavby - pro TZB</t>
  </si>
  <si>
    <t>Vyrovnání podkladu vnitřních stěn lepící a vyrovnávací hmotou, tl do 10 mm</t>
  </si>
  <si>
    <t>Řezivo pro tesařské opravy včetně impregnace a spojovacích prvků - dodávka</t>
  </si>
  <si>
    <t>Deska tepelně izolační minerální do stěn lambda=0,036, tl. 180 mm - dodávka</t>
  </si>
  <si>
    <t>Montáž lehkých konzol pro založení lešení v do 10 m s 1 podlahou š do 0,9 m</t>
  </si>
  <si>
    <t>Vyřezání části bednění střech z prken tl do 32 mm plochy jednotlivě do 4 m2</t>
  </si>
  <si>
    <t>Vyspravení SDK podhledu - SDK deska na pomocný dřevěný rošt z latí 50/30 mm</t>
  </si>
  <si>
    <t>Čištění budov omytí jednoduchých oken nebo balkonových dveří plochy do 1,5m2</t>
  </si>
  <si>
    <t>Čištění budov omytí jednoduchých oken nebo balkonových dveří plochy do 2,5m2</t>
  </si>
  <si>
    <t>Montáž parapetních dřevěných nebo plastových šířky přes 30 cm délky do 1,6 m</t>
  </si>
  <si>
    <t>Příplatek k montáži oken za připojovací spáru parotěsnou páskou interiérovou</t>
  </si>
  <si>
    <t>SDK podhled - úprava styku stěny a podhledu separační páskou a silikonováním</t>
  </si>
  <si>
    <t>Vyřezání části střešní vazby průřezové plochy řeziva do 288 cm2 délky do 5 m</t>
  </si>
  <si>
    <t>Demontáž lehkých konzol pro založení lešení v do 10 m s 1 podlahou š do 0,9 m</t>
  </si>
  <si>
    <t>Poplatek za uložení na skládce (skládkovné) stavebního odpadu ze dřeva a skla</t>
  </si>
  <si>
    <t>Vysekání rýh ve zdivu cihelném pro vtahování nosníků hl do 150 mm v do 250 mm</t>
  </si>
  <si>
    <t>Čištění budov omytí jednoduchých oken nebo balkonových dveří plochy přes 2,5m2</t>
  </si>
  <si>
    <t>m.č. 1.25;   (6,34-1,45)*(0,90+0,60)+(8,95-0,54-0,63)*0,70+0,54*0,10+0,63*0,20</t>
  </si>
  <si>
    <t>Doplnění podlahových krytin do 1,5 m2 včetně dodávky krytiny a povrchové úpravy</t>
  </si>
  <si>
    <t>Montáž dveřních křídel otvíravých jednokřídlových š do 0,8 m do ocelové zárubně</t>
  </si>
  <si>
    <t>Montáž omítkových rohových profilů - ukončovací omítková lišta, exteriér - okna</t>
  </si>
  <si>
    <t>Šetrná demontáž dveřních obložkových dřevěných zárubní plochy do 2 m2 - obložka</t>
  </si>
  <si>
    <t>Demontáž stávajícího podhledu z dřevěných děrovaných desek - podhled v m.č. 3.06</t>
  </si>
  <si>
    <t>Dočasné dveře pro oddělení jednotlivých etap - zárubeň, křídlo, kování - dodávka</t>
  </si>
  <si>
    <t>Jádrové vrty dovrchní diamantovými korunkami do D 100 mm do stavebních materiálů</t>
  </si>
  <si>
    <t>Jádrové vrty dovrchní diamantovými korunkami do D 200 mm do stavebních materiálů</t>
  </si>
  <si>
    <t>Montáž parapetních desek dřevěných nebo plastových šířky do 30 cm délky do 1,0 m</t>
  </si>
  <si>
    <t>Montáž parapetních desek dřevěných nebo plastových šířky do 30 cm délky do 1,6 m</t>
  </si>
  <si>
    <t>Montáž parapetních desek dřevěných nebo plastových šířky do 30 cm délky do 2,6 m</t>
  </si>
  <si>
    <t>Příplatek k montáži oken za připojovací spáru paropropustnou páskou exteriérovou</t>
  </si>
  <si>
    <t>Potažení vnějších parapetů sklovláknitým pletivem vtlačeným do tenkovrstvé hmoty</t>
  </si>
  <si>
    <t>Potažení vnitřních stropů rákosovou rohoží v jedné vrstvě malé plochy do 1,50 m2</t>
  </si>
  <si>
    <t>Projektová dokumentace - výrobní dokumentace samostatně v SP neuvedená - pro TZB</t>
  </si>
  <si>
    <t>Demontáž části SDK konstrukce rozkrytí SDK konstrukce pro instalaci vikýře v 4.NP</t>
  </si>
  <si>
    <t>Demontáž SDK příčky s jednoduchou ocelovou nosnou konstrukcí opláštění jednoduché</t>
  </si>
  <si>
    <t>Demontáž podlah z dřevotřísky, překližky, sololitu tloušťky do 20 mm bez polštářů</t>
  </si>
  <si>
    <t>Kontrola příp. narušení zdiva (např. praskliny) - před uložením ocelových nosníků</t>
  </si>
  <si>
    <t>Příplatek k cenám montáže podlahy z dlaždic cihelných za provádění plochy do 5 m2</t>
  </si>
  <si>
    <t>Vyřezání části podlahy z prken tl do 32 mm bez polštářů plochy jednotlivě do 1 m2</t>
  </si>
  <si>
    <t>Šetrná demontáž dveřních obložkových dřevěných zárubní plochy přes 2 m2 - obložka</t>
  </si>
  <si>
    <t>Doplnění části střešní vazby z hranolů průřezové plochy do 288 cm2 včetně materiálu</t>
  </si>
  <si>
    <t>Příplatek k vyrovnání  vnějších parapetů cementovým tmelem za každý dalších 1 mm tl</t>
  </si>
  <si>
    <t>Podrobná dokumentace fasádních prvků včetně fotodokumentace - ostatní vstupní dveře</t>
  </si>
  <si>
    <t>SDK stěna předsazená úprava styku stěny a podhledu separační páskou a silikonováním</t>
  </si>
  <si>
    <t>Vápenocementová omítka hladká jednovrstvá vnitřních stěn nanášená ručně - tl. 10 mm</t>
  </si>
  <si>
    <t>Montáž lešení řadového modulového lehkého zatížení do 200 kg/m2 š do 0,9 m v do 10 m</t>
  </si>
  <si>
    <t>Montáž lešení řadového modulového lehkého zatížení do 200 kg/m2 š do 0,9 m v do 25 m</t>
  </si>
  <si>
    <t>Osazování konzol ve zdivu cihelném s vysekáním kapes - pro přenosné hasicí přístroje</t>
  </si>
  <si>
    <t>Podrobná dokumentace fasádních prvků včetně fotodokumentace - dřevěná okna špaletová</t>
  </si>
  <si>
    <t>Projektová dokumentace - dokumentace skutečného provedení stavby - pro fasádní prvky</t>
  </si>
  <si>
    <t>Zazdívka otvorů v příčkách nebo stěnách plochy do 4 m2 cihlami plnými tl přes 100 mm</t>
  </si>
  <si>
    <t>Čištění vnitřních ploch podlah nebo schodišť po položení dlažby chemickými prostředky</t>
  </si>
  <si>
    <t>Lišta dřevěná se skoseným rohem včetně nátěru v odstínu oken (slonová kost) - dodávka</t>
  </si>
  <si>
    <t>Podrobná dokumentace fasádních prvků včetně fotodokumentace - hliníkové výplně otvorů</t>
  </si>
  <si>
    <t>Poplatek za uložení na skládce (skládkovné) stavebního odpadu nedřevěné výplně otvorů</t>
  </si>
  <si>
    <t>Projektová dokumentace - dokumentace skutečného provedení stavby - pro zateplení půdy</t>
  </si>
  <si>
    <t>Demontáž lešení řadového modulového lehkého zatížení do 200 kg/m2 š do 0,9 m v do 10 m</t>
  </si>
  <si>
    <t>Demontáž lešení řadového modulového lehkého zatížení do 200 kg/m2 š do 0,9 m v do 25 m</t>
  </si>
  <si>
    <t>Doplnění části podbíjení hrubými prkny plochy jednotlivě do 1 m2 včetně dodávky řeziva</t>
  </si>
  <si>
    <t>Jednořadové podchycení stropů pro osazení nosníků v do 3,5 m pro zatížení do 1000 kg/m</t>
  </si>
  <si>
    <t>Otlučení (osekání) vnitřní vápenné nebo vápenocementové omítky stěn v rozsahu do 100 %</t>
  </si>
  <si>
    <t>Podlahové kce podkladové z desek OSB tl 22 mm broušených na pero a drážku šroubovaných</t>
  </si>
  <si>
    <t>Podrobná dokumentace fasádních prvků včetně fotodokumentace - vstupní dveře repasované</t>
  </si>
  <si>
    <t>Demontáž SDK podhledu s dvouvrstvou nosnou kcí z ocelových profilů opláštění jednoduché</t>
  </si>
  <si>
    <t>Koordinace v rámci zvláštních kontrolních dnů a odsouhlasení se zástupci památkové péče</t>
  </si>
  <si>
    <t>Příplatek ke konzole š do 0,5 m u dílcového lešení v do 25 m za první a ZKD den použití</t>
  </si>
  <si>
    <t>Příplatek ke konzole š do 1,1 m u dílcového lešení v do 25 m za první a ZKD den použití</t>
  </si>
  <si>
    <t>Odvoz suti a vybouraných hmot z meziskládky na skládku do 1 km s naložením a se složením</t>
  </si>
  <si>
    <t>Opatrná demontáž podbíjení obkladů stropů a střech hrubých prken tl do 35 mm malé plochy</t>
  </si>
  <si>
    <t>Příplatek k vápenocementové omítce vnitřních stěn za každých dalších 5 mm tloušťky ručně</t>
  </si>
  <si>
    <t>Poplatek za uložení na skládce (skládkovné) stavebního nebezpečného odpadu (holubí trus)</t>
  </si>
  <si>
    <t>Posouzení detailu osazení zvolené výplně otvoru s ohledem na dodržení povrchových teplot</t>
  </si>
  <si>
    <t>Čištění budov omytí dvojitých nebo zdvojených oken nebo balkonových dveří plochy do 1,5m2</t>
  </si>
  <si>
    <t>Čištění budov omytí dvojitých nebo zdvojených oken nebo balkonových dveří plochy do 2,5m2</t>
  </si>
  <si>
    <t>Hydraulická zvedací plošina na automobilovém podvozku výška zdvihu do 34 m včetně obsluhy</t>
  </si>
  <si>
    <t>Příplatek k jednořadovém podchycení stropů pro zatížení do 1000 kg/m ZKD 1 m v podchycení</t>
  </si>
  <si>
    <t>Poplatek za uložení na skládce (skládkovné) stavebního odpadu směsného kód odpadu 170 904</t>
  </si>
  <si>
    <t>Deska tepelně izolační minerální do šikmých střech a stěn  lambda=0,036 tl. 160 mm dodávka</t>
  </si>
  <si>
    <t>Montáž ochranného ohrazení trubkového/dílcového na vnějších stranách objektů lehkého tř. B</t>
  </si>
  <si>
    <t>Montáž vyrovnání vnitřního ostění, nadpraží a parapetů deskami z extrudovaného polystyrenu</t>
  </si>
  <si>
    <t>Poplatek za uložení na skládce (skládkovné) stavebního odpadu cihelného kód odpadu 170 102</t>
  </si>
  <si>
    <t>Poplatek za uložení na skládce (skládkovné) stavebního odpadu dřevěného kód odpadu 170 201</t>
  </si>
  <si>
    <t>Projektová dokumentace - výrobní dokumentace samostatně v SP neuvedená - pro fasádní prvky</t>
  </si>
  <si>
    <t>Vyřezání části záklopu nebo podbíjení stropu z prken tl do 32 mm plochy jednotlivě do 1 m2</t>
  </si>
  <si>
    <t>Vymezující rám z cementotřískových desek tl 22 mm broušených na pero a drážku šroubovaných</t>
  </si>
  <si>
    <t>Čištění budov omytí dvojitých nebo zdvojených oken nebo balkonových dveří plochy přes 2,5m2</t>
  </si>
  <si>
    <t>Montáž izolace tepelné podlah, stropů vrchem nebo střech překrytí fólií s přelepeným spojem</t>
  </si>
  <si>
    <t>Příplatek k lešení řadovému modulovému lehkému š 0,9 m v do 25 m za první a ZKD den použití</t>
  </si>
  <si>
    <t>Projektová dokumentace - výrobní dokumentace samostatně v SP neuvedená - pro zateplení půdy</t>
  </si>
  <si>
    <t>Vybourání otvorů ve zdivu cihelném pl do 0,25 m2 na MVC nebo MV z jedné strany tl do 900 mm</t>
  </si>
  <si>
    <t>Šetrná demontáž parapetních desek dřevěných nebo plastových šířky do 30 cm délky přes 1,0 m</t>
  </si>
  <si>
    <t>Demontáž ochranného ohrazení trubkového/dílcového na vnějších stranách objektů lehkého tř. B</t>
  </si>
  <si>
    <t>Deska tepelně izolační minerální do šikmých střech a stěn  lambda=0,036 tl. 100 mm - dodávka</t>
  </si>
  <si>
    <t>Deska tepelně izolační minerální do šikmých střech a stěn  lambda=0,036 tl. 200 mm - dodávka</t>
  </si>
  <si>
    <t>Napouštěcí dvojnásobný syntetický biodní nátěr tesařských prvků nezabudovaných do konstrukce</t>
  </si>
  <si>
    <t>Poplatek za uložení na skládce (skládkovné) stavebního odpadu keramického kód odpadu 170 103</t>
  </si>
  <si>
    <t>Krytina keramická drážková - - doplnění krytiny po instalaci vikýřů, včetně provedení detailů</t>
  </si>
  <si>
    <t>Příplatek k cenám dvojnásobných silikátových maleb za provádění malého rozsahu plochy do 5 m2</t>
  </si>
  <si>
    <t>Příplatek k lehké konzole š do 0,9 m pro založení lešení v do 10 m za první a ZKD den použití</t>
  </si>
  <si>
    <t>Příplatek k montáži oken rovné ostění připojovací spára do 45 mm - parotěsná páska / interiér</t>
  </si>
  <si>
    <t>Vnitrostaveništní doprava suti a vybouraných hmot pro budovy v do 24 m s omezením mechanizace</t>
  </si>
  <si>
    <t>Šetrná demontáž parapetních desek dřevěných nebo plastových šířky přes 30 cm délky přes 1,0 m</t>
  </si>
  <si>
    <t>Poplatek za uložení na skládce (skládkovné) stavebního odpadu na bázi sádry kód odpadu 170 802</t>
  </si>
  <si>
    <t>Doplnění části podlah hrubými prkny tl do 32 mm plochy jednotlivě do 1 m2 včetně dodávky řeziva</t>
  </si>
  <si>
    <t>Nové vnitřní zábradlí, ocelová tyčovina průměr 20 mm - výroba, dodávka, včetně povrchové úpravy</t>
  </si>
  <si>
    <t>Montáž ochranného zábradlí dílcového na vnějších stranách objektů odkloněného od svislice do 15°</t>
  </si>
  <si>
    <t>Montáž prostorové vázané kce s ocelovými spojkami z hraněného řeziva průřezové plochy do 120 cm2</t>
  </si>
  <si>
    <t>Montáž prostorové vázané kce s ocelovými spojkami z hraněného řeziva průřezové plochy do 224 cm2</t>
  </si>
  <si>
    <t>Dvojnásobné bílé malby ze směsí za mokra velmi dobře otěruvzdorných v místnostech výšky do 5,00 m</t>
  </si>
  <si>
    <t>Lešení pomocné pro objekty pozemních staveb s lešeňovou podlahou v do 1,9 m zatížení do 150 kg/m2</t>
  </si>
  <si>
    <t>Lešení pomocné pro objekty pozemních staveb s lešeňovou podlahou v do 3,5 m zatížení do 150 kg/m2</t>
  </si>
  <si>
    <t>Příplatek k montáži oken rovné ostění připojovací spára do 45 mm - paropropustná páska / exteriér</t>
  </si>
  <si>
    <t>Příplatek k ochrannému zábradlí dílcovému na vnějších stranách objektů za první a ZKD den použití</t>
  </si>
  <si>
    <t>SDK příčka tl 100 mm profil CW+UW 75 desky 1xA 12,5 bez TI EI 15 - pro oddělení jednotlivých etap</t>
  </si>
  <si>
    <t>Výrobní dokumentace nových oken - včetně detailní profilace u vybraných typů historizujících oken</t>
  </si>
  <si>
    <t>Demontáž ochranného zábradlí dílcového na vnějších stranách objektů odkloněného od svislice do 15°</t>
  </si>
  <si>
    <t>Deska tepelně izolační minerální kontaktních fasád podélné vlákno lambda=0,036 tl 200 mm - dodávka</t>
  </si>
  <si>
    <t>Montáž izolace tepelné vrchem stropů volně kladenými rohožemi, pásy, dílci, deskami v jedné vrstvě</t>
  </si>
  <si>
    <t>Nové okenní mříže v 1.PP, ocelová tyčovina průměr 20 mm - výroba, dodávka, včetně povrchové úpravy</t>
  </si>
  <si>
    <t>Zabednění části záklopu stropu z prken tl do 32 mm plochy jednotlivě do 1 m2 včetně dodávky řeziva</t>
  </si>
  <si>
    <t>Poplatek za uložení na skládce (skládkovné) stavebního odpadu z plastických hmot kód odpadu 170 203</t>
  </si>
  <si>
    <t>Příplatek k ochrannému ohrazení lehkému tř.B na vnějších stranách objektů za první a ZKD den použití</t>
  </si>
  <si>
    <t>Montáž atypických zámečnických konstrukcí hmotnosti do 5 kg - pomocné ocelové profily pro kotvení SDK</t>
  </si>
  <si>
    <t>Oplechování vikýřů z Cu plechu tl. 0,55 mm předzvětralého, barva přírodní - dodávka a montáž včetně detailů</t>
  </si>
  <si>
    <t>Příplatek k montáži oken rovné ostění připojovací spára do 15 mm - páska butylová páska / interiér, exteriér</t>
  </si>
  <si>
    <t>Parapety oken z Cu předzvětralého plechu tl. 0,55 mm, barva přírodní, včetně kotevních příponek - r.š. 205 mm</t>
  </si>
  <si>
    <t>Parapety oken z Cu předzvětralého plechu tl. 0,55 mm, barva přírodní, včetně kotevních příponek - r.š. 255 mm</t>
  </si>
  <si>
    <t>Parapety oken z Cu předzvětralého plechu tl. 0,55 mm, barva přírodní, včetně kotevních příponek - r.š. 305 mm</t>
  </si>
  <si>
    <t>Vyklizení starého nábytku a odpadů z půdy / předpokládané materiály - dřevo, kov, plast, kabely, směsný odpad</t>
  </si>
  <si>
    <t>Doplnění části stropního trámu z hranolů průřezové plochy do 224 cm2 - montáž - osazení dřevěné trámové výměny</t>
  </si>
  <si>
    <t>Montáž atypických zámečnických konstrukcí hmotnosti do 5 kg - sepnutí ocelových nosníků pomocí ocelových pásků</t>
  </si>
  <si>
    <t>Doplnění střešní krytiny z Cu plechu předzvětralého - včetně provedení detailů a napojení na stávající konstrukce</t>
  </si>
  <si>
    <t>Otlučení (osekání) vnitřní vápenné nebo vápenocementové omítky stropů rákosových v rozsahu do 100 % - malé plochy</t>
  </si>
  <si>
    <t>Tesařská konstrukce krovu - lokální opravy a výměny - lokalizace poruch, výrobní dokumentace, výměny, příložkování</t>
  </si>
  <si>
    <t>Parapety oken z Cu předzvětralého plechu tl. 0,55 mm, barva přírodní, včetně kotevních příponek - 1.PP - r.š. 405 mm</t>
  </si>
  <si>
    <t>Zpětná instalace obkladu stěn včetně nového roštu - včetně opravy a úpravy stávajícího obkladu, včetně povrchových úprav</t>
  </si>
  <si>
    <t>Oprava obkladu z obkladaček keramických do 45 ks/m2 kladených do malty - odsekání stávajících obkladů, montáž nových / parapety</t>
  </si>
  <si>
    <t>Příplatek k montáži oken zalomené ostění připojovací spára do 45 mm se spárou zalomení do 10 mm - paroprotěsná páska / interiér</t>
  </si>
  <si>
    <t>Příplatek k montáži oken zalomené ostění připojovací spára do 45 mm se spárou zalomení do 10 mm - paropropustná páska / exteriér</t>
  </si>
  <si>
    <t>Protidešťová žaluzie se síťkou proti hmyzu v rámu, do pultových vikýřů, materiál - pozink - rozměr 1040x840 mm, dodávka a montáž</t>
  </si>
  <si>
    <t>Parapety oken z Cu předzvětralého plechu tl. 0,55 mm, barva přírodní, včetně kotevních příponek - atypické půlkruhové - r.š. 255 mm</t>
  </si>
  <si>
    <t>Stěna šachtová, profil UW+2xCW 50, celková tl. 115 mm opláštěná sádrokartonovou deskou s minerální izolací tl. 40 mm (min 30 kg/m3)</t>
  </si>
  <si>
    <t>Vnitřní parapet - tělocvična - dřevěná deska z masivu, tl. 20 mm, s nosem, lakovaná do barvy rámu okna (slonová kost) - šířka 100 mm</t>
  </si>
  <si>
    <t>Vnitřní parapet - tělocvična - dřevěná deska z masivu, tl. 20 mm, s nosem, lakovaná do barvy rámu okna (slonová kost) - šířka 200 mm</t>
  </si>
  <si>
    <t>Montáž kontaktního zateplení vnějších stěn lepením a mechanickým kotvením desek z minerální vlny s  podélnou orientací tl přes 160 mm</t>
  </si>
  <si>
    <t>Opláštění rozvodů VZT - systémové, opláštění sádrokartonovou deskou s minerální izolací tl. 40 mm (min 30 kg/m3) / včetně rohových profilů</t>
  </si>
  <si>
    <t>Parapety oken z Cu předzvětralého plechu tl. 0,55 mm, barva přírodní, včetně kotevních příponek - atypické, eliptické ohnutí - r.š. 255 mm</t>
  </si>
  <si>
    <t>SDK stěna předsazená profil CW+UW, opláštěná 1x deskou impregnovanou tl. 12,5 mm bez tepelné izolace / celková tl. SDK konstrukce 192,5 mm</t>
  </si>
  <si>
    <t>Parapety oken z Cu předzvětralého plechu tl. 0,55 mm, barva přírodní, včetně kotevních příponek - s přesahující parapetní římsou - r.š. 355 mm</t>
  </si>
  <si>
    <t>Parapety oken z Cu předzvětralého plechu tl. 0,55 mm, barva přírodní, včetně kotevních příponek - s přesahující parapetní římsou - r.š. 405 mm</t>
  </si>
  <si>
    <t>Parapety oken z Cu předzvětralého plechu tl. 0,55 mm, barva přírodní, včetně kotevních příponek - s přesahující parapetní římsou - r.š. 555 mm</t>
  </si>
  <si>
    <t>Dodatečné osazení ocelových nosníků do připravených otvorů - BEZ DODÁVKY NOSNÍKŮ - včetně vyplnění mezery mezi nosníkem a zdivem rozpínavou maltou</t>
  </si>
  <si>
    <t>Vnitřní parapet, středový trakt k přístavbě - dřevěná deska z masivu, tl. 20 mm, s nosem, lakovaná do barvy rámu okna (slonová kost) - šířka 170 mm</t>
  </si>
  <si>
    <t>Poplatek za uložení na skládce (skládkovné) stavebního odpadu ze směsí nebo oddělených frakcí  betonu, cihel a keramických výrobků kód odpadu 170 107</t>
  </si>
  <si>
    <t>Vnitřní parapet, 1. , 2. a 3.NP hlavní budovy - dřevěná deska z masivu, tl. 20 mm, s nosem, lakovaná do barvy rámu okna (slonová kost) - šířka 300 mm</t>
  </si>
  <si>
    <t>Vnitřní parapet, 1. , 2. a 3.NP hlavní budovy - dřevěná deska z masivu, tl. 20 mm, s nosem, lakovaná do barvy rámu okna (slonová kost) - šířka 320 mm</t>
  </si>
  <si>
    <t>Vnitřní parapet, 1. , 2. a 3.NP hlavní budovy - dřevěná deska z masivu, tl. 20 mm, s nosem, lakovaná do barvy rámu okna (slonová kost) - šířka 460 mm</t>
  </si>
  <si>
    <t>Parapety oken z Cu předzvětralého plechu tl. 0,55 mm, barva přírodní, včetně kotevních příponek - atypický, zalomený s eliptickým prohnutím - r.š. 255 mm</t>
  </si>
  <si>
    <t>Jeřáb mobilní, min. nosnost 2 tuny, zdvih v. 25,0 m pro transport VZT jednotek a oc. roštu střechou / přistavení, odstavení,  předpoklad pracovní doby 8 hod</t>
  </si>
  <si>
    <t>Vnitřní parapet, přístavba 1.PP  a 1. a 2. NP, tělocvična - dřevěná deska z masivu, tl. 20 mm, s nosem, lakovaná do barvy rámu okna (slonová kost) - šířka 150 mm</t>
  </si>
  <si>
    <t>Jaklové ocelové pozinkované profily, pomocný spojovací a montážní materiál, kotvení - pomocné ocelové profily pro kotvení SDK, výroba, dodávka, vč. povrchové úpravy</t>
  </si>
  <si>
    <t>Parapety oken z Cu předzvětralého plechu tl. 0,55 mm, barva přírodní, včetně kotevních příponek - parapet je součástí oplechování římsy, bude napojeno ve falci - r.š. 495 mm</t>
  </si>
  <si>
    <t>Akustický stropní systém skládající se z pohltivých (alfa) a částečně odrazivých (gamma) panelů - pohltivé a částečně odrazivé kazety v poměru k ploše 5:1 / podrobný popis viz bod 6 TZ - dodávka a montáž</t>
  </si>
  <si>
    <t>Ocelový rošt pro AHU1 - profily UPE 300 (S235) žárově zinkované - rám montovaný na místě, včetně antivibračních podložek o rozměru 200x200 mm tl. 25 mm / dodávka a montáž včetně transportu - předpoklad střechou jeřábem</t>
  </si>
  <si>
    <t>Výměra 
bez ztr.</t>
  </si>
  <si>
    <t>Snížení energetické náročnosti budovy Gymnázia Dr. Josefa Pekaře</t>
  </si>
  <si>
    <t>DETAILNÍ SPECIFIKACE VIZ TABULKY VÝROBKŮ,  pokud není uvedeno jinak jednotková cena zahrnuje dodávku i montáž.
VŠECHNY UVEDENÉ ROZMĚRY JSOU POUZE ORIENTAČNÍ - NUTNO ZAMĚŘITI NA MÍSTĚ!</t>
  </si>
  <si>
    <t>POZNÁMKA
Postup prací bude konzultován s pracovníky magistrátu města Mladá Boleslav, odbor stavební a rozvoje města – oddělení památkové péče a pracovníky NPÚ Středočeského kraje se sídlem v Praze. Musí být dodrženy podmínky stanoviska příslušného orgánu památkové péče včetně pravidelných kontrolních dnů a přípravy vzorových oken, předpoklad 3 ks (vzorky viz samostatná položka v odd. VN_ON: Vedlejší a ostatní náklady / 000.1: Průzkumné a projektové práce, vzorky.</t>
  </si>
  <si>
    <t>Před zahájením demontáží provede zhotovitel podrobný průzkum oken a jejich dokumentaci. U zachovaných původních oken ve vikýřích bude sejmuta profilace včetně zdobných prvků a šetrně se demontují jako vzor pro zhotovení replik. Stávající fasádní výplně otvorů okna a dveře budou šetrně vyvěšeny a rámy a parapety odstraněny tak, aby vnější fasáda byla poškozena co nejméně. Šetrná demontáž proběhne u repasovaných vstupních dveří. Demontované výplně jsou označeny ve výkresech stávajícího stavu a bouracích prací. Nové fasádní výplně oken a dveří jsou podrobně uvedené v tabulce oken D.1.1.19 a D1.1.20.</t>
  </si>
  <si>
    <t>Před objednáním do výroby zpracuje zhotovitel výpis výplní otvorů (montážní dokumentaci) se specifikací kování, zasklení a doplňků a předloží jej pracovníkům památkové péče, stavebníkovi a technickému dozoru stavby k odsouhlasení. Následně budou vyrobena vzorová okna a opět předložena k odsouhlasení. Historizující výplně budou včetně zdobné profilace poutců a klapaček a se zdobnými hlavicemi klapaček dle dochovaných oken ve vikýřích. Historizující výplně budou s obnoveným původním kováním kolem r. 1900 – oliva (klička) + panty zakončené bambulkami, zarážky okenních křídel ve spodním profilu, distanční packy na vnějších otvíravých křídlech, atd.</t>
  </si>
  <si>
    <t>Veškeré repase, resp. odborné řemeslné opravy demontovatelných prvků budou prováděny dílensky</t>
  </si>
  <si>
    <t>Osazení nových oken  a dveří vč. napojení na okolní konstrukce bude provedeno v souladu s ČSN 74 6077 (tj. od interiéru – parotěsnící páska + tepelně izolační vrstva + paropropustná, vodotěsná a vzduchotěsná páska z exteriéru). Výměna oken bude provedena včetně nových vnějších a vnitřních parapetů. Způsob ukotvení otvorové výplně určí dodavatel nových výplní otvorů s ohledem na materiál a stav konstrukce ostění, nadpraží a parapetů</t>
  </si>
  <si>
    <t>Tepelně technické parametry oken Uw,max=1,0 W/m²K., dveří musejí odpovídat požadavkům energetického auditu a platné ČSN 73 0540-2 včetně kritických povrchových teplot na styku rámu okna a vnitřního ostění. Pokud si to objednatel vyžádá, musí zhotovitel doložit posouzení detailu osazení zvolené výplně otvoru s ohledem na dodržení povrchových teplot.</t>
  </si>
  <si>
    <t>W01</t>
  </si>
  <si>
    <t>W02</t>
  </si>
  <si>
    <t>W04</t>
  </si>
  <si>
    <t>W05</t>
  </si>
  <si>
    <t>W06</t>
  </si>
  <si>
    <t>W07</t>
  </si>
  <si>
    <t>W12</t>
  </si>
  <si>
    <t>W16</t>
  </si>
  <si>
    <t>W17</t>
  </si>
  <si>
    <t>W23</t>
  </si>
  <si>
    <t>Okno dřevěné dovnitř otevíravé, čtyřkřídlé s pevnými poutci a křídly, nadpraží segment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barva: exteriér - okrová (hořčicová)  interiér - slonová kost
- rozměr cca 1100x2000 mm</t>
  </si>
  <si>
    <t>W24</t>
  </si>
  <si>
    <t>Okno dřevěné kyvné, jednokřídlé s pevnými poutci a křídly, oválné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1400x1000 mm</t>
  </si>
  <si>
    <t>W25</t>
  </si>
  <si>
    <t>Okno dřevěné dovnitř otevíravé, atypický tvar, dvoukřídlé s pevnými poutci a křídly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1200x2000 mm</t>
  </si>
  <si>
    <t>W26</t>
  </si>
  <si>
    <t>Okno dřevěné dovnitř otevíravé, jednokřídlé s pevnými poutci a křídly (podkroví)
-  přesná kopie včetně zachování kování (při velké míře poškození kování provést přesnou kopii)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600x1200 mm</t>
  </si>
  <si>
    <t>W27</t>
  </si>
  <si>
    <t>Okno dřevěné pevně zasklené, kruhové (podkroví)
-  přesná kopie včetně zachování kování (při velké míře poškození kování provést přesnou kopii)
- zasklení:vnější okno jednoduché, čiré
- barva: exteriér - okrová (hořčicová)  interiér - slonová kost
- průměr cca 1000 mm</t>
  </si>
  <si>
    <t>W28</t>
  </si>
  <si>
    <t>W30</t>
  </si>
  <si>
    <t>W31</t>
  </si>
  <si>
    <t>W32</t>
  </si>
  <si>
    <t>W33</t>
  </si>
  <si>
    <t>W37</t>
  </si>
  <si>
    <t>W08</t>
  </si>
  <si>
    <t>W09</t>
  </si>
  <si>
    <t>W10</t>
  </si>
  <si>
    <t>W11</t>
  </si>
  <si>
    <t>W13</t>
  </si>
  <si>
    <t>W14</t>
  </si>
  <si>
    <t>W15</t>
  </si>
  <si>
    <t>W18</t>
  </si>
  <si>
    <t>W19</t>
  </si>
  <si>
    <t>W20</t>
  </si>
  <si>
    <t>W21</t>
  </si>
  <si>
    <t>W29</t>
  </si>
  <si>
    <t>W22</t>
  </si>
  <si>
    <t>W34</t>
  </si>
  <si>
    <t>W35</t>
  </si>
  <si>
    <t>W36</t>
  </si>
  <si>
    <t>D 02</t>
  </si>
  <si>
    <t>Repase vstupních dřevěných dveří jednokřídlých (neobarokních) s prosklením čirým sklem se zdobnou mříží (1.NP) - DÍLENSKÁ REPASE
- barva tmavá hnědá, opatřeno lakem
- poutec i klapačka s profilací
- kování klika - klikazámek FAB
- úpravy budou odsouhlaseny pracovníky příslušného oddělení památkové péče
- barevné nátěry budou vzorkovány
- rozměr: 2550x3630 mm</t>
  </si>
  <si>
    <t>D03</t>
  </si>
  <si>
    <t>Repase vstupních dřevěných dveří dvoukřídlých (neobarokních)s prosklením čirým sklem se zdobnou mříží (1.NP) - DÍLENSKÁ REPASE
- barva tmavá hnědá, opatřeno lakem
- poutec i klapačka s profilací
- kování klika - klikazámek FAB
-  úpravy budou odsouhlaseny pracovníky příslušného oddělení památkové péče
- barevné nátěry budou vzorkovány
- rozměr: 2000x2830 mm</t>
  </si>
  <si>
    <t>D 02.N1</t>
  </si>
  <si>
    <t>Náhradní vstupní dveře po dobu repase dveří D 02
- dodávka, montáž včetně kování
- rozměr: 2550x3630 mm</t>
  </si>
  <si>
    <t>D 02.N2</t>
  </si>
  <si>
    <t>Náhradní vstupní dveře po dobu repase dveří D 02
- demontáž, likvidace
- rozměr: 2550x3630 mm</t>
  </si>
  <si>
    <t>D03.N1</t>
  </si>
  <si>
    <t>Náhradní vstupní dveře po dobu repase dveří D 03
- dodávka, montáž včetně kování
- rozměr: 2000x2830 mm</t>
  </si>
  <si>
    <t>D03.N2</t>
  </si>
  <si>
    <t>Náhradní vstupní dveře po dobu repase dveří D 03
- demontáž, likvidace
- rozměr: 2000x2830 mm</t>
  </si>
  <si>
    <t>D04</t>
  </si>
  <si>
    <t>Vchodové dvoukřídlé dveře dřevěné hladké se zárubní, v horní části nadsvětlík, otevíravé ven (1.NP)
- materiál: tvrdé dřevo (dub)pružné těsnění po obvodu, hliníkový práh
- zasklení: izol. trojsklo čiré , Ug, max = 1,0 w/m2K
- Ud = 1,20 w/m2K
- bezpečnostní závěsy a tříbodový bezpečnostní zámek, vložka do systému generálního klíče
- kování: interier klika, exterier koule, samozavírač
- povrchová úprava: exteriér - okrová (hořčicová) interiér - slonová kost
- rozměr: 1300x3250 mm</t>
  </si>
  <si>
    <t>D05</t>
  </si>
  <si>
    <t>Vchodové dvoukřídlé dveře dřevěné kazetové se zárubní, v horní části prosklené, pravé, otevíravé ven (1.NP)
- materiál: tvrdé dřevo (dub)
- zasklení: izol. trojsklo čiré , Ug, max = 1,0 w/m2K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1100x2250 mm</t>
  </si>
  <si>
    <t>D06</t>
  </si>
  <si>
    <t>Vchodové jednokřídlé dveře dřevěné kazetové se zárubní, plné, levé, otevíravé ven (1.NP)
- materiál: tvrdé dřevo (dub)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800x2250 mm</t>
  </si>
  <si>
    <t>D07</t>
  </si>
  <si>
    <t>Vchodové dvoukřídlé dveře dřevěné kazetové se zárubní, v horní části prosklené, pravé, otevíravé ven (1.NP)
- materiál: tvrdé dřevo (dub)
- zasklení: izol. trojsklo čiré Ug, max = 1,0 w/m2K
- Ud = 1,20 w/m2K
- pružné těsnění po obvodu, hliníkový práh
- bezpečnostní závěsy a tříbodový bezpečnostní zámek, vložka da systému generálního klíče
- kování: interier klika, exterier klika, samozavírač
- povrchová úprava: exteriér - okrová (hořčicová) interiér - slonová kost
- rozměr: 1100x2250 mm</t>
  </si>
  <si>
    <t>D08</t>
  </si>
  <si>
    <t>Vchodové dvoukřídlé dveře dřevěné hladké se zárubní, v horní části nadsvětlík, otevíravé ven (1.NP)
- materiál: tvrdé dřevo (dub)
- zasklení: izol. trojsklo čiré , Ug, max = 1,0 w/m2K
- Ud = 1,20 w/m2K
- pružné těsnění po obvodu, hliníkový práh
- bezpečnostní závěsy a tříbodový bezpečnostní zámek, vložka do sytému generálního klíče
- kování: interier klika, exterier koule, samozavírač
- povrchová úprava: exteriér - okrová (hořčicová) interiér - slonová kost
- rozměr: 1300x3250 mm</t>
  </si>
  <si>
    <t>D09</t>
  </si>
  <si>
    <t>Vchodové dvoukřídlé dveře dřevěné kazetové prosklené se zárubní, v horní části nadsvětlík, otevíravé dovnitř (2.NP)
- materiál: tvrdé dřevo (dub)
- zasklení: izol. trojsklo čiré , Ug, max = 1,0 w/m2K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1500x3700 mm</t>
  </si>
  <si>
    <t>D01</t>
  </si>
  <si>
    <t>Vchodové dveře jednořídlové plastové s potiskem pro slabozraké, ovládáno táhlem (1.PP)
- křídlo š. 900 mm, otvírání ven, prahová lišta do výšky 20 mm
- Ud = 1,20 w/m2K
- kování: interiér - paniková klika, exteriér - koule, kovová, stříbrný odstín
- bezpečnostní dveřní závěsy (3x), zámek: tříbodový bezpečnostní zámek, do systému generálního klíče
- samozavírač s funkcí aretace
- barva: exteriér - fólie v barvě okrová (hořčicová) interiér - bílá
- rozměr: 900 (1000)x2100 mm</t>
  </si>
  <si>
    <t>D11</t>
  </si>
  <si>
    <t>D12</t>
  </si>
  <si>
    <t>D13</t>
  </si>
  <si>
    <t>766.7: Vnitřní dveře plastové</t>
  </si>
  <si>
    <t>D10</t>
  </si>
  <si>
    <t>D14</t>
  </si>
  <si>
    <t>STAVEBNÍ ČÁST - FASÁDNÍ VÝPLNĚ OTVORŮ</t>
  </si>
  <si>
    <t>REKAPITULACE</t>
  </si>
  <si>
    <t>STAVEBNÍ ČÁST - ZATEPLENÍ PŮDY</t>
  </si>
  <si>
    <t>D1.1.3: TECHNICKÉ VYBAVENÍ BUDOV - STAVEBNÍ ČÁST</t>
  </si>
  <si>
    <t>D1.1.2: ZATEPLENÍ PŮDY</t>
  </si>
  <si>
    <t>D1.1.1: FASÁDNÍ VÝPLNĚ OTVORŮ</t>
  </si>
  <si>
    <t xml:space="preserve"> </t>
  </si>
  <si>
    <t>740100101</t>
  </si>
  <si>
    <t>AHU1 - Vzduchotechnická jednotka ve vnitřním provedení ( např. WOLF - TE 110 ) - pro přívod a odvod vzduchu</t>
  </si>
  <si>
    <t>Přívod: klapka, filtr EU5, deskový rekuperační výměník, vodní ohřívač, ventilátor_x000D_
Odvod: klapka, filtr EU4, ventilátor_x000D_
Vp = 6420 m3/h, Pext = 350Pa _x000D_
Vo = 6420 m3/h, Pext = 350Pa _x000D_
vč.pružných vložek na sání a výtlaku z jednotky_x000D_</t>
  </si>
  <si>
    <t>740100102</t>
  </si>
  <si>
    <t>vč. měření a regulace ( rozváděč, kabeláž, čidla, manometry, teploměry, regulátor, propojení, zprovoznění, …)</t>
  </si>
  <si>
    <t>sada</t>
  </si>
  <si>
    <t>740100201</t>
  </si>
  <si>
    <t>SA1.1 - Tlumič hluku buňkový do potrubí 1400x630/1000</t>
  </si>
  <si>
    <t>740100202</t>
  </si>
  <si>
    <t>RP1.1 - Regulátor variabilního průtoku se servopohonem o200 mm-( např. LVC/200/Easy ), napájení 230V</t>
  </si>
  <si>
    <t>740100203</t>
  </si>
  <si>
    <t>RP1.2 - Regulátor variabilního průtoku se servopohonem o200 mm-( např. LVC/200/Easy ), napájení 230V</t>
  </si>
  <si>
    <t>740100204</t>
  </si>
  <si>
    <t>RP1.3 - Regulátor variabilního průtoku se servopohonem o250 mm-( např. LVC/250/Easy ), napájení 230V</t>
  </si>
  <si>
    <t>740100205</t>
  </si>
  <si>
    <t>RP1.4 - Regulátor variabilního průtoku se servopohonem o250 mm-( např. LVC/250/Easy ), napájení 230V</t>
  </si>
  <si>
    <t>740100206</t>
  </si>
  <si>
    <t>RP1.5 - Regulátor variabilního průtoku se servopohonem o250 mm-( např. LVC/250/Easy ), napájení 230V</t>
  </si>
  <si>
    <t>740100207</t>
  </si>
  <si>
    <t>RP1.6 - Regulátor variabilního průtoku se servopohonem o250 mm-( např. LVC/250/Easy ), napájení 230V</t>
  </si>
  <si>
    <t>740100208</t>
  </si>
  <si>
    <t>RP1.7 - Regulátor variabilního průtoku se servopohonem o250 mm-( např. LVC/250/Easy ), napájení 230V</t>
  </si>
  <si>
    <t>740100209</t>
  </si>
  <si>
    <t>RP1.8 - Regulátor variabilního průtoku se servopohonem o250 mm-( např. LVC/250/Easy ), napájení 230V</t>
  </si>
  <si>
    <t>740100210</t>
  </si>
  <si>
    <t>RP1.9 - Regulátor variabilního průtoku se servopohonem o250 mm-( např. LVC/250/Easy ), napájení 230V</t>
  </si>
  <si>
    <t>740100211</t>
  </si>
  <si>
    <t>RP1.10 - Regulátor variabilního průtoku se servopohonem o250 mm-( např. LVC/250/Easy ), napájení 230V</t>
  </si>
  <si>
    <t>740100212</t>
  </si>
  <si>
    <t>740100213</t>
  </si>
  <si>
    <t>740100214</t>
  </si>
  <si>
    <t>740100215</t>
  </si>
  <si>
    <t>740100216</t>
  </si>
  <si>
    <t>740100217</t>
  </si>
  <si>
    <t>740100218</t>
  </si>
  <si>
    <t>740100219</t>
  </si>
  <si>
    <t>740100220</t>
  </si>
  <si>
    <t>740100221</t>
  </si>
  <si>
    <t>740100301</t>
  </si>
  <si>
    <t>SG1.1 - Přívodní vyúst komfortní s regulací R2, vel. 525x75, barva RALL dle architekta</t>
  </si>
  <si>
    <t>740100302</t>
  </si>
  <si>
    <t>EG1.1 - Odvodní vyúst komfortní s regulací R1, vel. 525x75, barva RALL dle architekta</t>
  </si>
  <si>
    <t>740100303</t>
  </si>
  <si>
    <t>SG1.2 - Přívodní vyúst komfortní s regulací R2, vel. 625x75, barva RALL dle architekta</t>
  </si>
  <si>
    <t>740100304</t>
  </si>
  <si>
    <t>EG1.2 - Odvodní vyúst komfortní s regulací R1, vel. 625x75, barva RALL dle architekta</t>
  </si>
  <si>
    <t>740100305</t>
  </si>
  <si>
    <t>Protidešťová žaluzie 0,6m2 vč. Rámu a síta - dodávka stavby</t>
  </si>
  <si>
    <t>740100306</t>
  </si>
  <si>
    <t>740100307</t>
  </si>
  <si>
    <t>Kruhové potrubí z pozinkovaného plechu o síle dle norem, včetně tvarovek, regulačních klapek, spojovacího a těsnícího materiálu ( SPIRO ) do průměru 3</t>
  </si>
  <si>
    <t>740100308</t>
  </si>
  <si>
    <t>Kruhové potrubí z pozinkovaného plechu o síle dle norem, včetně tvarovek, regulačních klapek, spojovacího a těsnícího materiálu ( SPIRO ) do průměru 2</t>
  </si>
  <si>
    <t>740100309</t>
  </si>
  <si>
    <t>740100310</t>
  </si>
  <si>
    <t>Potrubí hranaté z pozinkovaného plechu o síle dle norem, včetně tvarovek, regulačních klapek, spojovacího a těsnícího materiálu do obvodu 2600/20% tva</t>
  </si>
  <si>
    <t>740100311</t>
  </si>
  <si>
    <t>Potrubí hranaté z pozinkovaného plechu o síle dle norem, včetně tvarovek, regulačních klapek, spojovacího a těsnícího materiálu do obvodu 1800/20% tva</t>
  </si>
  <si>
    <t>740100312</t>
  </si>
  <si>
    <t>Tepelná izolace potrubí - minerální vlna s polepem - tl.6cm</t>
  </si>
  <si>
    <t>740100313</t>
  </si>
  <si>
    <t>Tepelná izolace potrubí - minerální vlna s polepem - tl.4cm</t>
  </si>
  <si>
    <t>740100314</t>
  </si>
  <si>
    <t>Požární izolace potrubí - minerální vlna s polepem - odolnost 45min.</t>
  </si>
  <si>
    <t>740200101</t>
  </si>
  <si>
    <t>AHU2 - Vzduchotechnická jednotka ve vnitřním provedení ( např. WOLF - TE 159 ) - pro přívod a odvod vzduchu</t>
  </si>
  <si>
    <t>Přívod: klapka, filtr EU5, deskový rekuperační výměník, vodní ohřívač, ventilátor_x000D_
Odvod: klapka, filtr EU4, ventilátor_x000D_
Vp = 8810 m3/h, Pext = 380Pa _x000D_
Vo = 8810 m3/h, Pext = 370Pa _x000D_
vč.pružných vložek na sání a výtlaku z jednotky_x000D_</t>
  </si>
  <si>
    <t>740200102</t>
  </si>
  <si>
    <t>740200201</t>
  </si>
  <si>
    <t>SA2.1 - Tlumič hluku buňkový do potrubí 1400x900/1000</t>
  </si>
  <si>
    <t>740200202</t>
  </si>
  <si>
    <t>RP2.1 - Regulátor variabilního průtoku se servopohonem o200 mm-( např. LVC/200/Easy ), napájení 230V</t>
  </si>
  <si>
    <t>740200203</t>
  </si>
  <si>
    <t>RP2.2 - Regulátor variabilního průtoku se servopohonem o200 mm-( např. LVC/200/Easy ), napájení 230V</t>
  </si>
  <si>
    <t>740200204</t>
  </si>
  <si>
    <t>RP2.3 - Regulátor variabilního průtoku se servopohonem o250 mm-( např. LVC/250/Easy ), napájení 230V</t>
  </si>
  <si>
    <t>740200205</t>
  </si>
  <si>
    <t>RP2.4 - Regulátor variabilního průtoku se servopohonem o250 mm-( např. LVC/250/Easy ), napájení 230V</t>
  </si>
  <si>
    <t>740200206</t>
  </si>
  <si>
    <t>RP2.5 - Regulátor variabilního průtoku se servopohonem o250 mm-( např. LVC/250/Easy ), napájení 230V</t>
  </si>
  <si>
    <t>740200207</t>
  </si>
  <si>
    <t>RP2.6 - Regulátor variabilního průtoku se servopohonem o250 mm-( např. LVC/250/Easy ), napájení 230V</t>
  </si>
  <si>
    <t>740200208</t>
  </si>
  <si>
    <t>RP2.7 - Regulátor variabilního průtoku se servopohonem o250 mm-( např. LVC/250/Easy ), napájení 230V</t>
  </si>
  <si>
    <t>740200209</t>
  </si>
  <si>
    <t>RP2.8 - Regulátor variabilního průtoku se servopohonem o250 mm-( např. LVC/250/Easy ), napájení 230V</t>
  </si>
  <si>
    <t>740200210</t>
  </si>
  <si>
    <t>RP2.9 - Regulátor variabilního průtoku se servopohonem o250 mm-( např. LVC/250/Easy ), napájení 230V</t>
  </si>
  <si>
    <t>740200211</t>
  </si>
  <si>
    <t>RP2.10 - Regulátor variabilního průtoku se servopohonem o250 mm-( např. LVC/250/Easy ), napájení 230V</t>
  </si>
  <si>
    <t>740200212</t>
  </si>
  <si>
    <t>RP2.11 - Regulátor variabilního průtoku se servopohonem o250 mm-( např. LVC/250/Easy ), napájení 230V</t>
  </si>
  <si>
    <t>740200213</t>
  </si>
  <si>
    <t>RP2.12 - Regulátor variabilního průtoku se servopohonem o200 mm-( např. LVC/200/Easy ), napájení 230V</t>
  </si>
  <si>
    <t>740200214</t>
  </si>
  <si>
    <t>740200215</t>
  </si>
  <si>
    <t>740200216</t>
  </si>
  <si>
    <t>740200217</t>
  </si>
  <si>
    <t>740200218</t>
  </si>
  <si>
    <t>740200219</t>
  </si>
  <si>
    <t>740200220</t>
  </si>
  <si>
    <t>740200221</t>
  </si>
  <si>
    <t>740200222</t>
  </si>
  <si>
    <t>740200223</t>
  </si>
  <si>
    <t>740200301</t>
  </si>
  <si>
    <t>SG2.1 - Přívodní vyúst komfortní s regulací R2, vel. 525x75, barva RALL dle architekta</t>
  </si>
  <si>
    <t>740200302</t>
  </si>
  <si>
    <t>EG2.1 - Odvodní vyúst komfortní s regulací R1, vel. 525x75, barva RALL dle architekta</t>
  </si>
  <si>
    <t>740200303</t>
  </si>
  <si>
    <t>SG2.2 - Přívodní vyúst komfortní s regulací R2, vel. 625x75, barva RALL dle architekta</t>
  </si>
  <si>
    <t>740200304</t>
  </si>
  <si>
    <t>EG2.2 - Odvodní vyúst komfortní s regulací R1, vel. 625x75, barva RALL dle architekta</t>
  </si>
  <si>
    <t>740200305</t>
  </si>
  <si>
    <t>SG2.3 - Přívodní vyúst komfortní s regulací R2, vel. 525x125, barva RALL dle architekta</t>
  </si>
  <si>
    <t>740200306</t>
  </si>
  <si>
    <t>EG3.2 - Odvodní vyúst komfortní s regulací R1, vel. 525x125, barva RALL dle architekta</t>
  </si>
  <si>
    <t>740200307</t>
  </si>
  <si>
    <t>Protidešťová žaluzie 0,8m2 vč. Rámu a síta - dodávka stavby</t>
  </si>
  <si>
    <t>740200308</t>
  </si>
  <si>
    <t>740200309</t>
  </si>
  <si>
    <t>740200310</t>
  </si>
  <si>
    <t>740200311</t>
  </si>
  <si>
    <t>740200312</t>
  </si>
  <si>
    <t>Potrubí hranaté z pozinkovaného plechu o síle dle norem, včetně tvarovek, regulačních klapek, spojovacího a těsnícího materiálu do obvodu 3500/20% tva</t>
  </si>
  <si>
    <t>740200313</t>
  </si>
  <si>
    <t>740200314</t>
  </si>
  <si>
    <t>740200315</t>
  </si>
  <si>
    <t>740200316</t>
  </si>
  <si>
    <t>740200317</t>
  </si>
  <si>
    <t>740300101</t>
  </si>
  <si>
    <t>740300102</t>
  </si>
  <si>
    <t>Dodavatelská dokumentace</t>
  </si>
  <si>
    <t>Pokud není uvedeno jinak, obsahují všechny položky dodávku a montáž zařízení vč. veškerých pomocných materiálů nutných k montáži zařízení_x000D_
Montážní, spojovací, těsnící, závěsový materiál, vč. pomocných konstrukcí pod zařízení, vč. materiálu pro  eliminaci přenosu vibrací do stavebních konstrukcí od všech zařízení, rýhovaná vícevrstvá pryž, izolátory chvění _x000D_
Výměry potrubí jsou uvedeny bez prořezů_x000D_
Veškeré zařízení bude vybíráno od prověřených výrobců v oboru. Uvedené referenční výrobky udávají technický a kvalitativní standard výrobku. _x000D_
Podkladem pro ocenění, stavbu, technické řešení jednotlivých konstrukcí a objednávání materiálu je projekt jako celek, přičemž stačí,aby příslušné dodávky a práce byly zmíněny v některé z jeho částí. Technické řešení jednotlivých konstrukcí nelze v žádném případě odvozovat od této specifikace, ale výlučně od projektu._x000D_
Uchazeč (Zhotovitel) si je vědom, že je jeho povinností zahrnout do ceny  i veškeré práce a materiály, které nemusí být v tomto výkazu výměr vyslovně uvedené, ale jsou součástí projektu. Případné doplnění specifikaci je možno jen v samostatném výkazu  (tzn. ""pod čarou"" tohoto výkazu výměr). Následné změny výměr v průběhu realizace nebudou akceptovány._x000D_
Pokud to není jmenovitě uvedeno v této specifikaci, jsou součástí ceny Zhotovitele i veškeré zkoušky, potřebná měření, inspekce, uvedení zařízení do provozu, zaškolení obsluhy a revize, zpracování veškeré dílenské dokumentace, provozních předpisů, manuálů a zpracování projektu skutečného provedení._x000D_</t>
  </si>
  <si>
    <t>740300104</t>
  </si>
  <si>
    <t>Zaregulování soustavy</t>
  </si>
  <si>
    <t>740300105</t>
  </si>
  <si>
    <t>Manuály</t>
  </si>
  <si>
    <t>740300106</t>
  </si>
  <si>
    <t>Testy a revíze</t>
  </si>
  <si>
    <t>740300107</t>
  </si>
  <si>
    <t>Zaškolení</t>
  </si>
  <si>
    <t>740300108</t>
  </si>
  <si>
    <t>Zkušební provoz</t>
  </si>
  <si>
    <t>740300109</t>
  </si>
  <si>
    <t>Energie a jiná media</t>
  </si>
  <si>
    <t>740300110</t>
  </si>
  <si>
    <t>Lešení a pomocné konstrukce</t>
  </si>
  <si>
    <t>73111</t>
  </si>
  <si>
    <t>Demontáž - Stávající ocelové potrubí do DN 50, včetně rozřezání, konzol, tepelných izolací a připojovacích armatur</t>
  </si>
  <si>
    <t>73112</t>
  </si>
  <si>
    <t>Demontáž - Stávající teplovodní sahara ZHA 520, včetně armatur a připojovacího potrubí</t>
  </si>
  <si>
    <t>73121</t>
  </si>
  <si>
    <t>D+M - Potrubí z uhlíkové oceli (Oc) 35,0x1,5 mm</t>
  </si>
  <si>
    <t>73122</t>
  </si>
  <si>
    <t>D+M - Potrubí z uhlíkové oceli (Oc) 42,0x1,5 mm</t>
  </si>
  <si>
    <t>D.1.4.2_03</t>
  </si>
  <si>
    <t>ÚT-Potrubí ocelové bezešvé</t>
  </si>
  <si>
    <t>73131</t>
  </si>
  <si>
    <t>D+M - Potrubí ocelové (OC) DN 40</t>
  </si>
  <si>
    <t>73141</t>
  </si>
  <si>
    <t>D+M - Izolace MV tl. 30 mm + polep ALS fólií na potrubí d 35,0x1,5 mm</t>
  </si>
  <si>
    <t>73142</t>
  </si>
  <si>
    <t>D+M - Izolace MV tl. 40 mm + polep ALS fólií na potrubí d 42,0x1,5 mm</t>
  </si>
  <si>
    <t>73143</t>
  </si>
  <si>
    <t>D+M - Izolace MV tl. 40 mm + polep ALS fólií na potrubí DN 40</t>
  </si>
  <si>
    <t>73144</t>
  </si>
  <si>
    <t>D+M - Návleková tepelná izolace PE tl. 25 mm + polep AL fólií na potrubí d 35,0x1,5 mm</t>
  </si>
  <si>
    <t>73145</t>
  </si>
  <si>
    <t>D+M - Izolace MV tl. 60 mm + hliníkový plech na potrubí d 35,0x1,5 mm</t>
  </si>
  <si>
    <t>73151</t>
  </si>
  <si>
    <t>D+M - Kulový kohout závitový, t = 120 °C, PN16, niklovaná mosaz, provedení páka, DN 32</t>
  </si>
  <si>
    <t>73152</t>
  </si>
  <si>
    <t>D+M - Kulový kohout závitový, t = 120 °C, PN16, niklovaná mosaz, provedení páka, DN 40</t>
  </si>
  <si>
    <t>73153</t>
  </si>
  <si>
    <t>D+M - Zpětná klapka pružinová závitová s gumovým těsněním, t = 110 °C, PN16, mosaz, DN 32</t>
  </si>
  <si>
    <t>73154</t>
  </si>
  <si>
    <t>D+M - Filtr závitový, t = 110 °C, PN16, mosaz, DN 32</t>
  </si>
  <si>
    <t>73155</t>
  </si>
  <si>
    <t>D+M - Filtr závitový, t = 110 °C, PN16, mosaz, DN 40</t>
  </si>
  <si>
    <t>73156</t>
  </si>
  <si>
    <t>D+M - Automatický odvzdušňovací ventil pro topnou vodu, t = 120 °C, PN14, mosaz, DN 15</t>
  </si>
  <si>
    <t>73157</t>
  </si>
  <si>
    <t>D+M - Odvzdušňovací nádobka</t>
  </si>
  <si>
    <t>73158</t>
  </si>
  <si>
    <t>D+M - Teploměr axiální s jímkou L 100 mm, t = 0 až 120 °C, O 80 mm</t>
  </si>
  <si>
    <t>73159</t>
  </si>
  <si>
    <t>731510</t>
  </si>
  <si>
    <t>D+M - Pružná pancéřová hadice, nerez, t = 110 °C, délka 70 cm, DN 32</t>
  </si>
  <si>
    <t>731511</t>
  </si>
  <si>
    <t>D+M - Osový pryžový kompenzátor závitový, t = 100 °C, DN 40</t>
  </si>
  <si>
    <t>731512</t>
  </si>
  <si>
    <t>D+M - Trojcestný směšovací ventil DN 15, 10 bar, -10 až+110 °C, včetně servopohonu a příslušenství</t>
  </si>
  <si>
    <t>731513</t>
  </si>
  <si>
    <t>D+M - Úsporné elektronické oběhové čerpadlo  - 180 mm, 230 V, PN 10, h max = 8,0 m</t>
  </si>
  <si>
    <t>731514</t>
  </si>
  <si>
    <t>D+M - Úsporné elektronické oběhové čerpadlo  - 180 mm, 230 V, PN 10, h max = 6,0 m</t>
  </si>
  <si>
    <t>731515</t>
  </si>
  <si>
    <t>D+M - Jímka + příložné čidlo teploty topné vody</t>
  </si>
  <si>
    <t>731516</t>
  </si>
  <si>
    <t>D+M - Návarek pro montáž jímek do potrubí</t>
  </si>
  <si>
    <t>731517</t>
  </si>
  <si>
    <t>D+M - Kulový plnicí a vypouštěcí závitový, t = 120 °C, PN16, niklovaná mosaz, provedení páka, DN 15</t>
  </si>
  <si>
    <t>731518</t>
  </si>
  <si>
    <t>D+M - Regulační ventil se servopohonem, t = 110 °C, PN16, 230 V, DN 15</t>
  </si>
  <si>
    <t>731519</t>
  </si>
  <si>
    <t>D+M - Regulační ventil se servopohonem, t = 110 °C, PN16, 230 V, DN 20</t>
  </si>
  <si>
    <t>731520</t>
  </si>
  <si>
    <t>D+M - Elektrická vytápěcí jednotka, včetně nástěnné směšovací jednotky a příslušenství se závěsem, 1410 m3/h, maximálně 12 kW</t>
  </si>
  <si>
    <t>731521</t>
  </si>
  <si>
    <t>D+M - Ovládací skříňka pro 1 vytápěcí jednotku</t>
  </si>
  <si>
    <t>731522</t>
  </si>
  <si>
    <t>D+M - Prostorový termostat pro 1 vytápěcí jednotku</t>
  </si>
  <si>
    <t>73161</t>
  </si>
  <si>
    <t>D+M - Prokabelování s ovládacími/ovládanými prvky- čidla teploty, oběhová čerpadla, servopohony atd.</t>
  </si>
  <si>
    <t>73162</t>
  </si>
  <si>
    <t>Vyregulování okruhu vytápění v rámci první topné sezóny, nastavení teplot, průtoků, provozních parametrů, energetický management</t>
  </si>
  <si>
    <t>73171</t>
  </si>
  <si>
    <t>Vyregulování celé otopné soustavy - projekční práce</t>
  </si>
  <si>
    <t>73172</t>
  </si>
  <si>
    <t>Vyregulování celé otopné soustavy - montážní práce, včetně tlakových zkoušek a revizí</t>
  </si>
  <si>
    <t>73173</t>
  </si>
  <si>
    <t>Vyvážení všech seřizovacích armatur, včetně tlakových zkoušek a revizí</t>
  </si>
  <si>
    <t>73181</t>
  </si>
  <si>
    <t>Bourání (jádrové vrtání) prostupu nosnou stěnou a stropem dvojci pro potrubí do DN 50, včetně transportu suti a uložení na skládku + oprava, začištění</t>
  </si>
  <si>
    <t>73182</t>
  </si>
  <si>
    <t>Ostatní bourací, přípomocné a zednické práce vč.začištění a zaomítnutí drážek do původní podoby</t>
  </si>
  <si>
    <t>73183</t>
  </si>
  <si>
    <t>Požární utěsnění prostupu - min. EI 60-120 min</t>
  </si>
  <si>
    <t>73191</t>
  </si>
  <si>
    <t>Topná zkouška celého zařízení 72 hodin</t>
  </si>
  <si>
    <t>73192</t>
  </si>
  <si>
    <t>Tlaková zkouška celého zařízení</t>
  </si>
  <si>
    <t>73193</t>
  </si>
  <si>
    <t>Vypuštění stávajícího topného systému</t>
  </si>
  <si>
    <t>73194</t>
  </si>
  <si>
    <t>Napuštění otopné soustavy vodou o předepsaných parametrech</t>
  </si>
  <si>
    <t>73195</t>
  </si>
  <si>
    <t>Napojení na stávající rozdělovyč a sběrač, včetně potřebných úprav</t>
  </si>
  <si>
    <t>73196</t>
  </si>
  <si>
    <t>Nátěry ocelového potrubí do DN 50 - 2x základní nátěr, včetně odmaštění a přípravy povrchu před nátěrem</t>
  </si>
  <si>
    <t>73197</t>
  </si>
  <si>
    <t>Nátěry pomocných konstrukcí, 2x základní barva, 1x email</t>
  </si>
  <si>
    <t>73198</t>
  </si>
  <si>
    <t>Orientační štítky a značení potrubí barevnými pruhy, orientačními štítky a popisky vč. Montáže</t>
  </si>
  <si>
    <t>73199</t>
  </si>
  <si>
    <t>Napuštění otopné soustavy nemrznoucí směsí etylen-glykol 40%</t>
  </si>
  <si>
    <t>731910</t>
  </si>
  <si>
    <t>Proplach soustavy (systému)</t>
  </si>
  <si>
    <t>731911</t>
  </si>
  <si>
    <t>Pojízdné lešení, pomocné konstrukce, montážní plošina v rámci výšky jednoho podlaží</t>
  </si>
  <si>
    <t>731912</t>
  </si>
  <si>
    <t>Zaškolení obsluhy, uvedení do provozu</t>
  </si>
  <si>
    <t>731913</t>
  </si>
  <si>
    <t>Přesun hmot</t>
  </si>
  <si>
    <t>210100101</t>
  </si>
  <si>
    <t>Demontáž stávajícího jistícího prvku pro tělocvičnu</t>
  </si>
  <si>
    <t>210100102</t>
  </si>
  <si>
    <t>Odpojení 4-žil. vodiče do 70</t>
  </si>
  <si>
    <t>210100103</t>
  </si>
  <si>
    <t>3-pól.jistič  100A, BC160NT305-100-D</t>
  </si>
  <si>
    <t>210100104</t>
  </si>
  <si>
    <t>3-pól.jistič  40B/3</t>
  </si>
  <si>
    <t>210100105</t>
  </si>
  <si>
    <t>Úprava krytu rozvaděče, vyříznutí, zaslepení</t>
  </si>
  <si>
    <t>210100106</t>
  </si>
  <si>
    <t>Tabulka pro označení rozvodnice</t>
  </si>
  <si>
    <t>210100107</t>
  </si>
  <si>
    <t>Zapojení pomocných obvodů do 20-ti vodičů</t>
  </si>
  <si>
    <t>210100108</t>
  </si>
  <si>
    <t>Štítek pro označení přístroje</t>
  </si>
  <si>
    <t>210100109</t>
  </si>
  <si>
    <t>Zajištění vedení proti nedovolenému zapnutí</t>
  </si>
  <si>
    <t>210100110</t>
  </si>
  <si>
    <t>Montáž a demontáž krytu v rozvaděči</t>
  </si>
  <si>
    <t>210100111</t>
  </si>
  <si>
    <t>Montáž a demontáž dvířek na rozvaděči</t>
  </si>
  <si>
    <t>210100112</t>
  </si>
  <si>
    <t>Úprava v rozvaděči na stávající elektroinstalaci</t>
  </si>
  <si>
    <t>210100113</t>
  </si>
  <si>
    <t>Drobný elektromontážní materiál</t>
  </si>
  <si>
    <t>210200101</t>
  </si>
  <si>
    <t>Demontáž stávajícího  jistícího prvku</t>
  </si>
  <si>
    <t>210200102</t>
  </si>
  <si>
    <t>210200103</t>
  </si>
  <si>
    <t>Demontáž kabelu do 4x25</t>
  </si>
  <si>
    <t>210200104</t>
  </si>
  <si>
    <t>3-pól.vypínač  160A, BC160NT305-160-V</t>
  </si>
  <si>
    <t>210200105</t>
  </si>
  <si>
    <t>3-pól.jistič 100A, BC160NT305-80-D</t>
  </si>
  <si>
    <t>210200106</t>
  </si>
  <si>
    <t>210200107</t>
  </si>
  <si>
    <t>210200108</t>
  </si>
  <si>
    <t>210200109</t>
  </si>
  <si>
    <t>210200110</t>
  </si>
  <si>
    <t>210200111</t>
  </si>
  <si>
    <t>210200112</t>
  </si>
  <si>
    <t>210200113</t>
  </si>
  <si>
    <t>210200114</t>
  </si>
  <si>
    <t>210300101</t>
  </si>
  <si>
    <t>210300102</t>
  </si>
  <si>
    <t>210300103</t>
  </si>
  <si>
    <t>Vypínač  3-pól. 160A, BC160NT305-160-V</t>
  </si>
  <si>
    <t>210300104</t>
  </si>
  <si>
    <t>3-pól. jistič 32C/3</t>
  </si>
  <si>
    <t>210300105</t>
  </si>
  <si>
    <t>1-pól. jistič 2C/1</t>
  </si>
  <si>
    <t>210300106</t>
  </si>
  <si>
    <t>210300107</t>
  </si>
  <si>
    <t>210300108</t>
  </si>
  <si>
    <t>210300109</t>
  </si>
  <si>
    <t>210300110</t>
  </si>
  <si>
    <t>210300111</t>
  </si>
  <si>
    <t>210300112</t>
  </si>
  <si>
    <t>210300113</t>
  </si>
  <si>
    <t>210300114</t>
  </si>
  <si>
    <t>210400101</t>
  </si>
  <si>
    <t>Ocelová skříň 510x850x247, IP43/IP00, včetně modulárního systému, instalačních lišt, zámku</t>
  </si>
  <si>
    <t>210400102</t>
  </si>
  <si>
    <t>Plastová kapsa na dokumenty A4</t>
  </si>
  <si>
    <t>210400103</t>
  </si>
  <si>
    <t>Propojovací hřeb.lišta 1m</t>
  </si>
  <si>
    <t>210400104</t>
  </si>
  <si>
    <t>Přístrojová lišta 35mm - délka 500mm</t>
  </si>
  <si>
    <t>210400105</t>
  </si>
  <si>
    <t>4-pól. kombi. přepěťová ochrana T1+T2</t>
  </si>
  <si>
    <t>210400106</t>
  </si>
  <si>
    <t>Vypínač 3-pólový 40/3</t>
  </si>
  <si>
    <t>210400107</t>
  </si>
  <si>
    <t>Jistič 3-pólový 16A, char.C</t>
  </si>
  <si>
    <t>210400108</t>
  </si>
  <si>
    <t>Jistič 3-pólový 16A, char.B</t>
  </si>
  <si>
    <t>210400109</t>
  </si>
  <si>
    <t>1+N-pól. proudový chránič s nadproud. ochranou 16B/1+N, 30mA</t>
  </si>
  <si>
    <t>210400110</t>
  </si>
  <si>
    <t>1-pól.jistič 10B/1</t>
  </si>
  <si>
    <t>210400111</t>
  </si>
  <si>
    <t>210400112</t>
  </si>
  <si>
    <t>Proudový chránič 25A/3+N, 30mA</t>
  </si>
  <si>
    <t>210400113</t>
  </si>
  <si>
    <t>Napěťová spoušť 230VAC k mod.jističi</t>
  </si>
  <si>
    <t>210400114</t>
  </si>
  <si>
    <t>Signálka LED 230V žlutá, M22-LH-Y+M22-LED230-Y</t>
  </si>
  <si>
    <t>210400115</t>
  </si>
  <si>
    <t>Řadová svorka 2,5mm2</t>
  </si>
  <si>
    <t>210400116</t>
  </si>
  <si>
    <t>Řadová svorka 16mm2</t>
  </si>
  <si>
    <t>210400117</t>
  </si>
  <si>
    <t>Vývodka M50</t>
  </si>
  <si>
    <t>210400118</t>
  </si>
  <si>
    <t>Vývodky M32</t>
  </si>
  <si>
    <t>210400119</t>
  </si>
  <si>
    <t>Vývodky M25</t>
  </si>
  <si>
    <t>210400120</t>
  </si>
  <si>
    <t>Zaslepovací modul pro volný výřez</t>
  </si>
  <si>
    <t>210400121</t>
  </si>
  <si>
    <t>210400122</t>
  </si>
  <si>
    <t>210400123</t>
  </si>
  <si>
    <t>210400124</t>
  </si>
  <si>
    <t>210400125</t>
  </si>
  <si>
    <t>210400126</t>
  </si>
  <si>
    <t>210500101</t>
  </si>
  <si>
    <t>210500102</t>
  </si>
  <si>
    <t>210500103</t>
  </si>
  <si>
    <t>210500104</t>
  </si>
  <si>
    <t>210500105</t>
  </si>
  <si>
    <t>210500106</t>
  </si>
  <si>
    <t>210500107</t>
  </si>
  <si>
    <t>210500108</t>
  </si>
  <si>
    <t>210500109</t>
  </si>
  <si>
    <t>210500110</t>
  </si>
  <si>
    <t>210500111</t>
  </si>
  <si>
    <t>210500112</t>
  </si>
  <si>
    <t>210500113</t>
  </si>
  <si>
    <t>210500114</t>
  </si>
  <si>
    <t>210500115</t>
  </si>
  <si>
    <t>210500116</t>
  </si>
  <si>
    <t>210500117</t>
  </si>
  <si>
    <t>210500118</t>
  </si>
  <si>
    <t>210500119</t>
  </si>
  <si>
    <t>210500120</t>
  </si>
  <si>
    <t>210500121</t>
  </si>
  <si>
    <t>210500122</t>
  </si>
  <si>
    <t>210500123</t>
  </si>
  <si>
    <t>210500124</t>
  </si>
  <si>
    <t>210500125</t>
  </si>
  <si>
    <t>210500126</t>
  </si>
  <si>
    <t>210600101</t>
  </si>
  <si>
    <t>Montáž přisazené rozvodnice do 100kg</t>
  </si>
  <si>
    <t>210600102</t>
  </si>
  <si>
    <t>210600103</t>
  </si>
  <si>
    <t>Vázací pásek pro stažení kabelů</t>
  </si>
  <si>
    <t>210600104</t>
  </si>
  <si>
    <t>Šrouby včetně hmožděnek 6</t>
  </si>
  <si>
    <t>210600105</t>
  </si>
  <si>
    <t>Vázací páska pro uchycení k potrubí 1530x9</t>
  </si>
  <si>
    <t>210600106</t>
  </si>
  <si>
    <t>Kruhové led svítidlo 15W, IP65, vč. zdroje a recyklace</t>
  </si>
  <si>
    <t>210600107</t>
  </si>
  <si>
    <t>Kruhové led svítidlo 15W, s nouzvým zdrojem, IP65, vč. zdroje a recyklace</t>
  </si>
  <si>
    <t>210600108</t>
  </si>
  <si>
    <t>Přisazené led svítidlo 55W, IP66, vč. zdroje a recyklace</t>
  </si>
  <si>
    <t>210600109</t>
  </si>
  <si>
    <t>Přisazené led svítidlo 55W, s nouzovým zdrojem IP66, vč.zdroje a recyklace</t>
  </si>
  <si>
    <t>210600110</t>
  </si>
  <si>
    <t>Vypínač jednopólový pro povrchovou montáž IP54</t>
  </si>
  <si>
    <t>210600111</t>
  </si>
  <si>
    <t>Vypínač střídavý pro povrchovou montáž IP54</t>
  </si>
  <si>
    <t>210600112</t>
  </si>
  <si>
    <t>Vypínač sériový pro povrchovou montáž IP54</t>
  </si>
  <si>
    <t>210600113</t>
  </si>
  <si>
    <t>Zásuvka 1-násob.16A, 250V pro povrchovou montáž, IP54</t>
  </si>
  <si>
    <t>210600114</t>
  </si>
  <si>
    <t>Zásuvka nástěnná 400V/16A/5P, IP 44</t>
  </si>
  <si>
    <t>210600115</t>
  </si>
  <si>
    <t>Trubka ohebná elektroinstalční střední mechanická odolnost pr.16</t>
  </si>
  <si>
    <t>210600116</t>
  </si>
  <si>
    <t>Trubka tuhá elektroinstalční  pr.16</t>
  </si>
  <si>
    <t>210600117</t>
  </si>
  <si>
    <t>Lišta vkádací LV 18x13</t>
  </si>
  <si>
    <t>210600118</t>
  </si>
  <si>
    <t>Lišta vkádací LV 24x22</t>
  </si>
  <si>
    <t>210600119</t>
  </si>
  <si>
    <t>Lišta hranatá LHD 40x40</t>
  </si>
  <si>
    <t>210600120</t>
  </si>
  <si>
    <t>Lišta hranatá LH 60x40</t>
  </si>
  <si>
    <t>210600121</t>
  </si>
  <si>
    <t>Lišta EKD 80x40</t>
  </si>
  <si>
    <t>210600122</t>
  </si>
  <si>
    <t>Lišta PK 110x70</t>
  </si>
  <si>
    <t>210600123</t>
  </si>
  <si>
    <t>Kryt odbočný  k LV18x13</t>
  </si>
  <si>
    <t>210600124</t>
  </si>
  <si>
    <t>Kryt odbočný  k LV24x22</t>
  </si>
  <si>
    <t>210600125</t>
  </si>
  <si>
    <t>Kryt odbočný k LH 60x40</t>
  </si>
  <si>
    <t>210600126</t>
  </si>
  <si>
    <t>Kryt spojovací k LV 18x13</t>
  </si>
  <si>
    <t>210600127</t>
  </si>
  <si>
    <t>Kryt spojovací k LV 24x22</t>
  </si>
  <si>
    <t>210600128</t>
  </si>
  <si>
    <t>Kryt spojovací k LH 40x40</t>
  </si>
  <si>
    <t>210600129</t>
  </si>
  <si>
    <t>Kryt spojovací k LH 60X40</t>
  </si>
  <si>
    <t>210600130</t>
  </si>
  <si>
    <t>Kryt koncový k LV 18x13</t>
  </si>
  <si>
    <t>210600131</t>
  </si>
  <si>
    <t>Kryt koncový k LV 24x22</t>
  </si>
  <si>
    <t>210600132</t>
  </si>
  <si>
    <t>Drátěný žlab 35x100</t>
  </si>
  <si>
    <t>210600133</t>
  </si>
  <si>
    <t>Spojka žlabu</t>
  </si>
  <si>
    <t>210600134</t>
  </si>
  <si>
    <t>Vystužovací spojka</t>
  </si>
  <si>
    <t>210600135</t>
  </si>
  <si>
    <t>Závitová tyč</t>
  </si>
  <si>
    <t>210600136</t>
  </si>
  <si>
    <t>Závěs středový pro drátěný žlab</t>
  </si>
  <si>
    <t>210600137</t>
  </si>
  <si>
    <t>Matka šestihraná M8</t>
  </si>
  <si>
    <t>210600138</t>
  </si>
  <si>
    <t>Kotva 8x97</t>
  </si>
  <si>
    <t>210600139</t>
  </si>
  <si>
    <t>Držák k tuhé trubce pr. 16</t>
  </si>
  <si>
    <t>210600140</t>
  </si>
  <si>
    <t>Uzemnění VZT jednotky</t>
  </si>
  <si>
    <t>210600141</t>
  </si>
  <si>
    <t>Krabice odbočná  8111 se svorkovnicí  a víčkem</t>
  </si>
  <si>
    <t>210600142</t>
  </si>
  <si>
    <t>Vypínač přípólový 45A/400V, IP65</t>
  </si>
  <si>
    <t>210600143</t>
  </si>
  <si>
    <t>Průmyslový termostat</t>
  </si>
  <si>
    <t>210600144</t>
  </si>
  <si>
    <t>Ukončení 1-žil. vodiče do 1x6</t>
  </si>
  <si>
    <t>210600145</t>
  </si>
  <si>
    <t>Ukončení kabelu do 5x2,5</t>
  </si>
  <si>
    <t>210600146</t>
  </si>
  <si>
    <t>Ukončení kabelu do 5x16</t>
  </si>
  <si>
    <t>210600147</t>
  </si>
  <si>
    <t>Ukončení kabelu do 4x35</t>
  </si>
  <si>
    <t>210600148</t>
  </si>
  <si>
    <t>Ukončení kabelu do 4x70</t>
  </si>
  <si>
    <t>210600149</t>
  </si>
  <si>
    <t>Vodič CYY 6zž</t>
  </si>
  <si>
    <t>210600150</t>
  </si>
  <si>
    <t>Kabel CYKY-J 3x35+25</t>
  </si>
  <si>
    <t>210600151</t>
  </si>
  <si>
    <t>Kabel 1-CYKY-J 5x16</t>
  </si>
  <si>
    <t>210600152</t>
  </si>
  <si>
    <t>Kabel CYKY-J 5x10</t>
  </si>
  <si>
    <t>210600153</t>
  </si>
  <si>
    <t>Kabel CYKY-J 5x2,5</t>
  </si>
  <si>
    <t>210600154</t>
  </si>
  <si>
    <t>Kabel CYKY-J 5x1,5</t>
  </si>
  <si>
    <t>210600155</t>
  </si>
  <si>
    <t>Kabel CYKY-J 3x2,5</t>
  </si>
  <si>
    <t>210600156</t>
  </si>
  <si>
    <t>Kabel CYKY-J 3x1,5</t>
  </si>
  <si>
    <t>210600157</t>
  </si>
  <si>
    <t>Kabel CYKY-O 3x1,5</t>
  </si>
  <si>
    <t>210600158</t>
  </si>
  <si>
    <t>Zapojení a montáž svítidla přisazeného</t>
  </si>
  <si>
    <t>210600159</t>
  </si>
  <si>
    <t>Jímací tyč na střechu délky 2m</t>
  </si>
  <si>
    <t>210600160</t>
  </si>
  <si>
    <t>Upevnění jímací tyče na střeše včetně zaizololvání proti zatékání</t>
  </si>
  <si>
    <t>210600161</t>
  </si>
  <si>
    <t>Svorka připojovací</t>
  </si>
  <si>
    <t>210600162</t>
  </si>
  <si>
    <t>Svorka křížová</t>
  </si>
  <si>
    <t>210600163</t>
  </si>
  <si>
    <t>AB svorka včetně pásku</t>
  </si>
  <si>
    <t>210600164</t>
  </si>
  <si>
    <t>Vysekání drážky 10x5cm vč. zaomítnutí</t>
  </si>
  <si>
    <t>210600165</t>
  </si>
  <si>
    <t>Průraz stropem vč. zaomítnutí</t>
  </si>
  <si>
    <t>210600166</t>
  </si>
  <si>
    <t>Průraz zdivem vč.zaomítnutí</t>
  </si>
  <si>
    <t>210600167</t>
  </si>
  <si>
    <t>Vymalování po stavebních pracech</t>
  </si>
  <si>
    <t>210600168</t>
  </si>
  <si>
    <t>Silový vývod zakončený na svorkách spotřebiče</t>
  </si>
  <si>
    <t>210600169</t>
  </si>
  <si>
    <t>Úprava na půdě v místě stoupání kabelů</t>
  </si>
  <si>
    <t>210600170</t>
  </si>
  <si>
    <t>210700101</t>
  </si>
  <si>
    <t>Výchozí revize - silnoproudá instalace</t>
  </si>
  <si>
    <t>210700102</t>
  </si>
  <si>
    <t>Zkoušky a seřízení zařízení</t>
  </si>
  <si>
    <t>72111</t>
  </si>
  <si>
    <t>D+M - Odpadní a připojovací potrubí (HT systém) DN 32</t>
  </si>
  <si>
    <t>72112</t>
  </si>
  <si>
    <t>D+M - Odpadní a připojovací potrubí (HT systém) DN 50</t>
  </si>
  <si>
    <t>72121</t>
  </si>
  <si>
    <t>Vyvedení a upevnění odpadních výpustek</t>
  </si>
  <si>
    <t>72122</t>
  </si>
  <si>
    <t>D+M - Čistící kus DN 50</t>
  </si>
  <si>
    <t>72123</t>
  </si>
  <si>
    <t>D+M - Krycí Dvířka 300x150 mm pro zazdění bez tvorů</t>
  </si>
  <si>
    <t>72124</t>
  </si>
  <si>
    <t>D+M - Zátka DN 50</t>
  </si>
  <si>
    <t>72131</t>
  </si>
  <si>
    <t>D+M - Protipožární manžeta</t>
  </si>
  <si>
    <t>72132</t>
  </si>
  <si>
    <t>D+M - Požární utěsnění prostupu - min. EI 60-120 min</t>
  </si>
  <si>
    <t>72141</t>
  </si>
  <si>
    <t>D+M - VZT - Sifon pro odkapávání kondenzátu od VZT jednotky trubkový DN 32 se suchou klapkou</t>
  </si>
  <si>
    <t>72151</t>
  </si>
  <si>
    <t>D+M - Bytový vodoměr na studenou vodu s možností dálkového odečtu, DN 15, Q 3= 1,6 m3/h, včetně modulu</t>
  </si>
  <si>
    <t>72152</t>
  </si>
  <si>
    <t>D+M - Domovní vodoměr na studenou vodu s možností dálkového odečtu, DN 25, Qp = 6,3 m3/h, včetně modulu</t>
  </si>
  <si>
    <t>72153</t>
  </si>
  <si>
    <t>D+M - Domovní vodoměr na studenou vodu s možností dálkového odečtu, DN 32, Qp = 10,0 m3/h, včetně modulu</t>
  </si>
  <si>
    <t>72154</t>
  </si>
  <si>
    <t>D+M - Kulový kohout s vypouštěním, závitový, chromovaný, páka, DN 15</t>
  </si>
  <si>
    <t>72155</t>
  </si>
  <si>
    <t>D+M - Kulový kohout s vypouštěním, závitový, chromovaný, páka, DN 25</t>
  </si>
  <si>
    <t>72156</t>
  </si>
  <si>
    <t>D+M - Kulový kohout s vypouštěním, závitový, chromovaný, páka, DN 32</t>
  </si>
  <si>
    <t>72161</t>
  </si>
  <si>
    <t>D+M - potrubí PP-RCT - d 20x2,8 mm</t>
  </si>
  <si>
    <t>72162</t>
  </si>
  <si>
    <t>D+M - potrubí PP-RCT - d 25x3,5 mm</t>
  </si>
  <si>
    <t>72163</t>
  </si>
  <si>
    <t>D+M - potrubí PP-RCT - d 35x4,4 mm</t>
  </si>
  <si>
    <t>72171</t>
  </si>
  <si>
    <t>Drážky pro potrubí DN 32 až 50 - 120x120 mm ve stěně + oprava a začištění omítky</t>
  </si>
  <si>
    <t>72172</t>
  </si>
  <si>
    <t>Prostup stropní konstrukcí pro potrubí + oprava a začištění stropu</t>
  </si>
  <si>
    <t>72173</t>
  </si>
  <si>
    <t>Ostatní bourací, přípomocné a zednické práce</t>
  </si>
  <si>
    <t>72181</t>
  </si>
  <si>
    <t>Tlaková zkouška kanalizačního potrubí potrubí do DN 125</t>
  </si>
  <si>
    <t>72182</t>
  </si>
  <si>
    <t>Pročištění kanalizačního potrubí do DN 125</t>
  </si>
  <si>
    <t>72183</t>
  </si>
  <si>
    <t>Zkouška těsnosti kanalizačního potrubí do DN 125</t>
  </si>
  <si>
    <t>72184</t>
  </si>
  <si>
    <t>Napojení na stávající kanalizačního potrubí vč. utěsnění</t>
  </si>
  <si>
    <t>72185</t>
  </si>
  <si>
    <t>Vypuštění soustavy studené vody</t>
  </si>
  <si>
    <t>72186</t>
  </si>
  <si>
    <t>Napuštění soustavy studené vody</t>
  </si>
  <si>
    <t>72187</t>
  </si>
  <si>
    <t>Napojení na stávající potrubí studené vody</t>
  </si>
  <si>
    <t>72188</t>
  </si>
  <si>
    <t>Tlaková zkouška vnitřní potrubí studené vody do DN 80</t>
  </si>
  <si>
    <t>72189</t>
  </si>
  <si>
    <t>Proplach a dezinfekce vodovodního potrubí do DN 80</t>
  </si>
  <si>
    <t>721810</t>
  </si>
  <si>
    <t>Demintáž stávajícího potrubí vodovodu</t>
  </si>
  <si>
    <t>721811</t>
  </si>
  <si>
    <t>Zkouška těsnosti vodovodního potrubí do DN 80</t>
  </si>
  <si>
    <t>721812</t>
  </si>
  <si>
    <t>721813</t>
  </si>
  <si>
    <t>STRUKTUROVANÁ KABELÁŽ</t>
  </si>
  <si>
    <t>R.SK.IDF01</t>
  </si>
  <si>
    <t>Stojanový datový rozvaěč, 42U, š.600mm, hl.600mm</t>
  </si>
  <si>
    <t>ks</t>
  </si>
  <si>
    <t>ventilační jednotka pro 19" rozvaděče, 4x ventilátor 140W, včetně termostatu, výška 2U</t>
  </si>
  <si>
    <t>Kartáčová záslepka pro stojanové datové rozvaděče, 370x90mm</t>
  </si>
  <si>
    <t>Patchpanel 24 portů RJ45, výška 1U, včetně plného osazení keystone, stíněné konektory třída Ea</t>
  </si>
  <si>
    <t>optická vana, 19", 12xLC 9/125, včetně pigtailů a kazety,1U</t>
  </si>
  <si>
    <t>vyvazovací panel, kovová oka, 1U</t>
  </si>
  <si>
    <t>Napájecí panel PDU 19", 8xČSN, 1xC14,10A,1U, kabel 2m</t>
  </si>
  <si>
    <t>Datová zásuvka, 2x Keystone modul RJ45 stíněný, 10 Gb, třída Ea, maska, krycí rámeček, včeně montážního a popisovacího příslušenství</t>
  </si>
  <si>
    <t>elektroinstalančí krabice hluboká, provedení pro montáž pod omítku</t>
  </si>
  <si>
    <t>datový vývod s keystone modulem RJ45 stíněný, 10 Gb, třída Ea, zakončení v elektroinstalančí krabici,, včetně krabice s víčkem</t>
  </si>
  <si>
    <t>měření metalických datových kabelů, včetně vypracování měřícího protokolu</t>
  </si>
  <si>
    <t>Propojovací kabel, Cat.6a, STP,2xRJ45, délka 1m</t>
  </si>
  <si>
    <t>Propojovací kabel, Cat.6a, STP,2xRJ45, délka 2m</t>
  </si>
  <si>
    <t>Propojovací kabel, Cat.6a, STP,2xRJ45, délka 5m</t>
  </si>
  <si>
    <t>Kabel F/FTP Cat.6a 500 MHz 4x2xAWG23, LS0H</t>
  </si>
  <si>
    <t>Elektroinstalační trubka 25 mm - ohebná, bez-halogenová</t>
  </si>
  <si>
    <t>Elektroinstalační trubka 40 mm - ohebná, bez-halogenová</t>
  </si>
  <si>
    <t>R.SK.IDF11</t>
  </si>
  <si>
    <t>R.SK.IDF12</t>
  </si>
  <si>
    <t>R.SK.IDF13</t>
  </si>
  <si>
    <t>R.SK.IDF14</t>
  </si>
  <si>
    <t>R.SK.IDF21</t>
  </si>
  <si>
    <t>R.SK.IDF22</t>
  </si>
  <si>
    <t>R.SK.IDF23</t>
  </si>
  <si>
    <t>R.SK.IDF24</t>
  </si>
  <si>
    <t>R.SK.IDF31</t>
  </si>
  <si>
    <t>R.SK.IDF32</t>
  </si>
  <si>
    <t>R.SK.IDF41</t>
  </si>
  <si>
    <t>R.SK.MDF01</t>
  </si>
  <si>
    <t>Stojanový datový rozvaěč, 42U, š.800mm, hl.1200mm</t>
  </si>
  <si>
    <t>Vertikální kabelový kanál, pro rozvaděče š. 800mm, výška 42U</t>
  </si>
  <si>
    <t>optická vana, 19", 24xLC 9/125, včetně pigtailů a kazety,1U</t>
  </si>
  <si>
    <t>Datová zásuvka na DIN lištu, 1x Keystone modul RJ45 stíněný, 10 Gb, třída Ea, včetně držáku na DIN lištu</t>
  </si>
  <si>
    <t>optická zásuvka na DIN lištu, 4xLC 9/125, včetně pigtailů a kazety</t>
  </si>
  <si>
    <t>měření vláken optických datových kabelů, včetně vypracování měřícího protokolu</t>
  </si>
  <si>
    <t>Univerzální FO kabel 4x 9/125µm OS2, LS0H-3, Dca</t>
  </si>
  <si>
    <t>Univerzální FO kabel 12x 9/125µm OS2, LS0H-3, Dca</t>
  </si>
  <si>
    <t>R.SK</t>
  </si>
  <si>
    <t>dílenská dokumentace dodavatele stavby</t>
  </si>
  <si>
    <t>dokumentace skutečného provedení</t>
  </si>
  <si>
    <t>montáž</t>
  </si>
  <si>
    <t>uvedení do provozu</t>
  </si>
  <si>
    <t>výchozí revize, vypracování revizní zprávy</t>
  </si>
  <si>
    <t>POPLACHOVÝ ZABEZPEČOVACÍ A TÍSŇOVÝ SYSTÉM</t>
  </si>
  <si>
    <t>R.PZTS.0001</t>
  </si>
  <si>
    <t>Ústředna až 96 zón a 16 grup v krytu bez klávesnice s komunikátorem a zdrojem</t>
  </si>
  <si>
    <t>R.PZTS.0002</t>
  </si>
  <si>
    <t>Koncentrátor v kovovém krytu pro 8 zón a 4 PGM výstupy,  ČSN EN 50131-1 Stupeň 3</t>
  </si>
  <si>
    <t>R.PZTS.0003</t>
  </si>
  <si>
    <t>Akumulátor 12V/17 Ah</t>
  </si>
  <si>
    <t>R.PZTS.0004</t>
  </si>
  <si>
    <t>Klávesnice s dotykovým displejem, zápustná montáž, pokročilé uživatelské menu</t>
  </si>
  <si>
    <t>R.PZTS.0005</t>
  </si>
  <si>
    <t>Systémový GSM modul v kovovém krytu pro posílání SMS a volání uživateli</t>
  </si>
  <si>
    <t>R.PZTS.0006</t>
  </si>
  <si>
    <t>Systémový Ethernet (TCP/IP) komunikátor bez krytu</t>
  </si>
  <si>
    <t>R.PZTS.0007</t>
  </si>
  <si>
    <t>PIR detektor se zrcadlovou optikou, nízkou spotřebou, s dosahem 15m,  ČSN EN 50131-1 Stupeň 3</t>
  </si>
  <si>
    <t>R.PZTS.0008</t>
  </si>
  <si>
    <t>MG kontakt závrtný šestidrátový polarizovaný s EOL,   ČSN EN 50131-1 Stupeň 3</t>
  </si>
  <si>
    <t>R.PZTS.0009</t>
  </si>
  <si>
    <t xml:space="preserve">Zapojovací krabice se sabotážním kontaktem </t>
  </si>
  <si>
    <t>R.PZTS.0010</t>
  </si>
  <si>
    <t>tíšnové signaližační tlačítko</t>
  </si>
  <si>
    <t>R.PZTS.0011</t>
  </si>
  <si>
    <t>signalizační tablo nouzové signalizace, včetně  napájecího zdroje</t>
  </si>
  <si>
    <t>R.PZTS.0012</t>
  </si>
  <si>
    <t>volací tahové tlačítko</t>
  </si>
  <si>
    <t>R.PZTS.0013</t>
  </si>
  <si>
    <t>vybavovací tlačítko</t>
  </si>
  <si>
    <t>R.PZTS.0014</t>
  </si>
  <si>
    <t>signální lampa LED</t>
  </si>
  <si>
    <t>R.PZTS.0015</t>
  </si>
  <si>
    <t>Kabel F/UTP Cat.5e 4x2xAWG24, LS0H plášť modrý</t>
  </si>
  <si>
    <t>R.PZTS.0016</t>
  </si>
  <si>
    <t>CXKH–R 2x2,5</t>
  </si>
  <si>
    <t>R.PZTS.0017</t>
  </si>
  <si>
    <t>SHKFH–R 2x2x0,5</t>
  </si>
  <si>
    <t>R.PZTS.0018</t>
  </si>
  <si>
    <t>SHKFH–R 3x2x0,5</t>
  </si>
  <si>
    <t>R.PZTS.0019</t>
  </si>
  <si>
    <t>R.PZTS.0020</t>
  </si>
  <si>
    <t>R.PZTS.0021</t>
  </si>
  <si>
    <t xml:space="preserve">certifikovaná protipožární ucpávka včetně protipožárního nátěru s požadovanou požární odolností dle PBŘS EI 60 - 120, včetně označení ve smyslu vyhl. MV č. 23/2008 Sb. ve znění pozdějších předpisů </t>
  </si>
  <si>
    <t>R.PZTS.0022</t>
  </si>
  <si>
    <t>R.PZTS.0023</t>
  </si>
  <si>
    <t>R.PZTS.0024</t>
  </si>
  <si>
    <t>R.PZTS.0025</t>
  </si>
  <si>
    <t>R.PZTS.0026</t>
  </si>
  <si>
    <t>SPOLEČNÁ TELEVIZNÍ ANTÉNA</t>
  </si>
  <si>
    <t>R.STA.0001</t>
  </si>
  <si>
    <t>Anténa VKV II, vertikální i horizontální polarizace, včetně veškerého příslušenství</t>
  </si>
  <si>
    <t>R.STA.0002</t>
  </si>
  <si>
    <t>Anténa DAB, včetně veškerého příslušenství</t>
  </si>
  <si>
    <t>R.STA.0003</t>
  </si>
  <si>
    <t>Anténa UHF, kanál 21-60, G=12,5 dBd, s LTE filtrem, včetně veškerého příslušenství</t>
  </si>
  <si>
    <t>R.STA.0004</t>
  </si>
  <si>
    <t>Anténní stožár 2,0m, včetně veškerého příslušenství</t>
  </si>
  <si>
    <t>R.STA.0005</t>
  </si>
  <si>
    <t>rameno výložné dvojité, včetně třmenu</t>
  </si>
  <si>
    <t>R.STA.0006</t>
  </si>
  <si>
    <t>programovatelný zesilovač s potlačeným LTE pásmem. Zesilovač je s koncovým stupněm s typickou výstupní úrovní 111 dBµV. Třem UHF (470-790 MHz) vstupům lze přiřadit až deset programovatelných filtrů v pěti různých kombinacích. Každý z filtrů lze naprogramovat na šířku jednoho až pěti kanálů. Vstup pro FM pásmo, III.TV pásmo a širokopásmový vstup. Zesilovač s automatickým nastavením, které nastaví zesílení každého filtru tak, aby signál na výstupu dosáhl zvolené úrovně.</t>
  </si>
  <si>
    <t>R.STA.0010</t>
  </si>
  <si>
    <t>účastnické koncová zásuvka TV-R, včetně rámečku</t>
  </si>
  <si>
    <t>R.STA.0011</t>
  </si>
  <si>
    <t>konektor kompresní F</t>
  </si>
  <si>
    <t>R.STA.0012</t>
  </si>
  <si>
    <t>propojovací spojka s konektory F</t>
  </si>
  <si>
    <t>zakončovací konektor 75 ohm</t>
  </si>
  <si>
    <t>SAT rozvaděč plechový, perf. mont.deska,3-b.zámek,600x600x200</t>
  </si>
  <si>
    <t>Svodič bleskových proudů, první stupeň</t>
  </si>
  <si>
    <t>Svodič bleskových proudů, druhý stupeň</t>
  </si>
  <si>
    <t>DIN lišta</t>
  </si>
  <si>
    <t>krabice pro přepěťové ochrany</t>
  </si>
  <si>
    <t>vodič Cya 6mm</t>
  </si>
  <si>
    <t xml:space="preserve">Koaxiální kabel (75ohm), průměr pláště 6,8mm, materiál vodiče čistá měď 1,12mm, materiál opletení měď, maximální útlum 800MHz 17dB, </t>
  </si>
  <si>
    <t>Koaxiální kabel (75ohm), průměr pláště 6,6mm, materiál vodiče čistá měď 1,13mm, materiál opletení měď, maximální útlum 800MHz 16,8dB,  venkovní provedení</t>
  </si>
  <si>
    <t>PVC trubka ohebná pevnostní, průměr 16mm, odolnost 750N</t>
  </si>
  <si>
    <t>PVC trubka ohebná pevnostní, průměr 25mm, odolnost 750N</t>
  </si>
  <si>
    <t>PVC trubka ohebná pevnostní, průměr 40mm, odolnost 750N</t>
  </si>
  <si>
    <t>PVC trubka ohebná pevnostní, průměr 40mm, UV stabilní</t>
  </si>
  <si>
    <t>Lišta vkládací 40x20 vč. příslušenství a upevňovacího mat.</t>
  </si>
  <si>
    <t>Krabice odbočná s víčkem</t>
  </si>
  <si>
    <t>krabice protahovací s víčkem</t>
  </si>
  <si>
    <t>přístrojová krabice pod omítku</t>
  </si>
  <si>
    <t>měření intenzity signálu systému STA</t>
  </si>
  <si>
    <t>certifikovaná protipožární ucpávka včetně protipožárního nátěru s požadovanou požární odolností dle PBŘS EI 60 - 120, včetně označení ve smyslu vyhl. MV č. 23/2008 Sb. ve znění pozdějších předpisů</t>
  </si>
  <si>
    <t>ROZHLAS</t>
  </si>
  <si>
    <t>R.RO.0001</t>
  </si>
  <si>
    <t>EN54-16 certifikovaná systémová řídicí jednotka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kompletní lokalizací menu do češtiny</t>
  </si>
  <si>
    <t>R.RO.0002</t>
  </si>
  <si>
    <t>EN54-16 certifikovaný systémový výkonový zesilovač 1x420W</t>
  </si>
  <si>
    <t>R.RO.0003</t>
  </si>
  <si>
    <t>Vstupní modul</t>
  </si>
  <si>
    <t>R.RO.0004</t>
  </si>
  <si>
    <t>Mikrofonní stanice pro informační hlášení, 10 programovatelných tlačítek pro volbu zón a spouštění provozních zpráv</t>
  </si>
  <si>
    <t>R.RO.0005</t>
  </si>
  <si>
    <t>EN54-4 certifikovaný manager napájení a nabíječ akumulátorů, monitorování 230V i akumulátorů</t>
  </si>
  <si>
    <t>R.RO.0006</t>
  </si>
  <si>
    <t>Bezúdržbový ventilem řízený olověný akumulátor 12V / 42Ah s prodlouženou životností až 10 let</t>
  </si>
  <si>
    <t>R.RO.0007</t>
  </si>
  <si>
    <t>Stojanový rozvaděč,22U,š.800mm,hl.800mm</t>
  </si>
  <si>
    <t>R.RO.0008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</si>
  <si>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</si>
  <si>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R.RO.0009</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</si>
  <si>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</si>
  <si>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R.RO.0010</t>
  </si>
  <si>
    <t>EN54-24 certifikovaný reproduktor povrchový 6W @ 100V, výkonové odbočky až do 0,8W, citlivost 94dB (stř. hod. 1W/1m @ 500-5000Hz Pink Noise), vyzařovací úhel H 360° (500Hz), 135° (1kHz), 130° (2kHz), 70° (4kHz) / V 330° (500Hz), 160° (1kHz), 135° (2kHz), 70° (4kHz), MDF, bílý, EVAC svorkovnice</t>
  </si>
  <si>
    <t>R.RO.0011</t>
  </si>
  <si>
    <t>veškerá propojovací kabeláž systému</t>
  </si>
  <si>
    <t>R.RO.0012</t>
  </si>
  <si>
    <t>R.RO.0013</t>
  </si>
  <si>
    <t>R.RO.0014</t>
  </si>
  <si>
    <t>R.RO.0015</t>
  </si>
  <si>
    <t>R.RO.0016</t>
  </si>
  <si>
    <t>R.RO.0017</t>
  </si>
  <si>
    <t>R.RO.0018</t>
  </si>
  <si>
    <t>KAMEROVÝ SYSTÉM</t>
  </si>
  <si>
    <t>R.CCTV.0001</t>
  </si>
  <si>
    <t>Venkovní IP bullet kamera, TD/N, HD 1080p, 4MP, MZVF, f=2.8-12mm, WDR , IR, IP66
Provedení kamery Bullet
Počet megapixelů 4 Megapixel
IR přísvit 30 m
WDR reálné (True WDR), 120dB
Krytí IP66
Typ objektivu motorický
Objektiv 2,8 - 12 mm
Max. horizontální úhel 110 °
Min. horizontální úhel 26 °
Zoom 4,3 x
Den/noc ano, přepínání mechanicky (IRC)
Citlivost standardní
Video komprese H.264; H.265; MJPEG
Snímací prvek 1/3" CMOS
Maximální rozlišení 2592 x 1520
Max. snímková rychlost  25 fps @ 1920 x 1080
Napájení 12 V DC; PoE
Spotřeba 5 - 10 W
Maximální spotřeba 8 W
Redukce šumu ano
Privátní zóny ano
Poplachový vstup / výstup 1 / 1
Slot pro (micro)SD kartu ano
Mechanická odolnost IK10
Pracovní teplota -30 - 55 °C
Další funkce ATW/AWC, inteligentní videoanalýza</t>
  </si>
  <si>
    <t>R.CCTV.0002</t>
  </si>
  <si>
    <t>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Další funkce inteligentní videoanalýza (detekce pohybu s metadaty, detekce sabotáže)</t>
  </si>
  <si>
    <t>R.CCTV.0003</t>
  </si>
  <si>
    <t>Profesionální NVR pro až 64 IP kamer ONVIF, 300Mb/s, HDD 2TB</t>
  </si>
  <si>
    <t>R.CCTV.0004</t>
  </si>
  <si>
    <t>Přídavný HDD k rekordérům 3TB</t>
  </si>
  <si>
    <t>R.CCTV.0005</t>
  </si>
  <si>
    <t>Pracovní stanice minimální konfigurace: Intel Core i7 4790 Haswell, RAM 8GB, AMD FirePro W4100 2GB, HDD 1000GB 7200 otáček, DVD, klávesnice, myš, Windows 8.1 Pro - předinstalované Windows 7 Professional</t>
  </si>
  <si>
    <t>R.CCTV.0006</t>
  </si>
  <si>
    <t>LCD LED monitor, 23.6", Full HD 1920x1080, 16:9, HDMI, BNC, VGA, 12V</t>
  </si>
  <si>
    <t>R.CCTV.0007</t>
  </si>
  <si>
    <t>Přepěťová ochrana pro Ethernet, Určený k ochraně linky Ethernet Cat. 5e s napájením. Instaluje se na rozhraní zón LPZ 0–LPZ 1 a vyšších. Součást dodávky: –držák DIN</t>
  </si>
  <si>
    <t>R.CCTV.0008</t>
  </si>
  <si>
    <t>Jemná přepěťová ochrana určená k ochraně jednoho portu Ethernet Cat. 5e. Instaluje se na rozhraní zón LPZ 2 a LPZ 3 těsně před zařízení. Součást dodávky: – univerzální plastový adaptér pro montáž na lišty DIN, – držák GND 2.</t>
  </si>
  <si>
    <t>R.CCTV.0009</t>
  </si>
  <si>
    <t>krabice pro přepěťovou ochranu s DIN lištou</t>
  </si>
  <si>
    <t>R.CCTV.0010</t>
  </si>
  <si>
    <t>datové kabely, zásuvky, patch kabely, jsou vykázány v části strukturovaná kabeláž</t>
  </si>
  <si>
    <t>R.CCTV.0011</t>
  </si>
  <si>
    <t>kamerové zkoušky</t>
  </si>
  <si>
    <t>R.CCTV.0012</t>
  </si>
  <si>
    <t>R.CCTV.0013</t>
  </si>
  <si>
    <t>R.CCTV.0014</t>
  </si>
  <si>
    <t>R.CCTV.0015</t>
  </si>
  <si>
    <t>R.CCTV.0016</t>
  </si>
  <si>
    <t>JEDNOTNÝ ČAS</t>
  </si>
  <si>
    <t>R.JČ.0001</t>
  </si>
  <si>
    <t>jednostranné hodiny jednotného času analogové, interiérové provedení, průměr číselníku 30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t>
  </si>
  <si>
    <t>R.JČ.0002</t>
  </si>
  <si>
    <t>jednostranné hodiny jednotného času analogové, interiérové provedení, průměr číselníku 40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 ochranný kryt</t>
  </si>
  <si>
    <t>R.JČ.0003</t>
  </si>
  <si>
    <t>oboustranné hodiny jednotného času analogové, interiérové provedení, průměr číselníku 30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t>
  </si>
  <si>
    <t>R.JČ.0004</t>
  </si>
  <si>
    <t>Síťový časový server NTS, synchronizace času prostřednictvím protokolu NTP, také pomocí přijímače časového signálu DCF nebo GPS (GPS 4500). Server řídí NTP podružné hodiny včetně přenosu časových zón, s použitím adresování multicast nebo unicast, správa prostředictvím SW. Vlastnosti: NTP server, NTP klient s výstupem kódu DCF k synchronizaci dalších podružných hlavních hodin a dalších zařízení, alternativně ke generování synchronizačních impulsů (PPS), NTS umožňuje posílat alarmy, e-maily nebo jako SNMP trap SNMP lze použít pro konfiguraci a monitorování stavu systému NTS (Get, Put). Přesnost:  synchronizace GPS (DCF vstup) pro NTP server typicky &lt; ±0,5 ms, synchronizace signálem DCF77 pro NTP server typicky &lt; ±5 ms, NTP klient pro NTP server typicky &lt; ±0.5 ms, GPS (DCF input) nebo NTP klient pro DCF / impulsy typicky &lt; ±2 ms, bez synchronizace &lt; ±0.1 s/den (po 24h synch. z časového zdroje).</t>
  </si>
  <si>
    <t>R.JČ.0005</t>
  </si>
  <si>
    <t>Přijímač satelitního signálu GPS 4500, včetně kabelu pro připojení 20m</t>
  </si>
  <si>
    <t>R.JČ.0006</t>
  </si>
  <si>
    <t>Přijímače radiosignálu DCF 77,5 kHz, včetně kabelu pro připojení 20m</t>
  </si>
  <si>
    <t>R.JČ.0007</t>
  </si>
  <si>
    <t>konfigurační software pro ovládání síťového časového serveru a hodin</t>
  </si>
  <si>
    <t>R.JČ.0008</t>
  </si>
  <si>
    <t>R.JČ.0009</t>
  </si>
  <si>
    <t>switche pro provoz jendotného času jsou vykázány v části aktivní prvky</t>
  </si>
  <si>
    <t>R.JČ.0010</t>
  </si>
  <si>
    <t>R.JČ.0011</t>
  </si>
  <si>
    <t>R.JČ.0012</t>
  </si>
  <si>
    <t>R.JČ.0013</t>
  </si>
  <si>
    <t>R.JČ.0014</t>
  </si>
  <si>
    <t>ELEKTRONICKÝ SYSTÉM KONTROLY VSTUPU A TELEFONNÍ ÚSTŘEDNA</t>
  </si>
  <si>
    <t>R.ACS.0001</t>
  </si>
  <si>
    <t>Základní modul IP telefonní ústředny:
Technická specifikace:
Max. počet analogových portů: 424 
Max. počet portů BRI/PRI: 72/13 
Max. počet VoIP kanálů/uživatelů: 96/500 
Max. počet GSM/UMTS kanálů: 128/128 
Napájecí napětí: 230 V nebo 115V 
Tolerance napájecího napětí: +/- 10 % 
Jmenovitá frekvence: 50 Hz 
Pojistka: 10A 
Rozměry základní jednotky: 482 x 133 x 310 mm (84HPx3U) 
Váha základní jednotky: 13,0 kg 
Rozměry rozšiřující jednotky: 482 x 133 x 310 mm (84HPx3U) 
Váha rozšiřující jednotky: 12,5 kg 
Komunikační rozhraní LAN 
Přenosová rychlost: 10/100 Mb/s 
Typ rozhraní: Eth T-Base 10/100 
Komunikační rozhraní RS232 
Přenosová rychlost: 115200 Bd 
Typ rozhraní: RS 232C / 115200Bd 
Rozsah teplot: +5 °C až +45 °C 
Relativní vlhkost vzduchu: max. 85 % (40 °C) bez kondenzace</t>
  </si>
  <si>
    <t>R.ACS.0002</t>
  </si>
  <si>
    <t>VoIP licence 1 uživatel pro IP telefonní ústřednu</t>
  </si>
  <si>
    <t>R.ACS.0003</t>
  </si>
  <si>
    <t>VoIP pobočkový telefonní přístroj
Operační systém: Android 4.2
Protokoly/standardy: SIP RFC3261, TCP/IP/UDP, RTP/RTCP, HTTP/HTTPS, ARP, ICMP, DNS (A record, SRV, NAPTR), DHCP, PPPoE, SSH, TFTP, NTP, STUN, SIMPLE, LLDP-MED, LDAP, TR-069, 802.1x, TLS, SRTP
Síťová rozhraní: Duální 10/ 100/ 1000 Mbps port s integrovaným PoE
Displej: 4.3"(480×272) kapacitní (5ti bodový) dotykový TFT LCD
Kamera: nastavitelný CMOS fotoaparát
Bluetooth 4.0 + EDR
Wi-fi 802.11 b/g/n
RJ9 jack na sluchátka, USB, SD, Minin HDMI
PHONEBOOK, BACKSPACE, HEADSET, MUTE, HOLD, MESSAGE, TRANSFER, CONFERENCE, SPEAKERPHONE, SENDREDIAL, VOLUME
Rozměry: 197 x 206 x 85 mm
Hmotnost: 0,92 kg
Příslušenství: telefon, sluchátka s kabelem, základní stojan, univerzální napájecí zdroj, síťový kabel, čistící látka na objektiv, příručka pro rychlou instalaci, leták, GPL licence</t>
  </si>
  <si>
    <t>R.ACS.0004</t>
  </si>
  <si>
    <t>Dveřní komunikátor, základní jednotka 1 tl., s kamerou, včetně bezpečnostního relé
Technické parametry:
Napájení: PoE: 802.3af, 48 V / 380 mA DC
Signalizační protokol: SIP 2.0 (RFC - 3261) 
Tlačítka rychlé volby: průhledná tlačítka s bílým podsvícením a lehce vyměnitelnou jmenovkou 
Počet tlačítek: 1 až 146
Numerická klávesnice: volitelně 
Mikrofon: 1 integrovaný mikrofon 
Reproduktor: 2W 
Audio stream Kodeky: G.711, G.729 
Kamera: Rozlišení JPEG: 1280 x 960 px 
Rozlišení videohovor: 640 x 480 px 
Pozorovací uhel: 120° (H), 90° (V), 145° (D) 
Infračervené přisvícení: ano 
Video stream Kodeky: H.263+, H.263, H.264, MJPEG, MPEG-4 
Rozhraní Napájení: 12VDC nebo PoE 
PoE: PoE 802.3af (Class 0 - 12.95W) 
LAN: 10/100BASE-TX s Auto-MDIX, RJ-45 
Výstup spínače: NC/NO kontakty, max 30V/1A AC/DC 
Aktivní výstup spínače: 8V/12V DC/400mA 
Mechanické vlastnosti 
Provozní teplota: - 40°C až 60°C 
Provozní relativní vlhkost: 10% až 95% (nekondenzující) 
Úroveň krytí: IP 54</t>
  </si>
  <si>
    <t>R.ACS.0005</t>
  </si>
  <si>
    <t>modul tlačítek, 5 mechanických tlačítek, jmenovka, IP 54, pracovní teplota od -20 °C do +55 °C, napájení ze sběrnice</t>
  </si>
  <si>
    <t>R.ACS.0006</t>
  </si>
  <si>
    <t xml:space="preserve">rozšiřující modul čtečky RFID karet 13,56 MHz </t>
  </si>
  <si>
    <t>R.ACS.0007</t>
  </si>
  <si>
    <t>rozšiřující modul klávesnice</t>
  </si>
  <si>
    <t>R.ACS.0008</t>
  </si>
  <si>
    <t>rámeček pro instalaci do zdi, 2 moduly</t>
  </si>
  <si>
    <t>R.ACS.0009</t>
  </si>
  <si>
    <t>krabice pro instalaci do zdi, 2 moduly</t>
  </si>
  <si>
    <t>R.ACS.0010</t>
  </si>
  <si>
    <t>rám pro instalaci do zdi, 3 moduly</t>
  </si>
  <si>
    <t>R.ACS.0011</t>
  </si>
  <si>
    <t>krabice pro instalaci do zdi, 3 moduly</t>
  </si>
  <si>
    <t>R.ACS.0012</t>
  </si>
  <si>
    <t>licence systému kontroly vstupu pro 5 zařízení</t>
  </si>
  <si>
    <t>R.ACS.0013</t>
  </si>
  <si>
    <t>licence systému kontroly vstupu pro 25 uživatelů (docházka)</t>
  </si>
  <si>
    <t>R.ACS.0014</t>
  </si>
  <si>
    <t>RFID Čipová karta  Mifare 13.56MHz</t>
  </si>
  <si>
    <t>R.ACS.0015</t>
  </si>
  <si>
    <t>server pro správu systému ACS, montáž do RACKu</t>
  </si>
  <si>
    <t>R.ACS.0016</t>
  </si>
  <si>
    <t>peronalizační čtečka systému kontroly vstupu</t>
  </si>
  <si>
    <t>R.ACS.0017</t>
  </si>
  <si>
    <t>elektromechanický zámek, 12-24V, samozamykací, paniková funkce, proavolevý - oboustranná střelka</t>
  </si>
  <si>
    <t>R.ACS.0018</t>
  </si>
  <si>
    <t>Kabel s konektorem 6m pro elektromechanický zámek</t>
  </si>
  <si>
    <t>R.ACS.0019</t>
  </si>
  <si>
    <t>Kabelová zadlabací průchodka</t>
  </si>
  <si>
    <t>R.ACS.0020</t>
  </si>
  <si>
    <t>Protiplech univerzální</t>
  </si>
  <si>
    <t>R.ACS.0021</t>
  </si>
  <si>
    <t>Bezp. kování tl. 80, rozteč 92mm, klika/klika</t>
  </si>
  <si>
    <t>R.ACS.0022</t>
  </si>
  <si>
    <t>zálohovaný napájecí zdroj pro elektromechanické zámky 200W</t>
  </si>
  <si>
    <t>R.ACS.0023</t>
  </si>
  <si>
    <t>akumulátor 12V/24Ah</t>
  </si>
  <si>
    <t>R.ACS.0024</t>
  </si>
  <si>
    <t>R.ACS.0025</t>
  </si>
  <si>
    <t>konektor RJ45 včetně krytky</t>
  </si>
  <si>
    <t>R.ACS.0026</t>
  </si>
  <si>
    <t>CXKH–R 2x1,5</t>
  </si>
  <si>
    <t>R.ACS.0027</t>
  </si>
  <si>
    <t>R.ACS.0028</t>
  </si>
  <si>
    <t>R.ACS.0029</t>
  </si>
  <si>
    <t>R.ACS.0030</t>
  </si>
  <si>
    <t>R.ACS.0031</t>
  </si>
  <si>
    <t>R.ACS.0032</t>
  </si>
  <si>
    <t>R.ACS.0033</t>
  </si>
  <si>
    <t>AUDIO VIDEO TECHNIKA</t>
  </si>
  <si>
    <t>R.AVT.AULA</t>
  </si>
  <si>
    <t>Racková skříň včetně vnitřního vybavení, dle výkresu rozvaděče a schéma zapojení řídícího systému, 19" nástěnný rozvaděč 27U, 60/60, odnímatelné bočnice</t>
  </si>
  <si>
    <t>Patchpanel pro 16ks XLR konektorů, včetně konektorů</t>
  </si>
  <si>
    <t>Napájecí panel 19", 9xČSN, kabel 2m</t>
  </si>
  <si>
    <t>montážní rám s DIN lištou pro instalaci modulů na DIN lištu do datového rozvaděče RACK</t>
  </si>
  <si>
    <t>Dynamický mikrofon kardioida s vypínačem – zpěv, mluvené slovo. Včetně kabelu 25m a mikrofonního stativu s ramenem, výška 900-1605 mm, rameno 840 mm, hmotnost 3,2 kg černý</t>
  </si>
  <si>
    <t>Ruční bezdrátový dynamický mikrofon, směrový, 64 volitelných kanálů v pásmu H01 (578-605MHz), vypínač, 2x LED kontrolka zapnutí a stavu baterie + přenos informace o stavu baterie do přijímače, napájení z 1ks běžné alkalické AA baterie s dobou provozu 10 hodin nebo z originálního akumulátoru s dobou provozu 13 hodin. Možnost dobíjení akumulátorů originálním nabíječem přímo ve vysílači bez nutnosti jejich vyjmutí.</t>
  </si>
  <si>
    <t>Vysílač kapesní bezdrátového mikrofonu, 64 volitelných kanálů v pásmu H01 (578-605MHz), vypínač, 2x LED, regulace výstupní úrovně, přenos informace o stavu baterie do přijímače, napájení z 1ks běžné alkalické AA baterie s dobou provozu 10 hodin nebo z originálního akumulátoru s dobou provozu 13 hodin. Možnost dobíjení akumulátorů originálním nabíječem přímo ve vysílači bez nutnosti jejich vyjmutí.</t>
  </si>
  <si>
    <t>Miniaturní klopový kondenzátorový směrový mikrofon, kabel 1,3 m zakončený konektorem J3,5.</t>
  </si>
  <si>
    <t>Náhlavní kondenzátorový směrový mikrofon s ledvinovou charakteristikou, kabelem 1,3 m zakončeným konektorem Jack 3,5mm.</t>
  </si>
  <si>
    <t>Přijímač bezdrátového mikrofonu v pásmu H01 (578-605MHz), diverzitní systém, 64 volitelných kanálů, možnost provozu až 16 systémů současně, podsvícený LCD displej, indikace stavu baterie vysílače, automatické vyhledání volného kanálu, mix audio vstup a výstup pro možnost propojení až 2 dalších přijímačů na společnou audio sběrnici, přepínač výstupní úrovně MIC/LINE, funkce SQUELCH.</t>
  </si>
  <si>
    <t>Nabíječ akumulátorů pro bezdrátové systémy, možnost nabíjení akumulátorů přímo ve vysílači bez nutnosti jejich vyjmutí, pro max. 2 vysílače + Napájecí adaptér</t>
  </si>
  <si>
    <t>Anténní 2kanálový distributor, 2+2 vstupy pro antény, 4x anténní výstup extra pro kanál A / B + 4x napájecí výstup 13V DC pro přijímače bezdrátových mikrofonů.</t>
  </si>
  <si>
    <t>Aktivní nástěnná dipólová anténa s předzesilovačem, zisk 8 dB, výstupní impedance 75 ohm, napájení 7-12V DC po anténním vedení z přijímače, nastavitelný atenuátor pro omezení interferencí a rušení v rozmezí 0, -10, -20 dB., včetně koaxiálního kabelu 20m</t>
  </si>
  <si>
    <t>Univerzální síťový 3D Blu-ray Disc přehrávač, 4k Up-Scaling, 3D Playback, 2D to 3D Conversion, Dual HDMI Inputs/Outputs, MHL Input Capable</t>
  </si>
  <si>
    <t>Volně konfigurovatelná síťová digitální DSP audio matice s funkcí Acoustic Echo Cancelling, 12(+4)x8(+4) lokálních I/O kanálů + 64x64 I/O kanálů přes 1Gb ethernet prostřednictvím max. 512x512kanálové digitální audio sběrnice Dante, rozšiřující slot pro instalaci volitelných zásuvných karet, 2x port Dante s možností redundantního nebo Daisy-Chain zapojení, 2x port LAN, RS485, RS232, 8+8x GPIO, podsvětlený alfanumerický LCD displej + LED indikátory vybuzení všech I/O kanálů. Volně konfigurovatelná vnitřní topologie, konfigurace v prostředí bezplatně dostupného SW nástroje Symetrix Composer, k dispozici nabídka více než 600 typů DSP bloků pro zpracování a routing audia a řídicích signálů včetně pokročilých DSP funkcí jako je Auto-Mixer, Room-Combiner, pro každý mikrofonní vstup vlastní eliminace zpětné vazby frekvenčním posunem i úzkopásmovými filtry s automatickou detekcí, FIR filtry s až 1024 koeficienty, maskování zvuku pro zvýšení soukromí, zkreslení hlasu za účelem znemožnění identifikace řečníka. Event Scheduler, ukládání nastavení do až 1000 presetů, široké možnosti externího řízení včetně TCP/IP, RS232, PC GUI SymVue, mobilních zařízení Apple / Android, GPIO, nástěnných ovl. panelů. Vzorkovací frekvence 48kHz, frekvenční rozsah 20Hz-20kHz ±0,5dB, dynamický rozsah &gt;113dB, odstup mezi kanály &gt;108dB, latenční zpoždění vstup-výstup v rámci jedné jednotky (A/D/A) 0,88ms, výpočetní výkon procesoru 1,6 GFLOPS.</t>
  </si>
  <si>
    <t>Card Karta 4 symetrických audio výstupů, max. vstupní úroveň +24dBu, dynamický rozsah &gt;117dB, latenční zpoždění 0,60ms.</t>
  </si>
  <si>
    <t>Ethernetový přepínač 16 portů 10/100/1000Base-T, dle specifikace v technické zprávě projektové dokumentace</t>
  </si>
  <si>
    <t>Zesilovač pro indukční smyčku pro prostory až do 1000m2, budicí proud 12,7Apk / 8,8Arms, nastavitelná korekce ztrát v železe MLC, 2x vstup Mic/Line, 2x vstup Line, 1x výstup 24VDC pro napájení externích zařízení, sluchátkový výstup pro monitoring, 10stupňová LED indikace komprese a vybuzení, součástí dodávky záslepky pro ochranu potenciometrů na čelním panelu před neoprávněnou manipulací, provedení pro volně stojící instalaci nebo vestavbu do 19" racku (1HU) pomocí odnímatelných úchytů</t>
  </si>
  <si>
    <t>Koncový zesilovač zvuku digitální 4x250W @ 4 Ohm, třída D, možnost aktivace můstkového režimu (2x500W @ 8 Ohm), symetrické vstupy (svorkovnice), indikace signálu na vstupu a výstupu, indikace PEAK, PROTECT. frekvenční rozsah: 20Hz…20kHz, Výkon: 4x 250W @ 4 ohm, Šířka: 480mm, Výška: 40mm, Hloubka: 400mm, Hmotnost: 6,8kg</t>
  </si>
  <si>
    <t>Pasivní Line-Array reproduktorová soustava:
16 x 2,8", vyzařovací úhel 90°x20°, Citlivost: 95dB/1W/1m, Frekvenční rozsah: 110Hz…18kHz, Výkon: 360W @ 8 ohm, Barva bílá, Šířka: 80mm, Výška: 1190mm, Hloubka: 120mm, Hmotnost: 7,6kg</t>
  </si>
  <si>
    <t xml:space="preserve">Pasivní Line-Array reproduktorová soustava:
9 x 2,8", vyzařovací úhel 90°x20°, Citlivost: 90dB/1W/1m, Frekvenční rozsah: 90Hz…17kHz, Výkon: 180W @ 8 ohm, Barva bílá, Šířka: 80mm, Výška: 660mm, Hloubka: 120mm, Hmotnost: 4,2kg
</t>
  </si>
  <si>
    <t xml:space="preserve">Nástěnný úchyt s možností náklonu pro Line-Array systémy </t>
  </si>
  <si>
    <t>Pasivní basový reproduktor, 1x 12", Citlivost: 90dB/1W/1m, Frekvenční rozsah: 40Hz…1,2kHz, Výkon: 200W @ 8 ohm, Barva černá, Šířka: 410mm, Výška: 410mm, Hloubka: 450mm, Hmotnost: 15kg
Připojení: reproduktorový kabel 4x4mm2</t>
  </si>
  <si>
    <t>kabel pro připojení mobilní basové reprosoustavy, 10m, včetně konektorů</t>
  </si>
  <si>
    <t>multiformátový přepínač/scaler, 6 vstupů (4x HDMI, 2x multifunkční analogové VGA/video), zrcadlené HDMI a HDBaseT výstupy, 4K/UHD, automatické přepínání, zabudovaný 4K scaler, PoE, EDID, HDCP</t>
  </si>
  <si>
    <t>Projektor WUXGA. Světelný výstup 7.000 lumenů. 4K. 3LCD. 525X472x189mm (šxhxv), motorizované ostření. Ohnisková vzdálenost 24mm – 38.2mm., konstrast: 50000:1, rozlišení: 1920x1200 (WUXGA), světelný výkon: 7000 ANSI, formát: 16:10, motorizované ostření, Připojení: USB 2.0 typu A, USB 2.0 Type B (Service Only), RS-232C, Ethernetové rozhraní (100 Base-TX / 10 Base-T), Bezdrátová síť LAN IEEE 802.11a/b/g/n (volitelně), VGA vstup, VGA výstup, DVI vstup, BNC vstup, HDBaseT, Audiovýstup, stereofonní konektor mini-jack, Audiovstup, stereofonní konektor mini-jack (3x), HDMI (HDCP 2.2)</t>
  </si>
  <si>
    <t>Transmitter HDBaserT signálu pro projektor, HDMI, RJ45, RS-232, LAN/ETHERNET, včetně napájecího zdroje</t>
  </si>
  <si>
    <t>Scénické osvětlení, 16x10-watt LED, řízení pomocí DMX, včetně držáku</t>
  </si>
  <si>
    <t>řídící systém scénického osvětlení</t>
  </si>
  <si>
    <t xml:space="preserve">ovládací dotykový panel řídícího systému, 15.6" QUAD-CORE 1GB/8GB 4.4 Android TABLET </t>
  </si>
  <si>
    <t>stolní držák pro ovládací panel</t>
  </si>
  <si>
    <t>Síťová karta - redukce z USB na RJ45, 10/100/1000 Mbps</t>
  </si>
  <si>
    <t>interface RS-232 / KNX/EIB, včetně příslušenství</t>
  </si>
  <si>
    <t>Brána Dali / DMX, IP, Vestavěné sběrnice DALI a DMX512+RDM, obousměrná komunikace, Napájení 12–48 V ss., Konfigurace pomocí webserveru.</t>
  </si>
  <si>
    <t>Řídicí jednotka systému AV, modulární programovací architektura, 1 RS232/422/485 port programovací, 2 x RS232, 8 x IR, 8 x I/O, 8 x relé, Velikost 1U RACK</t>
  </si>
  <si>
    <t>zobrazovací panel IP kamery v aule, úhlopříčka 22", LED / Rozlišení displeje je 1920 x 1080 (Full HD)/ VESA 100 x 100 mm, připojení TCP/IP, včetně držáku a napájecího zdroje</t>
  </si>
  <si>
    <t>Vnitřní IP dome kamera, D/N, HD 1080p, 2MP, f=2.8mm, Provedení kamery Dome, Včetně napájecího PoE zdroje</t>
  </si>
  <si>
    <t>Přípojné místo pro připojení mobilních zařízení. Umístění na stěně. Barva bílá. Osazení a specifikace přípojného místa v projektové dokumentaci: 2xXLR(F), 2xXLR(M)</t>
  </si>
  <si>
    <t>Přípojné místo pro připojení mobilních zařízení. Umístění na stěně. Barva bílá. Osazení a specifikace přípojného místa v projektové dokumentaci: 2xXLR(F), 2xXLR(M), 1x SPEAKON (F), 1xHDMI</t>
  </si>
  <si>
    <t>Přípojné místo pro připojení mobilních zařízení. Umístění na stěně. Barva bílá. Osazení a specifikace přípojného místa v projektové dokumentaci: 2xXLR(F), 2xXLR(M), 1xHDMI</t>
  </si>
  <si>
    <t>Přípojné místo pro připojení projektoru.</t>
  </si>
  <si>
    <t>Symetrický stíněný mikrofonní/DMX kabel, 2x0,25 mm2</t>
  </si>
  <si>
    <t>Symetrický stíněný multipárový mikrofonní, 4x2x0,22 mm2</t>
  </si>
  <si>
    <t>reproduktorový kabel 4x4mm2</t>
  </si>
  <si>
    <t>HDMI kabel v. 1.4</t>
  </si>
  <si>
    <t>J-Y(st)Y 2x2x0,8</t>
  </si>
  <si>
    <t>kabel induční smyčky pro pokrytí plochy 162m2</t>
  </si>
  <si>
    <t>Elektroinstalační trubka 25 mm - ohebná</t>
  </si>
  <si>
    <t>Elektroinstalační trubka 40 mm - ohebná</t>
  </si>
  <si>
    <t>Oživení a naprogramování systému, zaškolení obsluhy, programování audio  matice, programování a nastavení audiovizuálního systému, programování řídícího systému dle požadovaných funkcionalit.</t>
  </si>
  <si>
    <t>R.AVT.TĚLOC</t>
  </si>
  <si>
    <t>Koncový zesilovač zvuku 2x600W RMS / 2x840W max. do zátěže 4 Ohmy, topologie Class-H s vysokou účinností, vestavěný DSP (digitální signálový procesor) Analog Devices s 10 volitelnými presety, inteligentní ochranný procesor APC, řízená aktivní ventilace, klasický napájecí zdroj s toroidním transformátorem, 2HU, Citlivost: 0dBV, Frekvenční rozsah: 10Hz…24kHz, Výkon: 2x 600W @ 4 ohmy, Barva šedá, Šířka: 480mm, Výška: 90mm, Hloubka: 330mm, Hmotnost: 12,1kg</t>
  </si>
  <si>
    <t>Reprosoustava line-array 2pásmová (prohnutá) 600W @ 8 Ohm, osazený měniči 8x 4" + 24x 1", bass-reflex, vyzařovací úhel: H 90°x V 0°, konektor 2x + 2x svorkovnice, provozní režim: NORMAL / BI-AMP (LO: 240W @ 8 Ohm, HI: 240W @ 8 Ohm), materiál MDF, barva bílá.Citlivost: 93dB/1W/1m, Frekvenční rozsah: 70Hz…20kHz, Výkon: 600W @ 8 ohmů,Šířka: 160mm, Výška: 900mm, Hloubka: 260mm, Hmotnost: 16kg</t>
  </si>
  <si>
    <t xml:space="preserve">Nástěnný úchyt pro line-array, možnost horizontálního natočení na jednu stranu až do 30°. </t>
  </si>
  <si>
    <t>aktivní studiový monitor pro blízký poslech, Frekvenční rozsah: 37 Hz – 24 kHz, Výkon: 112 W (56 LF / 56 HF), Reproduktory: 5“ woofer, 1“ výškový měnič s tkanou kompozitní membránou a neodymovým magnetem, Bassreflex, Maximální SPL: 112 dB, Konektory: 1x symetrický XLR, 1x symetrický ¼“ jack, Rozměry: 419 mm x 254 mm x 308 mm, Hmotnost: 8,6 kg, včetně nástěnného držáku</t>
  </si>
  <si>
    <t>Programovatelný panel dálkového ovládání pro audio matice, například pro výběr zdroje hudby, nastavení hlasitosti, volbu presetu. Podsvětlený grafický displej s podporou češtiny. Komunikace po sběrnici RS-485. Připojení kabelem Cat5 / JYSTY. Čelní panel je vyroben z bílého plastu.</t>
  </si>
  <si>
    <t>R.AVT.MODRÝ</t>
  </si>
  <si>
    <t>Racková skříň včetně vnitřního vybavení, dle výkresu rozvaděče a schéma zapojení řídícího systému, 19" nástěnný rozvaděč 21U, 60/60, odnímatelné bočnice</t>
  </si>
  <si>
    <t>Reprosoustava koaxiální dvoupásmová 15" + 6x1", 300/100W @ 8 Ohm, bílá, vyzařovací úhel: H 90°x V 40°, konektor 1x SPEAKON + 1x svorkovnice, Citlivost 98dB/1W/1m, Frekvenční rozsah 70Hz…20kHz, Výkon 100W @ 8 ohmů, Barva bílá/černá, Šířka 450mm Výška 560mm, Hloubka 400mm, Hmotnost 12kg</t>
  </si>
  <si>
    <t>montážní příslušenství pro instalaci reproduktorových soustav</t>
  </si>
  <si>
    <t>Projektor s 5.500 lumeny v souladu s normou ISO 21118:2012, rozlišení: WUXGA, 1920 x 1200, 16:10, motorizované ostření, Připojení: USB 2.0 typu A, USB 2.0 Type B (Service Only), RS-232C, Ethernetové rozhraní (100 Base-TX / 10 Base-T), Bezdrátová síť LAN IEEE 802.11a/b/g/n (volitelně), VGA vstup, VGA výstup, DVI vstup, BNC vstup, HDBaseT, Audiovýstup, stereofonní konektor mini-jack, Audiovstup, stereofonní konektor mini-jack (3x), HDMI (HDCP 2.2), Rozměry:  525‎ x 472 x 189 mm (š x h x v), Váha: 12,7 kg</t>
  </si>
  <si>
    <t>kabel induční smyčky pro pokrytí plochy 127m2</t>
  </si>
  <si>
    <t>R.AVT.FITTNES</t>
  </si>
  <si>
    <t>Racková skříň včetně vnitřního vybavení, dle výkresu rozvaděče a schéma zapojení řídícího systému, 19" nástěnný rozvaděč 6U, 60/60, odnímatelné bočnice</t>
  </si>
  <si>
    <t>Digitální maticová mixážní jednotka s DSP (digitálním signálovým procesorem) 8x8 s koncovým stupněm 2x550W @ 4 Ohm, modul pro připojení nástěnných ovládacích panelů po sběrnici RS-485. Konfigurace pomocí grafického konfiguračního softwaru na PC, sériové rozhraní RS-232, počet presetů 32.
Frekvenční rozsah: 20Hz…20kHz, Výkon: 2x 550W @ 4 ohmy, Šířka: 420mm, Výška: 110mm, Hloubka: 420mm, Hmotnost: 9,6kg, včetně modulu vstupů, ovládacího nástěnného panelu</t>
  </si>
  <si>
    <t>Přípojné místo pro připojení mobilních zařízení. Umístění na stěně. Barva bílá. Osazení a specifikace přípojného místa v projektové dokumentaci: 2xCINCH</t>
  </si>
  <si>
    <t>Stíněná dvojlinka, 2x0,25 mm2</t>
  </si>
  <si>
    <t>R.AVT.SBOR</t>
  </si>
  <si>
    <t>Koncový zesilovač zvuku 2x250W pro reproduktory 4 - 16 ohmů, možnost můstkového zapojení s výkonem 1x500W do 8 ohmů, digitální topologie Class-D s vysokou účinností přes 80%, vestavěný DSP (digitální signálový procesor) s 6 volitelnými presety, inteligentní ochranný procesor APC, pasivní chlazení pro bezhlučný provoz, 1HU, odnímatelné 19in. úchyty, Citlivost: 0dBV, Frekvenční rozsah: 10Hz…24kHz, Výkon: 2x 250W @ 4 ohmy nebo 1x 500W @ 8 ohmů, Barva šedá, Šířka: 480mm, Výška: 44mm, Hloubka: 230mm, Hmotnost: 3,1kg</t>
  </si>
  <si>
    <t>Reprosoustava koaxiální dvoupásmová 12" + 6x1", 300/100W @ 8 Ohm, bílá, vyzařovací úhel: H 90°x V 40°, konektor 1x SPEAKON + 1x svorkovnice, Citlivost 97dB/1W/1m, Frekvenční rozsah 80Hz…20kHz, Výkon 100W @ 8 ohmů, Barva bílá/černá, Šířka 360mm, Výška 450mm, Hloubka 320mm, Hmotnost 8,5kg</t>
  </si>
  <si>
    <t>Profesionální LFD panel/monitor, 65", Full HD, včetně příslušenství</t>
  </si>
  <si>
    <t>Profesionální fixní držák s minimální hloubkou a bezpečnostní západkou</t>
  </si>
  <si>
    <t>HDMI rozbočovač 1x2 UHD, INPUT HDMI, OUTPUT 4xHDMI (HDCP2.2), control RS-232, LAN / ETHERNET TCP/IP</t>
  </si>
  <si>
    <t>Přípojné místo ve stole: 2x230V/16A, LAN, HDMI, VGA, Audio, Technické parametry: Krytí: IP 20; Napětí/proud: 230V, 50Hz/16A; Propojení zásuvek: Lanko izolované Cu 1,5mm2; Připojení zásuvek k síti: Kabel CYSY 3x1,5mm2; pro audio signál - TRS jack 3.5mm; pro video signál - VGA D-sub 15P, HDMI;  pro datový signál - Lan RJ45 cat. 6.</t>
  </si>
  <si>
    <t>Přípojné místo ve stole: 2x230V/16A, LAN, HDMI,
Technické parametry: Krytí: IP 20; Napětí/proud: 230V, 50Hz/16A; Propojení zásuvek: Lanko izolované Cu 1,5mm2; Připojení zásuvek k síti: Kabel CYSY 3x1,5mm2; pro videosignál HDMI;  pro datový signál - Lan RJ45 cat. 6.</t>
  </si>
  <si>
    <t>Přípojné místo pro připojení LFD panelu</t>
  </si>
  <si>
    <t>reproduktorový kabel 2x2,5 mm2</t>
  </si>
  <si>
    <t>R.AVT</t>
  </si>
  <si>
    <t>VYBAVENÍ TĚLOCVIČNY</t>
  </si>
  <si>
    <t>R.VT.0001</t>
  </si>
  <si>
    <t>Kabel F/UTP Cat.6, LS0H</t>
  </si>
  <si>
    <t>R.VT.0002</t>
  </si>
  <si>
    <t>R.VT.0003</t>
  </si>
  <si>
    <t>přípojné místo tabule skóre, včetně instalančí krabice</t>
  </si>
  <si>
    <t>R.VT.0004</t>
  </si>
  <si>
    <t>R.VT.0005</t>
  </si>
  <si>
    <t>R.VT.0006</t>
  </si>
  <si>
    <t>R.VT.0007</t>
  </si>
  <si>
    <t>R.VT.0008</t>
  </si>
  <si>
    <t>DEMONTÁŽE</t>
  </si>
  <si>
    <t>R.D.0001</t>
  </si>
  <si>
    <t>demontáž stávajících slaboproudých instalací</t>
  </si>
  <si>
    <t>R.D.0002</t>
  </si>
  <si>
    <t>odvoz a ekologická likvidace odpadu slaboproudých instalací</t>
  </si>
  <si>
    <t>R.IT.0001</t>
  </si>
  <si>
    <t xml:space="preserve">Ethernetový přepínač 48 portů PoE 10/100/1000Base-T, 2 sloty pro optické moduly (SFP) </t>
  </si>
  <si>
    <t>Přepínač musí splňovat následující minimální požadavky:
48 portů  10/100/1000Base-T, všech 48 portů musí podporovat napájení po datovém síťovém kabelu Normy IEEE 802.3af Power over Ethernet (PoE)
2 x slot pro SFP+ moduly 10 Gbit,, bezpečnostní protokoly  UL 60950-1, CAN/CSA-C22.2 No. 60950-1, EN 60950-1, IEC 60950-1, AS/NZS 60950-1.
Parametry přepínače:
Výška 1U a možnost  montáže do 19 '' racku
 Automatická volba rychlosti portu a automatická detekce přímého/kříženého kabelu (MDIX)
Podpora agregace portů (LACP)
Požadavek na plnou kompatibilitu s VTP (VLAN Trunk Protocol) a STP (spanning tree protocol) v režimu rapid-pvst (IEEE 802.1s/w Rapid Spanning Tree Protocol) pro komunikaci se stávajícím Cisco přepínačem  C6506E
Podpora Port Fast pro možnost vypnutí čekání na Spanning Tree pro jednotlivé porty
Switch-port Autorecovery - automatická aktivace portu po návratu z chybového stavu
Podpora klasifikace a prioritizace provozu – QoS
Hierarchický QoS
Podpora minimálně 4 front na port
Podpora 802.1p (CoS)
Podpora minimálně 1023 VLAN
Management přes http, SSH (version 2 přes IPv4 i přes IPv6), SNMPv3
Napájení CZ standard (230V, vidlice typ E)
Ochrana před neautorizovaným přístupem k přepínačům:
Podpora funkce Port Security (nastavení max. počtu MAC na port)
Podpora ochrany podvržení DHCP serveru - DHCP Snooping
Podpora ochrany Dynamic ARP Inspection (DAI)
Podpora 802.1X (RADIUS ověřování)
Podpora ACL na základě portů
Podpora TACACS+ (autentizace, autorizace, accounting)
Podpora ochrany Bridge Protocol Data Unit (BPDU Guard)
Podpora Spanning Tree Root Guard (STRG)
Podpora IP Source Guard pro funkci Port security
Podpora ochrany IPv6 First-Hop Security (ochrana proti falešným oznámením směrovače, podvrženým adresám a falešným DHCPv6 serverům)
Požadavek na 5ti letou podporu a záruku dodaného produktu zdarma</t>
  </si>
  <si>
    <t>R.IT.0002</t>
  </si>
  <si>
    <t xml:space="preserve">Ethernetový přepínač 24 slotů pro optické moduly (SFP) </t>
  </si>
  <si>
    <t>unkce: stacking, flow control, Layer 2 switching, Layer 3 switching, VLAN support, IPv6 support, Spanning Tree Protocol (STP) support, Rapid Spanning Tree Protocol (RSTP) support, Multiple Spanning Tree Protocol (MSTP) support, access control list (ACL) support, quality of service (QoS), reset button, LACP support, Energy Efficient Ethernet, dynamic VLAN support (GVRP), advanced threat protection, IPv6 first-hop security, static routing, dynamic routing, hardware redundancy.
Technické specifikace: Typ zařízení: Switch – 10-Gb - 24 portů - L3 - řízený,Provedení:Rack-mountable - 1U,Porty:22 x 10G SFP+ + 2 x kombinace 10G/SFP+ a 1 x GE OOB management, Výkon:Switching capacity: 480 Gbps, Forwarding performance (64-byte packet size): 357.12 Mpps,Velikost MAC tabulky: 64000 záznamů, Kapacita:4000 active VLANs,Směrovací protokol, RIPv2 + static IPv4/IPv6 routin, Protokol pro vzdálenou správu:SNMP 1, RMON 1, RMON 2, RMON 3, RMON 9, Telnet, SNMP 3, SNMP 2c, HTTP, HTTPS, SSH, CLI, RAM: 512 MB, Flash paměť, 256 MB.
Vyhovující standardům: IEEE 802.3, IEEE 802.3u, IEEE 802.3z, IEEE 802.1D, IEEE 802.1Q, IEEE 802.3ab, IEEE 802.1p, IEEE 802.3x, IEEE 802.3ad (LACP), IEEE 802.1w, IEEE 802.1x, IEEE 802.1s, IEEE 802.3az</t>
  </si>
  <si>
    <t>R.IT.0003</t>
  </si>
  <si>
    <t>10G SFP+ optický modul SM LC, 1310nm, 10Gbit, SFP+ LH SM 1310nm, konektor typu LC pracující se dvěma vlákny, kompatibilní do dodávaných přepínačů, optické moduly budou osazeny do dodaných přepínačů</t>
  </si>
  <si>
    <t>R.IT.0004</t>
  </si>
  <si>
    <t>Optický patch kabel 9/125, délka 2m, LC-LC</t>
  </si>
  <si>
    <t>R.IT.0005</t>
  </si>
  <si>
    <t>AP/Hotspot 2,4/5 GHz, 802.11ac, MIMO 3×3 - vnitřní, Přenosová rychlost až (Mbps) 1317, LAN port 1 x RJ45 10/100/1000, včetně zdroje PoE 24V/0.5A GigE</t>
  </si>
  <si>
    <t>R.IT.0006</t>
  </si>
  <si>
    <t>Kontrolér pro centrální správu Accesspointů</t>
  </si>
  <si>
    <t>AKTIVNÍ PRVKY POČÍTAČOVÉ SÍTĚ</t>
  </si>
  <si>
    <t>SLABOPROUDÁ ELEKTROTECHNIKA</t>
  </si>
  <si>
    <t>SILNOPROUDÁ ELEKTROTECHNIKA</t>
  </si>
  <si>
    <t>DOMOVNÍ TECHNIKA</t>
  </si>
  <si>
    <t>D.1.4: DOMOVNÍ TECHNIKA</t>
  </si>
  <si>
    <t>D.1.4.1: Vzduchotechnika</t>
  </si>
  <si>
    <t>D.1.4.1_01: AHU1 – Větrání učeben - levé křídlo</t>
  </si>
  <si>
    <t>D.1.4.1_02: AHU2 – Větrání učeben - pravé křídlo</t>
  </si>
  <si>
    <t>D.1.4.1_03: Společné zařízení</t>
  </si>
  <si>
    <t>D.1.4.2: Ústřední vytápění</t>
  </si>
  <si>
    <t>D.1.4.2_01: Demontáže</t>
  </si>
  <si>
    <t>D.1.4.2_02: Potrubí z uhlíkové oceli</t>
  </si>
  <si>
    <t>D.1.4.2_04: Izolace na potrubí</t>
  </si>
  <si>
    <t>D.1.4.2_05: Topenářské armatury</t>
  </si>
  <si>
    <t>D.1.4.2_06: Měření a regulace</t>
  </si>
  <si>
    <t>D.1.4.2_07: Vyregulování stávající otopné soustavy</t>
  </si>
  <si>
    <t>D.1.4.2_08: Stavební práce</t>
  </si>
  <si>
    <t>D.1.4.2_09: Ostatní</t>
  </si>
  <si>
    <t>D.1.4.4: Zdravotně technické instalace</t>
  </si>
  <si>
    <t>D.1.4.4_01: Vnitřní kanalizace - odpadní a připojovací potrubí</t>
  </si>
  <si>
    <t>D.1.4.4_02: Vnitřní kanalizace - vybavení kanalizace</t>
  </si>
  <si>
    <t>D.1.4.4_03: Vnitřní kanalizace - protipožární opatření</t>
  </si>
  <si>
    <t>D.1.4.4_04: Vnitřní kanalizace - instalační prefabrikáty</t>
  </si>
  <si>
    <t>D.1.4.4_05: Vnitřní vodovod - instalační prefabrikáty</t>
  </si>
  <si>
    <t>D.1.4.4_06: Vnitřní vodovod - potrubí</t>
  </si>
  <si>
    <t>D.1.4.4_07: Stavební práce</t>
  </si>
  <si>
    <t>D.1.4.4_08: Ostatní</t>
  </si>
  <si>
    <t>STAVEBNÍ ČÁST - TECHNICKÉ VYBAVENÍ BUDOUV</t>
  </si>
  <si>
    <t>REKAPITULACE STAVBY</t>
  </si>
  <si>
    <t>STAVBA CELKEM (bez DPH)</t>
  </si>
  <si>
    <t>STAVBA CELKEM (včetně DPH)</t>
  </si>
  <si>
    <t>ELEKTROINSTALACE</t>
  </si>
  <si>
    <t>Místo stavby:</t>
  </si>
  <si>
    <t>Stavba:</t>
  </si>
  <si>
    <t>Investor:</t>
  </si>
  <si>
    <t>Projektant:</t>
  </si>
  <si>
    <t>Stupeň:</t>
  </si>
  <si>
    <t>DPS</t>
  </si>
  <si>
    <t>Vypracoval:</t>
  </si>
  <si>
    <t>Questima, s.r.o.</t>
  </si>
  <si>
    <t>Č.zakázky:</t>
  </si>
  <si>
    <t>Datum:</t>
  </si>
  <si>
    <t>SNÍŽENÍ ENERGETICKÉ NÁROČNOSTI
budovy Gymnázia Dr. Josefa Pekaře</t>
  </si>
  <si>
    <t>Palackého 211, Mladá Boleslav</t>
  </si>
  <si>
    <t>Gymnázia Dr. Josefa Pekaře
Palackého 211, Mladá Boleslav</t>
  </si>
  <si>
    <t>Design 4 - projekty staveb, s.r.o.
Energy Benefit Centre a.s.</t>
  </si>
  <si>
    <t>11/2019</t>
  </si>
  <si>
    <t>ROZPOČET</t>
  </si>
  <si>
    <t>W08;   (1,50+2,85)*2*90*0,40</t>
  </si>
  <si>
    <t>W09;   (1,40+2,55)*2*88*0,40</t>
  </si>
  <si>
    <t>W10;   (1,00+1,00)*2*1*0,40</t>
  </si>
  <si>
    <t>W11;   (1,75+2,85)*2*18*0,40</t>
  </si>
  <si>
    <t>W13;   (1,25+3,75)*2*4*0,40</t>
  </si>
  <si>
    <t>W14;   (1,45+3,75)*2*4*0,40</t>
  </si>
  <si>
    <t>W15;   (1,85+3,75)*2*5*0,40</t>
  </si>
  <si>
    <t>W18;   (1,00+2,20)*2*1*0,40</t>
  </si>
  <si>
    <t>W19;   (1,30+2,50)*2*2*0,40</t>
  </si>
  <si>
    <t>W20;   (2,05+3,70)*2*2*0,40</t>
  </si>
  <si>
    <t>W21;   (2,05+4,45)*2*3*0,40</t>
  </si>
  <si>
    <t>W29;   (1,50+3,25)*2*3*0,40</t>
  </si>
  <si>
    <t>W01;   (1,00+0,88)*2*39*0,40</t>
  </si>
  <si>
    <t>W02;   (1,00+0,88)*2*1*0,40</t>
  </si>
  <si>
    <t>W04;   (1,23+0,90)*2*7*0,40</t>
  </si>
  <si>
    <t>W05;   (1,00+0,90)*2*1*0,40</t>
  </si>
  <si>
    <t>W06;   (1,00+0,88)*2*11*0,40</t>
  </si>
  <si>
    <t>W07;   (0,80+0,70)*2*2*0,40</t>
  </si>
  <si>
    <t>W12;   (1,20+2,23)*2*5*0,40</t>
  </si>
  <si>
    <t>W16;   (0,47+2,23)*2*1*0,40</t>
  </si>
  <si>
    <t>W17;   (1,23+1,94)*2*10*0,40</t>
  </si>
  <si>
    <t>W23;   (1,10+2,00)*2*2*0,40</t>
  </si>
  <si>
    <t>W24;   (1,40+1,00)*2*2*0,40</t>
  </si>
  <si>
    <t>W25;   (1,20+2,00)*2*1*0,40</t>
  </si>
  <si>
    <t>W26;   (0,60+1,20)*2*4*0,40</t>
  </si>
  <si>
    <t>W27;   3,14*1,00*1*0,40</t>
  </si>
  <si>
    <t>W28;   (0,60+0,40)*2*2*0,40</t>
  </si>
  <si>
    <t>W30;   (0,9+0,9)*2*4*0,40</t>
  </si>
  <si>
    <t>W31;   (1,8+1,8)*2*1*0,40</t>
  </si>
  <si>
    <t>W32;   (1,8+1,8)*2*1*0,40</t>
  </si>
  <si>
    <t>W33;   (0,88+0,89)*2*12*0,40</t>
  </si>
  <si>
    <t>W37;   (0,82+0,6)*2*6*0,40</t>
  </si>
  <si>
    <t>W34;   (2,37+5,74)*2*8*0,40</t>
  </si>
  <si>
    <t>W35;   (2,37+5,74)*2*8*0,40</t>
  </si>
  <si>
    <t>W36;   (1,79+3,3)*2*4*0,40</t>
  </si>
  <si>
    <t>D 02;   (2,55+3,63)*2*0,40</t>
  </si>
  <si>
    <t>D03;   (2,00+2,83)*2*0,40</t>
  </si>
  <si>
    <t>D04;   (1,30+3,25)*2*0,40</t>
  </si>
  <si>
    <t>D05;   (1,10+2,25)*2*0,40</t>
  </si>
  <si>
    <t>D06;   (0,80+2,25)*2*0,40</t>
  </si>
  <si>
    <t>D07;   (1,10+2,25)*2*0,40</t>
  </si>
  <si>
    <t>D08;   (1,30+3,25)*2*0,40</t>
  </si>
  <si>
    <t>D09;   (1,50+3,70)*2*0,40</t>
  </si>
  <si>
    <t>D01;   (1,00+2,10)*2*0,40</t>
  </si>
  <si>
    <t>D11;   (3,90+2,55)*2*0,40</t>
  </si>
  <si>
    <t>D12;   (2,40+2,55)*2*0,40</t>
  </si>
  <si>
    <t>D13;   (2,20+2,10)*2*0,40</t>
  </si>
  <si>
    <t>W08;   (1,50+2,85)*2*90*0,10</t>
  </si>
  <si>
    <t>W09;   (1,40+2,55)*2*88*0,10</t>
  </si>
  <si>
    <t>W10;   (1,00+1,00)*2*1*0,10</t>
  </si>
  <si>
    <t>W11;   (1,75+2,85)*2*18*0,10</t>
  </si>
  <si>
    <t>W13;   (1,25+3,75)*2*4*0,10</t>
  </si>
  <si>
    <t>W14;   (1,45+3,75)*2*4*0,10</t>
  </si>
  <si>
    <t>W15;   (1,85+3,75)*2*5*0,10</t>
  </si>
  <si>
    <t>W18;   (1,00+2,20)*2*1*0,10</t>
  </si>
  <si>
    <t>W19;   (1,30+2,50)*2*2*0,10</t>
  </si>
  <si>
    <t>W20;   (2,05+3,70)*2*2*0,10</t>
  </si>
  <si>
    <t>W21;   (2,05+4,45)*2*3*0,10</t>
  </si>
  <si>
    <t>W29;   (1,50+3,25)*2*3*0,10</t>
  </si>
  <si>
    <t>346244361</t>
  </si>
  <si>
    <t>Zazdívka rýh z cihel pálených</t>
  </si>
  <si>
    <t>D1.4.3: Silnoproudá elektrotechnika</t>
  </si>
  <si>
    <t>D.1.4.3_01: Doplnění a úprava v rozvaděči RH - škola</t>
  </si>
  <si>
    <t>D.1.4.3_02: Úprava v rozvaděči R1 - tělocvična</t>
  </si>
  <si>
    <t>D.1.4.3_03: Doplnění a úprava v rozvaděči R2 - kotelna</t>
  </si>
  <si>
    <t>D.1.4.3_04: Rozvaděč R4.1</t>
  </si>
  <si>
    <t>D.1.4.3_05: Rozvaděč R4.2</t>
  </si>
  <si>
    <t>D.1.4.3_06: Montáž + montážní materiál</t>
  </si>
  <si>
    <t>D.1.4.3_07: Seřízení, zkoušky, revize</t>
  </si>
  <si>
    <t>SILNOPROUDÁ ELEKTROTECHNIKA - STAVEBNÍ ČÁST</t>
  </si>
  <si>
    <t xml:space="preserve">Výměra </t>
  </si>
  <si>
    <t>D1.4.00</t>
  </si>
  <si>
    <t>H</t>
  </si>
  <si>
    <t>1</t>
  </si>
  <si>
    <t>Zemní práce</t>
  </si>
  <si>
    <t>139601102R00</t>
  </si>
  <si>
    <t>Ruční výkop jam, rýh a šachet v hornině 3</t>
  </si>
  <si>
    <t>s přehozením na vzdálenost do 5 m nebo s naložením na ruční dopravní prostředek</t>
  </si>
  <si>
    <t>odkop u 0.18 : (4,35+6,8+1)*1,5*1,8</t>
  </si>
  <si>
    <t>161101501R00</t>
  </si>
  <si>
    <t>Svislé přemístění výkopku nošením z horniny 1 až 4</t>
  </si>
  <si>
    <t xml:space="preserve"> bez naložení, avšak s vyprázdněním nádoby na hromady nebo do dopravního prostředku, na každých třeba i započatých 3 m výšky,</t>
  </si>
  <si>
    <t>162701105R00</t>
  </si>
  <si>
    <t>Vodorovné přemístění výkopku z horniny 1 až 4, na vzdálenost přes 9 000  do 10 000 m</t>
  </si>
  <si>
    <t>po suchu, bez naložení výkopku, avšak se složením bez rozhrnutí, zpáteční cesta vozidla.</t>
  </si>
  <si>
    <t xml:space="preserve">  odkop u 0.18 : (4,35+6,8+1)*1,5*1,8</t>
  </si>
  <si>
    <t>10 % přebytečný výkopek : 32,805*0,1</t>
  </si>
  <si>
    <t>162701109R00</t>
  </si>
  <si>
    <t>Vodorovné přemístění výkopku příplatek k ceně za každých dalších i započatých 1 000 m přes 10 000 m_x000D_
 z horniny 1 až 4</t>
  </si>
  <si>
    <t>10 % přebytečný výkopek : 32,805*0,1*10</t>
  </si>
  <si>
    <t>162201203R00</t>
  </si>
  <si>
    <t>Vodorovné přemístění výkopku nošením z horniny 1 až 4, kolečkem, na vzdálenost do 10 m</t>
  </si>
  <si>
    <t>bez naložení, avšak s vyprázdněním nádoby na hromadu nebo do dopravního prostředku,</t>
  </si>
  <si>
    <t>162702199R00</t>
  </si>
  <si>
    <t>Vodorovné přemístění drnu  , poplatek za skládku zeminy</t>
  </si>
  <si>
    <t>na suchu, bez naložení na dopravní prostředek, avšak se složením,</t>
  </si>
  <si>
    <t>166101101R00</t>
  </si>
  <si>
    <t>Přehození neulehlého výkopku z horniny 1 až 4</t>
  </si>
  <si>
    <t>do vzdálenosti 3 m vodorovně a 1,5 m svisle,</t>
  </si>
  <si>
    <t>167101201R00</t>
  </si>
  <si>
    <t>Nakládání, skládání, překládání neulehlého výkopku nakládání, skládání, překládání neulehléno výkopku nebo zeminy - ručně_x000D_
 z horniny 1 až 4</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</si>
  <si>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</si>
  <si>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</si>
  <si>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</si>
  <si>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</si>
  <si>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</si>
  <si>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90 % zpětný zásyp : 32,805*0,9</t>
  </si>
  <si>
    <t>2</t>
  </si>
  <si>
    <t>Základy a zvláštní zakládání</t>
  </si>
  <si>
    <t>281606214R00</t>
  </si>
  <si>
    <t>Injektování zdiva proti vzlínající vlhkosti nízkotlakovou injektáží, cihelného zdiva, tloušťky do 1000 mm</t>
  </si>
  <si>
    <t>Vyvrtání otvorů (10 ks/m zdi), vyčištění vrtu od hrubých nečistot, osazení pakrů,nízkotlaká injektáž do 10 bar ( spotřeba 1,33 l látky/m2 půdorysné plochy zdiva, ředí se vodou 1:10), dodávka injektážní silikonové mikroemulze. Aplikce injektážním zařízením.</t>
  </si>
  <si>
    <t>0.18 : 4,35+6,8+0,9</t>
  </si>
  <si>
    <t>3</t>
  </si>
  <si>
    <t>Svislé a kompletní konstrukce</t>
  </si>
  <si>
    <t>310237241R00</t>
  </si>
  <si>
    <t>Zazdívka otvorů o ploše přes 0,09 m2 do 0,25 m2 ve zdivu nadzákladovém cihlami pálenými o tloušťce zdi do 300 mm</t>
  </si>
  <si>
    <t>včetně pomocného pracovního lešení</t>
  </si>
  <si>
    <t xml:space="preserve">pozn.8 : </t>
  </si>
  <si>
    <t>1.PP : 5</t>
  </si>
  <si>
    <t>1.NP A-D : 6</t>
  </si>
  <si>
    <t>1.NP E : 0</t>
  </si>
  <si>
    <t>2.NP A-D : 4</t>
  </si>
  <si>
    <t>2.NP E : 2</t>
  </si>
  <si>
    <t>3.NP A-D : 4</t>
  </si>
  <si>
    <t>4.NP : 0</t>
  </si>
  <si>
    <t>Mezisoučet</t>
  </si>
  <si>
    <t xml:space="preserve">pozn.9 : </t>
  </si>
  <si>
    <t>1.PP : 0</t>
  </si>
  <si>
    <t>1.NP A-D : 1</t>
  </si>
  <si>
    <t>1.NP E : 1</t>
  </si>
  <si>
    <t>2.NP A-D : 0</t>
  </si>
  <si>
    <t>2.NP E : 0</t>
  </si>
  <si>
    <t>3.NP A-D : 0</t>
  </si>
  <si>
    <t>61</t>
  </si>
  <si>
    <t>Úpravy povrchů vnitřní</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</si>
  <si>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</si>
  <si>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</si>
  <si>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</si>
  <si>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0.18 : 0,9*2,1*1+0,8*0,8*1</t>
  </si>
  <si>
    <t>611401111R00</t>
  </si>
  <si>
    <t>Omítka malých ploch na stropech do 0,09 m2, vápennou štukovou omítkou</t>
  </si>
  <si>
    <t>jakoukoliv maltou, z pomocného pracovního lešení o výšce podlahy do 1900 mm a pro zatížení do 1,5 kPa,</t>
  </si>
  <si>
    <t xml:space="preserve">pozn.3 : </t>
  </si>
  <si>
    <t>1.PP : 3</t>
  </si>
  <si>
    <t>1.NP A-D : 4</t>
  </si>
  <si>
    <t>2.NP A-D : 5</t>
  </si>
  <si>
    <t>2.NP E : 1</t>
  </si>
  <si>
    <t>3.NP A-D : 1</t>
  </si>
  <si>
    <t/>
  </si>
  <si>
    <t xml:space="preserve">pozn.7 : </t>
  </si>
  <si>
    <t>1.PP : 2</t>
  </si>
  <si>
    <t>1.NP A-D : 2</t>
  </si>
  <si>
    <t>612401191R00</t>
  </si>
  <si>
    <t>Omítky malých ploch vnitřních stěn do 0,09 m2, vápennou štukovou omítkou</t>
  </si>
  <si>
    <t>pozn. 1-6 : 200</t>
  </si>
  <si>
    <t>612401291R00</t>
  </si>
  <si>
    <t>Omítky malých ploch vnitřních stěn přes 0,09 do 0,25 m2, vápennou štukovou omítkou</t>
  </si>
  <si>
    <t>612401391R00</t>
  </si>
  <si>
    <t>Omítky malých ploch vnitřních stěn přes 0,25 do 1 m2, vápennou štukovou omítkou</t>
  </si>
  <si>
    <t>612403399R00</t>
  </si>
  <si>
    <t>Hrubá výplň rýh ve stěnách, jakoukoliv maltou jakoukoliv maltou_x000D_
 jakékoliv šířky</t>
  </si>
  <si>
    <t>jakékoliv šířky rýhy,</t>
  </si>
  <si>
    <t>612423531R00</t>
  </si>
  <si>
    <t xml:space="preserve">Omítka rýh ve stěnách maltou vápennou štuková, o šířce rýhy do 150 mm,  </t>
  </si>
  <si>
    <t>z pomocného pracovního lešení o výšce podlahy do 1900 mm a pro zatížení do 1,5 kPa,</t>
  </si>
  <si>
    <t xml:space="preserve">  dle elektroinstalace : </t>
  </si>
  <si>
    <t xml:space="preserve">  1.PP : 395</t>
  </si>
  <si>
    <t xml:space="preserve">  1.NP : 485</t>
  </si>
  <si>
    <t xml:space="preserve">  2.NP : 380+500</t>
  </si>
  <si>
    <t xml:space="preserve">  3.NP + 4. NP : 505</t>
  </si>
  <si>
    <t xml:space="preserve">  hala : 455</t>
  </si>
  <si>
    <t xml:space="preserve">  kuchyň : 200</t>
  </si>
  <si>
    <t>celkem</t>
  </si>
  <si>
    <t>šířka do 15 cm : 2920*0,15</t>
  </si>
  <si>
    <t>612434133RT2</t>
  </si>
  <si>
    <t xml:space="preserve">Omítkový sanační systém pro vnitřní zdivo sanační podhoz tl. 10 mm, sanační jádrová omítka tl. 20 mm, sanační omítka štuková tl. 3 mm,  </t>
  </si>
  <si>
    <t>0.18 : (6,05+3,39)*2*3</t>
  </si>
  <si>
    <t>0.18 : (6,05*3,39)*1,2</t>
  </si>
  <si>
    <t>622300131R00</t>
  </si>
  <si>
    <t>Příprava podkladu vyrovnání podkladu tmelem tl. do 5 mm, včetně dodávky materiálu</t>
  </si>
  <si>
    <t>výměra změřena kreslícím programem : 124</t>
  </si>
  <si>
    <t>62</t>
  </si>
  <si>
    <t>Úpravy povrchů vnější</t>
  </si>
  <si>
    <t>622904112R00</t>
  </si>
  <si>
    <t>Očištění fasád tlakovou vodou, složitost fasády 1 - 2</t>
  </si>
  <si>
    <t>odkop u 0.18 : (4,35+6,8+1)*1,8</t>
  </si>
  <si>
    <t>94</t>
  </si>
  <si>
    <t>Lešení a stavební výtahy</t>
  </si>
  <si>
    <t>9419000000RR0</t>
  </si>
  <si>
    <t>Lešení lehké pomocné, výška podlahy do 1,9 m, pro veškeré práce, dle dodavatele</t>
  </si>
  <si>
    <t>95</t>
  </si>
  <si>
    <t>Dokončovací konstrukce na pozemních stavbách</t>
  </si>
  <si>
    <t>952901112RR</t>
  </si>
  <si>
    <t>Vyčištění budov po skončení všech prací</t>
  </si>
  <si>
    <t>soubor</t>
  </si>
  <si>
    <t>před předáním stavby - dle TZ : 1</t>
  </si>
  <si>
    <t>952902110R00</t>
  </si>
  <si>
    <t>Čištění zametáním v místnostech a chodbách</t>
  </si>
  <si>
    <t xml:space="preserve">výměra změřena kreslícím programem : </t>
  </si>
  <si>
    <t>podlahová plocha : 7354,81*2</t>
  </si>
  <si>
    <t>959990099R00</t>
  </si>
  <si>
    <t>Poplatek za odvoz a likvidaci odpadů stavby</t>
  </si>
  <si>
    <t>96</t>
  </si>
  <si>
    <t>Bourání konstrukcí</t>
  </si>
  <si>
    <t>962031113R00</t>
  </si>
  <si>
    <t>Bourání příček z cihel pálených plných, tloušťky 65 mm</t>
  </si>
  <si>
    <t>nebo vybourání otvorů průřezové plochy přes 4 m2 v příčkách, včetně pomocného lešení o výšce podlahy do 1900 mm a pro zatížení do 1,5 kPa  (150 kg/m2),</t>
  </si>
  <si>
    <t>970031018R00</t>
  </si>
  <si>
    <t>Jádrové vrtání, kruhové prostupy v cihelném zdivu jádrové vrtání, d 14-18 mm</t>
  </si>
  <si>
    <t xml:space="preserve">pozn.6 : </t>
  </si>
  <si>
    <t>1.NP A-D : 0,8*2+0,15</t>
  </si>
  <si>
    <t>1.NP E : 0,15*2</t>
  </si>
  <si>
    <t>2.NP A-D : 0,76+0,6+0,15*3+0,15*2+0,74+1,2+0,8*2+0,79+0,17*2+0,5</t>
  </si>
  <si>
    <t>2.NP E : 0,15*2+0,25</t>
  </si>
  <si>
    <t>3.NP A-D : 0,76+0,8+0,61+0,15</t>
  </si>
  <si>
    <t>4.NP : 0,15*2</t>
  </si>
  <si>
    <t>970031060R00</t>
  </si>
  <si>
    <t>Jádrové vrtání, kruhové prostupy v cihelném zdivu jádrové vrtání, do D 60 mm</t>
  </si>
  <si>
    <t xml:space="preserve">pozn.1 : </t>
  </si>
  <si>
    <t>1.PP : 0,94+0,85*2+0,45+0,39+0,15+0,95+0,63+0,95*4+0,95*2</t>
  </si>
  <si>
    <t>1.NP A-D : 0,8+0,76*4+0,8*2+0,2+0,76*3+0,15*2+0,65+0,3+0,15+0,6+0,61+0,15*2+0,4+0,8*7+0,6+0,79+0,17*2+0,15</t>
  </si>
  <si>
    <t>1.NP E : 0,4*2+0,15*2+0,4*2+0,31+0,15</t>
  </si>
  <si>
    <t>2.NP A-D : 0,3+0,76*2+0,8*5+0,6*4+0,15*3+0,4*4+0,22+0,64+0,15+0,5*2+0,8*7+0,79*2+0,17+0,8</t>
  </si>
  <si>
    <t>2.NP E : 0,15</t>
  </si>
  <si>
    <t>3.NP A-D : 0,3+0,76+0,8*14+0,46+0,57+0,46+0,15*2+0,79+0,5</t>
  </si>
  <si>
    <t xml:space="preserve">pozn.4 : </t>
  </si>
  <si>
    <t>1.PP : 0,5*2+0,1*2+0,85+0,34+0,94+1,07+0,1*3+0,1+0,39+0,15*3+0,4+0,15*4+0,4*3+0,95+0,5+0,15*2+0,95+0,63*2</t>
  </si>
  <si>
    <t>1.NP A-D : 0,8*2+0,76*3+0,8*2+0,15+0,6+0,15+0,5+0,15+0,19+0,15+0,8*3+0,79*2+0,5+0,8+0,6</t>
  </si>
  <si>
    <t>1.NP E : 0,15*25+0,4*5+0,45*2+0,31+0,4*2</t>
  </si>
  <si>
    <t>2.NP A-D : 0,76*2+0,8*3+0,61+0,15*2+0,15*2+0,45*0,22+0,6+0,8*5+0,79+0,76</t>
  </si>
  <si>
    <t>2.NP E : 0,4*3</t>
  </si>
  <si>
    <t>3.NP A-D : 0,76*2+0,8*9+0,6+0,8+0,15</t>
  </si>
  <si>
    <t>4.NP : 0,15*3+0,9+0,15</t>
  </si>
  <si>
    <t>970031100R00</t>
  </si>
  <si>
    <t>Jádrové vrtání, kruhové prostupy v cihelném zdivu jádrové vrtání, do D 100 mm</t>
  </si>
  <si>
    <t xml:space="preserve">pozn.2 : </t>
  </si>
  <si>
    <t>1.PP : 1,07+0,95</t>
  </si>
  <si>
    <t>1.NP A-D : 0,23+0,3+0,8+0,5+0,2+0,15*2+0,8+0,8+0,8+0,8+0,39*2+0,57+0,79*2+0,8</t>
  </si>
  <si>
    <t>1.NP E : 0,4*2</t>
  </si>
  <si>
    <t>2.NP A-D : 0,8+0,5+0,15*2+0,8+0,3+0,8+0,45+0,15+0,57+0,8+0,6</t>
  </si>
  <si>
    <t>3.NP A-D : 0,76+0,3+0,8*2+0,1+0,79</t>
  </si>
  <si>
    <t>4.NP : 0,15</t>
  </si>
  <si>
    <t>1.PP : 0,5*3*2</t>
  </si>
  <si>
    <t>1.NP A-D : 0,5*4*2</t>
  </si>
  <si>
    <t>2.NP A-D : 0,5*5*2</t>
  </si>
  <si>
    <t>2.NP E : 0,5*1*2</t>
  </si>
  <si>
    <t>3.NP A-D : 0,5*1*2</t>
  </si>
  <si>
    <t xml:space="preserve">pozn.5 : </t>
  </si>
  <si>
    <t>1.PP : 1,07+0,95+0,3*2+0,95*2+0,44</t>
  </si>
  <si>
    <t>1.NP A-D : 0,76+0,8*2+0,9+0,8+0,79</t>
  </si>
  <si>
    <t>2.NP A-D : 0,76+0,8*3+0,15+0,79</t>
  </si>
  <si>
    <t>3.NP A-D : 0,79</t>
  </si>
  <si>
    <t>1.PP : 0,5*2*2</t>
  </si>
  <si>
    <t>1.NP A-D : 0,5*2*2</t>
  </si>
  <si>
    <t>2.NP A-D : 0,5*4*2</t>
  </si>
  <si>
    <t>970033018R00</t>
  </si>
  <si>
    <t>Jádrové vrtání, kruhové prostupy v cihelném zdivu příplatek za jádrové vrtání ve H nad 1,5 m , d 14-18 mm</t>
  </si>
  <si>
    <t>pozn.6 : 12,5</t>
  </si>
  <si>
    <t>970033060R00</t>
  </si>
  <si>
    <t>Jádrové vrtání, kruhové prostupy v cihelném zdivu příplatek za jádrové vrtání ve H nad 1,5 m , do D 60 mm</t>
  </si>
  <si>
    <t>pozn.1 : 68,2</t>
  </si>
  <si>
    <t>pozn. 4 : 57,159</t>
  </si>
  <si>
    <t>970033100R00</t>
  </si>
  <si>
    <t>Jádrové vrtání, kruhové prostupy v cihelném zdivu příplatek za jádrové vrtání ve H nad 1,5 m , do D 100 mm</t>
  </si>
  <si>
    <t>pozn.2 : 21,85</t>
  </si>
  <si>
    <t>pozn.5 : 14,7</t>
  </si>
  <si>
    <t>970034018R00</t>
  </si>
  <si>
    <t>Jádrové vrtání, kruhové prostupy v cihelném zdivu příplatek za jádrové vrtání vodorovně ve stěně, d 14-18 mm</t>
  </si>
  <si>
    <t>970034060R00</t>
  </si>
  <si>
    <t>Jádrové vrtání, kruhové prostupy v cihelném zdivu příplatek za jádrové vrtání vodorovně ve stěně, do D 60 mm</t>
  </si>
  <si>
    <t>970034100R00</t>
  </si>
  <si>
    <t>Jádrové vrtání, kruhové prostupy v cihelném zdivu příplatek za jádrové vrtání vodorovně ve stěně, do D 100 mm</t>
  </si>
  <si>
    <t>970037018R00</t>
  </si>
  <si>
    <t>Jádrové vrtání, kruhové prostupy v cihelném zdivu příplatek za časté přemístění stroje jádrového vrtání, d 14-18 mm</t>
  </si>
  <si>
    <t>970037060R00</t>
  </si>
  <si>
    <t>Jádrové vrtání, kruhové prostupy v cihelném zdivu příplatek za časté přemístění stroje jádrového vrtání, do D 60 mm</t>
  </si>
  <si>
    <t>970037100R00</t>
  </si>
  <si>
    <t>Jádrové vrtání, kruhové prostupy v cihelném zdivu příplatek za časté přemístění stroje jádrového vrtání, do D 100 mm</t>
  </si>
  <si>
    <t>pozn. 3 : 14</t>
  </si>
  <si>
    <t>pozn.7 : 8</t>
  </si>
  <si>
    <t>971033441R00</t>
  </si>
  <si>
    <t>Vybourání otvorů ve zdivu cihelném z jakýchkoliv cihel pálených_x000D_
 na jakoukoliv maltu vápenou nebo vápenocementovou, plochy do 0,25 m2, tloušťky do 300 mm</t>
  </si>
  <si>
    <t>základovém nebo nadzákladovém, Včetně pomocného lešení o výšce podlahy do 1900 mm a pro zatížení do 1,5 kPa  (150 kg/m2).</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</si>
  <si>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</si>
  <si>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</si>
  <si>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</si>
  <si>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</si>
  <si>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978023411R00</t>
  </si>
  <si>
    <t>Vysekání, vyškrábání a vyčištění spár zdiva cihelného_x000D_
 mimo komínového</t>
  </si>
  <si>
    <t>978059521R00</t>
  </si>
  <si>
    <t>Odsekání a odebrání obkladů stěn z obkládaček vnitřních z jakýchkoliv materiálů, plochy do 2 m2</t>
  </si>
  <si>
    <t>včetně otlučení podkladní omítky až na zdivo,</t>
  </si>
  <si>
    <t>978071221R00</t>
  </si>
  <si>
    <t>Odsekání omítky a odstranění izolace lepenkové svislé, plochy přes 1 m2</t>
  </si>
  <si>
    <t>96504813RR00</t>
  </si>
  <si>
    <t>Dočištění povrchu po vybourání obkladů, tmel do 30%</t>
  </si>
  <si>
    <t>99</t>
  </si>
  <si>
    <t>Staveništní přesun hmot</t>
  </si>
  <si>
    <t>999281111R00</t>
  </si>
  <si>
    <t xml:space="preserve">Přesun hmot pro opravy a údržbu objektů pro opravy a údržbu dosavadních objektů včetně vnějších plášťů výšky do 25 m,  </t>
  </si>
  <si>
    <t>oborů 801, 803, 811 a 812</t>
  </si>
  <si>
    <t>D96</t>
  </si>
  <si>
    <t>Přesuny suti a vybouraných hmot</t>
  </si>
  <si>
    <t>včetně naložení na dopravní prostředek a složení</t>
  </si>
  <si>
    <t>979990001R00</t>
  </si>
  <si>
    <t>Poplatek za skládku stavební suti</t>
  </si>
  <si>
    <t>P</t>
  </si>
  <si>
    <t>711</t>
  </si>
  <si>
    <t>Izolace proti vodě</t>
  </si>
  <si>
    <t>711132311R00</t>
  </si>
  <si>
    <t>Provedení izolace proti zemní vlhkosti pásy na sucho svislá,  , nopovou fólií včetně uchycovacích prvků</t>
  </si>
  <si>
    <t>7112199RR00</t>
  </si>
  <si>
    <t>Dodávka a montáž venkovní svislé bitumenové hydroizolace</t>
  </si>
  <si>
    <t>položka obsahuje veškeré práce a materiály: vytmelení spár a kaveren těsnící maltou, vytvoření fabionu, penetrace, hydroizolační stěrka ve dvou vrstvách: min tl. 4 mm, zapracování skelné tkaniny, prostupy bandážovat, podrobný popis v TZ</t>
  </si>
  <si>
    <t>28323114R</t>
  </si>
  <si>
    <t>fólie izolační zemní drenážní; tloušťka 0,60 mm; výška nopů 8,0 mm; plošná hmotnost 550 g/m2; HDPE</t>
  </si>
  <si>
    <t>odkop u 0.18 : (4,35+6,8+1)*1,8*1,15</t>
  </si>
  <si>
    <t>998711101R00</t>
  </si>
  <si>
    <t>Přesun hmot pro izolace proti vodě svisle do 6 m</t>
  </si>
  <si>
    <t>50 m vodorovně měřeno od těžiště půdorysné plochy skládky do těžiště půdorysné plochy objektu</t>
  </si>
  <si>
    <t>776</t>
  </si>
  <si>
    <t>Podlahy povlakové</t>
  </si>
  <si>
    <t>776590050RAB</t>
  </si>
  <si>
    <t>Výměna povlaků podlah, za povlakovou krytinu z PVC</t>
  </si>
  <si>
    <t>Odstranění povlakových podlah z nášlapné plochy lepených, s podložkou, demontáž soklíků nebo lišt, dodávka a lepení povlaků podlah z plastů, bez podkladu, z pásů, svaření, dodávka a lepení podlahových soklíků z PVC, pastování a vyleštění podlah.
Vodorovné vnitrostaveništní přemístění do 30 m, odvoz na skládku do 10 km. Bez poplatku za skládku.</t>
  </si>
  <si>
    <t xml:space="preserve">  pozn.3 : </t>
  </si>
  <si>
    <t xml:space="preserve">  1.PP : 3</t>
  </si>
  <si>
    <t xml:space="preserve">  1.NP A-D : 4</t>
  </si>
  <si>
    <t xml:space="preserve">  1.NP E : 0</t>
  </si>
  <si>
    <t xml:space="preserve">  2.NP A-D : 5</t>
  </si>
  <si>
    <t xml:space="preserve">  2.NP E : 1</t>
  </si>
  <si>
    <t xml:space="preserve">  3.NP A-D : 1</t>
  </si>
  <si>
    <t xml:space="preserve">  4.NP : 0</t>
  </si>
  <si>
    <t xml:space="preserve">  </t>
  </si>
  <si>
    <t xml:space="preserve">  pozn.7 : </t>
  </si>
  <si>
    <t xml:space="preserve">  1.PP : 2</t>
  </si>
  <si>
    <t xml:space="preserve">  1.NP A-D : 2</t>
  </si>
  <si>
    <t xml:space="preserve">  2.NP A-D : 4</t>
  </si>
  <si>
    <t xml:space="preserve">  2.NP E : 0</t>
  </si>
  <si>
    <t xml:space="preserve">  3.NP A-D : 0</t>
  </si>
  <si>
    <t>Celkem</t>
  </si>
  <si>
    <t>výměna 40x40 cm : 22*0,4*0,4</t>
  </si>
  <si>
    <t>77659009</t>
  </si>
  <si>
    <t>Příplatek za malou plochu do 0,2 m 2 - výměna povlakové krytiny</t>
  </si>
  <si>
    <t>781</t>
  </si>
  <si>
    <t>Obklady keramické</t>
  </si>
  <si>
    <t>781111115R00</t>
  </si>
  <si>
    <t>Doplňkové práce při provádění obkladů vyřezání otvoru v obkladačce korunkou prům. do 30 mm</t>
  </si>
  <si>
    <t>781111116R00</t>
  </si>
  <si>
    <t>Doplňkové práce při provádění obkladů vyřezání otvoru v obkladačce korunkou prům. do 90 mm</t>
  </si>
  <si>
    <t>781475116RT1</t>
  </si>
  <si>
    <t>Montáž obkladů vnitřních z dlaždic keramických 300 x 300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</si>
  <si>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</si>
  <si>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</si>
  <si>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</si>
  <si>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</si>
  <si>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781101210R00</t>
  </si>
  <si>
    <t>penetrace podkladu pod obklady</t>
  </si>
  <si>
    <t>včetně dodávky materiálu</t>
  </si>
  <si>
    <t>781419711R00</t>
  </si>
  <si>
    <t>příplatek k obkladu stěn za plochu do 10 m2 jedntl</t>
  </si>
  <si>
    <t>597813713R</t>
  </si>
  <si>
    <t>obklad keramický š = 250 mm; l = 330 mm; h = 7,0 mm; pro interiér; barva béžová; lesk</t>
  </si>
  <si>
    <t>výměra změřena kreslícím programem : 124*1,1</t>
  </si>
  <si>
    <t>998781103R00</t>
  </si>
  <si>
    <t>Přesun hmot pro obklady keramické v objektech výšky do 24 m</t>
  </si>
  <si>
    <t>784</t>
  </si>
  <si>
    <t>Malby</t>
  </si>
  <si>
    <t>784403801R00</t>
  </si>
  <si>
    <t>Odstranění maleb úplným omytím na sádrové omítce, v místnostech do 3,8 m</t>
  </si>
  <si>
    <t>stěny : 18897,82</t>
  </si>
  <si>
    <t>stropy : 7354,81</t>
  </si>
  <si>
    <t>784165522R00</t>
  </si>
  <si>
    <t>Malby z malířských směsí disperzních,  , barevné, dvojnásobné</t>
  </si>
  <si>
    <t>784161401R00</t>
  </si>
  <si>
    <t>disperzní, jednonásobná</t>
  </si>
  <si>
    <t>T</t>
  </si>
  <si>
    <t>T: technické vybavení budov</t>
  </si>
  <si>
    <t>M21000001RR0</t>
  </si>
  <si>
    <t>Stavební přípomoce a bourací práce - pro elektroinstalaci, práce neobsažené  v soupisu elektromontáže</t>
  </si>
  <si>
    <t>M22000001RR0</t>
  </si>
  <si>
    <t>Stavební přípomoce a bourací práce - pro slaboproud, práce neobsažené v soupisu slaboproud</t>
  </si>
  <si>
    <t>VN_ON</t>
  </si>
  <si>
    <t>Vedlejší a ostatní náklady</t>
  </si>
  <si>
    <t>VN</t>
  </si>
  <si>
    <t>Vedlejší náklady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</si>
  <si>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</si>
  <si>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</si>
  <si>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</si>
  <si>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Soubor</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</si>
  <si>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</si>
  <si>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</si>
  <si>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</si>
  <si>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</si>
  <si>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</si>
  <si>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</si>
  <si>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</si>
  <si>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</si>
  <si>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</si>
  <si>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</si>
  <si>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</si>
  <si>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</si>
  <si>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ON</t>
  </si>
  <si>
    <t>Ostatní náklady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</si>
  <si>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</si>
  <si>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</si>
  <si>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</si>
  <si>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</si>
  <si>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</si>
  <si>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</si>
  <si>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</si>
  <si>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</si>
  <si>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</si>
  <si>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00528 R</t>
  </si>
  <si>
    <t>Podmínky dotačních programů</t>
  </si>
  <si>
    <t>Náklady zhotovitele, které vznikají v souvislosti se specifickými obchodními podmínkami objednatele.</t>
  </si>
  <si>
    <t>005281010R</t>
  </si>
  <si>
    <t>Propagace</t>
  </si>
  <si>
    <t>SILNOPROUDÁ ELEKTROTECHNIKA - ROZVÁDĚČE</t>
  </si>
  <si>
    <t>D1.4.01</t>
  </si>
  <si>
    <t>Rozváděče - 1.PP</t>
  </si>
  <si>
    <t>K</t>
  </si>
  <si>
    <t>741210002</t>
  </si>
  <si>
    <t>Montáž rozvodnice RS.1.1.4.a</t>
  </si>
  <si>
    <t>M</t>
  </si>
  <si>
    <t>MGN15717</t>
  </si>
  <si>
    <t>SBI 3P 22x58 500/660V</t>
  </si>
  <si>
    <t>A9L40601</t>
  </si>
  <si>
    <t>iPRD40r 350V 3P+N svodič přepětí</t>
  </si>
  <si>
    <t>A9S65392</t>
  </si>
  <si>
    <t>iSW 3P 125A</t>
  </si>
  <si>
    <t>A9D55616</t>
  </si>
  <si>
    <t>Chránič-jistič iDPN N Vigi 16A B 30mA AC</t>
  </si>
  <si>
    <t>A9F04110</t>
  </si>
  <si>
    <t>Jistič iC60N 1P 10A  C</t>
  </si>
  <si>
    <t>A9F04116</t>
  </si>
  <si>
    <t>Jistič iC60N 1P 16A  C</t>
  </si>
  <si>
    <t>A9F03332</t>
  </si>
  <si>
    <t>Jistič iC60N 3P 32A  B</t>
  </si>
  <si>
    <t>A9F03320</t>
  </si>
  <si>
    <t>Jistič iC60N 3P 20A  B</t>
  </si>
  <si>
    <t>A9F03316</t>
  </si>
  <si>
    <t>Jistič iC60N 3P 16A  B</t>
  </si>
  <si>
    <t>10.843.627</t>
  </si>
  <si>
    <t>A9R41425 Proudový chránič iID 4P 25A 30m</t>
  </si>
  <si>
    <t>KS</t>
  </si>
  <si>
    <t>10.843.640</t>
  </si>
  <si>
    <t>Chránič 40/4/0,03A iID A9R61440</t>
  </si>
  <si>
    <t>03002</t>
  </si>
  <si>
    <t>Nastavitelná DIN lišta 24M, Š 600</t>
  </si>
  <si>
    <t>03205</t>
  </si>
  <si>
    <t>Čelní panel modulární 5 výšk. dílců</t>
  </si>
  <si>
    <t>04045</t>
  </si>
  <si>
    <t>Distribuční blok Linergy DX, 125A</t>
  </si>
  <si>
    <t>03001</t>
  </si>
  <si>
    <t>Pevná DIN lišta 24M, Š 600</t>
  </si>
  <si>
    <t>03203</t>
  </si>
  <si>
    <t>Čelní panel modulární 3 výšk. dílce</t>
  </si>
  <si>
    <t>04239</t>
  </si>
  <si>
    <t>12 horiz. kabelových příchytek</t>
  </si>
  <si>
    <t>04243</t>
  </si>
  <si>
    <t>4 kryty na zakrytí horiz. příchytek</t>
  </si>
  <si>
    <t>04008</t>
  </si>
  <si>
    <t>Distribuční blok Linergy FM, 4P, 63A, 1/</t>
  </si>
  <si>
    <t>08105</t>
  </si>
  <si>
    <t>Prisma G nást., Š=600mm, 15 výšk. dílců</t>
  </si>
  <si>
    <t>08125</t>
  </si>
  <si>
    <t>Plné dveře, 15 výšk. dílců</t>
  </si>
  <si>
    <t>04200</t>
  </si>
  <si>
    <t>Zemnící sběrnice se svorkami, L=450mm</t>
  </si>
  <si>
    <t>08867</t>
  </si>
  <si>
    <t>2 úchyty pro upevnění vodičů ve skříni</t>
  </si>
  <si>
    <t>03804</t>
  </si>
  <si>
    <t>Plný čelní panel, 4 výškové dílce</t>
  </si>
  <si>
    <t>08819</t>
  </si>
  <si>
    <t>Souprava pro zapuštěnou montáž, 6 až 18</t>
  </si>
  <si>
    <t>741210003</t>
  </si>
  <si>
    <t>Montáž rozvodnice RS.1.1.3.a</t>
  </si>
  <si>
    <t>A9F03325</t>
  </si>
  <si>
    <t>Jistič iC60N 3P 25A  B</t>
  </si>
  <si>
    <t>A9F04316</t>
  </si>
  <si>
    <t>Jistič iC60N 3P 16A  C</t>
  </si>
  <si>
    <t>10.842.002</t>
  </si>
  <si>
    <t>Přepínač ISSW A9E18073 1 PREP S NUL.POZ</t>
  </si>
  <si>
    <t>A9C20631</t>
  </si>
  <si>
    <t>Stykač iCT 25A 1ZAP  220/240V AC 60Hz</t>
  </si>
  <si>
    <t>A9C15337</t>
  </si>
  <si>
    <t>Hodiny spínací denní</t>
  </si>
  <si>
    <t>A9MEM3100</t>
  </si>
  <si>
    <t>Elektroměr iEM3100 do 63A</t>
  </si>
  <si>
    <t>741210004</t>
  </si>
  <si>
    <t>Montáž rozvodnice RS.1.1.1.a</t>
  </si>
  <si>
    <t>A9S60332</t>
  </si>
  <si>
    <t>iSW 3P 32A 380/415V</t>
  </si>
  <si>
    <t>A9C20731</t>
  </si>
  <si>
    <t>Stykač iCT 25A 1ZAP  230/240V AC 50Hz</t>
  </si>
  <si>
    <t>21501</t>
  </si>
  <si>
    <t>Propojovací lišty 1P+N 12mod</t>
  </si>
  <si>
    <t>08104</t>
  </si>
  <si>
    <t>Prisma G nást., Š=600mm, 12 výšk. dílců</t>
  </si>
  <si>
    <t>08124</t>
  </si>
  <si>
    <t>Plné dveře, 12 výšk. dílců</t>
  </si>
  <si>
    <t>03801</t>
  </si>
  <si>
    <t>Plný čelní panel, 1 výškový dílec</t>
  </si>
  <si>
    <t>MTN647895</t>
  </si>
  <si>
    <t>KNX spínací akční člen REG-K/8x230/16+ma</t>
  </si>
  <si>
    <t>741210005</t>
  </si>
  <si>
    <t>Montáž rozvodnice RS.1.1.2.a</t>
  </si>
  <si>
    <t>A9S65340</t>
  </si>
  <si>
    <t>iSW 3P 40A</t>
  </si>
  <si>
    <t>A9F04310</t>
  </si>
  <si>
    <t>Jistič iC60N 3P 10A  C</t>
  </si>
  <si>
    <t>08107</t>
  </si>
  <si>
    <t>Prisma G nást., Š=600mm, 21 výšk. dílců</t>
  </si>
  <si>
    <t>08127</t>
  </si>
  <si>
    <t>Plné dveře, 21 výšk. dílců</t>
  </si>
  <si>
    <t>04202</t>
  </si>
  <si>
    <t>2 zemnící sběrnice se svorkami, L=200mm</t>
  </si>
  <si>
    <t>04220</t>
  </si>
  <si>
    <t>Konzole pro svorkovnici a zemn. sběrnici</t>
  </si>
  <si>
    <t>08868</t>
  </si>
  <si>
    <t>4 úchyty pro vyvázání vodičů v propojova</t>
  </si>
  <si>
    <t>03803</t>
  </si>
  <si>
    <t>Plný čelní panel, 3 výškové dílce</t>
  </si>
  <si>
    <t>08820</t>
  </si>
  <si>
    <t>Souprava pro zapuštěnou montáž, 21 až 27</t>
  </si>
  <si>
    <t>LSS100100</t>
  </si>
  <si>
    <t>KNX/Modbus/BACnet/IP homeLYnk kontrolér</t>
  </si>
  <si>
    <t>MTN693003</t>
  </si>
  <si>
    <t>Napájecí zdroj REG/24V DC/0,4A</t>
  </si>
  <si>
    <t>MTN676090</t>
  </si>
  <si>
    <t>KNX logický modul Basic REG-K</t>
  </si>
  <si>
    <t>MTN684064</t>
  </si>
  <si>
    <t>KNX napájecí zdroj REG-K/640 mA</t>
  </si>
  <si>
    <t>741210007</t>
  </si>
  <si>
    <t>Montáž rozvodnice RS.1.1.6.a</t>
  </si>
  <si>
    <t>A9F04106</t>
  </si>
  <si>
    <t>Jistič iC60N 1P 6A  B</t>
  </si>
  <si>
    <t>MTN6725-0001</t>
  </si>
  <si>
    <t>KNX-DALI brána REG-K/1/16(64)/64/IP1</t>
  </si>
  <si>
    <t>MTN647595</t>
  </si>
  <si>
    <t>KNX spínací akční člen REG-K/4x230/16+ma</t>
  </si>
  <si>
    <t>741210008</t>
  </si>
  <si>
    <t>Montáž rozvodnice RS.1.1.7.a</t>
  </si>
  <si>
    <t>A9F03340</t>
  </si>
  <si>
    <t>Jistič iC60N 3P 40A  B</t>
  </si>
  <si>
    <t>044002000</t>
  </si>
  <si>
    <t>Revize práce na rozvaděčích, výchozí</t>
  </si>
  <si>
    <t>090001000-R</t>
  </si>
  <si>
    <t>Propojovací a instalační materiál do rozvaděčů - propojovací materiál vodiče CYA, CY</t>
  </si>
  <si>
    <t>Rozváděče - 1.NP</t>
  </si>
  <si>
    <t>741210001</t>
  </si>
  <si>
    <t>Montáž rozvodnice RS.1.1.1.b</t>
  </si>
  <si>
    <t>08106</t>
  </si>
  <si>
    <t>Prisma G nást., Š=600mm, 18 výšk. dílců</t>
  </si>
  <si>
    <t>08126</t>
  </si>
  <si>
    <t>Plné dveře, 18 výšk. dílců</t>
  </si>
  <si>
    <t>MTN649808</t>
  </si>
  <si>
    <t>KNX žaluziový akční člen REG-K/8x/10+man</t>
  </si>
  <si>
    <t>Montáž rozvodnice RS.1.1.2.b</t>
  </si>
  <si>
    <t>A9D56616</t>
  </si>
  <si>
    <t>Chránič-jistič iDPN N Vigi 16A B 30mA A</t>
  </si>
  <si>
    <t>Montáž rozvodnice RS.1.1.3.b</t>
  </si>
  <si>
    <t>A9S65363</t>
  </si>
  <si>
    <t>iSW 3P 63A</t>
  </si>
  <si>
    <t>A9S70740</t>
  </si>
  <si>
    <t>iSW-NA 4P  40A odpínač pro vypínací spou</t>
  </si>
  <si>
    <t>A9A26960</t>
  </si>
  <si>
    <t>iMN vypínací spoušť 220-240V AC</t>
  </si>
  <si>
    <t>A9C22824</t>
  </si>
  <si>
    <t>Stykač iCT 20A 4ZAP  220/240V AC 50Hz</t>
  </si>
  <si>
    <t>A9F04332</t>
  </si>
  <si>
    <t>Jistič iC60N 3P 32A  C</t>
  </si>
  <si>
    <t>03204</t>
  </si>
  <si>
    <t>Čelní panel modulární 4 výšk. dílce</t>
  </si>
  <si>
    <t>04021</t>
  </si>
  <si>
    <t>Připojení mezi Linergy FM 200A a Linergy</t>
  </si>
  <si>
    <t>04014</t>
  </si>
  <si>
    <t>Distribuční blok Linergy FM, 4P, 200A</t>
  </si>
  <si>
    <t>08108</t>
  </si>
  <si>
    <t>Prisma G nást., Š=600mm, 24 výšk. dílců</t>
  </si>
  <si>
    <t>08128</t>
  </si>
  <si>
    <t>Plné dveře, 24 výšk. dílců</t>
  </si>
  <si>
    <t>Montáž rozvodnice RS1.1.4.b</t>
  </si>
  <si>
    <t>741210006</t>
  </si>
  <si>
    <t>Montáž rozvodnice RH.1.1.1.b</t>
  </si>
  <si>
    <t>741210406</t>
  </si>
  <si>
    <t>Montáž rozváděč elektroměrový RE.1.1.1.b</t>
  </si>
  <si>
    <t>000111169</t>
  </si>
  <si>
    <t>Rám s dveřmi, tříbodový zámek, montáž POD omítku, šedá, ŠxV=835x2060, IP30 BP-U-3S-800/20-P</t>
  </si>
  <si>
    <t>000293412</t>
  </si>
  <si>
    <t>Bočnice, V=1950 BPZ-MSW-20</t>
  </si>
  <si>
    <t>000116677</t>
  </si>
  <si>
    <t>Západka pro bočnici BPZ-MSW BPZ-SNAP</t>
  </si>
  <si>
    <t>000111139</t>
  </si>
  <si>
    <t>Ochranný kryt, ŠxVxH=835x2060x240 BPZ-WB3S-800/20/2</t>
  </si>
  <si>
    <t>000111301</t>
  </si>
  <si>
    <t>Zadní stěna, ocel.plech, ŠxV=835x2060 BPZ-RP-800/20</t>
  </si>
  <si>
    <t>000255309</t>
  </si>
  <si>
    <t>Zámková vložka, Doppelbart (motýlek) 3mm NWS-SHE/DLB/DN3</t>
  </si>
  <si>
    <t>000107913</t>
  </si>
  <si>
    <t>Schránka na dokumentaci A4 LAB-BAG_A4</t>
  </si>
  <si>
    <t>000116928</t>
  </si>
  <si>
    <t>Montážní sada NZM2, vertikálně, na MSW, šedá, Š=800, V=400 BPZ-NZM2/MSW-800-MV</t>
  </si>
  <si>
    <t>000102474</t>
  </si>
  <si>
    <t>Montážní panel Š=800, V=180 BPZ-MPL180-800</t>
  </si>
  <si>
    <t>000114814</t>
  </si>
  <si>
    <t>Montážní panel Š=800, V=300 BPZ-MPL300-800</t>
  </si>
  <si>
    <t>000293596</t>
  </si>
  <si>
    <t>DIN lišta hliníková, šířka skříně = 800, šířka lišty = 688 BPZ-DINR35-800</t>
  </si>
  <si>
    <t>000275200</t>
  </si>
  <si>
    <t>Upevňovací úchytka s vodivým propojení (zelená) BEL01</t>
  </si>
  <si>
    <t>000275199</t>
  </si>
  <si>
    <t>Upevňovací úchytka celoplastová (bílá) BEL12</t>
  </si>
  <si>
    <t>000275242</t>
  </si>
  <si>
    <t>Držák přístr lišty pro vedení kabel kanálu Hl=60 KKW-40</t>
  </si>
  <si>
    <t>000108385</t>
  </si>
  <si>
    <t>Elektroměrová vana, 3 elektroměr, Š=800, V=400 BPZ-MT-800/400-3</t>
  </si>
  <si>
    <t>000279261</t>
  </si>
  <si>
    <t>Elektroměrová deska ZBR</t>
  </si>
  <si>
    <t>000286687</t>
  </si>
  <si>
    <t>Krycí deska, bez výřezu, plechová, šedá, Š=800, V=50 BPZ-FP-800/050-BL</t>
  </si>
  <si>
    <t>000108294</t>
  </si>
  <si>
    <t>Krycí deska, plast.vložka, šedá, Š=800, V=300 BPZ-FPP-800/300-BL</t>
  </si>
  <si>
    <t>000286690</t>
  </si>
  <si>
    <t>Krycí deska, s výřezem 45mm, plechová, šedá, Š=800, V=150 BPZ-FP-800/150-45</t>
  </si>
  <si>
    <t>000275413</t>
  </si>
  <si>
    <t>Zaslepovací pás max. délka 1m, pro výřezy 45mm, šedý NBP-1000</t>
  </si>
  <si>
    <t>000101625</t>
  </si>
  <si>
    <t>Měřicí transformátor na sběrnice 30x10 (Z-MG), I=150/5A Z-MG/WAS-150</t>
  </si>
  <si>
    <t>000110283</t>
  </si>
  <si>
    <t>Jistič, 3pól, ochr.obvodů, třmen.svorky, Icu=50kA, In=160A NZMN2-A160-BT</t>
  </si>
  <si>
    <t>000107792</t>
  </si>
  <si>
    <t>Jistič, 3pól, ochr.obvodů, třmen. svorky, Icu=35kA, In=100A, norma UL NZMN2-A100-BT-NA</t>
  </si>
  <si>
    <t>000262676</t>
  </si>
  <si>
    <t>Jistič PL7, char B, 1-pólový, Icn=10kA, In=16A PL7-B16/1</t>
  </si>
  <si>
    <t>000262674</t>
  </si>
  <si>
    <t>Jistič PL7, char B, 1-pólový, Icn=10kA, In=10A PL7-B10/1</t>
  </si>
  <si>
    <t>000264839</t>
  </si>
  <si>
    <t>Jistič PL7, char B, 1-pólový, Icn=10kA, In=2A PL7-B2/1</t>
  </si>
  <si>
    <t>000262673</t>
  </si>
  <si>
    <t>Jistič PL7, char B, 1-pólový, Icn=10kA, In=6A PL7-B6/1</t>
  </si>
  <si>
    <t>000262678</t>
  </si>
  <si>
    <t>Jistič PL7, char B, 1-pólový, Icn=10kA, In=25A PL7-B25/1</t>
  </si>
  <si>
    <t>000192370</t>
  </si>
  <si>
    <t>Pojistkový odpínače pro válcové pojistky do 100A, 3-pól VLCE22-3P</t>
  </si>
  <si>
    <t>Rozváděče -  2.NP, přístavba</t>
  </si>
  <si>
    <t>Montáž rozvodnice RS1.1.5.c</t>
  </si>
  <si>
    <t>A9D56613</t>
  </si>
  <si>
    <t>Chránič-jistič iDPN N Vigi 13A B 30mA A</t>
  </si>
  <si>
    <t>Rozváděče - 2.NP</t>
  </si>
  <si>
    <t>Montáž rozvodnice RS.1.1.1.c</t>
  </si>
  <si>
    <t>A9F03116</t>
  </si>
  <si>
    <t>Jistič iC60N 1P 16A  B</t>
  </si>
  <si>
    <t>Montáž rozvodnice RS.1.1.2.c</t>
  </si>
  <si>
    <t>Jistič iC60N 1P  6A  C</t>
  </si>
  <si>
    <t>Montáž rozvodnice RS.1.1.3.c</t>
  </si>
  <si>
    <t>Montáž rozvodnice RS.1.1.4.c</t>
  </si>
  <si>
    <t>A9S70763</t>
  </si>
  <si>
    <t>iSW-NA 4P  63A odpínač pro vypínací spou</t>
  </si>
  <si>
    <t>Rozváděče - 3.NP</t>
  </si>
  <si>
    <t>Montáž rozvodnice RS.1.1.1.d</t>
  </si>
  <si>
    <t>Montáž rozvodnice RS.1.1.2.d</t>
  </si>
  <si>
    <t>MTN649804</t>
  </si>
  <si>
    <t>KNX žaluziový akční člen REG-K/4x/10+man</t>
  </si>
  <si>
    <t>Montáž rozvodnice RS.1.1.3.d</t>
  </si>
  <si>
    <t>03802</t>
  </si>
  <si>
    <t>Plný čelní panel, 2 výškové dílce</t>
  </si>
  <si>
    <t>Montáž rozvodnice RS.1.1.4.d</t>
  </si>
  <si>
    <t>A9S65440</t>
  </si>
  <si>
    <t>iSW 4P 40A</t>
  </si>
  <si>
    <t>Rozváděče - hala</t>
  </si>
  <si>
    <t>Montáž rozvodnice RH.1.1.2.b</t>
  </si>
  <si>
    <t>A9F03350</t>
  </si>
  <si>
    <t>Jistič iC60N 3P 50A  B</t>
  </si>
  <si>
    <t>A9C20863</t>
  </si>
  <si>
    <t>Stykač iCT 63A 3ZAP  220/240V AC 50Hz</t>
  </si>
  <si>
    <t>08202</t>
  </si>
  <si>
    <t>Prisma G, Š=600mm, 27 výškových dílců</t>
  </si>
  <si>
    <t>08222</t>
  </si>
  <si>
    <t>Plné dveře, 27 výškových dílců</t>
  </si>
  <si>
    <t>08830</t>
  </si>
  <si>
    <t>Stříška IP31 pro samotnou skříň</t>
  </si>
  <si>
    <t>D1.4.02</t>
  </si>
  <si>
    <t>1. Podzemní podlaží</t>
  </si>
  <si>
    <t>009: Bourání</t>
  </si>
  <si>
    <t>974082112</t>
  </si>
  <si>
    <t>Vysekání rýh pro vodiče v omítce MV nebo MVC stěn š do 30 mm</t>
  </si>
  <si>
    <t>974082114</t>
  </si>
  <si>
    <t>Vysekání rýh pro vodiče v omítce MV nebo MVC stěn š do 70 mm</t>
  </si>
  <si>
    <t>974082115</t>
  </si>
  <si>
    <t>Vysekání rýh pro vodiče v omítce MV nebo MVC stěn š do 100 mm</t>
  </si>
  <si>
    <t>974082116</t>
  </si>
  <si>
    <t>Vysekání rýh pro vodiče v omítce MV nebo MVC stěn š do 150 mm</t>
  </si>
  <si>
    <t>977131113</t>
  </si>
  <si>
    <t>Vrty příklepovými vrtáky D 12 mm do cihelného zdiva nebo prostého betonu</t>
  </si>
  <si>
    <t>977131114</t>
  </si>
  <si>
    <t>Vrty příklepovými vrtáky D 14 mm do cihelného zdiva nebo prostého betonu</t>
  </si>
  <si>
    <t>977131115</t>
  </si>
  <si>
    <t>Vrty příklepovými vrtáky D 16 mm do cihelného zdiva nebo prostého betonu</t>
  </si>
  <si>
    <t>977131212</t>
  </si>
  <si>
    <t>Vrty dovrchní příklepovými vrtáky D 10 mm do cihelného zdiva nebo prostého betonu</t>
  </si>
  <si>
    <t>977131213</t>
  </si>
  <si>
    <t>Vrty dovrchní příklepovými vrtáky D 12 mm do cihelného zdiva nebo prostého betonu</t>
  </si>
  <si>
    <t>977131214</t>
  </si>
  <si>
    <t>Vrty dovrchní příklepovými vrtáky D 14 mm do cihelného zdiva nebo prostého betonu</t>
  </si>
  <si>
    <t>977131215</t>
  </si>
  <si>
    <t>Vrty dovrchní příklepovými vrtáky D 16 mm do cihelného zdiva nebo prostého betonu</t>
  </si>
  <si>
    <t>59042125</t>
  </si>
  <si>
    <t>sádra šedá</t>
  </si>
  <si>
    <t>741: Elektroinstalace: silnoproud</t>
  </si>
  <si>
    <t>741110501</t>
  </si>
  <si>
    <t>Montáž lišta a kanálek protahovací šířky do 60 mm</t>
  </si>
  <si>
    <t>34571001R</t>
  </si>
  <si>
    <t>lišta elektroinstalační oblá 100x21_HD</t>
  </si>
  <si>
    <t>34571004</t>
  </si>
  <si>
    <t>lišta elektroinstalační hranatá bílá 20 x 20</t>
  </si>
  <si>
    <t>34571008</t>
  </si>
  <si>
    <t>lišta elektroinstalační hranatá bílá 40 x 40</t>
  </si>
  <si>
    <t>741112001</t>
  </si>
  <si>
    <t>Montáž krabice zapuštěná plastová kruhová</t>
  </si>
  <si>
    <t>34571512</t>
  </si>
  <si>
    <t>krabice přístrojová instalační 500 V, 71x71x42mm</t>
  </si>
  <si>
    <t>1188897</t>
  </si>
  <si>
    <t>KRABICE KU 68-1902</t>
  </si>
  <si>
    <t>KU 68-1902 - KRABICE UNIVERZÁLNÍ, konfigurace KA, barva ŠEDÁ, balení - 100 ks - krabice osazeny víčkem, víčko možno objednat i samostatně,</t>
  </si>
  <si>
    <t>1188898</t>
  </si>
  <si>
    <t>KRABICE KU 68-1903</t>
  </si>
  <si>
    <t>KU 68-1903 - KRABICE UNIVERZÁLNÍ, konfigurace KA, barva ŠEDÁ, balení - 100 ks - krabice osazeny víčkem a svorkovnicí, svorkovnici i víčko lze objednat samostatně</t>
  </si>
  <si>
    <t>741112021</t>
  </si>
  <si>
    <t>Montáž krabice nástěnná plastová čtyřhranná do 100x100 mm</t>
  </si>
  <si>
    <t>34571532</t>
  </si>
  <si>
    <t>krabice přístrojová odbočná s víčkem z PH, 107x107 mm, hloubka 50 mm</t>
  </si>
  <si>
    <t>741112022</t>
  </si>
  <si>
    <t>Montáž krabice nástěnná plastová čtyřhranná do 160x160 mm</t>
  </si>
  <si>
    <t>34571430R</t>
  </si>
  <si>
    <t>krabice pod omítku z PH 167x167x58 mm</t>
  </si>
  <si>
    <t>741120003</t>
  </si>
  <si>
    <t>Montáž vodič Cu izolovaný plný a laněný žíla 10-16 mm2 pod omítku (CY)</t>
  </si>
  <si>
    <t>34142158.PKB</t>
  </si>
  <si>
    <t>vodič silový s Cu jádrem CYA H07 V-K 10 mm2</t>
  </si>
  <si>
    <t>34142159.PKB</t>
  </si>
  <si>
    <t>vodič silový s Cu jádrem CYA H07 V-K 16 mm2</t>
  </si>
  <si>
    <t>741120005</t>
  </si>
  <si>
    <t>Montáž vodič Cu izolovaný plný a laněný žíla 25-35 mm2 pod omítku (CY)</t>
  </si>
  <si>
    <t>34142161.PKB</t>
  </si>
  <si>
    <t>vodič silový s Cu jádrem CYA H07 V-K 35 mm2</t>
  </si>
  <si>
    <t>741122005</t>
  </si>
  <si>
    <t>Montáž kabel Cu bez ukončení uložený pod omítku plný plochý 3x1 až 2,5 mm2 (CYKYLo)</t>
  </si>
  <si>
    <t>34109515</t>
  </si>
  <si>
    <t>kabel silový s Cu jádrem plochý 1 kV 3x1,5mm2</t>
  </si>
  <si>
    <t>741122015</t>
  </si>
  <si>
    <t>Montáž kabel Cu bez ukončení uložený pod omítku plný kulatý 3x1,5 mm2 (CYKY)</t>
  </si>
  <si>
    <t>34111030</t>
  </si>
  <si>
    <t>kabel silový s Cu jádrem 1 kV 3x1,5mm2</t>
  </si>
  <si>
    <t>741122016</t>
  </si>
  <si>
    <t>Montáž kabel Cu bez ukončení uložený pod omítku plný kulatý 3x2,5 až 6 mm2 (CYKY)</t>
  </si>
  <si>
    <t>34111036</t>
  </si>
  <si>
    <t>kabel silový s Cu jádrem 1 kV 3x2,5mm2</t>
  </si>
  <si>
    <t>741122031</t>
  </si>
  <si>
    <t>Montáž kabel Cu bez ukončení uložený pod omítku plný kulatý 5x1,5 až 2,5 mm2 (CYKY)</t>
  </si>
  <si>
    <t>34111090</t>
  </si>
  <si>
    <t>kabel silový s Cu jádrem 1 kV 5x1,5mm2</t>
  </si>
  <si>
    <t>34111094</t>
  </si>
  <si>
    <t>kabel silový s Cu jádrem 1 kV 5x2,5mm2</t>
  </si>
  <si>
    <t>741122032</t>
  </si>
  <si>
    <t>Montáž kabel Cu bez ukončení uložený pod omítku plný kulatý 5x4 až 6 mm2 (CYKY)</t>
  </si>
  <si>
    <t>34111098</t>
  </si>
  <si>
    <t>kabel silový s Cu jádrem 1 kV 5x4mm2</t>
  </si>
  <si>
    <t>741122135R</t>
  </si>
  <si>
    <t>Montáž kabel Cu plný kulatý žíla 5x35 mm2 zatažený v trubkách (CYKY)</t>
  </si>
  <si>
    <t>1257435002</t>
  </si>
  <si>
    <t>KABEL CYKY-J 5x35, BUBEN</t>
  </si>
  <si>
    <t>741122144</t>
  </si>
  <si>
    <t>Montáž kabel Cu plný kulatý žíla 5x10 mm2 zatažený v trubkách (CYKY)</t>
  </si>
  <si>
    <t>1257430004</t>
  </si>
  <si>
    <t>KABEL CYKY-J 5x10, BUBEN</t>
  </si>
  <si>
    <t>741122145</t>
  </si>
  <si>
    <t>Montáž kabel Cu plný kulatý žíla 5x16 mm2 zatažený v trubkách (CYKY)</t>
  </si>
  <si>
    <t>1257431002</t>
  </si>
  <si>
    <t>KABEL CYKY-J 5x16, BUBEN</t>
  </si>
  <si>
    <t>741124701</t>
  </si>
  <si>
    <t>Montáž kabel Cu stíněný ovládací žíly 2 až 19x0,8 mm2 uložený volně (YCYM))</t>
  </si>
  <si>
    <t>10.937.623</t>
  </si>
  <si>
    <t>Kabel 2x2x0,8 sběrnicový (100m)</t>
  </si>
  <si>
    <t>Kabel ABB YCYM 2x2x0,8 sběrnicový (100m), refernční výrobek</t>
  </si>
  <si>
    <t>BAL</t>
  </si>
  <si>
    <t>741310022</t>
  </si>
  <si>
    <t>Montáž přepínač nástěnný 6-střídavý prostředí normální</t>
  </si>
  <si>
    <t>10.706.418</t>
  </si>
  <si>
    <t>Přepínač střídavý, bílí, IP44</t>
  </si>
  <si>
    <t>Přístroje se zvýšeným krytím IP XX | Element® | Spínač řazení 6 (1), s popisovým polem | kávová / ledová opálová || 10 AX, 250 V AC</t>
  </si>
  <si>
    <t>10.062.501</t>
  </si>
  <si>
    <t>Rámeček TIME 3901F-A00941 B</t>
  </si>
  <si>
    <t>Přístroje se zvýšeným krytím IP XX | Time® | Rámeček jednonásobný | bílá || S těsnicí manžetou</t>
  </si>
  <si>
    <t>741313002</t>
  </si>
  <si>
    <t>Montáž zásuvka (polo)zapuštěná bezšroubové připojení 2P+PE dvojí zapojení - průběžná</t>
  </si>
  <si>
    <t>1197612</t>
  </si>
  <si>
    <t>ZASUVKA POLAR</t>
  </si>
  <si>
    <t>MERTEN ZASUVKA POLAR /MTN2500-0319/, referenční výrobek</t>
  </si>
  <si>
    <t>1166979</t>
  </si>
  <si>
    <t>RAMECEK 1NAS., POLAR</t>
  </si>
  <si>
    <t>MERTEN RAMECEK 1NAS., POLAR /MTN515119/, referenční výrobek</t>
  </si>
  <si>
    <t>741313004</t>
  </si>
  <si>
    <t>Montáž zásuvka (polo)zapuštěná bezšroubové připojení 2x(2P+PE) dvojnásobná šikmá</t>
  </si>
  <si>
    <t>34555121R</t>
  </si>
  <si>
    <t>zásuvka 2násobná 16A bílá, pootočená horní 45°</t>
  </si>
  <si>
    <t>741313042</t>
  </si>
  <si>
    <t>Montáž zásuvka (polo)zapuštěná šroubové připojení 2P+PE dvojí zapojení - průběžná</t>
  </si>
  <si>
    <t>1203605</t>
  </si>
  <si>
    <t>ZASUVKA IP44</t>
  </si>
  <si>
    <t>Zásuvka jednonásobná IP 44, s ochranným kolíkem, s clonkami, s víčkem 16 A, 250 V AC Upevnění šrouby nebo drápky. Šroubové svorky (pro vodiče 1,5-2,5 mm2). Přístroj splňuje stupeň krytí IP 44 při montáži na svislou, hladkou a neporézní stěnu. Design: Time®, Element® Řazení: 2P+PE Barva: bílá/ledová bílá Bezpečná elektroinstalace musí být dokonale přizpůsobena prostředí. Využijte na správných místech přístroje se zvýšeným stupněm krytí. ZASUVKA IP44 5518E-A02999 01, refernční výrobek</t>
  </si>
  <si>
    <t>741313085</t>
  </si>
  <si>
    <t>Montáž zásuvek chráněných v krabici šroubové připojení 3P+N+PE prostředí venkovní, mokré</t>
  </si>
  <si>
    <t>1217872</t>
  </si>
  <si>
    <t>ZASUVKA ZAPUSTENA 400V 16A</t>
  </si>
  <si>
    <t>ZASUVKA ZAPUSTENA D4125, refernční výrobek</t>
  </si>
  <si>
    <t>1217873</t>
  </si>
  <si>
    <t>ZASUVKA ZAPUSTENA 400V 32A</t>
  </si>
  <si>
    <t>ZASUVKA ZAPUSTENA D4130, refernční výrobek</t>
  </si>
  <si>
    <t>1450061</t>
  </si>
  <si>
    <t>NASTENNA ZASUVKA 32A IP 44</t>
  </si>
  <si>
    <t>NASTENNA ZASUVKA 32A IP 44 /UA 432-6 S/ refernční výrobek</t>
  </si>
  <si>
    <t>11.223.866</t>
  </si>
  <si>
    <t>Přívodka nástěnná 32A - 5p., IP</t>
  </si>
  <si>
    <t>432EBS6W Přívodka nástěnná 32A - 5p., IPX7, refernční výrobek</t>
  </si>
  <si>
    <t>11.223.860</t>
  </si>
  <si>
    <t>Zásuvka spojovací 32A - 5p., IP</t>
  </si>
  <si>
    <t>432EC6W Zásuvka spojovací 32A - 5p., IPX4, refernční výrobek</t>
  </si>
  <si>
    <t>11.223.909</t>
  </si>
  <si>
    <t>Vidlice 32A - 5p., IP 44, 6 h če</t>
  </si>
  <si>
    <t>432EP6B Vidlice 32A - 5p., IP 44, 6 h če, refernční výrobek</t>
  </si>
  <si>
    <t>741372022</t>
  </si>
  <si>
    <t>Montáž svítidlo LED bytové přisazené nástěnné panelové do 0,36 m2</t>
  </si>
  <si>
    <t>1181399R</t>
  </si>
  <si>
    <t>SVITIDLO E, refernční výrobek dle referenčního výpočtu</t>
  </si>
  <si>
    <t>Svítidlo přisazené OSMONT 53265, LED zdroj 20W, IP54, 3000K, světelný tok 2590 lm,, LED-1L14B07KN83/PM08 3000, refernční výrobek dle referenčního výpočtu</t>
  </si>
  <si>
    <t>1181400R</t>
  </si>
  <si>
    <t>SVITIDLO E+NZ, refernční výrobek dle referenčního výpočtu</t>
  </si>
  <si>
    <t>Svítidlo přisazené OSMONT 56229, LED zdroj s nouzovým modulem, LED-1L16C07KN83/PM08/NK1W 3000, refernční výrobek dle referenčního výpočtu</t>
  </si>
  <si>
    <t>741372062</t>
  </si>
  <si>
    <t>Montáž svítidlo LED bytové přisazené stropní panelové do 0,36 m2</t>
  </si>
  <si>
    <t>1506352R</t>
  </si>
  <si>
    <t>SVITIDLO A, refernční výrobek dle referenčního výpočtu</t>
  </si>
  <si>
    <t>MODUS Q LED panel, nanoprizma, vestavný čtverec A, 600, LED 829, driver 700mA DALI stmívatelný - QN2A600/B700DALI, povrchová montáž do rámečku UQRAM, refernční výrobek dle referenčního výpočtu</t>
  </si>
  <si>
    <t>1506353R</t>
  </si>
  <si>
    <t>SVITIDLO A+NZ, refernční výrobek dle referenčního výpočtu</t>
  </si>
  <si>
    <t>MODUS Q LED panel, nanoprizma, přisazený čtverec A, 600, LED 829, driver 700mA, DALI, nozový zdroj - QPN2A600/B700DALINZI, refernční výrobek dle referenčního výpočtu</t>
  </si>
  <si>
    <t>1510402</t>
  </si>
  <si>
    <t>SVITIDLO C1, refernční výrobek dle referenčního výpočtu</t>
  </si>
  <si>
    <t>MODUS Q LED panel, nanoprizma, obdélník C, 600, LED 829, driver 700mA DALI stmívatelný, bílý -  QN2C600/B700ND, montáž do rámečku URAMC600, refernční výrobek dle referenčního výpočtu</t>
  </si>
  <si>
    <t>1510403R</t>
  </si>
  <si>
    <t>SVITIDLO C1+NZ, refernční výrobek dle referenčního výpočtu</t>
  </si>
  <si>
    <t>MODUS Q LED panel, nanoprizma, přisazený obdélník C, 600, LED 829, driver 700mA DALI, nouzový zdroj -  QPN2C600/B700DALINZ, refernční výrobek dle referenčního výpočtu</t>
  </si>
  <si>
    <t>1506352</t>
  </si>
  <si>
    <t>SVITIDLO D, refernční výrobek dle referenčního výpočtu</t>
  </si>
  <si>
    <t>MODUS Q LED panel, nanoprizma, obdélník C, 600, LED 829, driver 1050mA DALI stmívatelný, bílý -  QN2C600/B1050DALI, refernční výrobek dle referenčního výpočtu</t>
  </si>
  <si>
    <t>1506351R</t>
  </si>
  <si>
    <t>SVITIDLO D+NZ, refernční výrobek dle referenčního výpočtu</t>
  </si>
  <si>
    <t>MODUS Q LED panel, nanoprizma, obdélník C, 600, LED 829, driver 1050mA DALI stmívatelný, bílý -  QN2C600/B1050DALINZ, refernční výrobek dle referenčního výpočtu</t>
  </si>
  <si>
    <t>1510286</t>
  </si>
  <si>
    <t>SVITIDLO O, refernční výrobek dle referenčního výpočtu</t>
  </si>
  <si>
    <t>MODUS PL 3500lm, úzký korpus 1500mm, LED 830, korpus PE, opálový PC kryt, IP65, zdroj 700mA, průběžná montáž - PL3500L1N3ND/P, montáž přisazená k stropu, refernční výrobek dle referenčního výpočtu</t>
  </si>
  <si>
    <t>1508562</t>
  </si>
  <si>
    <t>SVITIDLO M, refernční výrobek dle referenčního výpočtu</t>
  </si>
  <si>
    <t>MODUS IBP, IP54, vestavné do rastru - modul 600, čtverec A, kryt opál, 3000K LED, NONSELV,nestmívatelný driver 250mA -  IBP3000A3KO600ND, montáž svítidel na strop do prostor s vlhkostí IPX4, refernční výrobek dle referenčního výpočtu</t>
  </si>
  <si>
    <t>1314177R</t>
  </si>
  <si>
    <t>SVITIDLO L, refernční výrobek dle referenčního výpočtu</t>
  </si>
  <si>
    <t>Svítidlao SPORT stropní (přisazená) s vyztuženou mřížkou - ZCSPORT235/3ZK, osazení do malé tělocvičny, refernční výrobek dle referenčního výpočtu</t>
  </si>
  <si>
    <t>1314178R</t>
  </si>
  <si>
    <t>SVITIDLO L+NZ, refernční výrobek dle referenčního výpočtu</t>
  </si>
  <si>
    <t>Svítidlao SPORT stropní (přisazená) s vyztuženou mřížkou a záložním zdrojem -  ZCSPORT235/3ZK+NZ, osazení do malé tělocvičny, refernční výrobek dle referenčního výpočtu</t>
  </si>
  <si>
    <t>11.116.697</t>
  </si>
  <si>
    <t>Rámeček UQRAMC60 pro přis. montáž UQ</t>
  </si>
  <si>
    <t>11.030.401</t>
  </si>
  <si>
    <t>Rámeček UQRAM600 pro přis. montáž UQ</t>
  </si>
  <si>
    <t>741420022</t>
  </si>
  <si>
    <t>Montáž svorka hromosvodná se 3 šrouby</t>
  </si>
  <si>
    <t>1229402</t>
  </si>
  <si>
    <t>EKVIPOTENCIALNI SVOR.DEHN R15 C /563030/</t>
  </si>
  <si>
    <t>22-M: Montáže technologických zařízení KNX-EIB</t>
  </si>
  <si>
    <t>22045002R</t>
  </si>
  <si>
    <t>Nastavení a konfigurace KNX-EIB</t>
  </si>
  <si>
    <t>Uvedení systému do provozu nastavení a konfigurace vazeb systému systému v rámci podlaží</t>
  </si>
  <si>
    <t>22045006R</t>
  </si>
  <si>
    <t>Nastavení a konfigurace KNX-EIB objektu</t>
  </si>
  <si>
    <t>Uvedení systému do provozu nastavení a konfigurace vazeb systému systému v rámci objektu mezi liniemi</t>
  </si>
  <si>
    <t>22045015R</t>
  </si>
  <si>
    <t>Nastavení a konfigurace vizualizace KNX-EIB</t>
  </si>
  <si>
    <t>741310201R</t>
  </si>
  <si>
    <t>Montáž ovladače KNX-EIB, 2x2 tlačítka</t>
  </si>
  <si>
    <t>10.559.234</t>
  </si>
  <si>
    <t>KNX tlač. panel 2-násobný plus, polární bílá</t>
  </si>
  <si>
    <t>KNX tlač. panel 2-násobný plus, Polar, Artec/Trancent/Antique. řada výrobků: KNX - označení řady: Antique, Artec, Trancent - typ pro duktu nebo součásti: tlačítko - označení barvy: RAL 9010., refernční výrobek</t>
  </si>
  <si>
    <t>741310206R</t>
  </si>
  <si>
    <t>Montáž ovladače KNX-EIB, 2x4 tlačítka</t>
  </si>
  <si>
    <t>10.559.249</t>
  </si>
  <si>
    <t>KNX tlač. panel 4-násobný plus, polární bílá</t>
  </si>
  <si>
    <t>KNX tlač. panel 4-násobný plus+IČ přijímač, Aluminium, Artec/Trancent/Antique. řada výrobků: KNX - označení řady: Artec, Antique, Tr ancent - typ produktu nebo součásti: tlačítko., refernční výrobek</t>
  </si>
  <si>
    <t>741311004</t>
  </si>
  <si>
    <t>Montáž čidlo pohybu nástěnné se zapojením vodičů</t>
  </si>
  <si>
    <t>10.559.346R</t>
  </si>
  <si>
    <t>Snímač KNX přítomnosti, vnitřní prostory</t>
  </si>
  <si>
    <t>KNX detektor přítomnosti. řada výrobků: KNX - typ produktu nebo součásti: detekce pohybu, intenzity osvětlení typ sběrnice: KNX - dostupné  funkce: s integrovanou sběrnicovou spojkou - barevný odstín: bílá polár - označení barvy: RAL 9010., refernční výrobek</t>
  </si>
  <si>
    <t>1004467</t>
  </si>
  <si>
    <t>KRABICE POVRCH.MONTAZ</t>
  </si>
  <si>
    <t>KRABICE POVRCH.MONTAZ ARGUS /MTN550619/, refernční výrobek</t>
  </si>
  <si>
    <t>741.9 - Ostatní náklady</t>
  </si>
  <si>
    <t>091003001</t>
  </si>
  <si>
    <t>Osazení osoušeče rukou na sociálkách</t>
  </si>
  <si>
    <t>1284600</t>
  </si>
  <si>
    <t>OSOUSEC RUKOU EMPIRE TORNADO JET SF</t>
  </si>
  <si>
    <t>091003022</t>
  </si>
  <si>
    <t>Osazení automatického splachování na sociálkách</t>
  </si>
  <si>
    <t>SLP 07S</t>
  </si>
  <si>
    <t>Radarový splachovač pisoáru na liště, 24 V DC</t>
  </si>
  <si>
    <t>SLZ 04Z</t>
  </si>
  <si>
    <t>Napájecí zdroj na lištu, 85-240V AC/24V DC</t>
  </si>
  <si>
    <t>345626900R</t>
  </si>
  <si>
    <t>připojovací a propojovací materiál</t>
  </si>
  <si>
    <t>svorkovnice, kabelové zdrhovadla, izolace, hmoždiny, šrouby, drát FeZn 8/13mm apod.</t>
  </si>
  <si>
    <t>345626910R</t>
  </si>
  <si>
    <t>kotvící materiál</t>
  </si>
  <si>
    <t>materiál nezbytný k propojení elektroinstalace věže s elektroinstalací výsta mimo specifikaci</t>
  </si>
  <si>
    <t>58-M - Revize vyhrazených technických zařízení</t>
  </si>
  <si>
    <t>580103002R</t>
  </si>
  <si>
    <t>Revize elektroinstalace výchozí</t>
  </si>
  <si>
    <t>Revize elektroinstalace výchozí, provedení v dotčených prostorách stavebními úpravami, provedení spuštění nouzového osvětlení s ověřením funkčnosti dle výrobce a vystavení protokolu o zkoušce</t>
  </si>
  <si>
    <t>580103003R</t>
  </si>
  <si>
    <t>Měření osvětlení</t>
  </si>
  <si>
    <t>Provedení měření osvětlení po výměně osvětlovacích těles včetně vystavení protokolu o provedených měřeních</t>
  </si>
  <si>
    <t>VRN1 - Projektové práce</t>
  </si>
  <si>
    <t>013244000</t>
  </si>
  <si>
    <t>Dokumentace pro provádění stavby - plán vazeb KNX-EIB</t>
  </si>
  <si>
    <t>013254000</t>
  </si>
  <si>
    <t>Dokumentace skutečného provedení stavby</t>
  </si>
  <si>
    <t>ON.9: Recyklační poplatek</t>
  </si>
  <si>
    <t>023103010R</t>
  </si>
  <si>
    <t>Recyklační poplatek za svítidla</t>
  </si>
  <si>
    <t>023103020R</t>
  </si>
  <si>
    <t>Recyklační poplatek za světelné zdroje</t>
  </si>
  <si>
    <t>1. Nadzemní podlaží - ŠKOLA</t>
  </si>
  <si>
    <t>741 - Elektroinstalace - silnoproud</t>
  </si>
  <si>
    <t>lišta elektroinstalační oblá 100x21_HD, refernční výrobek</t>
  </si>
  <si>
    <t>741120007</t>
  </si>
  <si>
    <t>Montáž vodič Cu izolovaný plný a laněný žíla 50 mm2 pod omítku (CY)</t>
  </si>
  <si>
    <t>34142162.PKB</t>
  </si>
  <si>
    <t>vodič silový s Cu jádrem CYA H07 V-K 50 mm2</t>
  </si>
  <si>
    <t>741120010</t>
  </si>
  <si>
    <t>Montáž vodič Cu izolovaný plný a laněný žíla 70 mm2 pod omítku (CY)</t>
  </si>
  <si>
    <t>34142163.PKB</t>
  </si>
  <si>
    <t>vodič silový s Cu jádrem CYA H07 V-K 70 mm2</t>
  </si>
  <si>
    <t>741122137</t>
  </si>
  <si>
    <t>Montáž kabel Cu plný kulatý žíla 3x50+35 až 95+50 mm2 zatažený v trubkách (CYKY)</t>
  </si>
  <si>
    <t>1257444001</t>
  </si>
  <si>
    <t>KABEL CYKY-J 5x50, BUBEN</t>
  </si>
  <si>
    <t>741122632</t>
  </si>
  <si>
    <t>Montáž kabel Cu plný kulatý žíla 3x50+35 až 95+50 mm2 uložený pevně (CYKY)</t>
  </si>
  <si>
    <t>1257447001</t>
  </si>
  <si>
    <t>KABEL CYKY-J 5x70, BUBEN</t>
  </si>
  <si>
    <t>741124703</t>
  </si>
  <si>
    <t>Montáž kabel Cu stíněný ovládací žíly 2 až 19x1 mm2 uložený volně (JYTY)</t>
  </si>
  <si>
    <t>1257376008</t>
  </si>
  <si>
    <t>KABEL JYTY-J 4x1, BUBEN</t>
  </si>
  <si>
    <t>741310212</t>
  </si>
  <si>
    <t>Montáž ovladač (polo)zapuštěný šroubové připojení 1/0-tlačítkový zapínací</t>
  </si>
  <si>
    <t>1350097R</t>
  </si>
  <si>
    <t>Jednotlačítko červené TOTAL STOP</t>
  </si>
  <si>
    <t>Jednotlačítko červené TOTAL STOP, źlutá skříňka pro jednotlačítko hřibové tlačítko s aretací, IP65, kontakt přepínací</t>
  </si>
  <si>
    <t>1350065R</t>
  </si>
  <si>
    <t>Dvojtlačítko, ZAP/VYP</t>
  </si>
  <si>
    <t>Dvojtlačítko, ZAP/VYP, IP65, kontakty přepínací</t>
  </si>
  <si>
    <t>741310402</t>
  </si>
  <si>
    <t>Montáž spínač tří/čtyřpólový nástěnný do 25 A prostředí normální</t>
  </si>
  <si>
    <t>10.554.972</t>
  </si>
  <si>
    <t>Spínač, třípolový, v krytu25A</t>
  </si>
  <si>
    <t>Spínač BW 325 TPN 25A, referenční výrovek</t>
  </si>
  <si>
    <t>ZASUVKA POLAR /MTN2500-0319/, referenční výrobek</t>
  </si>
  <si>
    <t xml:space="preserve"> RAMECEK 1NAS., POLAR</t>
  </si>
  <si>
    <t>RAMECEK 1NAS., POLAR /MTN515119/, referenční výrobek</t>
  </si>
  <si>
    <t>741313061R</t>
  </si>
  <si>
    <t>Montáž sloupku se zásuvkami, včetně připojení</t>
  </si>
  <si>
    <t>SCHNEIDER1</t>
  </si>
  <si>
    <t>Obslužný sloupek jednoduchý 0.7m, bílý</t>
  </si>
  <si>
    <t>kompletní dodávka pro kotvení do podlahy</t>
  </si>
  <si>
    <t>SCHNEIDER2</t>
  </si>
  <si>
    <t>Zásuvka 2P+E otočná, bezšroubová polar</t>
  </si>
  <si>
    <t>kompletní dodávka včetně zapojení</t>
  </si>
  <si>
    <t>SCHNEIDER3</t>
  </si>
  <si>
    <t>Datová zás. 2xRJ45, kat. 5e, UTP, polar</t>
  </si>
  <si>
    <t>LED-1L16C07KN83/PM08/NK1W 3000, refernční výrobek dle referenčního výpočtu</t>
  </si>
  <si>
    <t>741372042</t>
  </si>
  <si>
    <t>Montáž svítidlo LED bytové přisazené stropní páskové lištové</t>
  </si>
  <si>
    <t>1511556R</t>
  </si>
  <si>
    <t>LED PASEK, refernční výrobek</t>
  </si>
  <si>
    <t>LED pásek na 230V3-3528 s vysokou svítivostí je vhodný pro vnitřní i venkovní použití například  jako osvětlení budov, schodů, restaurací, heren, světelných reklam atd. Teplota	2700-3200K. Světelný tok 890lm/m. Vstupní napětí 220-240V DC. Příkon 7W/m. Počet LED	120/m. Úhel svitu 120°. LED čip 3528 SMD Epistar.
Provozní teplota -15°C až max. 60°C. Životnost až 30 000h. Rozměry	11,5x7,5mm (š/v). Krytí IP67. 3M samolepící páska NE. Návin max. zapojení 100m. Dělitelnost po 1m.  refernční výrobek</t>
  </si>
  <si>
    <t>1240971R</t>
  </si>
  <si>
    <t>příslušenství pro instalaci LED pásků</t>
  </si>
  <si>
    <t>1240951R</t>
  </si>
  <si>
    <t>1240841R</t>
  </si>
  <si>
    <t>1506352R.1</t>
  </si>
  <si>
    <t>1506353R.1</t>
  </si>
  <si>
    <t>SVITIDLO B, refernční výrobek dle referenčního výpočtu</t>
  </si>
  <si>
    <t>MODUS Q LED panel, nanoprizma, vestavný čtverec A, 600, LED 829, driver 1050mA DALI stmívatelný - QN2A600/B1050DALI, povrchová montáž do rámečku UQRAM, refernční výrobek dle referenčního výpočtu</t>
  </si>
  <si>
    <t>SVITIDLO B+NZ, refernční výrobek dle referenčního výpočtu</t>
  </si>
  <si>
    <t>MODUS Q LED panel, nanoprizma, přisazený čtverec A, 600, LED 829, driver 1050mA, DALI, nozový zdroj - QPN2A600/B1050DALINZI, refernční výrobek dle referenčního výpočtu</t>
  </si>
  <si>
    <t>SVITIDLO C, refernční výrobek dle referenčního výpočtu</t>
  </si>
  <si>
    <t>MODUS Q LED panel, nanoprizma, obdélník C, 600, LED 829, driver 700mA DALI stmívatelný, bílý -  QN2C600/B700DALI, montáž do rámečku URAMC600, refernční výrobek dle referenčního výpočtu</t>
  </si>
  <si>
    <t>SVITIDLO C+NZ, refernční výrobek dle referenčního výpočtu</t>
  </si>
  <si>
    <t>MODUS Q LED panel, nanoprizma, přisazený obdélník C, 600, LED 829, driver 700mA DALI, nouzový zdroj -  QPN2C600/B700DALINZ
, refernční výrobek dle referenčního výpočtu</t>
  </si>
  <si>
    <t>1181504</t>
  </si>
  <si>
    <t>SVITIDLO F, refernční výrobek dle referenčního výpočtu</t>
  </si>
  <si>
    <t>MODUS SLIM 1x36W, asymetrický ref.,el. předř.. -  SLIM136ASEP, naistalováno pomocí závěsu NHX22 s krytkou, refernční výrobek dle referenčního výpočtu</t>
  </si>
  <si>
    <t>1206596</t>
  </si>
  <si>
    <t>SVITIDLO G, refernční výrobek dle referenčního výpočtu</t>
  </si>
  <si>
    <t>MODUS SLIM 1x54W, asymetrický ref.,el. předř. -  SLIM154ASEP, naistalováno pomocí závěsu NHX22 s krytkou, refernční výrobek dle referenčního výpočtu</t>
  </si>
  <si>
    <t>1338635</t>
  </si>
  <si>
    <t>SVITIDLO H, refernční výrobek dle referenčního výpočtu</t>
  </si>
  <si>
    <t>MODUS SLIM 1x58W, asymetrický ref.,el. předř. -  SLIM158ASEP, naistalováno pomocí závěsu NHX22 s krytkou, refernční výrobek dle referenčního výpočtu</t>
  </si>
  <si>
    <t>1285772R</t>
  </si>
  <si>
    <t>SVITIDLO S, refernční výrobek dle referenčního výpočtu</t>
  </si>
  <si>
    <t>SVITIDLO MCLED LEDstream 60W 4000K - LS60DL65P30G4000K80DALI, refernční výrobek dle referenčního výpočtu</t>
  </si>
  <si>
    <t>1239091R</t>
  </si>
  <si>
    <t>SVITIDLO Q, refernční výrobek dle referenčního výpočtu</t>
  </si>
  <si>
    <t>ŠEDÝ LED REFLEKTOR S PIR ČIDLEM 20W VANA DENNÍ BÍLÁ, reflektor s PIR čidlem. Teplota chromatičnosti 4000K - denní bílá, výkon 20W, světelný tok 1750 lm, životnost 40000 hodin. Krytí IP65 - vhodné k instalaci do interiéru i exteriéru, rampa, refernční výrobek dle referenčního výpočtu</t>
  </si>
  <si>
    <t>1288696R</t>
  </si>
  <si>
    <t>SVITIDLO X, refernční výrobek dle referenčního výpočtu</t>
  </si>
  <si>
    <t>SVITIDLO ZAVESNE, PENDANT PL, Ra 80, světelný tok 2900 lm, výkon 35W, 3000k -  PL3012, výška svítidla 800 mm, průměr svítidla 300 mm, refernční výrobek dle referenčního výpočtu</t>
  </si>
  <si>
    <t>1231705</t>
  </si>
  <si>
    <t>ZAVESNY SYSTEM ZHX22</t>
  </si>
  <si>
    <t>22-M - Montáže technologických zařízení KNX-EIB</t>
  </si>
  <si>
    <t>22045026R</t>
  </si>
  <si>
    <t>Nastavení a konfigurace vizualizace DALI</t>
  </si>
  <si>
    <t>OSOUSEC RUKOU</t>
  </si>
  <si>
    <t>OSOUSEC RUKOU EMPIRE TORNADO JET SF, refernční výrobek</t>
  </si>
  <si>
    <t>svorkovnice, kabelové zdrhovadla, izolace, hmoždiny, šrouby apod.</t>
  </si>
  <si>
    <t>2. Nadzemní podlaží - PŘÍSTAVBA</t>
  </si>
  <si>
    <t>MERTEN ZASUVKA POLAR /MTN2500-0319/, refernční výrobek</t>
  </si>
  <si>
    <t>MERTEN RAMECEK 1NAS., POLAR /MTN515119/, refernční výrobek</t>
  </si>
  <si>
    <t>SVITIDLO H</t>
  </si>
  <si>
    <t>22045029R</t>
  </si>
  <si>
    <t>Nastavení a konfigurace vizualizace do AV</t>
  </si>
  <si>
    <t>Uvedení systému do provozu nastavení a konfigurace systému do AV systému</t>
  </si>
  <si>
    <t>KNX tlač. panel 2-násobný plus, Polar, Artec/Trancent/Antique. řada výrobků: KNX - označení řady: Antique, Artec, Trancent - typ pro duktu nebo součásti: tlačítko - označení barvy: RAL 9010. refernční výrobek</t>
  </si>
  <si>
    <t>KNX tlač. panel 4-násobný plus+IČ přijímač, Aluminium, Artec/Trancent/Antique. řada výrobků: KNX - označení řady: Artec, Antique, Tr ancent - typ produktu nebo součásti: tlačítko. refernční výrobek</t>
  </si>
  <si>
    <t>KNX detektor přítomnosti. řada výrobků: KNX - typ produktu nebo součásti: detekce pohybu, intenzity osvětlení typ sběrnice: KNX - dostupné  funkce: s integrovanou sběrnicovou spojkou - barevný odstín: bílá polár - označení barvy: RAL 9010. refernční výrobek</t>
  </si>
  <si>
    <t>KRABICE POVRCH.MONTAZ ARGUS /MTN550619/,  refernční výrobek</t>
  </si>
  <si>
    <t>1500</t>
  </si>
  <si>
    <t>2. Nadzemní podlaží - ŠKOLA</t>
  </si>
  <si>
    <t>lišta elektroinstalační oblá 100x21_HD, referenční výrobek</t>
  </si>
  <si>
    <t>Spínač 400V, 25A, na povrch</t>
  </si>
  <si>
    <t>Spínač BW 325 TPN 25A, refernční výrobek</t>
  </si>
  <si>
    <t>Montáž sloupku se zásuvkami, včetně přopojení</t>
  </si>
  <si>
    <t>Svítidlo přisazené OSMONT 53265, LED zdroj 20W, IP54, 3000K, světelný tok 2590 lm - LED-1L14B07KN83/PM08 3000, refernční výrobek dle referenčního výpočtu</t>
  </si>
  <si>
    <t xml:space="preserve">Svítidlo přisazené OSMONT 56229, LED zdroj s nouzovým modulem -  LED-1L16C07KN83/PM08/NK1W 3000, refernční výrobek dle referenčního výpočtu	</t>
  </si>
  <si>
    <t>MODUS Q LED panel, nanoprizma, vestavný čtverec A, 600, LED 829, driver 700mA DALI stmívatelný - QN2A600/B700DALI, povrchová montáž do rámečku, refernční výrobek dle referenčního výpočtu UQRAM</t>
  </si>
  <si>
    <t>1510284R</t>
  </si>
  <si>
    <t>SVITIDLO Z</t>
  </si>
  <si>
    <t>Repasovaný stávající  lust, repasování dle požadavků investora, montáž zavěšení ze stropu do původních pozic</t>
  </si>
  <si>
    <t>741374875</t>
  </si>
  <si>
    <t>Demontáž svítidla byt se standard paticí skleněného lustr typu do 10 zdrojů se zachováním funkčnosti</t>
  </si>
  <si>
    <t>3. a 4. Nadzemní podlaží - ŠKOLA</t>
  </si>
  <si>
    <t>741110301</t>
  </si>
  <si>
    <t>Montáž trubka ochranná do krabic plastová tuhá D do 40 mm uložená pevně</t>
  </si>
  <si>
    <t>1185848</t>
  </si>
  <si>
    <t>TRUBKA 25 TUHA CERNA /3M/</t>
  </si>
  <si>
    <t>TRUBKA TUHA 8025 FA CERNA /3M/, refernční výrobek</t>
  </si>
  <si>
    <t>1200370</t>
  </si>
  <si>
    <t>SPOJKA 25 HF FB CERNA</t>
  </si>
  <si>
    <t>SPOJKA 0225 HF FB CERNA, refernční výrobek</t>
  </si>
  <si>
    <t>1227931</t>
  </si>
  <si>
    <t>PRICHYTKA 25 HF FB</t>
  </si>
  <si>
    <t>PRICHYTKA 5325HF FB, refernční výrobek</t>
  </si>
  <si>
    <t>SVITIDLO E+NZ, refernční výrobek dle refernčního výpočtu</t>
  </si>
  <si>
    <t>Svítidlo přisazené OSMONT 56229, LED zdroj s nouzovým modulem, LED-1L16C07KN83/PM08/NK1W 3000, refernční výrobek dle refernčního výpočtu</t>
  </si>
  <si>
    <t>LED pásek na 230V3-3528 s vysokou svítivostí je vhodný pro vnitřní i venkovní použití například  jako osvětlení budov, schodů, restaurací, heren, světelných reklam atd. Teplota	2700-3200K. Světelný tok 890lm/m. Vstupní napětí 220-240V DC. Příkon 7W/m. Počet LED	120/m. Úhel svitu 120°. LED čip 3528 SMD Epistar.
Provozní teplota -15°C až max. 60°C. Životnost až 30 000h. Rozměry	11,5x7,5mm (š/v). Krytí IP67. 3M samolepící páska NE. Návin max. zapojení 100m. Dělitelnost po 1m. refernční výrobek</t>
  </si>
  <si>
    <t>montáž zavěšení ze stropu do původních pozic</t>
  </si>
  <si>
    <t>Uvedení systému do provozu nastavení a konfigurace systému</t>
  </si>
  <si>
    <t>KNX tlač. panel 2-násobný plus, Polar, Artec/Trancent/Antique. řada výrobků: KNX - označení řady: Antique, Artec, Trancent - typ pro duktu nebo součásti: tlačítko - označení barvy: RAL 9010.refernční výrobek</t>
  </si>
  <si>
    <t>220820304R</t>
  </si>
  <si>
    <t>Montáž snímače polohy, vlhkosti, rychlosti větru, intenzity osvětlení</t>
  </si>
  <si>
    <t>1004551</t>
  </si>
  <si>
    <t>MERTEN KNX METEOSTANICE BASIC V2</t>
  </si>
  <si>
    <t>kompletní systémový prvek</t>
  </si>
  <si>
    <t>1146318</t>
  </si>
  <si>
    <t>MERTEN UPEVNENI METEOSTANICE</t>
  </si>
  <si>
    <t>souprava k ukotvení meteo stanice</t>
  </si>
  <si>
    <t>HALA</t>
  </si>
  <si>
    <t>TRUBKA TUHA 25 FA CERNA /3M/</t>
  </si>
  <si>
    <t>651257430004</t>
  </si>
  <si>
    <t>Svítidlo přisazené OSMONT 53265, LED zdroj 20W, IP54, 3000K, světelný tok 2590 lm, LED-1L14B07KN83/PM08 3000, refernční výrobek dle referenčního výpočtu</t>
  </si>
  <si>
    <t>1301296</t>
  </si>
  <si>
    <t>SVITIDLO K, refernční výrobek dle referenčního výpočtu</t>
  </si>
  <si>
    <t>Svítidlao SPORT stropní (přisazená) s vyztuženou mřížkou - ZCSPORT480/3ZK, montáž tělocvična malá, refernční výrobek dle referenčního výpočtu</t>
  </si>
  <si>
    <t>1301299R</t>
  </si>
  <si>
    <t>SVITIDLO K+NZ, refernční výrobek dle referenčního výpočtu</t>
  </si>
  <si>
    <t>Svítidlao SPORT stropní (přisazená) s vyztuženou mřížkou -  ZCSPORT480/3ZK+NZ, montáž tělocvična malá, refernční výrobek dle referenčního výpočtu</t>
  </si>
  <si>
    <t>MODUS IBP, IP54, vestavné do rastru - modul 600, čtverec A, kryt opál, 3000K LED, NONSELV,nestmívatelný driver 250mA -  IBP3000A3KO600ND, refernční výrobek dle referenčního výpočtu</t>
  </si>
  <si>
    <t>1314179R</t>
  </si>
  <si>
    <t>SVITIDLO I, refernční výrobek dle referenčního výpočtu</t>
  </si>
  <si>
    <t>Svítidlo DALI, LED, 192W, 23800 lm, 4000K, Ra80, IP66/IK07 - CRUISER 2LB LED - 93, refernční výrobek dle referenčního výpočtu</t>
  </si>
  <si>
    <t>SVITIDLO J, refernční výrobek dle referenčního výpočtu</t>
  </si>
  <si>
    <t>Svítidlo DALI, LED, 156W, 19800 lm, 4000K, Ra80, IP66/IK07 - CRUISER 2LB LED - 92, osazení do velké tělocvičny na strop, refernční výrobek dle referenčního výpočtu</t>
  </si>
  <si>
    <t>11.114.111R</t>
  </si>
  <si>
    <t>montážní sada uchycení k svítidlům I a J</t>
  </si>
  <si>
    <t>kovový držák svítidla - montážní sada</t>
  </si>
  <si>
    <t>KRABICE POVRCH.MONTAŽ</t>
  </si>
  <si>
    <t>345626975R</t>
  </si>
  <si>
    <t>technologie pro práce ve výškách</t>
  </si>
  <si>
    <t>Nůžková akumulátorová plošina s pracovní výškou do 7.7 m, cena včetně dopryvy namísto a zpět</t>
  </si>
  <si>
    <t>den</t>
  </si>
  <si>
    <t>KUCHYŇ</t>
  </si>
  <si>
    <t>741120001</t>
  </si>
  <si>
    <t>Montáž vodič Cu izolovaný plný a laněný žíla 0,35-6 mm2 pod omítku (CY)</t>
  </si>
  <si>
    <t>34140825</t>
  </si>
  <si>
    <t>vodič silový s Cu jádrem 4mm2</t>
  </si>
  <si>
    <t>Montáž rozvodnice oceloplechová nebo plastová běžná do 50 kg</t>
  </si>
  <si>
    <t>35713135</t>
  </si>
  <si>
    <t>rozvodnice zapuštěná, neprůhledné dveře, 4 řady, šířka 14 modulárních jednotek včetně vybavení a zapojení</t>
  </si>
  <si>
    <t>rozvodnice zapuštěná, neprůhledné dveře, 4 řady, šířka 14 modulárních jednotek včetně vybavení a zapojení
1x hlavní vypínač 3x25A
4x chránič 16A/B 30mA
4x jistič 16A/B/1
2x jistič 10A/B/1</t>
  </si>
  <si>
    <t>ZASUVKA IP44, BÍlÁ</t>
  </si>
  <si>
    <t>SVITIDLO P, refernční výrobek dle referenčního výpočtu</t>
  </si>
  <si>
    <t>přisazené svítidlo TITAN 1 PM s pohybovým senzorem, průměr 300 mm, LED-1L13B07KN62/PM06 HF, teplota chomatičnosti 3000K, krytí IP54, výkon svítidla 15W, světelný tok 1940lm, refernční výrobek dle referenčního výpočtu</t>
  </si>
  <si>
    <t>Dokumentace pro provádění stavby - výrobní</t>
  </si>
  <si>
    <t>741210813</t>
  </si>
  <si>
    <t>Demontáž rozvodnic plastových pod omítkou s krytím do IPx4 plochou přes 0,2 m2</t>
  </si>
  <si>
    <t>741211827</t>
  </si>
  <si>
    <t>Demontáž rozvodnic kovových pod omítkou s krytím přes IPx4 plochou přes 0,8 m2</t>
  </si>
  <si>
    <t>741311815</t>
  </si>
  <si>
    <t>Demontáž spínačů nástěnných normálních do 10 A šroubových bez zachování funkčnosti do 4 svorek</t>
  </si>
  <si>
    <t>741315825</t>
  </si>
  <si>
    <t>Demontáž zásuvek dom do 16A zapuštěných šroub bezzachování funkčnosti 2P+PE pro průběžnou montáž</t>
  </si>
  <si>
    <t>741371821</t>
  </si>
  <si>
    <t>Demontáž osvětlovacího modulového systému zářivkového délky do 1100 mm bez zachováním funkčnosti</t>
  </si>
  <si>
    <t>741371823</t>
  </si>
  <si>
    <t>Demontáž osvětlovacího modulového systému zářivkového délky přes 1100 mm bez zachováním funkčnosti</t>
  </si>
  <si>
    <t>741371861</t>
  </si>
  <si>
    <t>Demontáž svítidla bytového se standardní paticí zavěšeného do 0,09 m2 bez zachováním funkčnosti</t>
  </si>
  <si>
    <t>M21_P</t>
  </si>
  <si>
    <t>M22_P</t>
  </si>
  <si>
    <t>Elektromontáže - přípomoci</t>
  </si>
  <si>
    <t>Montáž sdělovací a zabezp. techniky - přípomoci</t>
  </si>
  <si>
    <t>D1.4.01.1</t>
  </si>
  <si>
    <t>D1.4.01.2</t>
  </si>
  <si>
    <t>TECHNICKÉ VYBAVENÍ BUDOV - VZDUCHOTECHNIKA</t>
  </si>
  <si>
    <t>D1.4.00: SILNOPROUDÁ ELEKTROTECHNIKA - STAVEBNÍ ČÁST</t>
  </si>
  <si>
    <t>D1.4.01: SILNOPROUDÁ ELEKTROTECHNIKA</t>
  </si>
  <si>
    <t>D1.4.02: SLABOPROUDÁ ELEKTROTECHNIKA</t>
  </si>
  <si>
    <t>D1.4.2.01</t>
  </si>
  <si>
    <t>D1.4.2.02</t>
  </si>
  <si>
    <t>D1.4.2.03</t>
  </si>
  <si>
    <t>D1.4.2.04</t>
  </si>
  <si>
    <t>D1.4.2.05</t>
  </si>
  <si>
    <t>D1.4.2.06</t>
  </si>
  <si>
    <t>D1.4.2.07</t>
  </si>
  <si>
    <t>D1.4.2.08</t>
  </si>
  <si>
    <t>D1.4.2.09</t>
  </si>
  <si>
    <t>D1.4.2.10</t>
  </si>
  <si>
    <t>D1.4.2.11</t>
  </si>
  <si>
    <t>D1.4.01.11</t>
  </si>
  <si>
    <t>D1.4.01.12</t>
  </si>
  <si>
    <t>D1.4.01.13</t>
  </si>
  <si>
    <t>D1.4.01.14</t>
  </si>
  <si>
    <t>D1.4.01.15</t>
  </si>
  <si>
    <t>D1.4.01.16</t>
  </si>
  <si>
    <t>D1.4.01.21</t>
  </si>
  <si>
    <t>D1.4.01.22</t>
  </si>
  <si>
    <t>D1.4.01.23</t>
  </si>
  <si>
    <t>D1.4.01.24</t>
  </si>
  <si>
    <t>D1.4.01.25</t>
  </si>
  <si>
    <t>D1.4.01.26</t>
  </si>
  <si>
    <t>D1.4.01.27</t>
  </si>
  <si>
    <t>D1.4.01.28</t>
  </si>
  <si>
    <t>979011211RX1</t>
  </si>
  <si>
    <t>997013511RX2</t>
  </si>
  <si>
    <t>997013509RX3</t>
  </si>
  <si>
    <t>997013812rx</t>
  </si>
  <si>
    <t>763.9</t>
  </si>
  <si>
    <t>Konstrukce sádrokartonové - dočasné</t>
  </si>
  <si>
    <t>SDK1</t>
  </si>
  <si>
    <t>SDK2</t>
  </si>
  <si>
    <t>SDK3</t>
  </si>
  <si>
    <t>SDK4</t>
  </si>
  <si>
    <t>SDK5</t>
  </si>
  <si>
    <t>SDK6</t>
  </si>
  <si>
    <t>SDK7</t>
  </si>
  <si>
    <t>99876340RX</t>
  </si>
  <si>
    <t>D1.1.3_4: TECHNICKÉ VYBAVENÍ BUDOV - VZDUCHOTECHNIKA</t>
  </si>
  <si>
    <t>950901001_01</t>
  </si>
  <si>
    <t>Zřízení vletových otvorů 30x200 mm v atikových římsách s jednocestnou uzávěrou pomocí síťoviny, viz Zoologický posudek, ochrana synantropních živočichů - provedení otvoru včetně likvidace suti, zřízení vletových otvorů, oprava povrchů</t>
  </si>
  <si>
    <t>přípočet dle projektanta;   204,77</t>
  </si>
  <si>
    <t>odpočet dle projektanta;   -204,77</t>
  </si>
  <si>
    <t>Okno dřevěné lepené z vícevrstvích lepených profilů dvoukřídlé otvíravé, jedno křídlo sklopné (1.PP)
- zasklení: izol. trojsklosklo, čiré, Ug, max = 0,7 w/m2K
- Uw = 0,9 w/m2K
- spárové větrání řešeno v souladu s hygienickými požadavky a ČSN 730540
- kování: obnova podle původních - stejný tvar, rozměr, barva, materiál
- barva: exteriér - okrová (hořčicová), interiér - slonová kost 
- rozměr 1000x880 mm</t>
  </si>
  <si>
    <t>Okno dřevěné lepené z vícevrstvích lepených profilů dvoukřídlé otvíravé, jedno křídlo sklopné (1.PP)
- zasklení: izol.trojsklo, čiré, Ug, max = 0,7 w/m2K
- Uw = 0,9 w/m2K
- spárové větrání řešeno v souladu s hygienickými požadavky a ČSN 730540
- kování: obnova podle původních - stejný tvar, rozměr, barva, materiál
- barva: exteriér - okrová (hořčicová), interiér - slonová kost 
- rozměr 1000x880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</si>
  <si>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1230x900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</si>
  <si>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1000x900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</si>
  <si>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1000x880 mm</t>
  </si>
  <si>
    <t>Okno dřevěné lepené z vícevrstvích lepených profilů dvoukřídlé otvíravé, jedno křídlo sklopné (1.PP)
- zasklení: izol.trojsklo, čiré, Ug, max = 0,7 w/m2K
- Uw = 0,9 w/m2K
- spárové větrání řešeno v souladu s hygienickými požadavky a ČSN 730540
- kování:obnova podle původních- stejný tvar, rozměr, barva, materiál
- barva: exteriér - okrová (hořčicová), interiér - slonová kost 
- rozměr 800x700 mm</t>
  </si>
  <si>
    <t>Okno dřevěné lepené z vícevrstvích lepených profilů, dvoukřídlé ve spodní i horní části s pevným poutcem, provedení poutce dle dochovaných oken ve vikýřích (1.NP)
 -zasklení: izol. dvojsklo, čiré, Ug, max = 1,0 w/m2K
- Uw = 0,9 w/m2K
- spárové větrání řešeno v souladu s hygienickými požadavky a ČSN 730540
- kování:obnova podle původních- stejný tvar, rozměr, barva, materiál
- barva: exteriér - okrová (hořčicová), interiér - slonová kost 
- rozměr 1200x2230 mm</t>
  </si>
  <si>
    <t>Okno dřevěné lepené z vícevrstvích lepených profilů, dvoukřídlé ve spodní i horní části s pevným poutcem, provedení poutce dle dochovaných oken ve vikýřích  (2.NP)
 -zasklení: izol. trojsklo, čiré, Ug, max = 0,7 w/m2K
- Uw = 0,9 w/m2K
- spárové větrání řešeno v souladu s hygienickými požadavky a ČSN 730540
- kování:obnova podle původních- stejný tvar, rozměr, barva, materiál
- barva: exteriér - okrová (hořčicová), interiér - slonová kost 
- rozměr 1230x1940 mm</t>
  </si>
  <si>
    <t>Okno dřevěné lepené z vícevrstvích lepených profilů dvoukřídlé otvíravé, ve spodní i horní části, s pevným poutcem,, provedení poutce dle dochovaných oken ve vikýřích (1.NP)
- zasklení: izol. trojsklosklo, čiré, Ug, max = 0,7 w/m2K
- Uw = 0,9 w/m2K
- spárové větrání řešeno v souladu s hygienickými požadavky a ČSN 730540
- kování: obnova podle původních - stejný tvar, rozměr, barva, materiál
- barva: exteriér - okrová (hořčicová), interiér - slonová kost 
- rozměr 470x2230 mm</t>
  </si>
  <si>
    <t>Okno dřevěné lepené z vícevrstvích lepených profilů, jednokřídlé, sklopné (podkroví)
- zasklení: izol. trojsklo čiré, Ug, max = 0,7 w/m2K
- Uw = 0,9 w/m2K
- spárové větrání řešeno v souladu s hygienickými požadavky a ČSN 730540
- kování: obnova podle původních- stejný tvar, rozměr, barva, materiál
- barva: exteriér - okrová (hořčicová),  interiér - slonová kost 
- rozměr 600x400 mm</t>
  </si>
  <si>
    <t>Okno dřevěné lepené z vícevrstvích lepených profilů, otvíravé a sklopné, jednokřídlé (1.NP)
- zasklení: izol. trojsklo, čiré, Ug, max = 0,7 w/m2K
- Uw = 0,9 w/m2K
- spárové větrání řešeno v souladu s hygienickými požadavky a ČSN 730540
- kování: dle stávajících oken- stejný tvar, rozměr, barva, materiál
- barva: exteriér - tmavě hnědá (dle stávající)  interiér - tmavě hnědá (dle stávající) 
- rozměr 900x900 mm</t>
  </si>
  <si>
    <t>Okno dřevěné lepené z vícevrstvích lepených profilů dvojkřídlé, otevíravé a sklopné (1.NP)
- zasklení: izol. trojsklo, čiré, Ug, max = 0,7 w/m2K
- Uw = 0,9 w/m2K
- spárové větrání řešeno v souladu s hygienickými požadavky a ČSN 730540
- kování: dle stávajících oken - stejný tvar, rozměr, barva, materiál
- barva: exteriér - tmavě hnědá interiér - tmavě hnědá 
- rozměr 1800x1800 mm</t>
  </si>
  <si>
    <t>Okno dřevěné lepené z vícevrstvích lepených profilů otvíravé a sklopné, jednokřídlé (1.NP)
- zasklení: izol. trojsklo, čiré, Ug, max = 0,7 w/m2K
- Uw = 0,9 w/m2K
- spárové větrání řešeno v souladu s hygienickými požadavky a ČSN 730540
- kování: dle stávajících oken - stejný tvar, rozměr, barva, materiál
- barva: exteriér - tmavě hnědá (dle stávající)  interiér - tmavě hnědá (dle stávající) 
- rozměr 880x890 mm</t>
  </si>
  <si>
    <t>Okno dřevěné lepené z vícevrstvích lepených profilů, sklopné, jednokřídlé  (2.NP)
- zasklení: izol. trojsklo, čiré, Ug, max = 0,7 w/m2K
- Uw = 0,9 w/m2K
- spárové větrání řešeno v souladu s hygienickými požadavky a ČSN 730540
- kování: dle stávajících oken, ovládání táhlem - stejný tvar, rozměr, barva, materiál
- barva: exteriér - tmavě hnědá (dle stávající)  interiér - tmavě hnědá (dle stávající) 
- rozměr 820x600 mm</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</si>
  <si>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1500x2850 mm</t>
  </si>
  <si>
    <t>Okno dřevěné dvojité dovnitř otevíravé špaletové, dvoukřídlé ve spodní i horní části, s pevným poutcem (1.NP)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1000x1000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</si>
  <si>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1450x3750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</si>
  <si>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1850x3750 mm</t>
  </si>
  <si>
    <t>Okno dřevěné dvojité dovnitř otevíravé špaletové, dvoukřídlé ve spodní i horní části, s pevným poutcem (2.NP)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1300x2500 mm</t>
  </si>
  <si>
    <t>Okno dřevěné dvojité dovnitř otevíravé špaletové, devítikřídlé s pevnými poutci a sloupky (3.NP)
- provedení profilace poutce podle dochovaných oken ve vikýřích
- provedení klapaček podle dochovaných oken ve vikýřích - klapačky s pilastříkovou hlavicí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2050x3700 mm</t>
  </si>
  <si>
    <t>Okno dřevěné dvojité dovnitř otevíravé špaletové, dvoukřídlé ve spodní i horní části, s pevným poutcem, nadpraží segment (3.NP)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kování: obnova podle původních - stejný tvar, rozměr, barva, materiál (oliva + panty zakončené bambulkami)
- barva: exteriér - okrová (hořčicová),  interiér - slonová kost
- rozměr 1500x3250 mm</t>
  </si>
  <si>
    <t>Kyvné střešní okno okno dřevěné z profilu jehličnanů, dvojtá povrchová úprava (4.NP)
- zasklení: izol. trojsklo, čiré, Ug, max = 0,7 w/m2K
- Uw = 0,9 w/m2K
- spárové větrání řešeno v souladu s hygienickými požadavky a ČSN 730540
- kování: zinkovou klikou ve spodní části okenního křídla
- barva: exteriér - okrová (hořčicová)  interiér - slonová kost
- stínící doplňky: vnitřní lamelové žaluzie 
- rozměr 760x1000 mm</t>
  </si>
  <si>
    <t>Okno hliníkové, tříkomorový profil, otvíravé a sklopné, dvoukřídlé (1.NP)
- zasklení: izol. trojsklo, čiré, Ug, max = 0,7 w/m2K
- Uw = 0,9 w/m2K
- spárové větrání řešeno v souladu s hygienickými požadavky a ČSN 730540
- kování: dle stávajících oken- stejný tvar, rozměr, barva, materiál
- barva: exteriér -přírodní hliník (dle stávající)  interiér - přírodní hliník (dle stávající) 
- rozměr 2370x5740 mm</t>
  </si>
  <si>
    <t>Okno hliníkové, tříkomorový profil, otvíravé a sklopné, dvoukřídlé (1.NP)
- zasklení: izol. trojsklo, čiré, Ug, max = 0,7 w/m2K
- Uw = 0,9 w/m2K
- spárové větrání řešeno v souladu s hygienickými požadavky a ČSN 730540
- kování: dle stávajících oken- stejný tvar, rozměr, barva, materiál
- barva: exteriér - tmavě hnědá (dle stávající)  interiér - tmavě hnědá (dle stávající) 
- rozměr 2370x5740 mm</t>
  </si>
  <si>
    <t>Vchodové dvoukřídlé dveře hladké hliníkové s PUR výplní se zárubní, otevíravé ven (1.NP)
- Ud = 0,9 w/m2K
- pružné těsnění po obvodu, hliníkový práh
- bezpečnostní závěsy a tříbodový bezpečnostní zámek, vložka do systému generálního klíče
- kování: interier klika, exterier klika, samozavírač
- povrchová úprava: exteriér - přírodní hliník, interiér - okrová hořčicová
- rozměr: 2200x2100 mm</t>
  </si>
  <si>
    <t>Vstupní stěna kazetová prosklená dřevohliníková s dvoukřídlými vstupními dveřmi se zárubní, v horní části nadsvětlík, otevíravé ven (1.NP)
- zasklení: izol. trojsklo čiré , Ug, max = 0,7 w/m2K
- Ud = 0,9 w/m2K
- pružné těsnění po obvodu, hliníkový práh
- hliníkokopový plech v=150 mm
- bezpečnostní závěsy a tříbodový bezpečnostní zámek, vložka da systému generálního klíče
- kování: interier klika, exterier klika, samozavírač
- povrchová úprava: exteriér - přírodní hliník, interiér - RAL 9006
- rozměr: 2400x2550 mm</t>
  </si>
  <si>
    <t>PK1.1 - Požární klapka FDMD SL 250-.11</t>
  </si>
  <si>
    <t>PK1.2 - Požární klapka FDMD SL 250-.11</t>
  </si>
  <si>
    <t>PK1.3 - Požární klapka FDMD SL 250-.11</t>
  </si>
  <si>
    <t>PK1.4 - Požární klapka FDMD SL 250-.11</t>
  </si>
  <si>
    <t>PK1.5 - Požární klapka FDMD SL 250-.11</t>
  </si>
  <si>
    <t>PK1.7 - Požární klapka PKTM 90-C 800x500 -.11</t>
  </si>
  <si>
    <t>PK1.8 - Požární klapka PKTM 90-C 800x500 -.11</t>
  </si>
  <si>
    <t>PK1.9 - Požární klapka PKTM 90-C 400x500 -.11</t>
  </si>
  <si>
    <t>PK1.10 - Požární klapka PKTM 90-C 400x500 -.11</t>
  </si>
  <si>
    <t>PK1.6 - Požární klapka SL 250-.11</t>
  </si>
  <si>
    <t>PK2.1 - Požární klapka  FDMD SL 250-.11</t>
  </si>
  <si>
    <t>PK2.2 - Požární klapka FDMD SL 250-.11</t>
  </si>
  <si>
    <t>PK2.3 - Požární klapka  FDMD SL 250-.11</t>
  </si>
  <si>
    <t>PK2.4 - Požární klapka FDMD SL 250-.11</t>
  </si>
  <si>
    <t>PK2.5 - Požární klapka FDMD SL 315-.11</t>
  </si>
  <si>
    <t>PK2.6 - Požární klapka FDMD SL 315-.11</t>
  </si>
  <si>
    <t>PK2.7 - Požární klapka PKTM 90-C 800x500 -.11</t>
  </si>
  <si>
    <t>PK2.8 - Požární klapka PKTM 90-C 800x500 -.11</t>
  </si>
  <si>
    <t>PK2.9 - Požární klapka PKTM 90-C 400x500 -.11</t>
  </si>
  <si>
    <t>PK2.10 - Požární klapka PKTM 90-C 400x500 -.11</t>
  </si>
  <si>
    <t>Závěsný systém jednoho výrobce  - objímky, závěsy, kotvy, příčníky, závitové tyče, konzoly, hmoždínky; vrtání do betonových a jiných kons</t>
  </si>
  <si>
    <t>Svorky do odbočovacích krabi.</t>
  </si>
  <si>
    <t>Dveře jednokřídlé kazetové plné plastové s PUR výplní se zárubní, otevíravé ven (4.NP)
- Ud = 0,9 w/m2K
- pružné těsnění po obvodu
- bezpečnostní závěsy a tříbodový bezpečnostní zámek, vložka do systému generálního klíče
- kování klika - klika
- povrchová úprava: foliované sv. dub (dle stávající v jídelně) 
- rozměr: 800x1970 mm</t>
  </si>
  <si>
    <t>Dveře jednokřídlé hladké plné plastové s PUR výplní se zárubní, otevíravé ven (4.NP)
- Ud = 0,9 w/m2K
- pružné těsnění po obvodu
- bezpečnostní závěsy a tříbodový bezpečnostní zámek, vložka do systému generálního klíče
- kování klika - klika
- povrchová úprava: foliované bílé
- rozměr: 900x1970 mm</t>
  </si>
  <si>
    <t xml:space="preserve">Náklady spojené s povinnou publicitou, pokud ji objednatel požaduje. Zahrnuje zejména náklady na propagační a informační billboardy, </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</si>
  <si>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1400x2550 mm</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</si>
  <si>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1750x2850 mm</t>
  </si>
  <si>
    <t>Vstupní stěna kazetová prosklená dřevohliníková s dvoukřídlými vstupními dveřmi se zárubní, v horní části nadsvětlík, otevíravé ven (1.NP)
- zasklení: izol. trojsklo čiré , Ug, max = 0,7 w/m2K
- Ud = 0,9 w/m2K
- pružné těsnění po obvodu, hliníkový práh
- okopový plech v=150 mm
- bezpečnostní závěsy a tříbodový bezpečnostní zámek, vložka do systému generálního klíče
- kování: interier klika, exterier klika, samozavírač
povrchová úprava: exteriér, interiér- přírodní hliník
- rozměr: 3900x2550 mm</t>
  </si>
  <si>
    <t>Okno hliníkové, tříkomorový profil, otvíravé a sklopné, dvoukřídlé (2.NP)
- zasklení: izol. trojsklo, čiré, Ug, max = 0,7 w/m2K
- Uw = 0,9 w/m2K
- spárové větrání řešeno v souladu s hygienickými požadavky a ČSN 730540
- kování: dle stávajících oken- stejný tvar, rozměr, barva, materiál
- barva: exteriér - přírodní hliník, interiér - RAL 9006
- rozměr 1790x3300 mm</t>
  </si>
  <si>
    <t>Okno dřevěné lepené z vícevrstvích lepených profilů, pevně zasklené (1.NP)
- zasklení: izol. trojsklo, čiré, Ug, max = 0,7 w/m2K
- Uw = 0,9 w/m2K
- spárové větrání řešeno v souladu s hygienickými požadavky a ČSN 730540
- kování: dle stávajících oken - stejný tvar, rozměr, barva, materiál
- barva: exteriér - tmavě hnědá interiér - tmavě hnědá 
- rozměr 1800x1800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</si>
  <si>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1250x3750 mm</t>
  </si>
  <si>
    <t>Okno dřevěné dvojité dovnitř otevíravé špaletové, dvoukřídlé ve spodní i horní části, s pevným poutcem (1.NP)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1000x2200 mm</t>
  </si>
  <si>
    <t>Okno dřevěné dvojité dovnitř otevíravé špaletové, nadpraží segment, dvanáctikřídlé ve spodní i horní části, s pevnými poutci a křídly (3.NP)
- provedení profilace podle dochovaných oken ve vikýřích
- provedení klapaček podle dochovaných oken ve vikýřích - klapačky s pilastříkovou hlavicí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2050x4450 mm</t>
  </si>
  <si>
    <t>STR 07;   2*25,33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</si>
</sst>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
    <numFmt numFmtId="171" formatCode="#,##0.00000"/>
    <numFmt numFmtId="172" formatCode="0.00000"/>
  </numFmts>
  <fonts count="48" x14ac:knownFonts="1">
    <font>
      <sz val="10"/>
      <name val="Arial"/>
      <charset val="238"/>
    </font>
    <font>
      <sz val="9"/>
      <color theme="1"/>
      <name val="Arial"/>
      <family val="2"/>
      <charset val="238"/>
    </font>
    <font>
      <sz val="9"/>
      <color theme="1"/>
      <name val="Arial"/>
      <family val="2"/>
      <charset val="238"/>
    </font>
    <font>
      <sz val="10"/>
      <color indexed="8"/>
      <name val="Arial"/>
      <family val="2"/>
      <charset val="238"/>
    </font>
    <font>
      <b/>
      <sz val="9"/>
      <color indexed="18"/>
      <name val="Arial"/>
      <family val="2"/>
      <charset val="238"/>
    </font>
    <font>
      <sz val="10"/>
      <color indexed="8"/>
      <name val="Arial CE"/>
      <charset val="238"/>
    </font>
    <font>
      <sz val="8"/>
      <color indexed="17"/>
      <name val="Courier New"/>
      <family val="3"/>
      <charset val="238"/>
    </font>
    <font>
      <b/>
      <sz val="9"/>
      <name val="Arial"/>
      <family val="2"/>
      <charset val="238"/>
    </font>
    <font>
      <sz val="9"/>
      <name val="Arial"/>
      <family val="2"/>
      <charset val="238"/>
    </font>
    <font>
      <sz val="9"/>
      <color indexed="8"/>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9"/>
      <name val="Arial"/>
      <family val="2"/>
      <charset val="238"/>
    </font>
    <font>
      <sz val="9"/>
      <color indexed="8"/>
      <name val="Arial CE"/>
      <charset val="238"/>
    </font>
    <font>
      <sz val="8"/>
      <color indexed="17"/>
      <name val="Arial"/>
      <family val="2"/>
      <charset val="238"/>
    </font>
    <font>
      <sz val="9"/>
      <color indexed="18"/>
      <name val="Arial"/>
      <family val="2"/>
      <charset val="238"/>
    </font>
    <font>
      <sz val="11"/>
      <color indexed="8"/>
      <name val="Arial"/>
      <family val="2"/>
      <charset val="238"/>
    </font>
    <font>
      <b/>
      <sz val="11"/>
      <color indexed="8"/>
      <name val="Arial"/>
      <family val="2"/>
      <charset val="238"/>
    </font>
    <font>
      <sz val="10"/>
      <color indexed="54"/>
      <name val="Arial"/>
      <family val="2"/>
      <charset val="238"/>
    </font>
    <font>
      <b/>
      <sz val="10"/>
      <color indexed="54"/>
      <name val="Arial"/>
      <family val="2"/>
      <charset val="238"/>
    </font>
    <font>
      <b/>
      <sz val="9"/>
      <color theme="0"/>
      <name val="Arial"/>
      <family val="2"/>
      <charset val="238"/>
    </font>
    <font>
      <sz val="8"/>
      <color theme="0"/>
      <name val="Courier New"/>
      <family val="3"/>
      <charset val="238"/>
    </font>
    <font>
      <b/>
      <i/>
      <sz val="1"/>
      <color theme="0"/>
      <name val="Calibri"/>
      <family val="2"/>
      <charset val="238"/>
      <scheme val="minor"/>
    </font>
    <font>
      <b/>
      <sz val="11"/>
      <color rgb="FF000080"/>
      <name val="Arial"/>
      <family val="2"/>
      <charset val="238"/>
    </font>
    <font>
      <sz val="11"/>
      <color rgb="FF000080"/>
      <name val="Arial"/>
      <family val="2"/>
      <charset val="238"/>
    </font>
    <font>
      <b/>
      <sz val="12"/>
      <color rgb="FF000080"/>
      <name val="Arial"/>
      <family val="2"/>
      <charset val="238"/>
    </font>
    <font>
      <sz val="10"/>
      <color rgb="FF000080"/>
      <name val="Arial"/>
      <family val="2"/>
      <charset val="238"/>
    </font>
    <font>
      <b/>
      <i/>
      <sz val="9"/>
      <color indexed="8"/>
      <name val="Arial"/>
      <family val="2"/>
      <charset val="238"/>
    </font>
    <font>
      <i/>
      <sz val="8"/>
      <color indexed="8"/>
      <name val="Arial"/>
      <family val="2"/>
      <charset val="238"/>
    </font>
    <font>
      <sz val="10"/>
      <name val="Arial CE"/>
      <charset val="238"/>
    </font>
    <font>
      <sz val="10"/>
      <name val="Arial CE"/>
      <family val="2"/>
      <charset val="238"/>
    </font>
    <font>
      <b/>
      <sz val="10"/>
      <name val="Arial"/>
      <family val="2"/>
      <charset val="238"/>
    </font>
    <font>
      <sz val="10"/>
      <name val="Arial"/>
      <family val="2"/>
      <charset val="238"/>
    </font>
    <font>
      <b/>
      <sz val="10"/>
      <color rgb="FF000080"/>
      <name val="Arial"/>
      <family val="2"/>
      <charset val="238"/>
    </font>
    <font>
      <sz val="12"/>
      <name val="Arial"/>
      <family val="2"/>
      <charset val="238"/>
    </font>
    <font>
      <sz val="12"/>
      <color indexed="18"/>
      <name val="Arial"/>
      <family val="2"/>
      <charset val="238"/>
    </font>
    <font>
      <b/>
      <sz val="12"/>
      <color indexed="18"/>
      <name val="Arial"/>
      <family val="2"/>
      <charset val="238"/>
    </font>
    <font>
      <b/>
      <sz val="10"/>
      <color indexed="18"/>
      <name val="Arial"/>
      <family val="2"/>
      <charset val="238"/>
    </font>
    <font>
      <b/>
      <sz val="14"/>
      <color indexed="18"/>
      <name val="Arial"/>
      <family val="2"/>
      <charset val="238"/>
    </font>
    <font>
      <b/>
      <sz val="17"/>
      <color indexed="18"/>
      <name val="Arial"/>
      <family val="2"/>
      <charset val="238"/>
    </font>
    <font>
      <b/>
      <sz val="20"/>
      <color indexed="18"/>
      <name val="Arial"/>
      <family val="2"/>
      <charset val="238"/>
    </font>
    <font>
      <b/>
      <sz val="20"/>
      <color rgb="FF800000"/>
      <name val="Arial"/>
      <family val="2"/>
      <charset val="238"/>
    </font>
    <font>
      <sz val="10"/>
      <color rgb="FF800000"/>
      <name val="Arial"/>
      <family val="2"/>
      <charset val="238"/>
    </font>
    <font>
      <sz val="9"/>
      <color rgb="FF000099"/>
      <name val="Arial"/>
      <family val="2"/>
      <charset val="238"/>
    </font>
    <font>
      <sz val="9"/>
      <color rgb="FF000099"/>
      <name val="Arial CE"/>
      <charset val="238"/>
    </font>
    <font>
      <b/>
      <sz val="11"/>
      <name val="Arial"/>
      <family val="2"/>
      <charset val="238"/>
    </font>
    <font>
      <sz val="9"/>
      <name val="Arial CE"/>
      <charset val="238"/>
    </font>
  </fonts>
  <fills count="8">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8">
    <xf numFmtId="0" fontId="0" fillId="0" borderId="0"/>
    <xf numFmtId="0" fontId="2" fillId="0" borderId="0"/>
    <xf numFmtId="0" fontId="30" fillId="0" borderId="0"/>
    <xf numFmtId="0" fontId="31" fillId="0" borderId="0"/>
    <xf numFmtId="0" fontId="33" fillId="0" borderId="0"/>
    <xf numFmtId="0" fontId="33" fillId="0" borderId="0"/>
    <xf numFmtId="0" fontId="1" fillId="0" borderId="0"/>
    <xf numFmtId="0" fontId="1" fillId="0" borderId="0"/>
  </cellStyleXfs>
  <cellXfs count="496">
    <xf numFmtId="0" fontId="0" fillId="0" borderId="0" xfId="0"/>
    <xf numFmtId="164" fontId="3" fillId="0" borderId="0" xfId="0" applyNumberFormat="1" applyFont="1" applyAlignment="1">
      <alignment horizontal="right" vertical="top"/>
    </xf>
    <xf numFmtId="49" fontId="4" fillId="0" borderId="0" xfId="0" applyNumberFormat="1" applyFont="1" applyAlignment="1">
      <alignment horizontal="right"/>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3" fillId="0" borderId="0" xfId="0" applyNumberFormat="1" applyFont="1" applyAlignment="1">
      <alignment horizontal="left" vertical="top" wrapText="1"/>
    </xf>
    <xf numFmtId="49" fontId="4" fillId="0" borderId="0" xfId="0" applyNumberFormat="1" applyFont="1" applyAlignment="1">
      <alignment horizontal="center"/>
    </xf>
    <xf numFmtId="165" fontId="5" fillId="0" borderId="0" xfId="0" applyNumberFormat="1" applyFont="1" applyFill="1" applyBorder="1" applyAlignment="1">
      <alignment horizontal="right" vertical="top"/>
    </xf>
    <xf numFmtId="166" fontId="3" fillId="0" borderId="0" xfId="0" applyNumberFormat="1" applyFont="1" applyAlignment="1">
      <alignment horizontal="right" vertical="top"/>
    </xf>
    <xf numFmtId="167" fontId="3" fillId="0" borderId="0" xfId="0" applyNumberFormat="1" applyFont="1" applyAlignment="1">
      <alignment horizontal="right" vertical="top"/>
    </xf>
    <xf numFmtId="168" fontId="3" fillId="0" borderId="0" xfId="0" applyNumberFormat="1" applyFont="1" applyAlignment="1">
      <alignment horizontal="right" vertical="top"/>
    </xf>
    <xf numFmtId="49" fontId="7" fillId="0" borderId="0" xfId="0" applyNumberFormat="1" applyFont="1" applyAlignment="1"/>
    <xf numFmtId="164" fontId="9" fillId="0" borderId="1" xfId="0" applyNumberFormat="1" applyFont="1" applyBorder="1" applyAlignment="1">
      <alignment horizontal="right" vertical="top"/>
    </xf>
    <xf numFmtId="49" fontId="9" fillId="0" borderId="1" xfId="0" applyNumberFormat="1" applyFont="1" applyBorder="1" applyAlignment="1">
      <alignment horizontal="center" vertical="top"/>
    </xf>
    <xf numFmtId="166" fontId="9" fillId="0" borderId="1" xfId="0" applyNumberFormat="1" applyFont="1" applyBorder="1" applyAlignment="1">
      <alignment horizontal="right" vertical="top"/>
    </xf>
    <xf numFmtId="167" fontId="9" fillId="0" borderId="1" xfId="0" applyNumberFormat="1" applyFont="1" applyBorder="1" applyAlignment="1">
      <alignment horizontal="right" vertical="top"/>
    </xf>
    <xf numFmtId="0" fontId="11" fillId="0" borderId="0" xfId="0" applyFont="1"/>
    <xf numFmtId="49" fontId="12" fillId="0" borderId="2" xfId="0" applyNumberFormat="1" applyFont="1" applyBorder="1" applyAlignment="1">
      <alignment horizontal="center"/>
    </xf>
    <xf numFmtId="49" fontId="4" fillId="0" borderId="0" xfId="0" applyNumberFormat="1" applyFont="1" applyAlignment="1">
      <alignment horizontal="left"/>
    </xf>
    <xf numFmtId="0" fontId="4" fillId="0" borderId="0" xfId="0" applyNumberFormat="1" applyFont="1" applyAlignment="1">
      <alignment horizontal="left" wrapText="1"/>
    </xf>
    <xf numFmtId="0" fontId="4" fillId="0" borderId="0" xfId="0" applyNumberFormat="1" applyFont="1" applyAlignment="1">
      <alignment horizontal="right"/>
    </xf>
    <xf numFmtId="0" fontId="4" fillId="0" borderId="0" xfId="0" applyFont="1"/>
    <xf numFmtId="164" fontId="4" fillId="0" borderId="0" xfId="0" applyNumberFormat="1" applyFont="1" applyAlignment="1"/>
    <xf numFmtId="0" fontId="4" fillId="0" borderId="0" xfId="0" applyNumberFormat="1" applyFont="1" applyAlignment="1">
      <alignment horizontal="left"/>
    </xf>
    <xf numFmtId="165" fontId="4" fillId="0" borderId="0" xfId="0" applyNumberFormat="1" applyFont="1" applyFill="1" applyBorder="1" applyAlignment="1"/>
    <xf numFmtId="166" fontId="4" fillId="0" borderId="0" xfId="0" applyNumberFormat="1" applyFont="1" applyAlignment="1"/>
    <xf numFmtId="167" fontId="4" fillId="0" borderId="0" xfId="0" applyNumberFormat="1" applyFont="1" applyAlignment="1"/>
    <xf numFmtId="168" fontId="4" fillId="0" borderId="0" xfId="0" applyNumberFormat="1" applyFont="1" applyAlignment="1"/>
    <xf numFmtId="169" fontId="4" fillId="0" borderId="0" xfId="0" applyNumberFormat="1" applyFont="1" applyAlignment="1"/>
    <xf numFmtId="0" fontId="4" fillId="0" borderId="0" xfId="0" applyNumberFormat="1" applyFont="1" applyAlignment="1"/>
    <xf numFmtId="0" fontId="13" fillId="0" borderId="0" xfId="0" applyFont="1"/>
    <xf numFmtId="49" fontId="9" fillId="0" borderId="1" xfId="0" applyNumberFormat="1" applyFont="1" applyBorder="1" applyAlignment="1">
      <alignment horizontal="left" vertical="top"/>
    </xf>
    <xf numFmtId="0" fontId="9" fillId="0" borderId="1" xfId="0" applyNumberFormat="1" applyFont="1" applyBorder="1" applyAlignment="1">
      <alignment horizontal="left" vertical="top" wrapText="1"/>
    </xf>
    <xf numFmtId="165" fontId="14" fillId="0" borderId="1" xfId="0" applyNumberFormat="1" applyFont="1" applyFill="1" applyBorder="1" applyAlignment="1">
      <alignment horizontal="right" vertical="top"/>
    </xf>
    <xf numFmtId="168" fontId="9" fillId="0" borderId="1" xfId="0" applyNumberFormat="1" applyFont="1" applyBorder="1" applyAlignment="1">
      <alignment horizontal="right" vertical="top"/>
    </xf>
    <xf numFmtId="169" fontId="9" fillId="0" borderId="1" xfId="0" applyNumberFormat="1" applyFont="1" applyBorder="1" applyAlignment="1">
      <alignment horizontal="right" vertical="top"/>
    </xf>
    <xf numFmtId="0" fontId="15" fillId="0" borderId="0" xfId="0" applyFont="1" applyAlignment="1">
      <alignment horizontal="left" vertical="top" wrapText="1"/>
    </xf>
    <xf numFmtId="164" fontId="6" fillId="0" borderId="0" xfId="0" applyNumberFormat="1" applyFont="1" applyAlignment="1">
      <alignment horizontal="left" vertical="top" wrapText="1"/>
    </xf>
    <xf numFmtId="49" fontId="6" fillId="0" borderId="0" xfId="0" applyNumberFormat="1" applyFont="1" applyAlignment="1">
      <alignment horizontal="left" vertical="top" wrapText="1"/>
    </xf>
    <xf numFmtId="0" fontId="6" fillId="0" borderId="0" xfId="0" applyNumberFormat="1" applyFont="1" applyAlignment="1">
      <alignment horizontal="left" vertical="top" wrapText="1"/>
    </xf>
    <xf numFmtId="165" fontId="6" fillId="0" borderId="0" xfId="0" applyNumberFormat="1" applyFont="1" applyFill="1" applyBorder="1" applyAlignment="1">
      <alignment horizontal="right" vertical="top"/>
    </xf>
    <xf numFmtId="166" fontId="6" fillId="0" borderId="0" xfId="0" applyNumberFormat="1" applyFont="1" applyAlignment="1">
      <alignment horizontal="left" vertical="top" wrapText="1"/>
    </xf>
    <xf numFmtId="165" fontId="6" fillId="0" borderId="0" xfId="0" applyNumberFormat="1" applyFont="1" applyFill="1" applyBorder="1" applyAlignment="1">
      <alignment horizontal="left" vertical="top" wrapText="1"/>
    </xf>
    <xf numFmtId="167" fontId="6" fillId="0" borderId="0" xfId="0" applyNumberFormat="1" applyFont="1" applyAlignment="1">
      <alignment horizontal="left" vertical="top" wrapText="1"/>
    </xf>
    <xf numFmtId="168" fontId="6" fillId="0" borderId="0" xfId="0" applyNumberFormat="1" applyFont="1" applyAlignment="1">
      <alignment horizontal="left" vertical="top" wrapText="1"/>
    </xf>
    <xf numFmtId="0" fontId="16" fillId="0" borderId="0" xfId="0" applyFont="1"/>
    <xf numFmtId="0" fontId="10" fillId="0" borderId="0" xfId="0" applyFont="1" applyAlignment="1">
      <alignment horizontal="left"/>
    </xf>
    <xf numFmtId="0" fontId="17" fillId="0" borderId="0" xfId="0" applyFont="1"/>
    <xf numFmtId="0" fontId="18" fillId="0" borderId="3" xfId="0" applyFont="1" applyBorder="1" applyAlignment="1">
      <alignment horizontal="left"/>
    </xf>
    <xf numFmtId="167" fontId="18" fillId="0" borderId="3" xfId="0" applyNumberFormat="1" applyFont="1" applyBorder="1" applyAlignment="1"/>
    <xf numFmtId="0" fontId="18" fillId="0" borderId="0" xfId="0" applyFont="1" applyAlignment="1">
      <alignment horizontal="left"/>
    </xf>
    <xf numFmtId="167" fontId="18" fillId="0" borderId="0" xfId="0" applyNumberFormat="1" applyFont="1" applyAlignment="1"/>
    <xf numFmtId="0" fontId="19" fillId="0" borderId="0" xfId="0" applyFont="1"/>
    <xf numFmtId="167" fontId="20" fillId="0" borderId="0" xfId="0" applyNumberFormat="1" applyFont="1" applyAlignment="1"/>
    <xf numFmtId="0" fontId="20" fillId="0" borderId="0" xfId="0" applyFont="1" applyAlignment="1">
      <alignment horizontal="left" indent="1"/>
    </xf>
    <xf numFmtId="49" fontId="4" fillId="0" borderId="0" xfId="0" applyNumberFormat="1" applyFont="1" applyBorder="1" applyAlignment="1">
      <alignment horizontal="left"/>
    </xf>
    <xf numFmtId="49" fontId="4" fillId="0" borderId="0" xfId="0" applyNumberFormat="1" applyFont="1" applyBorder="1" applyAlignment="1">
      <alignment horizontal="right"/>
    </xf>
    <xf numFmtId="170" fontId="21" fillId="0" borderId="0" xfId="0" applyNumberFormat="1" applyFont="1" applyAlignment="1"/>
    <xf numFmtId="170" fontId="22" fillId="0" borderId="0" xfId="0" applyNumberFormat="1" applyFont="1" applyAlignment="1">
      <alignment horizontal="left" vertical="top" wrapText="1"/>
    </xf>
    <xf numFmtId="170" fontId="23" fillId="0" borderId="0" xfId="0" applyNumberFormat="1" applyFont="1" applyAlignment="1">
      <alignment horizontal="center" vertical="center"/>
    </xf>
    <xf numFmtId="0" fontId="23" fillId="0" borderId="0" xfId="0" applyFont="1" applyAlignment="1">
      <alignment horizontal="center" vertical="center"/>
    </xf>
    <xf numFmtId="164" fontId="23" fillId="0" borderId="0" xfId="0" applyNumberFormat="1" applyFont="1" applyAlignment="1">
      <alignment horizontal="center" vertical="center"/>
    </xf>
    <xf numFmtId="49" fontId="23" fillId="0" borderId="0" xfId="0" applyNumberFormat="1" applyFont="1" applyAlignment="1">
      <alignment horizontal="center" vertical="center"/>
    </xf>
    <xf numFmtId="49" fontId="23" fillId="0" borderId="0" xfId="0" applyNumberFormat="1" applyFont="1" applyAlignment="1">
      <alignment horizontal="center" vertical="center" wrapText="1"/>
    </xf>
    <xf numFmtId="165" fontId="23" fillId="0" borderId="0" xfId="0" applyNumberFormat="1" applyFont="1" applyFill="1" applyBorder="1" applyAlignment="1">
      <alignment horizontal="center" vertical="center"/>
    </xf>
    <xf numFmtId="166" fontId="23" fillId="0" borderId="0" xfId="0" applyNumberFormat="1" applyFont="1" applyAlignment="1">
      <alignment horizontal="center" vertical="center"/>
    </xf>
    <xf numFmtId="167" fontId="23" fillId="0" borderId="0" xfId="0" applyNumberFormat="1" applyFont="1" applyAlignment="1">
      <alignment horizontal="center" vertical="center"/>
    </xf>
    <xf numFmtId="168" fontId="23" fillId="0" borderId="0" xfId="0" applyNumberFormat="1" applyFont="1" applyAlignment="1">
      <alignment horizontal="center" vertical="center"/>
    </xf>
    <xf numFmtId="0" fontId="12" fillId="0" borderId="2" xfId="0" applyNumberFormat="1" applyFont="1" applyBorder="1" applyAlignment="1">
      <alignment horizontal="center"/>
    </xf>
    <xf numFmtId="49" fontId="4" fillId="0" borderId="2" xfId="0" applyNumberFormat="1" applyFont="1" applyBorder="1" applyAlignment="1">
      <alignment horizontal="center"/>
    </xf>
    <xf numFmtId="0" fontId="17" fillId="0" borderId="3" xfId="0" applyFont="1" applyBorder="1"/>
    <xf numFmtId="49" fontId="4" fillId="0" borderId="2" xfId="0" applyNumberFormat="1" applyFont="1" applyBorder="1" applyAlignment="1">
      <alignment horizontal="center" wrapText="1"/>
    </xf>
    <xf numFmtId="166" fontId="24" fillId="0" borderId="0" xfId="0" applyNumberFormat="1" applyFont="1" applyAlignment="1"/>
    <xf numFmtId="167" fontId="24" fillId="0" borderId="0" xfId="0" applyNumberFormat="1" applyFont="1" applyAlignment="1"/>
    <xf numFmtId="168" fontId="24" fillId="0" borderId="0" xfId="0" applyNumberFormat="1" applyFont="1" applyAlignment="1"/>
    <xf numFmtId="169" fontId="24" fillId="0" borderId="0" xfId="0" applyNumberFormat="1" applyFont="1" applyAlignment="1"/>
    <xf numFmtId="170" fontId="24" fillId="0" borderId="0" xfId="0" applyNumberFormat="1" applyFont="1" applyAlignment="1"/>
    <xf numFmtId="0" fontId="25" fillId="0" borderId="0" xfId="0" applyFont="1"/>
    <xf numFmtId="164" fontId="24" fillId="2" borderId="0" xfId="0" applyNumberFormat="1" applyFont="1" applyFill="1" applyAlignment="1"/>
    <xf numFmtId="0" fontId="24" fillId="2" borderId="0" xfId="0" applyNumberFormat="1" applyFont="1" applyFill="1" applyAlignment="1">
      <alignment horizontal="left"/>
    </xf>
    <xf numFmtId="0" fontId="24" fillId="2" borderId="0" xfId="0" applyNumberFormat="1" applyFont="1" applyFill="1" applyAlignment="1"/>
    <xf numFmtId="49" fontId="24" fillId="2" borderId="0" xfId="0" applyNumberFormat="1" applyFont="1" applyFill="1" applyAlignment="1">
      <alignment horizontal="center"/>
    </xf>
    <xf numFmtId="165" fontId="24" fillId="2" borderId="0" xfId="0" applyNumberFormat="1" applyFont="1" applyFill="1" applyBorder="1" applyAlignment="1"/>
    <xf numFmtId="166" fontId="24" fillId="2" borderId="0" xfId="0" applyNumberFormat="1" applyFont="1" applyFill="1" applyAlignment="1"/>
    <xf numFmtId="167" fontId="24" fillId="2" borderId="0" xfId="0" applyNumberFormat="1" applyFont="1" applyFill="1" applyAlignment="1"/>
    <xf numFmtId="164" fontId="26" fillId="0" borderId="0" xfId="0" applyNumberFormat="1" applyFont="1" applyAlignment="1"/>
    <xf numFmtId="49" fontId="26" fillId="0" borderId="0" xfId="0" applyNumberFormat="1" applyFont="1" applyAlignment="1"/>
    <xf numFmtId="166" fontId="26" fillId="0" borderId="0" xfId="0" applyNumberFormat="1" applyFont="1" applyAlignment="1"/>
    <xf numFmtId="165" fontId="26" fillId="0" borderId="0" xfId="0" applyNumberFormat="1" applyFont="1" applyFill="1" applyBorder="1" applyAlignment="1"/>
    <xf numFmtId="167" fontId="26" fillId="0" borderId="0" xfId="0" applyNumberFormat="1" applyFont="1" applyAlignment="1"/>
    <xf numFmtId="168" fontId="26" fillId="0" borderId="0" xfId="0" applyNumberFormat="1" applyFont="1" applyAlignment="1"/>
    <xf numFmtId="0" fontId="27" fillId="0" borderId="0" xfId="0" applyFont="1"/>
    <xf numFmtId="164" fontId="9" fillId="0" borderId="4" xfId="0" applyNumberFormat="1" applyFont="1" applyBorder="1" applyAlignment="1">
      <alignment horizontal="right" vertical="top"/>
    </xf>
    <xf numFmtId="49" fontId="9" fillId="0" borderId="4" xfId="0" applyNumberFormat="1" applyFont="1" applyBorder="1" applyAlignment="1">
      <alignment horizontal="left" vertical="top"/>
    </xf>
    <xf numFmtId="0" fontId="28" fillId="0" borderId="4" xfId="0" applyNumberFormat="1" applyFont="1" applyBorder="1" applyAlignment="1">
      <alignment horizontal="left" vertical="top" wrapText="1"/>
    </xf>
    <xf numFmtId="0" fontId="9" fillId="0" borderId="4" xfId="0" applyNumberFormat="1" applyFont="1" applyBorder="1" applyAlignment="1">
      <alignment horizontal="left" vertical="top" wrapText="1"/>
    </xf>
    <xf numFmtId="49" fontId="9" fillId="0" borderId="4" xfId="0" applyNumberFormat="1" applyFont="1" applyBorder="1" applyAlignment="1">
      <alignment horizontal="center" vertical="top"/>
    </xf>
    <xf numFmtId="165" fontId="14" fillId="0" borderId="4" xfId="0" applyNumberFormat="1" applyFont="1" applyFill="1" applyBorder="1" applyAlignment="1">
      <alignment horizontal="right" vertical="top"/>
    </xf>
    <xf numFmtId="166" fontId="9" fillId="0" borderId="4" xfId="0" applyNumberFormat="1" applyFont="1" applyBorder="1" applyAlignment="1">
      <alignment horizontal="right" vertical="top"/>
    </xf>
    <xf numFmtId="167" fontId="9" fillId="0" borderId="4" xfId="0" applyNumberFormat="1" applyFont="1" applyBorder="1" applyAlignment="1">
      <alignment horizontal="right" vertical="top"/>
    </xf>
    <xf numFmtId="164" fontId="9" fillId="0" borderId="5" xfId="0" applyNumberFormat="1" applyFont="1" applyBorder="1" applyAlignment="1">
      <alignment horizontal="right" vertical="top"/>
    </xf>
    <xf numFmtId="49" fontId="9" fillId="0" borderId="5" xfId="0" applyNumberFormat="1" applyFont="1" applyBorder="1" applyAlignment="1">
      <alignment horizontal="left" vertical="top"/>
    </xf>
    <xf numFmtId="0" fontId="29" fillId="0" borderId="5" xfId="0" applyNumberFormat="1" applyFont="1" applyBorder="1" applyAlignment="1">
      <alignment horizontal="left" vertical="top" wrapText="1"/>
    </xf>
    <xf numFmtId="0" fontId="9" fillId="0" borderId="5" xfId="0" applyNumberFormat="1" applyFont="1" applyBorder="1" applyAlignment="1">
      <alignment horizontal="left" vertical="top" wrapText="1"/>
    </xf>
    <xf numFmtId="49" fontId="9" fillId="0" borderId="5" xfId="0" applyNumberFormat="1" applyFont="1" applyBorder="1" applyAlignment="1">
      <alignment horizontal="center" vertical="top"/>
    </xf>
    <xf numFmtId="165" fontId="14" fillId="0" borderId="5" xfId="0" applyNumberFormat="1" applyFont="1" applyFill="1" applyBorder="1" applyAlignment="1">
      <alignment horizontal="right" vertical="top"/>
    </xf>
    <xf numFmtId="166" fontId="9" fillId="0" borderId="5" xfId="0" applyNumberFormat="1" applyFont="1" applyBorder="1" applyAlignment="1">
      <alignment horizontal="right" vertical="top"/>
    </xf>
    <xf numFmtId="167" fontId="9" fillId="0" borderId="5" xfId="0" applyNumberFormat="1" applyFont="1" applyBorder="1" applyAlignment="1">
      <alignment horizontal="right" vertical="top"/>
    </xf>
    <xf numFmtId="164" fontId="9" fillId="0" borderId="6" xfId="0" applyNumberFormat="1" applyFont="1" applyBorder="1" applyAlignment="1">
      <alignment horizontal="right" vertical="top"/>
    </xf>
    <xf numFmtId="49" fontId="9" fillId="0" borderId="6" xfId="0" applyNumberFormat="1" applyFont="1" applyBorder="1" applyAlignment="1">
      <alignment horizontal="left" vertical="top"/>
    </xf>
    <xf numFmtId="0" fontId="29" fillId="0" borderId="6" xfId="0" applyNumberFormat="1" applyFont="1" applyBorder="1" applyAlignment="1">
      <alignment horizontal="left" vertical="top" wrapText="1"/>
    </xf>
    <xf numFmtId="0" fontId="9" fillId="0" borderId="6" xfId="0" applyNumberFormat="1" applyFont="1" applyBorder="1" applyAlignment="1">
      <alignment horizontal="left" vertical="top" wrapText="1"/>
    </xf>
    <xf numFmtId="49" fontId="9" fillId="0" borderId="6" xfId="0" applyNumberFormat="1" applyFont="1" applyBorder="1" applyAlignment="1">
      <alignment horizontal="center" vertical="top"/>
    </xf>
    <xf numFmtId="165" fontId="14" fillId="0" borderId="6" xfId="0" applyNumberFormat="1" applyFont="1" applyFill="1" applyBorder="1" applyAlignment="1">
      <alignment horizontal="right" vertical="top"/>
    </xf>
    <xf numFmtId="166" fontId="9" fillId="0" borderId="6" xfId="0" applyNumberFormat="1" applyFont="1" applyBorder="1" applyAlignment="1">
      <alignment horizontal="right" vertical="top"/>
    </xf>
    <xf numFmtId="167" fontId="9" fillId="0" borderId="6" xfId="0" applyNumberFormat="1" applyFont="1" applyBorder="1" applyAlignment="1">
      <alignment horizontal="right" vertical="top"/>
    </xf>
    <xf numFmtId="0" fontId="8" fillId="0" borderId="0" xfId="0" applyFont="1"/>
    <xf numFmtId="164" fontId="9" fillId="0" borderId="1" xfId="0" applyNumberFormat="1" applyFont="1" applyFill="1" applyBorder="1" applyAlignment="1">
      <alignment horizontal="right" vertical="top"/>
    </xf>
    <xf numFmtId="49" fontId="9" fillId="0" borderId="1" xfId="0" applyNumberFormat="1" applyFont="1" applyFill="1" applyBorder="1" applyAlignment="1">
      <alignment horizontal="left" vertical="top"/>
    </xf>
    <xf numFmtId="0" fontId="9"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center" vertical="top"/>
    </xf>
    <xf numFmtId="166" fontId="9" fillId="0" borderId="1" xfId="0" applyNumberFormat="1" applyFont="1" applyFill="1" applyBorder="1" applyAlignment="1">
      <alignment horizontal="right" vertical="top"/>
    </xf>
    <xf numFmtId="167" fontId="9" fillId="0" borderId="1" xfId="0" applyNumberFormat="1" applyFont="1" applyFill="1" applyBorder="1" applyAlignment="1">
      <alignment horizontal="right" vertical="top"/>
    </xf>
    <xf numFmtId="168" fontId="9" fillId="0" borderId="1" xfId="0" applyNumberFormat="1" applyFont="1" applyFill="1" applyBorder="1" applyAlignment="1">
      <alignment horizontal="right" vertical="top"/>
    </xf>
    <xf numFmtId="169" fontId="9" fillId="0" borderId="1" xfId="0" applyNumberFormat="1" applyFont="1" applyFill="1" applyBorder="1" applyAlignment="1">
      <alignment horizontal="right" vertical="top"/>
    </xf>
    <xf numFmtId="0" fontId="8" fillId="0" borderId="0" xfId="0" applyFont="1" applyFill="1"/>
    <xf numFmtId="49" fontId="26" fillId="0" borderId="0" xfId="0" applyNumberFormat="1" applyFont="1" applyAlignment="1">
      <alignment horizontal="left" indent="1"/>
    </xf>
    <xf numFmtId="49" fontId="16" fillId="0" borderId="1" xfId="0" applyNumberFormat="1" applyFont="1" applyBorder="1" applyAlignment="1">
      <alignment horizontal="left" indent="2"/>
    </xf>
    <xf numFmtId="167" fontId="16" fillId="0" borderId="1" xfId="0" applyNumberFormat="1" applyFont="1" applyBorder="1" applyAlignment="1"/>
    <xf numFmtId="49" fontId="24" fillId="2" borderId="0" xfId="0" applyNumberFormat="1" applyFont="1" applyFill="1" applyAlignment="1">
      <alignment horizontal="left"/>
    </xf>
    <xf numFmtId="0" fontId="18" fillId="0" borderId="3" xfId="0" applyFont="1" applyBorder="1" applyAlignment="1">
      <alignment horizontal="left" indent="1"/>
    </xf>
    <xf numFmtId="0" fontId="18" fillId="0" borderId="0" xfId="0" applyFont="1" applyAlignment="1">
      <alignment horizontal="left" indent="1"/>
    </xf>
    <xf numFmtId="168" fontId="9" fillId="0" borderId="4" xfId="0" applyNumberFormat="1" applyFont="1" applyBorder="1" applyAlignment="1">
      <alignment horizontal="right" vertical="top"/>
    </xf>
    <xf numFmtId="169" fontId="9" fillId="0" borderId="4" xfId="0" applyNumberFormat="1" applyFont="1" applyBorder="1" applyAlignment="1">
      <alignment horizontal="right" vertical="top"/>
    </xf>
    <xf numFmtId="168" fontId="9" fillId="0" borderId="5" xfId="0" applyNumberFormat="1" applyFont="1" applyBorder="1" applyAlignment="1">
      <alignment horizontal="right" vertical="top"/>
    </xf>
    <xf numFmtId="169" fontId="9" fillId="0" borderId="5" xfId="0" applyNumberFormat="1" applyFont="1" applyBorder="1" applyAlignment="1">
      <alignment horizontal="right" vertical="top"/>
    </xf>
    <xf numFmtId="168" fontId="9" fillId="0" borderId="6" xfId="0" applyNumberFormat="1" applyFont="1" applyBorder="1" applyAlignment="1">
      <alignment horizontal="right" vertical="top"/>
    </xf>
    <xf numFmtId="169" fontId="9" fillId="0" borderId="6" xfId="0" applyNumberFormat="1" applyFont="1" applyBorder="1" applyAlignment="1">
      <alignment horizontal="right" vertical="top"/>
    </xf>
    <xf numFmtId="0" fontId="2" fillId="0" borderId="0" xfId="1"/>
    <xf numFmtId="0" fontId="2" fillId="0" borderId="0" xfId="1" applyNumberFormat="1"/>
    <xf numFmtId="0" fontId="3" fillId="0" borderId="0" xfId="1" applyFont="1" applyFill="1" applyAlignment="1">
      <alignment vertical="center"/>
    </xf>
    <xf numFmtId="164" fontId="4" fillId="0" borderId="0" xfId="1" applyNumberFormat="1" applyFont="1" applyAlignment="1"/>
    <xf numFmtId="0" fontId="4" fillId="0" borderId="0" xfId="1" applyNumberFormat="1" applyFont="1" applyAlignment="1">
      <alignment horizontal="left"/>
    </xf>
    <xf numFmtId="49" fontId="4" fillId="0" borderId="0" xfId="1" applyNumberFormat="1" applyFont="1" applyAlignment="1">
      <alignment horizontal="center"/>
    </xf>
    <xf numFmtId="165" fontId="4" fillId="0" borderId="0" xfId="1" applyNumberFormat="1" applyFont="1" applyFill="1" applyBorder="1" applyAlignment="1"/>
    <xf numFmtId="167" fontId="4" fillId="0" borderId="0" xfId="1" applyNumberFormat="1" applyFont="1" applyAlignment="1"/>
    <xf numFmtId="164" fontId="9" fillId="0" borderId="1" xfId="1" applyNumberFormat="1" applyFont="1" applyBorder="1" applyAlignment="1">
      <alignment horizontal="right" vertical="top"/>
    </xf>
    <xf numFmtId="49" fontId="9" fillId="0" borderId="1" xfId="1" applyNumberFormat="1" applyFont="1" applyBorder="1" applyAlignment="1">
      <alignment horizontal="left" vertical="top"/>
    </xf>
    <xf numFmtId="0" fontId="9" fillId="0" borderId="1" xfId="1" applyNumberFormat="1" applyFont="1" applyBorder="1" applyAlignment="1">
      <alignment horizontal="left" vertical="top" wrapText="1"/>
    </xf>
    <xf numFmtId="49" fontId="9" fillId="0" borderId="1" xfId="1" applyNumberFormat="1" applyFont="1" applyBorder="1" applyAlignment="1">
      <alignment horizontal="center" vertical="top"/>
    </xf>
    <xf numFmtId="165" fontId="14" fillId="0" borderId="1" xfId="1" applyNumberFormat="1" applyFont="1" applyFill="1" applyBorder="1" applyAlignment="1">
      <alignment horizontal="right" vertical="top"/>
    </xf>
    <xf numFmtId="167" fontId="9" fillId="0" borderId="1" xfId="1" applyNumberFormat="1" applyFont="1" applyBorder="1" applyAlignment="1">
      <alignment horizontal="right" vertical="top"/>
    </xf>
    <xf numFmtId="0" fontId="8" fillId="0" borderId="0" xfId="1" applyFont="1"/>
    <xf numFmtId="0" fontId="30" fillId="0" borderId="0" xfId="2" applyAlignment="1">
      <alignment vertical="top"/>
    </xf>
    <xf numFmtId="49" fontId="30" fillId="0" borderId="0" xfId="2" applyNumberFormat="1" applyAlignment="1">
      <alignment vertical="top"/>
    </xf>
    <xf numFmtId="0" fontId="30" fillId="0" borderId="0" xfId="2" applyAlignment="1">
      <alignment horizontal="center" vertical="top"/>
    </xf>
    <xf numFmtId="171" fontId="30" fillId="0" borderId="0" xfId="2" applyNumberFormat="1" applyAlignment="1">
      <alignment vertical="top"/>
    </xf>
    <xf numFmtId="4" fontId="30" fillId="0" borderId="0" xfId="2" applyNumberFormat="1" applyAlignment="1">
      <alignment vertical="top"/>
    </xf>
    <xf numFmtId="0" fontId="30" fillId="0" borderId="0" xfId="2"/>
    <xf numFmtId="49" fontId="4" fillId="0" borderId="2" xfId="2" applyNumberFormat="1" applyFont="1" applyBorder="1" applyAlignment="1">
      <alignment horizontal="center"/>
    </xf>
    <xf numFmtId="0" fontId="4" fillId="0" borderId="2" xfId="2" applyNumberFormat="1" applyFont="1" applyBorder="1" applyAlignment="1">
      <alignment horizontal="center"/>
    </xf>
    <xf numFmtId="0" fontId="31" fillId="0" borderId="0" xfId="3"/>
    <xf numFmtId="0" fontId="31" fillId="0" borderId="0" xfId="3" applyNumberFormat="1"/>
    <xf numFmtId="164" fontId="4" fillId="0" borderId="0" xfId="3" applyNumberFormat="1" applyFont="1" applyAlignment="1"/>
    <xf numFmtId="0" fontId="4" fillId="0" borderId="0" xfId="3" applyNumberFormat="1" applyFont="1" applyAlignment="1">
      <alignment horizontal="left"/>
    </xf>
    <xf numFmtId="49" fontId="4" fillId="0" borderId="0" xfId="3" applyNumberFormat="1" applyFont="1" applyAlignment="1">
      <alignment horizontal="center"/>
    </xf>
    <xf numFmtId="165" fontId="4" fillId="0" borderId="0" xfId="3" applyNumberFormat="1" applyFont="1" applyFill="1" applyBorder="1" applyAlignment="1"/>
    <xf numFmtId="166" fontId="4" fillId="0" borderId="0" xfId="3" applyNumberFormat="1" applyFont="1" applyAlignment="1"/>
    <xf numFmtId="0" fontId="3" fillId="0" borderId="0" xfId="3" applyFont="1" applyFill="1" applyAlignment="1">
      <alignment vertical="center"/>
    </xf>
    <xf numFmtId="164" fontId="9" fillId="0" borderId="1" xfId="3" applyNumberFormat="1" applyFont="1" applyBorder="1" applyAlignment="1">
      <alignment horizontal="right" vertical="top"/>
    </xf>
    <xf numFmtId="49" fontId="9" fillId="0" borderId="1" xfId="3" applyNumberFormat="1" applyFont="1" applyBorder="1" applyAlignment="1">
      <alignment horizontal="left" vertical="top"/>
    </xf>
    <xf numFmtId="0" fontId="9" fillId="0" borderId="1" xfId="3" applyNumberFormat="1" applyFont="1" applyBorder="1" applyAlignment="1">
      <alignment horizontal="left" vertical="top" wrapText="1"/>
    </xf>
    <xf numFmtId="49" fontId="9" fillId="0" borderId="1" xfId="3" applyNumberFormat="1" applyFont="1" applyBorder="1" applyAlignment="1">
      <alignment horizontal="center" vertical="top"/>
    </xf>
    <xf numFmtId="165" fontId="14" fillId="0" borderId="1" xfId="3" applyNumberFormat="1" applyFont="1" applyFill="1" applyBorder="1" applyAlignment="1">
      <alignment horizontal="right" vertical="top"/>
    </xf>
    <xf numFmtId="166" fontId="9" fillId="0" borderId="1" xfId="3" applyNumberFormat="1" applyFont="1" applyBorder="1" applyAlignment="1">
      <alignment horizontal="right" vertical="top"/>
    </xf>
    <xf numFmtId="167" fontId="9" fillId="0" borderId="1" xfId="3" applyNumberFormat="1" applyFont="1" applyBorder="1" applyAlignment="1">
      <alignment horizontal="right" vertical="top"/>
    </xf>
    <xf numFmtId="0" fontId="8" fillId="0" borderId="0" xfId="3" applyFont="1"/>
    <xf numFmtId="164" fontId="9" fillId="0" borderId="0" xfId="3" applyNumberFormat="1" applyFont="1" applyBorder="1" applyAlignment="1">
      <alignment horizontal="right" vertical="top"/>
    </xf>
    <xf numFmtId="49" fontId="9" fillId="0" borderId="0" xfId="3" applyNumberFormat="1" applyFont="1" applyBorder="1" applyAlignment="1">
      <alignment horizontal="left" vertical="top"/>
    </xf>
    <xf numFmtId="0" fontId="9" fillId="0" borderId="0" xfId="3" applyNumberFormat="1" applyFont="1" applyBorder="1" applyAlignment="1">
      <alignment horizontal="left" vertical="top" wrapText="1"/>
    </xf>
    <xf numFmtId="49" fontId="9" fillId="0" borderId="0" xfId="3" applyNumberFormat="1" applyFont="1" applyBorder="1" applyAlignment="1">
      <alignment horizontal="center" vertical="top"/>
    </xf>
    <xf numFmtId="165" fontId="14" fillId="0" borderId="0" xfId="3" applyNumberFormat="1" applyFont="1" applyFill="1" applyBorder="1" applyAlignment="1">
      <alignment horizontal="right" vertical="top"/>
    </xf>
    <xf numFmtId="166" fontId="9" fillId="0" borderId="0" xfId="3" applyNumberFormat="1" applyFont="1" applyBorder="1" applyAlignment="1">
      <alignment horizontal="right" vertical="top"/>
    </xf>
    <xf numFmtId="167" fontId="9" fillId="0" borderId="0" xfId="3" applyNumberFormat="1" applyFont="1" applyBorder="1" applyAlignment="1">
      <alignment horizontal="right" vertical="top"/>
    </xf>
    <xf numFmtId="49" fontId="30" fillId="0" borderId="0" xfId="2" applyNumberFormat="1"/>
    <xf numFmtId="0" fontId="30" fillId="0" borderId="0" xfId="2" applyAlignment="1">
      <alignment horizontal="center"/>
    </xf>
    <xf numFmtId="49" fontId="30" fillId="0" borderId="0" xfId="2" applyNumberFormat="1" applyAlignment="1">
      <alignment horizontal="left" vertical="top" wrapText="1"/>
    </xf>
    <xf numFmtId="167" fontId="32" fillId="0" borderId="0" xfId="0" applyNumberFormat="1" applyFont="1" applyAlignment="1"/>
    <xf numFmtId="0" fontId="33" fillId="0" borderId="0" xfId="0" applyFont="1"/>
    <xf numFmtId="166" fontId="32" fillId="0" borderId="0" xfId="0" applyNumberFormat="1" applyFont="1" applyAlignment="1"/>
    <xf numFmtId="168" fontId="32" fillId="0" borderId="0" xfId="0" applyNumberFormat="1" applyFont="1" applyAlignment="1"/>
    <xf numFmtId="169" fontId="32" fillId="0" borderId="0" xfId="0" applyNumberFormat="1" applyFont="1" applyAlignment="1"/>
    <xf numFmtId="170" fontId="32" fillId="0" borderId="0" xfId="0" applyNumberFormat="1" applyFont="1" applyAlignment="1"/>
    <xf numFmtId="0" fontId="32" fillId="0" borderId="0" xfId="0" applyFont="1"/>
    <xf numFmtId="164" fontId="32" fillId="3" borderId="0" xfId="0" applyNumberFormat="1" applyFont="1" applyFill="1" applyAlignment="1"/>
    <xf numFmtId="0" fontId="32" fillId="3" borderId="0" xfId="0" applyNumberFormat="1" applyFont="1" applyFill="1" applyAlignment="1">
      <alignment horizontal="left"/>
    </xf>
    <xf numFmtId="0" fontId="32" fillId="3" borderId="0" xfId="0" applyNumberFormat="1" applyFont="1" applyFill="1" applyAlignment="1"/>
    <xf numFmtId="49" fontId="32" fillId="3" borderId="0" xfId="0" applyNumberFormat="1" applyFont="1" applyFill="1" applyAlignment="1">
      <alignment horizontal="center"/>
    </xf>
    <xf numFmtId="165" fontId="32" fillId="3" borderId="0" xfId="0" applyNumberFormat="1" applyFont="1" applyFill="1" applyBorder="1" applyAlignment="1"/>
    <xf numFmtId="166" fontId="32" fillId="3" borderId="0" xfId="0" applyNumberFormat="1" applyFont="1" applyFill="1" applyAlignment="1"/>
    <xf numFmtId="167" fontId="32" fillId="3" borderId="0" xfId="0" applyNumberFormat="1" applyFont="1" applyFill="1" applyAlignment="1"/>
    <xf numFmtId="49" fontId="32" fillId="3" borderId="0" xfId="0" applyNumberFormat="1" applyFont="1" applyFill="1" applyAlignment="1">
      <alignment horizontal="left" indent="1"/>
    </xf>
    <xf numFmtId="49" fontId="32" fillId="3" borderId="0" xfId="0" applyNumberFormat="1" applyFont="1" applyFill="1" applyAlignment="1">
      <alignment horizontal="left"/>
    </xf>
    <xf numFmtId="3" fontId="25" fillId="0" borderId="0" xfId="0" applyNumberFormat="1" applyFont="1"/>
    <xf numFmtId="0" fontId="33" fillId="0" borderId="0" xfId="0" applyFont="1" applyFill="1"/>
    <xf numFmtId="167" fontId="34" fillId="0" borderId="0" xfId="0" applyNumberFormat="1" applyFont="1" applyFill="1" applyAlignment="1"/>
    <xf numFmtId="0" fontId="27" fillId="0" borderId="0" xfId="0" applyFont="1" applyFill="1"/>
    <xf numFmtId="49" fontId="32" fillId="0" borderId="1" xfId="0" applyNumberFormat="1" applyFont="1" applyFill="1" applyBorder="1" applyAlignment="1">
      <alignment horizontal="left" indent="1"/>
    </xf>
    <xf numFmtId="167" fontId="32" fillId="0" borderId="1" xfId="0" applyNumberFormat="1" applyFont="1" applyFill="1" applyBorder="1" applyAlignment="1"/>
    <xf numFmtId="49" fontId="34" fillId="0" borderId="0" xfId="0" applyNumberFormat="1" applyFont="1" applyFill="1" applyAlignment="1">
      <alignment horizontal="left" indent="1"/>
    </xf>
    <xf numFmtId="0" fontId="35" fillId="0" borderId="0" xfId="4" applyFont="1"/>
    <xf numFmtId="0" fontId="35" fillId="0" borderId="0" xfId="5" applyFont="1"/>
    <xf numFmtId="0" fontId="36" fillId="0" borderId="0" xfId="4" applyFont="1"/>
    <xf numFmtId="0" fontId="38" fillId="0" borderId="0" xfId="4" applyFont="1"/>
    <xf numFmtId="0" fontId="37" fillId="0" borderId="0" xfId="4" applyFont="1" applyAlignment="1"/>
    <xf numFmtId="0" fontId="39" fillId="0" borderId="0" xfId="4" applyFont="1" applyAlignment="1">
      <alignment horizontal="left" vertical="top" wrapText="1"/>
    </xf>
    <xf numFmtId="0" fontId="33" fillId="0" borderId="0" xfId="5"/>
    <xf numFmtId="0" fontId="11" fillId="0" borderId="0" xfId="4" applyFont="1"/>
    <xf numFmtId="0" fontId="40" fillId="0" borderId="0" xfId="4" applyFont="1" applyAlignment="1">
      <alignment horizontal="left" vertical="top" wrapText="1"/>
    </xf>
    <xf numFmtId="0" fontId="43" fillId="0" borderId="0" xfId="5" applyFont="1" applyAlignment="1">
      <alignment vertical="center"/>
    </xf>
    <xf numFmtId="0" fontId="35" fillId="0" borderId="0" xfId="4" applyFont="1" applyAlignment="1"/>
    <xf numFmtId="0" fontId="36" fillId="0" borderId="0" xfId="4" applyFont="1" applyAlignment="1"/>
    <xf numFmtId="0" fontId="36" fillId="0" borderId="0" xfId="4" applyFont="1" applyAlignment="1">
      <alignment horizontal="left"/>
    </xf>
    <xf numFmtId="49" fontId="36" fillId="0" borderId="0" xfId="4" applyNumberFormat="1" applyFont="1" applyAlignment="1"/>
    <xf numFmtId="0" fontId="37" fillId="0" borderId="0" xfId="4" applyFont="1" applyAlignment="1">
      <alignment vertical="top"/>
    </xf>
    <xf numFmtId="0" fontId="36" fillId="0" borderId="0" xfId="4" applyFont="1" applyAlignment="1">
      <alignment vertical="top" wrapText="1"/>
    </xf>
    <xf numFmtId="0" fontId="27" fillId="0" borderId="0" xfId="0" applyFont="1" applyAlignment="1">
      <alignment vertical="top"/>
    </xf>
    <xf numFmtId="0" fontId="11" fillId="0" borderId="0" xfId="0" applyFont="1" applyAlignment="1">
      <alignment vertical="top"/>
    </xf>
    <xf numFmtId="0" fontId="0" fillId="0" borderId="0" xfId="0" applyAlignment="1">
      <alignment vertical="top"/>
    </xf>
    <xf numFmtId="0" fontId="25" fillId="0" borderId="0" xfId="0" applyFont="1" applyAlignment="1">
      <alignment vertical="top"/>
    </xf>
    <xf numFmtId="0" fontId="32"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23" fillId="0" borderId="0" xfId="0" applyFont="1" applyAlignment="1">
      <alignment horizontal="center" vertical="top"/>
    </xf>
    <xf numFmtId="0" fontId="8" fillId="0" borderId="0" xfId="0" applyFont="1" applyAlignment="1">
      <alignment vertical="top"/>
    </xf>
    <xf numFmtId="164" fontId="26" fillId="0" borderId="0" xfId="2" applyNumberFormat="1" applyFont="1" applyAlignment="1"/>
    <xf numFmtId="49" fontId="26" fillId="0" borderId="0" xfId="2" applyNumberFormat="1" applyFont="1" applyAlignment="1"/>
    <xf numFmtId="166" fontId="26" fillId="0" borderId="0" xfId="2" applyNumberFormat="1" applyFont="1" applyAlignment="1"/>
    <xf numFmtId="165" fontId="26" fillId="0" borderId="0" xfId="2" applyNumberFormat="1" applyFont="1" applyFill="1" applyBorder="1" applyAlignment="1"/>
    <xf numFmtId="167" fontId="26" fillId="0" borderId="0" xfId="2" applyNumberFormat="1" applyFont="1" applyAlignment="1"/>
    <xf numFmtId="168" fontId="26" fillId="0" borderId="0" xfId="2" applyNumberFormat="1" applyFont="1" applyAlignment="1"/>
    <xf numFmtId="0" fontId="1" fillId="0" borderId="0" xfId="6"/>
    <xf numFmtId="49" fontId="4" fillId="0" borderId="2" xfId="2" applyNumberFormat="1" applyFont="1" applyBorder="1" applyAlignment="1">
      <alignment horizontal="center" wrapText="1"/>
    </xf>
    <xf numFmtId="49" fontId="4" fillId="0" borderId="0" xfId="2" applyNumberFormat="1" applyFont="1" applyAlignment="1">
      <alignment horizontal="right"/>
    </xf>
    <xf numFmtId="49" fontId="4" fillId="0" borderId="0" xfId="2" applyNumberFormat="1" applyFont="1" applyAlignment="1">
      <alignment horizontal="left"/>
    </xf>
    <xf numFmtId="0" fontId="4" fillId="0" borderId="0" xfId="2" applyNumberFormat="1" applyFont="1" applyAlignment="1">
      <alignment horizontal="left" wrapText="1"/>
    </xf>
    <xf numFmtId="0" fontId="4" fillId="0" borderId="0" xfId="2" applyNumberFormat="1" applyFont="1" applyAlignment="1">
      <alignment horizontal="right"/>
    </xf>
    <xf numFmtId="49" fontId="4" fillId="0" borderId="0" xfId="2" applyNumberFormat="1" applyFont="1" applyAlignment="1">
      <alignment horizontal="center"/>
    </xf>
    <xf numFmtId="164" fontId="24" fillId="2" borderId="0" xfId="6" applyNumberFormat="1" applyFont="1" applyFill="1" applyAlignment="1"/>
    <xf numFmtId="0" fontId="24" fillId="2" borderId="0" xfId="6" applyNumberFormat="1" applyFont="1" applyFill="1" applyAlignment="1">
      <alignment horizontal="left"/>
    </xf>
    <xf numFmtId="0" fontId="24" fillId="2" borderId="0" xfId="6" applyNumberFormat="1" applyFont="1" applyFill="1" applyAlignment="1"/>
    <xf numFmtId="49" fontId="24" fillId="2" borderId="0" xfId="6" applyNumberFormat="1" applyFont="1" applyFill="1" applyAlignment="1">
      <alignment horizontal="center"/>
    </xf>
    <xf numFmtId="165" fontId="24" fillId="2" borderId="0" xfId="6" applyNumberFormat="1" applyFont="1" applyFill="1" applyBorder="1" applyAlignment="1"/>
    <xf numFmtId="166" fontId="24" fillId="2" borderId="0" xfId="6" applyNumberFormat="1" applyFont="1" applyFill="1" applyAlignment="1"/>
    <xf numFmtId="167" fontId="24" fillId="2" borderId="0" xfId="6" applyNumberFormat="1" applyFont="1" applyFill="1" applyAlignment="1"/>
    <xf numFmtId="166" fontId="24" fillId="0" borderId="0" xfId="6" applyNumberFormat="1" applyFont="1" applyFill="1" applyAlignment="1"/>
    <xf numFmtId="169" fontId="24" fillId="0" borderId="0" xfId="6" applyNumberFormat="1" applyFont="1" applyAlignment="1"/>
    <xf numFmtId="168" fontId="24" fillId="0" borderId="0" xfId="6" applyNumberFormat="1" applyFont="1" applyFill="1" applyAlignment="1"/>
    <xf numFmtId="166" fontId="24" fillId="0" borderId="0" xfId="6" applyNumberFormat="1" applyFont="1" applyAlignment="1"/>
    <xf numFmtId="0" fontId="25" fillId="0" borderId="0" xfId="6" applyFont="1" applyAlignment="1">
      <alignment vertical="top"/>
    </xf>
    <xf numFmtId="0" fontId="25" fillId="0" borderId="0" xfId="6" applyFont="1"/>
    <xf numFmtId="164" fontId="32" fillId="3" borderId="0" xfId="2" applyNumberFormat="1" applyFont="1" applyFill="1" applyAlignment="1"/>
    <xf numFmtId="0" fontId="32" fillId="3" borderId="0" xfId="2" applyNumberFormat="1" applyFont="1" applyFill="1" applyAlignment="1">
      <alignment horizontal="left"/>
    </xf>
    <xf numFmtId="0" fontId="32" fillId="3" borderId="0" xfId="2" applyNumberFormat="1" applyFont="1" applyFill="1" applyAlignment="1"/>
    <xf numFmtId="49" fontId="32" fillId="3" borderId="0" xfId="2" applyNumberFormat="1" applyFont="1" applyFill="1" applyAlignment="1">
      <alignment horizontal="center"/>
    </xf>
    <xf numFmtId="165" fontId="32" fillId="3" borderId="0" xfId="2" applyNumberFormat="1" applyFont="1" applyFill="1" applyBorder="1" applyAlignment="1"/>
    <xf numFmtId="166" fontId="32" fillId="3" borderId="0" xfId="2" applyNumberFormat="1" applyFont="1" applyFill="1" applyAlignment="1"/>
    <xf numFmtId="167" fontId="32" fillId="3" borderId="0" xfId="2" applyNumberFormat="1" applyFont="1" applyFill="1" applyAlignment="1"/>
    <xf numFmtId="168" fontId="32" fillId="0" borderId="0" xfId="2" applyNumberFormat="1" applyFont="1" applyAlignment="1"/>
    <xf numFmtId="169" fontId="32" fillId="0" borderId="0" xfId="2" applyNumberFormat="1" applyFont="1" applyAlignment="1"/>
    <xf numFmtId="166" fontId="32" fillId="0" borderId="0" xfId="2" applyNumberFormat="1" applyFont="1" applyAlignment="1"/>
    <xf numFmtId="170" fontId="32" fillId="0" borderId="0" xfId="2" applyNumberFormat="1" applyFont="1" applyAlignment="1"/>
    <xf numFmtId="164" fontId="4" fillId="0" borderId="0" xfId="2" applyNumberFormat="1" applyFont="1" applyAlignment="1"/>
    <xf numFmtId="0" fontId="4" fillId="0" borderId="0" xfId="2" applyNumberFormat="1" applyFont="1" applyAlignment="1">
      <alignment horizontal="left"/>
    </xf>
    <xf numFmtId="0" fontId="4" fillId="0" borderId="0" xfId="2" applyNumberFormat="1" applyFont="1" applyAlignment="1"/>
    <xf numFmtId="165" fontId="4" fillId="0" borderId="0" xfId="2" applyNumberFormat="1" applyFont="1" applyFill="1" applyBorder="1" applyAlignment="1"/>
    <xf numFmtId="166" fontId="4" fillId="0" borderId="0" xfId="2" applyNumberFormat="1" applyFont="1" applyAlignment="1"/>
    <xf numFmtId="167" fontId="4" fillId="0" borderId="0" xfId="6" applyNumberFormat="1" applyFont="1" applyAlignment="1"/>
    <xf numFmtId="168" fontId="4" fillId="0" borderId="0" xfId="2" applyNumberFormat="1" applyFont="1" applyAlignment="1"/>
    <xf numFmtId="169" fontId="4" fillId="0" borderId="0" xfId="6" applyNumberFormat="1" applyFont="1" applyAlignment="1"/>
    <xf numFmtId="166" fontId="4" fillId="0" borderId="0" xfId="6" applyNumberFormat="1" applyFont="1" applyAlignment="1"/>
    <xf numFmtId="170" fontId="21" fillId="0" borderId="0" xfId="2" applyNumberFormat="1" applyFont="1" applyAlignment="1"/>
    <xf numFmtId="164" fontId="9" fillId="0" borderId="1" xfId="2" applyNumberFormat="1" applyFont="1" applyBorder="1" applyAlignment="1">
      <alignment horizontal="right" vertical="top"/>
    </xf>
    <xf numFmtId="49" fontId="9" fillId="0" borderId="1" xfId="2" applyNumberFormat="1" applyFont="1" applyBorder="1" applyAlignment="1">
      <alignment horizontal="left" vertical="top"/>
    </xf>
    <xf numFmtId="0"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165" fontId="14" fillId="0" borderId="1" xfId="2" applyNumberFormat="1" applyFont="1" applyFill="1" applyBorder="1" applyAlignment="1">
      <alignment horizontal="right" vertical="top"/>
    </xf>
    <xf numFmtId="166" fontId="9" fillId="0" borderId="1" xfId="2" applyNumberFormat="1" applyFont="1" applyBorder="1" applyAlignment="1">
      <alignment horizontal="right" vertical="top"/>
    </xf>
    <xf numFmtId="167" fontId="9" fillId="0" borderId="1" xfId="2" applyNumberFormat="1" applyFont="1" applyBorder="1" applyAlignment="1">
      <alignment horizontal="right" vertical="top"/>
    </xf>
    <xf numFmtId="168" fontId="9" fillId="0" borderId="1" xfId="6" applyNumberFormat="1" applyFont="1" applyBorder="1" applyAlignment="1">
      <alignment horizontal="right" vertical="top"/>
    </xf>
    <xf numFmtId="169" fontId="9" fillId="0" borderId="1" xfId="6" applyNumberFormat="1" applyFont="1" applyBorder="1" applyAlignment="1">
      <alignment horizontal="right" vertical="top"/>
    </xf>
    <xf numFmtId="167" fontId="9" fillId="0" borderId="1" xfId="6" applyNumberFormat="1" applyFont="1" applyBorder="1" applyAlignment="1">
      <alignment horizontal="right" vertical="top"/>
    </xf>
    <xf numFmtId="0" fontId="8" fillId="0" borderId="0" xfId="2" applyFont="1"/>
    <xf numFmtId="164" fontId="6" fillId="0" borderId="0" xfId="2" applyNumberFormat="1" applyFont="1" applyAlignment="1">
      <alignment horizontal="left" vertical="top" wrapText="1"/>
    </xf>
    <xf numFmtId="49" fontId="6" fillId="0" borderId="0" xfId="2" applyNumberFormat="1" applyFont="1" applyAlignment="1">
      <alignment horizontal="left" vertical="top" wrapText="1"/>
    </xf>
    <xf numFmtId="0" fontId="6" fillId="0" borderId="0" xfId="2" applyNumberFormat="1" applyFont="1" applyAlignment="1">
      <alignment horizontal="left" vertical="top" wrapText="1"/>
    </xf>
    <xf numFmtId="49" fontId="6" fillId="0" borderId="0" xfId="2" applyNumberFormat="1" applyFont="1" applyAlignment="1">
      <alignment horizontal="center" vertical="top" wrapText="1"/>
    </xf>
    <xf numFmtId="165" fontId="6" fillId="0" borderId="0" xfId="2" applyNumberFormat="1" applyFont="1" applyFill="1" applyBorder="1" applyAlignment="1">
      <alignment horizontal="right" vertical="top"/>
    </xf>
    <xf numFmtId="166" fontId="6" fillId="0" borderId="0" xfId="2" applyNumberFormat="1" applyFont="1" applyAlignment="1">
      <alignment horizontal="left" vertical="top" wrapText="1"/>
    </xf>
    <xf numFmtId="167" fontId="6" fillId="0" borderId="0" xfId="2" applyNumberFormat="1" applyFont="1" applyAlignment="1">
      <alignment horizontal="left" vertical="top" wrapText="1"/>
    </xf>
    <xf numFmtId="168" fontId="6" fillId="0" borderId="0" xfId="2" applyNumberFormat="1" applyFont="1" applyAlignment="1">
      <alignment horizontal="left" vertical="top" wrapText="1"/>
    </xf>
    <xf numFmtId="170" fontId="22" fillId="0" borderId="0" xfId="2" applyNumberFormat="1" applyFont="1" applyAlignment="1">
      <alignment horizontal="left" vertical="top" wrapText="1"/>
    </xf>
    <xf numFmtId="168" fontId="9" fillId="0" borderId="1" xfId="2" applyNumberFormat="1" applyFont="1" applyBorder="1" applyAlignment="1">
      <alignment horizontal="right" vertical="top"/>
    </xf>
    <xf numFmtId="169" fontId="9" fillId="0" borderId="1" xfId="2" applyNumberFormat="1" applyFont="1" applyBorder="1" applyAlignment="1">
      <alignment horizontal="right" vertical="top"/>
    </xf>
    <xf numFmtId="169" fontId="4" fillId="0" borderId="0" xfId="2" applyNumberFormat="1" applyFont="1" applyAlignment="1"/>
    <xf numFmtId="164" fontId="9" fillId="0" borderId="0" xfId="2" applyNumberFormat="1" applyFont="1" applyBorder="1" applyAlignment="1">
      <alignment horizontal="right" vertical="top"/>
    </xf>
    <xf numFmtId="49" fontId="9" fillId="0" borderId="0" xfId="2" applyNumberFormat="1" applyFont="1" applyBorder="1" applyAlignment="1">
      <alignment horizontal="left" vertical="top"/>
    </xf>
    <xf numFmtId="0" fontId="9" fillId="0" borderId="0" xfId="2" applyNumberFormat="1" applyFont="1" applyBorder="1" applyAlignment="1">
      <alignment horizontal="left" vertical="top" wrapText="1"/>
    </xf>
    <xf numFmtId="49" fontId="9" fillId="0" borderId="0" xfId="2" applyNumberFormat="1" applyFont="1" applyBorder="1" applyAlignment="1">
      <alignment horizontal="center" vertical="top"/>
    </xf>
    <xf numFmtId="165" fontId="14" fillId="0" borderId="0" xfId="2" applyNumberFormat="1" applyFont="1" applyFill="1" applyBorder="1" applyAlignment="1">
      <alignment horizontal="right" vertical="top"/>
    </xf>
    <xf numFmtId="166" fontId="9" fillId="0" borderId="0" xfId="2" applyNumberFormat="1" applyFont="1" applyBorder="1" applyAlignment="1">
      <alignment horizontal="right" vertical="top"/>
    </xf>
    <xf numFmtId="167" fontId="9" fillId="0" borderId="0" xfId="2" applyNumberFormat="1" applyFont="1" applyBorder="1" applyAlignment="1">
      <alignment horizontal="right" vertical="top"/>
    </xf>
    <xf numFmtId="0" fontId="8" fillId="0" borderId="0" xfId="2" applyFont="1" applyAlignment="1">
      <alignment vertical="top"/>
    </xf>
    <xf numFmtId="167" fontId="4" fillId="0" borderId="0" xfId="2" applyNumberFormat="1" applyFont="1" applyAlignment="1"/>
    <xf numFmtId="164" fontId="26" fillId="0" borderId="0" xfId="6" applyNumberFormat="1" applyFont="1" applyAlignment="1"/>
    <xf numFmtId="49" fontId="26" fillId="0" borderId="0" xfId="6" applyNumberFormat="1" applyFont="1" applyAlignment="1"/>
    <xf numFmtId="165" fontId="26" fillId="0" borderId="0" xfId="6" applyNumberFormat="1" applyFont="1" applyFill="1" applyBorder="1" applyAlignment="1"/>
    <xf numFmtId="166" fontId="26" fillId="0" borderId="0" xfId="6" applyNumberFormat="1" applyFont="1" applyAlignment="1"/>
    <xf numFmtId="167" fontId="26" fillId="0" borderId="0" xfId="6" applyNumberFormat="1" applyFont="1" applyAlignment="1"/>
    <xf numFmtId="168" fontId="26" fillId="0" borderId="0" xfId="6" applyNumberFormat="1" applyFont="1" applyAlignment="1"/>
    <xf numFmtId="0" fontId="27" fillId="0" borderId="0" xfId="6" applyFont="1"/>
    <xf numFmtId="49" fontId="24" fillId="2" borderId="0" xfId="6" applyNumberFormat="1" applyFont="1" applyFill="1" applyAlignment="1">
      <alignment horizontal="left"/>
    </xf>
    <xf numFmtId="164" fontId="4" fillId="0" borderId="0" xfId="7" applyNumberFormat="1" applyFont="1" applyAlignment="1"/>
    <xf numFmtId="0" fontId="4" fillId="0" borderId="0" xfId="7" applyNumberFormat="1" applyFont="1" applyAlignment="1">
      <alignment horizontal="left"/>
    </xf>
    <xf numFmtId="165" fontId="4" fillId="0" borderId="0" xfId="7" applyNumberFormat="1" applyFont="1" applyFill="1" applyBorder="1" applyAlignment="1"/>
    <xf numFmtId="166" fontId="4" fillId="0" borderId="0" xfId="7" applyNumberFormat="1" applyFont="1" applyAlignment="1"/>
    <xf numFmtId="167" fontId="4" fillId="0" borderId="0" xfId="7" applyNumberFormat="1" applyFont="1" applyAlignment="1"/>
    <xf numFmtId="0" fontId="3" fillId="0" borderId="0" xfId="7" applyFont="1" applyFill="1" applyAlignment="1">
      <alignment vertical="center"/>
    </xf>
    <xf numFmtId="164" fontId="9" fillId="0" borderId="1" xfId="7" applyNumberFormat="1" applyFont="1" applyBorder="1" applyAlignment="1">
      <alignment horizontal="right" vertical="top"/>
    </xf>
    <xf numFmtId="49" fontId="9" fillId="0" borderId="1" xfId="7" applyNumberFormat="1" applyFont="1" applyBorder="1" applyAlignment="1">
      <alignment horizontal="center" vertical="top"/>
    </xf>
    <xf numFmtId="49" fontId="9" fillId="0" borderId="1" xfId="7" applyNumberFormat="1" applyFont="1" applyBorder="1" applyAlignment="1">
      <alignment horizontal="left" vertical="top"/>
    </xf>
    <xf numFmtId="0" fontId="9" fillId="0" borderId="1" xfId="7" applyNumberFormat="1" applyFont="1" applyBorder="1" applyAlignment="1">
      <alignment horizontal="left" vertical="top" wrapText="1"/>
    </xf>
    <xf numFmtId="165" fontId="14" fillId="0" borderId="1" xfId="7" applyNumberFormat="1" applyFont="1" applyFill="1" applyBorder="1" applyAlignment="1">
      <alignment horizontal="right" vertical="top"/>
    </xf>
    <xf numFmtId="166" fontId="9" fillId="0" borderId="1" xfId="7" applyNumberFormat="1" applyFont="1" applyBorder="1" applyAlignment="1">
      <alignment horizontal="right" vertical="top"/>
    </xf>
    <xf numFmtId="167" fontId="9" fillId="0" borderId="1" xfId="7" applyNumberFormat="1" applyFont="1" applyBorder="1" applyAlignment="1">
      <alignment horizontal="right" vertical="top"/>
    </xf>
    <xf numFmtId="0" fontId="8" fillId="0" borderId="0" xfId="7" applyFont="1"/>
    <xf numFmtId="164" fontId="44" fillId="0" borderId="1" xfId="7" applyNumberFormat="1" applyFont="1" applyBorder="1" applyAlignment="1">
      <alignment horizontal="right" vertical="top"/>
    </xf>
    <xf numFmtId="49" fontId="44" fillId="0" borderId="1" xfId="7" applyNumberFormat="1" applyFont="1" applyBorder="1" applyAlignment="1">
      <alignment horizontal="center" vertical="top"/>
    </xf>
    <xf numFmtId="49" fontId="44" fillId="0" borderId="1" xfId="7" applyNumberFormat="1" applyFont="1" applyBorder="1" applyAlignment="1">
      <alignment horizontal="left" vertical="top"/>
    </xf>
    <xf numFmtId="0" fontId="44" fillId="0" borderId="1" xfId="7" applyNumberFormat="1" applyFont="1" applyBorder="1" applyAlignment="1">
      <alignment horizontal="left" vertical="top" wrapText="1"/>
    </xf>
    <xf numFmtId="165" fontId="45" fillId="0" borderId="1" xfId="7" applyNumberFormat="1" applyFont="1" applyFill="1" applyBorder="1" applyAlignment="1">
      <alignment horizontal="right" vertical="top"/>
    </xf>
    <xf numFmtId="166" fontId="44" fillId="0" borderId="1" xfId="7" applyNumberFormat="1" applyFont="1" applyBorder="1" applyAlignment="1">
      <alignment horizontal="right" vertical="top"/>
    </xf>
    <xf numFmtId="167" fontId="44" fillId="0" borderId="1" xfId="7" applyNumberFormat="1" applyFont="1" applyBorder="1" applyAlignment="1">
      <alignment horizontal="right" vertical="top"/>
    </xf>
    <xf numFmtId="0" fontId="44" fillId="0" borderId="0" xfId="7" applyFont="1"/>
    <xf numFmtId="164" fontId="8" fillId="0" borderId="1" xfId="7" applyNumberFormat="1" applyFont="1" applyBorder="1" applyAlignment="1">
      <alignment horizontal="right" vertical="top"/>
    </xf>
    <xf numFmtId="0" fontId="1" fillId="0" borderId="0" xfId="6" applyAlignment="1">
      <alignment horizontal="center"/>
    </xf>
    <xf numFmtId="164" fontId="26" fillId="0" borderId="0" xfId="7" applyNumberFormat="1" applyFont="1" applyAlignment="1"/>
    <xf numFmtId="49" fontId="26" fillId="0" borderId="0" xfId="7" applyNumberFormat="1" applyFont="1" applyAlignment="1"/>
    <xf numFmtId="165" fontId="26" fillId="0" borderId="0" xfId="7" applyNumberFormat="1" applyFont="1" applyFill="1" applyBorder="1" applyAlignment="1"/>
    <xf numFmtId="166" fontId="26" fillId="0" borderId="0" xfId="7" applyNumberFormat="1" applyFont="1" applyAlignment="1"/>
    <xf numFmtId="167" fontId="26" fillId="0" borderId="0" xfId="7" applyNumberFormat="1" applyFont="1" applyAlignment="1"/>
    <xf numFmtId="168" fontId="26" fillId="0" borderId="0" xfId="7" applyNumberFormat="1" applyFont="1" applyAlignment="1"/>
    <xf numFmtId="0" fontId="27" fillId="0" borderId="0" xfId="7" applyFont="1"/>
    <xf numFmtId="0" fontId="1" fillId="0" borderId="0" xfId="7"/>
    <xf numFmtId="0" fontId="1" fillId="0" borderId="0" xfId="7" applyAlignment="1">
      <alignment vertical="top"/>
    </xf>
    <xf numFmtId="0" fontId="1" fillId="0" borderId="0" xfId="7" applyFont="1" applyBorder="1" applyAlignment="1" applyProtection="1">
      <alignment vertical="center"/>
    </xf>
    <xf numFmtId="0" fontId="1" fillId="0" borderId="0" xfId="7" applyFont="1" applyAlignment="1">
      <alignment vertical="center"/>
    </xf>
    <xf numFmtId="167" fontId="24" fillId="2" borderId="0" xfId="7" applyNumberFormat="1" applyFont="1" applyFill="1" applyAlignment="1"/>
    <xf numFmtId="49" fontId="24" fillId="2" borderId="0" xfId="7" applyNumberFormat="1" applyFont="1" applyFill="1" applyAlignment="1">
      <alignment horizontal="left"/>
    </xf>
    <xf numFmtId="49" fontId="24" fillId="2" borderId="0" xfId="7" applyNumberFormat="1" applyFont="1" applyFill="1" applyAlignment="1">
      <alignment horizontal="left" vertical="top"/>
    </xf>
    <xf numFmtId="167" fontId="46" fillId="3" borderId="0" xfId="7" applyNumberFormat="1" applyFont="1" applyFill="1" applyAlignment="1"/>
    <xf numFmtId="49" fontId="46" fillId="3" borderId="0" xfId="7" applyNumberFormat="1" applyFont="1" applyFill="1" applyAlignment="1">
      <alignment horizontal="left"/>
    </xf>
    <xf numFmtId="49" fontId="46" fillId="3" borderId="0" xfId="7" applyNumberFormat="1" applyFont="1" applyFill="1" applyAlignment="1">
      <alignment horizontal="left" vertical="top"/>
    </xf>
    <xf numFmtId="0" fontId="31" fillId="0" borderId="0" xfId="3" applyFont="1"/>
    <xf numFmtId="164" fontId="4" fillId="0" borderId="0" xfId="7" applyNumberFormat="1" applyFont="1" applyFill="1" applyAlignment="1"/>
    <xf numFmtId="0" fontId="4" fillId="0" borderId="0" xfId="7" applyNumberFormat="1" applyFont="1" applyAlignment="1">
      <alignment horizontal="left" vertical="top"/>
    </xf>
    <xf numFmtId="164" fontId="9" fillId="0" borderId="1" xfId="7" applyNumberFormat="1" applyFont="1" applyFill="1" applyBorder="1" applyAlignment="1">
      <alignment horizontal="right" vertical="top"/>
    </xf>
    <xf numFmtId="172" fontId="8" fillId="0" borderId="0" xfId="7" applyNumberFormat="1" applyFont="1"/>
    <xf numFmtId="172" fontId="44" fillId="0" borderId="0" xfId="7" applyNumberFormat="1" applyFont="1"/>
    <xf numFmtId="164" fontId="8" fillId="0" borderId="1" xfId="7" applyNumberFormat="1" applyFont="1" applyFill="1" applyBorder="1" applyAlignment="1">
      <alignment horizontal="right" vertical="top"/>
    </xf>
    <xf numFmtId="49" fontId="8" fillId="0" borderId="1" xfId="7" applyNumberFormat="1" applyFont="1" applyBorder="1" applyAlignment="1">
      <alignment horizontal="center" vertical="top"/>
    </xf>
    <xf numFmtId="49" fontId="8" fillId="0" borderId="1" xfId="7" applyNumberFormat="1" applyFont="1" applyBorder="1" applyAlignment="1">
      <alignment horizontal="left" vertical="top"/>
    </xf>
    <xf numFmtId="0" fontId="8" fillId="0" borderId="1" xfId="7" applyNumberFormat="1" applyFont="1" applyBorder="1" applyAlignment="1">
      <alignment horizontal="left" vertical="top" wrapText="1"/>
    </xf>
    <xf numFmtId="165" fontId="47" fillId="0" borderId="1" xfId="7" applyNumberFormat="1" applyFont="1" applyFill="1" applyBorder="1" applyAlignment="1">
      <alignment horizontal="right" vertical="top"/>
    </xf>
    <xf numFmtId="166" fontId="8" fillId="0" borderId="1" xfId="7" applyNumberFormat="1" applyFont="1" applyBorder="1" applyAlignment="1">
      <alignment horizontal="right" vertical="top"/>
    </xf>
    <xf numFmtId="167" fontId="8" fillId="0" borderId="1" xfId="7" applyNumberFormat="1" applyFont="1" applyBorder="1" applyAlignment="1">
      <alignment horizontal="right" vertical="top"/>
    </xf>
    <xf numFmtId="164" fontId="44" fillId="0" borderId="1" xfId="7" applyNumberFormat="1" applyFont="1" applyFill="1" applyBorder="1" applyAlignment="1">
      <alignment horizontal="right" vertical="top"/>
    </xf>
    <xf numFmtId="0" fontId="1" fillId="0" borderId="0" xfId="7" applyFont="1" applyBorder="1" applyAlignment="1" applyProtection="1">
      <alignment vertical="top"/>
    </xf>
    <xf numFmtId="167" fontId="46" fillId="3" borderId="0" xfId="7" applyNumberFormat="1" applyFont="1" applyFill="1" applyBorder="1" applyAlignment="1"/>
    <xf numFmtId="49" fontId="46" fillId="3" borderId="0" xfId="7" applyNumberFormat="1" applyFont="1" applyFill="1" applyBorder="1" applyAlignment="1">
      <alignment horizontal="left"/>
    </xf>
    <xf numFmtId="49" fontId="46" fillId="3" borderId="0" xfId="7" applyNumberFormat="1" applyFont="1" applyFill="1" applyBorder="1" applyAlignment="1">
      <alignment horizontal="left" vertical="top"/>
    </xf>
    <xf numFmtId="0" fontId="31" fillId="0" borderId="0" xfId="3" applyFont="1" applyBorder="1"/>
    <xf numFmtId="0" fontId="8" fillId="0" borderId="0" xfId="7" applyFont="1" applyFill="1"/>
    <xf numFmtId="0" fontId="8" fillId="0" borderId="0" xfId="7" applyFont="1" applyAlignment="1">
      <alignment vertical="top"/>
    </xf>
    <xf numFmtId="3" fontId="27" fillId="0" borderId="0" xfId="2" applyNumberFormat="1" applyFont="1" applyAlignment="1">
      <alignment vertical="top"/>
    </xf>
    <xf numFmtId="3" fontId="1" fillId="0" borderId="0" xfId="6" applyNumberFormat="1" applyAlignment="1">
      <alignment vertical="top"/>
    </xf>
    <xf numFmtId="3" fontId="11" fillId="0" borderId="0" xfId="2" applyNumberFormat="1" applyFont="1" applyAlignment="1">
      <alignment vertical="top"/>
    </xf>
    <xf numFmtId="3" fontId="30" fillId="0" borderId="0" xfId="2" applyNumberFormat="1" applyAlignment="1">
      <alignment vertical="top"/>
    </xf>
    <xf numFmtId="3" fontId="24" fillId="0" borderId="0" xfId="6" applyNumberFormat="1" applyFont="1" applyAlignment="1">
      <alignment vertical="top"/>
    </xf>
    <xf numFmtId="3" fontId="25" fillId="0" borderId="0" xfId="6" applyNumberFormat="1" applyFont="1" applyAlignment="1">
      <alignment vertical="top"/>
    </xf>
    <xf numFmtId="3" fontId="32" fillId="0" borderId="0" xfId="2" applyNumberFormat="1" applyFont="1" applyAlignment="1">
      <alignment vertical="top"/>
    </xf>
    <xf numFmtId="3" fontId="4" fillId="0" borderId="0" xfId="2" applyNumberFormat="1" applyFont="1" applyAlignment="1">
      <alignment vertical="top"/>
    </xf>
    <xf numFmtId="3" fontId="8" fillId="0" borderId="0" xfId="2" applyNumberFormat="1" applyFont="1" applyAlignment="1">
      <alignment vertical="top"/>
    </xf>
    <xf numFmtId="3" fontId="15" fillId="0" borderId="0" xfId="2" applyNumberFormat="1" applyFont="1" applyAlignment="1">
      <alignment horizontal="left" vertical="top" wrapText="1"/>
    </xf>
    <xf numFmtId="3" fontId="27" fillId="0" borderId="0" xfId="0" applyNumberFormat="1" applyFont="1" applyAlignment="1">
      <alignment vertical="top"/>
    </xf>
    <xf numFmtId="3" fontId="11" fillId="0" borderId="0" xfId="0" applyNumberFormat="1" applyFont="1" applyAlignment="1">
      <alignment vertical="top"/>
    </xf>
    <xf numFmtId="3" fontId="0" fillId="0" borderId="0" xfId="0" applyNumberFormat="1" applyAlignment="1">
      <alignment vertical="top"/>
    </xf>
    <xf numFmtId="3" fontId="25" fillId="0" borderId="0" xfId="0" applyNumberFormat="1" applyFont="1" applyAlignment="1">
      <alignment vertical="top"/>
    </xf>
    <xf numFmtId="3" fontId="32" fillId="0" borderId="0" xfId="0" applyNumberFormat="1" applyFont="1" applyAlignment="1">
      <alignment vertical="top"/>
    </xf>
    <xf numFmtId="3" fontId="4" fillId="0" borderId="0" xfId="0" applyNumberFormat="1" applyFont="1" applyAlignment="1">
      <alignment vertical="top"/>
    </xf>
    <xf numFmtId="3" fontId="13" fillId="0" borderId="0" xfId="0" applyNumberFormat="1" applyFont="1" applyAlignment="1">
      <alignment vertical="top"/>
    </xf>
    <xf numFmtId="3" fontId="15" fillId="0" borderId="0" xfId="0" applyNumberFormat="1" applyFont="1" applyAlignment="1">
      <alignment horizontal="left" vertical="top" wrapText="1"/>
    </xf>
    <xf numFmtId="3" fontId="23" fillId="0" borderId="0" xfId="0" applyNumberFormat="1" applyFont="1" applyAlignment="1">
      <alignment horizontal="center" vertical="top"/>
    </xf>
    <xf numFmtId="3" fontId="8" fillId="0" borderId="0" xfId="0" applyNumberFormat="1" applyFont="1" applyAlignment="1">
      <alignment vertical="top"/>
    </xf>
    <xf numFmtId="164" fontId="44" fillId="4" borderId="1" xfId="7" applyNumberFormat="1" applyFont="1" applyFill="1" applyBorder="1" applyAlignment="1">
      <alignment horizontal="right" vertical="top"/>
    </xf>
    <xf numFmtId="49" fontId="44" fillId="4" borderId="1" xfId="7" applyNumberFormat="1" applyFont="1" applyFill="1" applyBorder="1" applyAlignment="1">
      <alignment horizontal="center" vertical="top"/>
    </xf>
    <xf numFmtId="49" fontId="44" fillId="4" borderId="1" xfId="7" applyNumberFormat="1" applyFont="1" applyFill="1" applyBorder="1" applyAlignment="1">
      <alignment horizontal="left" vertical="top"/>
    </xf>
    <xf numFmtId="0" fontId="44" fillId="4" borderId="1" xfId="7" applyNumberFormat="1" applyFont="1" applyFill="1" applyBorder="1" applyAlignment="1">
      <alignment horizontal="left" vertical="top" wrapText="1"/>
    </xf>
    <xf numFmtId="165" fontId="45" fillId="4" borderId="1" xfId="7" applyNumberFormat="1" applyFont="1" applyFill="1" applyBorder="1" applyAlignment="1">
      <alignment horizontal="right" vertical="top"/>
    </xf>
    <xf numFmtId="166" fontId="44" fillId="4" borderId="1" xfId="7" applyNumberFormat="1" applyFont="1" applyFill="1" applyBorder="1" applyAlignment="1">
      <alignment horizontal="right" vertical="top"/>
    </xf>
    <xf numFmtId="167" fontId="44" fillId="4" borderId="1" xfId="7" applyNumberFormat="1" applyFont="1" applyFill="1" applyBorder="1" applyAlignment="1">
      <alignment horizontal="right" vertical="top"/>
    </xf>
    <xf numFmtId="172" fontId="44" fillId="4" borderId="0" xfId="7" applyNumberFormat="1" applyFont="1" applyFill="1"/>
    <xf numFmtId="0" fontId="44" fillId="4" borderId="0" xfId="7" applyFont="1" applyFill="1"/>
    <xf numFmtId="164" fontId="44" fillId="5" borderId="1" xfId="7" applyNumberFormat="1" applyFont="1" applyFill="1" applyBorder="1" applyAlignment="1">
      <alignment horizontal="right" vertical="top"/>
    </xf>
    <xf numFmtId="49" fontId="44" fillId="5" borderId="1" xfId="7" applyNumberFormat="1" applyFont="1" applyFill="1" applyBorder="1" applyAlignment="1">
      <alignment horizontal="center" vertical="top"/>
    </xf>
    <xf numFmtId="49" fontId="44" fillId="5" borderId="1" xfId="7" applyNumberFormat="1" applyFont="1" applyFill="1" applyBorder="1" applyAlignment="1">
      <alignment horizontal="left" vertical="top"/>
    </xf>
    <xf numFmtId="0" fontId="44" fillId="5" borderId="1" xfId="7" applyNumberFormat="1" applyFont="1" applyFill="1" applyBorder="1" applyAlignment="1">
      <alignment horizontal="left" vertical="top" wrapText="1"/>
    </xf>
    <xf numFmtId="165" fontId="45" fillId="5" borderId="1" xfId="7" applyNumberFormat="1" applyFont="1" applyFill="1" applyBorder="1" applyAlignment="1">
      <alignment horizontal="right" vertical="top"/>
    </xf>
    <xf numFmtId="166" fontId="44" fillId="5" borderId="1" xfId="7" applyNumberFormat="1" applyFont="1" applyFill="1" applyBorder="1" applyAlignment="1">
      <alignment horizontal="right" vertical="top"/>
    </xf>
    <xf numFmtId="167" fontId="44" fillId="5" borderId="1" xfId="7" applyNumberFormat="1" applyFont="1" applyFill="1" applyBorder="1" applyAlignment="1">
      <alignment horizontal="right" vertical="top"/>
    </xf>
    <xf numFmtId="172" fontId="44" fillId="5" borderId="0" xfId="7" applyNumberFormat="1" applyFont="1" applyFill="1"/>
    <xf numFmtId="0" fontId="44" fillId="5" borderId="0" xfId="7" applyFont="1" applyFill="1"/>
    <xf numFmtId="164" fontId="8" fillId="4" borderId="1" xfId="7" applyNumberFormat="1" applyFont="1" applyFill="1" applyBorder="1" applyAlignment="1">
      <alignment horizontal="right" vertical="top"/>
    </xf>
    <xf numFmtId="49" fontId="8" fillId="4" borderId="1" xfId="7" applyNumberFormat="1" applyFont="1" applyFill="1" applyBorder="1" applyAlignment="1">
      <alignment horizontal="center" vertical="top"/>
    </xf>
    <xf numFmtId="49" fontId="8" fillId="4" borderId="1" xfId="7" applyNumberFormat="1" applyFont="1" applyFill="1" applyBorder="1" applyAlignment="1">
      <alignment horizontal="left" vertical="top"/>
    </xf>
    <xf numFmtId="0" fontId="8" fillId="4" borderId="1" xfId="7" applyNumberFormat="1" applyFont="1" applyFill="1" applyBorder="1" applyAlignment="1">
      <alignment horizontal="left" vertical="top" wrapText="1"/>
    </xf>
    <xf numFmtId="165" fontId="47" fillId="4" borderId="1" xfId="7" applyNumberFormat="1" applyFont="1" applyFill="1" applyBorder="1" applyAlignment="1">
      <alignment horizontal="right" vertical="top"/>
    </xf>
    <xf numFmtId="166" fontId="8" fillId="4" borderId="1" xfId="7" applyNumberFormat="1" applyFont="1" applyFill="1" applyBorder="1" applyAlignment="1">
      <alignment horizontal="right" vertical="top"/>
    </xf>
    <xf numFmtId="167" fontId="8" fillId="4" borderId="1" xfId="7" applyNumberFormat="1" applyFont="1" applyFill="1" applyBorder="1" applyAlignment="1">
      <alignment horizontal="right" vertical="top"/>
    </xf>
    <xf numFmtId="172" fontId="8" fillId="4" borderId="0" xfId="7" applyNumberFormat="1" applyFont="1" applyFill="1"/>
    <xf numFmtId="0" fontId="8" fillId="4" borderId="0" xfId="7" applyFont="1" applyFill="1"/>
    <xf numFmtId="164" fontId="8" fillId="5" borderId="1" xfId="7" applyNumberFormat="1" applyFont="1" applyFill="1" applyBorder="1" applyAlignment="1">
      <alignment horizontal="right" vertical="top"/>
    </xf>
    <xf numFmtId="49" fontId="8" fillId="5" borderId="1" xfId="7" applyNumberFormat="1" applyFont="1" applyFill="1" applyBorder="1" applyAlignment="1">
      <alignment horizontal="center" vertical="top"/>
    </xf>
    <xf numFmtId="49" fontId="8" fillId="5" borderId="1" xfId="7" applyNumberFormat="1" applyFont="1" applyFill="1" applyBorder="1" applyAlignment="1">
      <alignment horizontal="left" vertical="top"/>
    </xf>
    <xf numFmtId="0" fontId="8" fillId="5" borderId="1" xfId="7" applyNumberFormat="1" applyFont="1" applyFill="1" applyBorder="1" applyAlignment="1">
      <alignment horizontal="left" vertical="top" wrapText="1"/>
    </xf>
    <xf numFmtId="165" fontId="47" fillId="5" borderId="1" xfId="7" applyNumberFormat="1" applyFont="1" applyFill="1" applyBorder="1" applyAlignment="1">
      <alignment horizontal="right" vertical="top"/>
    </xf>
    <xf numFmtId="166" fontId="8" fillId="5" borderId="1" xfId="7" applyNumberFormat="1" applyFont="1" applyFill="1" applyBorder="1" applyAlignment="1">
      <alignment horizontal="right" vertical="top"/>
    </xf>
    <xf numFmtId="167" fontId="8" fillId="5" borderId="1" xfId="7" applyNumberFormat="1" applyFont="1" applyFill="1" applyBorder="1" applyAlignment="1">
      <alignment horizontal="right" vertical="top"/>
    </xf>
    <xf numFmtId="172" fontId="8" fillId="5" borderId="0" xfId="7" applyNumberFormat="1" applyFont="1" applyFill="1"/>
    <xf numFmtId="0" fontId="8" fillId="5" borderId="0" xfId="7" applyFont="1" applyFill="1"/>
    <xf numFmtId="164" fontId="44" fillId="6" borderId="1" xfId="7" applyNumberFormat="1" applyFont="1" applyFill="1" applyBorder="1" applyAlignment="1">
      <alignment horizontal="right" vertical="top"/>
    </xf>
    <xf numFmtId="49" fontId="44" fillId="6" borderId="1" xfId="7" applyNumberFormat="1" applyFont="1" applyFill="1" applyBorder="1" applyAlignment="1">
      <alignment horizontal="center" vertical="top"/>
    </xf>
    <xf numFmtId="49" fontId="44" fillId="6" borderId="1" xfId="7" applyNumberFormat="1" applyFont="1" applyFill="1" applyBorder="1" applyAlignment="1">
      <alignment horizontal="left" vertical="top"/>
    </xf>
    <xf numFmtId="0" fontId="44" fillId="6" borderId="1" xfId="7" applyNumberFormat="1" applyFont="1" applyFill="1" applyBorder="1" applyAlignment="1">
      <alignment horizontal="left" vertical="top" wrapText="1"/>
    </xf>
    <xf numFmtId="165" fontId="45" fillId="6" borderId="1" xfId="7" applyNumberFormat="1" applyFont="1" applyFill="1" applyBorder="1" applyAlignment="1">
      <alignment horizontal="right" vertical="top"/>
    </xf>
    <xf numFmtId="166" fontId="44" fillId="6" borderId="1" xfId="7" applyNumberFormat="1" applyFont="1" applyFill="1" applyBorder="1" applyAlignment="1">
      <alignment horizontal="right" vertical="top"/>
    </xf>
    <xf numFmtId="167" fontId="44" fillId="6" borderId="1" xfId="7" applyNumberFormat="1" applyFont="1" applyFill="1" applyBorder="1" applyAlignment="1">
      <alignment horizontal="right" vertical="top"/>
    </xf>
    <xf numFmtId="0" fontId="44" fillId="6" borderId="0" xfId="7" applyFont="1" applyFill="1"/>
    <xf numFmtId="164" fontId="44" fillId="7" borderId="1" xfId="7" applyNumberFormat="1" applyFont="1" applyFill="1" applyBorder="1" applyAlignment="1">
      <alignment horizontal="right" vertical="top"/>
    </xf>
    <xf numFmtId="49" fontId="44" fillId="7" borderId="1" xfId="7" applyNumberFormat="1" applyFont="1" applyFill="1" applyBorder="1" applyAlignment="1">
      <alignment horizontal="center" vertical="top"/>
    </xf>
    <xf numFmtId="49" fontId="44" fillId="7" borderId="1" xfId="7" applyNumberFormat="1" applyFont="1" applyFill="1" applyBorder="1" applyAlignment="1">
      <alignment horizontal="left" vertical="top"/>
    </xf>
    <xf numFmtId="0" fontId="44" fillId="7" borderId="1" xfId="7" applyNumberFormat="1" applyFont="1" applyFill="1" applyBorder="1" applyAlignment="1">
      <alignment horizontal="left" vertical="top" wrapText="1"/>
    </xf>
    <xf numFmtId="165" fontId="45" fillId="7" borderId="1" xfId="7" applyNumberFormat="1" applyFont="1" applyFill="1" applyBorder="1" applyAlignment="1">
      <alignment horizontal="right" vertical="top"/>
    </xf>
    <xf numFmtId="166" fontId="44" fillId="7" borderId="1" xfId="7" applyNumberFormat="1" applyFont="1" applyFill="1" applyBorder="1" applyAlignment="1">
      <alignment horizontal="right" vertical="top"/>
    </xf>
    <xf numFmtId="167" fontId="44" fillId="7" borderId="1" xfId="7" applyNumberFormat="1" applyFont="1" applyFill="1" applyBorder="1" applyAlignment="1">
      <alignment horizontal="right" vertical="top"/>
    </xf>
    <xf numFmtId="172" fontId="44" fillId="7" borderId="0" xfId="7" applyNumberFormat="1" applyFont="1" applyFill="1"/>
    <xf numFmtId="0" fontId="44" fillId="7" borderId="0" xfId="7" applyFont="1" applyFill="1"/>
    <xf numFmtId="164" fontId="8" fillId="7" borderId="1" xfId="7" applyNumberFormat="1" applyFont="1" applyFill="1" applyBorder="1" applyAlignment="1">
      <alignment horizontal="right" vertical="top"/>
    </xf>
    <xf numFmtId="49" fontId="8" fillId="7" borderId="1" xfId="7" applyNumberFormat="1" applyFont="1" applyFill="1" applyBorder="1" applyAlignment="1">
      <alignment horizontal="center" vertical="top"/>
    </xf>
    <xf numFmtId="49" fontId="8" fillId="7" borderId="1" xfId="7" applyNumberFormat="1" applyFont="1" applyFill="1" applyBorder="1" applyAlignment="1">
      <alignment horizontal="left" vertical="top"/>
    </xf>
    <xf numFmtId="0" fontId="8" fillId="7" borderId="1" xfId="7" applyNumberFormat="1" applyFont="1" applyFill="1" applyBorder="1" applyAlignment="1">
      <alignment horizontal="left" vertical="top" wrapText="1"/>
    </xf>
    <xf numFmtId="165" fontId="47" fillId="7" borderId="1" xfId="7" applyNumberFormat="1" applyFont="1" applyFill="1" applyBorder="1" applyAlignment="1">
      <alignment horizontal="right" vertical="top"/>
    </xf>
    <xf numFmtId="166" fontId="8" fillId="7" borderId="1" xfId="7" applyNumberFormat="1" applyFont="1" applyFill="1" applyBorder="1" applyAlignment="1">
      <alignment horizontal="right" vertical="top"/>
    </xf>
    <xf numFmtId="167" fontId="8" fillId="7" borderId="1" xfId="7" applyNumberFormat="1" applyFont="1" applyFill="1" applyBorder="1" applyAlignment="1">
      <alignment horizontal="right" vertical="top"/>
    </xf>
    <xf numFmtId="172" fontId="8" fillId="7" borderId="0" xfId="7" applyNumberFormat="1" applyFont="1" applyFill="1"/>
    <xf numFmtId="0" fontId="8" fillId="7" borderId="0" xfId="7" applyFont="1" applyFill="1"/>
    <xf numFmtId="167" fontId="0" fillId="0" borderId="0" xfId="0" applyNumberFormat="1"/>
    <xf numFmtId="167" fontId="31" fillId="0" borderId="0" xfId="3" applyNumberFormat="1"/>
    <xf numFmtId="164" fontId="9" fillId="2" borderId="1" xfId="0" applyNumberFormat="1" applyFont="1" applyFill="1" applyBorder="1" applyAlignment="1">
      <alignment horizontal="right" vertical="top"/>
    </xf>
    <xf numFmtId="49" fontId="9" fillId="2" borderId="1" xfId="0" applyNumberFormat="1" applyFont="1" applyFill="1" applyBorder="1" applyAlignment="1">
      <alignment horizontal="left" vertical="top"/>
    </xf>
    <xf numFmtId="0" fontId="9" fillId="2" borderId="1" xfId="0" applyNumberFormat="1" applyFont="1" applyFill="1" applyBorder="1" applyAlignment="1">
      <alignment horizontal="left" vertical="top" wrapText="1"/>
    </xf>
    <xf numFmtId="49" fontId="9" fillId="2" borderId="1" xfId="0" applyNumberFormat="1" applyFont="1" applyFill="1" applyBorder="1" applyAlignment="1">
      <alignment horizontal="center" vertical="top"/>
    </xf>
    <xf numFmtId="165" fontId="14" fillId="2" borderId="1" xfId="0" applyNumberFormat="1" applyFont="1" applyFill="1" applyBorder="1" applyAlignment="1">
      <alignment horizontal="right" vertical="top"/>
    </xf>
    <xf numFmtId="166" fontId="9" fillId="2" borderId="1" xfId="0" applyNumberFormat="1" applyFont="1" applyFill="1" applyBorder="1" applyAlignment="1">
      <alignment horizontal="right" vertical="top"/>
    </xf>
    <xf numFmtId="167" fontId="9" fillId="2" borderId="1" xfId="0" applyNumberFormat="1" applyFont="1" applyFill="1" applyBorder="1" applyAlignment="1">
      <alignment horizontal="right" vertical="top"/>
    </xf>
    <xf numFmtId="166" fontId="9" fillId="0" borderId="1" xfId="0" applyNumberFormat="1" applyFont="1" applyBorder="1" applyAlignment="1" applyProtection="1">
      <alignment horizontal="right" vertical="top"/>
      <protection locked="0"/>
    </xf>
    <xf numFmtId="166" fontId="26" fillId="0" borderId="0" xfId="0" applyNumberFormat="1" applyFont="1" applyAlignment="1" applyProtection="1">
      <protection locked="0"/>
    </xf>
    <xf numFmtId="49" fontId="12" fillId="0" borderId="2" xfId="0" applyNumberFormat="1" applyFont="1" applyBorder="1" applyAlignment="1" applyProtection="1">
      <alignment horizontal="center"/>
      <protection locked="0"/>
    </xf>
    <xf numFmtId="49" fontId="4" fillId="0" borderId="0" xfId="0" applyNumberFormat="1" applyFont="1" applyAlignment="1" applyProtection="1">
      <alignment horizontal="right"/>
      <protection locked="0"/>
    </xf>
    <xf numFmtId="166" fontId="24" fillId="2" borderId="0" xfId="0" applyNumberFormat="1" applyFont="1" applyFill="1" applyAlignment="1" applyProtection="1">
      <protection locked="0"/>
    </xf>
    <xf numFmtId="166" fontId="32" fillId="3" borderId="0" xfId="0" applyNumberFormat="1" applyFont="1" applyFill="1" applyAlignment="1" applyProtection="1">
      <protection locked="0"/>
    </xf>
    <xf numFmtId="166" fontId="4" fillId="0" borderId="0" xfId="0" applyNumberFormat="1" applyFont="1" applyAlignment="1" applyProtection="1">
      <protection locked="0"/>
    </xf>
    <xf numFmtId="166" fontId="6" fillId="0" borderId="0" xfId="0" applyNumberFormat="1" applyFont="1" applyAlignment="1" applyProtection="1">
      <alignment horizontal="left" vertical="top" wrapText="1"/>
      <protection locked="0"/>
    </xf>
    <xf numFmtId="166" fontId="23" fillId="0" borderId="0" xfId="0" applyNumberFormat="1" applyFont="1" applyAlignment="1" applyProtection="1">
      <alignment horizontal="center" vertical="center"/>
      <protection locked="0"/>
    </xf>
    <xf numFmtId="166" fontId="3" fillId="0" borderId="0" xfId="0" applyNumberFormat="1" applyFont="1" applyAlignment="1" applyProtection="1">
      <alignment horizontal="right" vertical="top"/>
      <protection locked="0"/>
    </xf>
    <xf numFmtId="165" fontId="26" fillId="0" borderId="0" xfId="0" applyNumberFormat="1" applyFont="1" applyFill="1" applyBorder="1" applyAlignment="1" applyProtection="1">
      <protection locked="0"/>
    </xf>
    <xf numFmtId="4" fontId="30" fillId="0" borderId="0" xfId="2" applyNumberFormat="1" applyAlignment="1" applyProtection="1">
      <alignment vertical="top"/>
      <protection locked="0"/>
    </xf>
    <xf numFmtId="165" fontId="24" fillId="2" borderId="0" xfId="0" applyNumberFormat="1" applyFont="1" applyFill="1" applyBorder="1" applyAlignment="1" applyProtection="1">
      <protection locked="0"/>
    </xf>
    <xf numFmtId="167" fontId="32" fillId="3" borderId="0" xfId="0" applyNumberFormat="1" applyFont="1" applyFill="1" applyAlignment="1" applyProtection="1">
      <protection locked="0"/>
    </xf>
    <xf numFmtId="166" fontId="4" fillId="0" borderId="0" xfId="1" applyNumberFormat="1" applyFont="1" applyAlignment="1" applyProtection="1">
      <protection locked="0"/>
    </xf>
    <xf numFmtId="166" fontId="9" fillId="0" borderId="1" xfId="1" applyNumberFormat="1" applyFont="1" applyBorder="1" applyAlignment="1" applyProtection="1">
      <alignment horizontal="right" vertical="top"/>
      <protection locked="0"/>
    </xf>
    <xf numFmtId="0" fontId="2" fillId="0" borderId="0" xfId="1" applyProtection="1">
      <protection locked="0"/>
    </xf>
    <xf numFmtId="0" fontId="37" fillId="0" borderId="0" xfId="4" applyFont="1" applyAlignment="1">
      <alignment horizontal="center" wrapText="1"/>
    </xf>
    <xf numFmtId="0" fontId="36" fillId="0" borderId="0" xfId="4" applyFont="1" applyAlignment="1">
      <alignment horizontal="center" wrapText="1"/>
    </xf>
    <xf numFmtId="0" fontId="41" fillId="0" borderId="0" xfId="4" applyFont="1" applyAlignment="1">
      <alignment horizontal="center" vertical="center" wrapText="1"/>
    </xf>
    <xf numFmtId="0" fontId="42" fillId="0" borderId="0" xfId="4" applyFont="1" applyAlignment="1">
      <alignment horizontal="center" vertical="center"/>
    </xf>
  </cellXfs>
  <cellStyles count="8">
    <cellStyle name="Normální" xfId="0" builtinId="0"/>
    <cellStyle name="Normální 2" xfId="1" xr:uid="{00000000-0005-0000-0000-000001000000}"/>
    <cellStyle name="normální 2 2" xfId="3" xr:uid="{00000000-0005-0000-0000-000002000000}"/>
    <cellStyle name="Normální 2 3" xfId="7" xr:uid="{00000000-0005-0000-0000-000003000000}"/>
    <cellStyle name="Normální 256" xfId="5" xr:uid="{00000000-0005-0000-0000-000004000000}"/>
    <cellStyle name="Normální 3" xfId="2" xr:uid="{00000000-0005-0000-0000-000005000000}"/>
    <cellStyle name="Normální 4" xfId="6" xr:uid="{00000000-0005-0000-0000-000006000000}"/>
    <cellStyle name="normální_Titulní list" xfId="4" xr:uid="{00000000-0005-0000-0000-000007000000}"/>
  </cellStyles>
  <dxfs count="0"/>
  <tableStyles count="0" defaultTableStyle="TableStyleMedium9" defaultPivotStyle="PivotStyleLight16"/>
  <colors>
    <mruColors>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6350</xdr:colOff>
      <xdr:row>2</xdr:row>
      <xdr:rowOff>73025</xdr:rowOff>
    </xdr:to>
    <xdr:pic>
      <xdr:nvPicPr>
        <xdr:cNvPr id="2" name="Picture 1" descr="logo_questima_6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44675"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Akce_2014\___HOTOV&#201;_2014\14108_Z&#225;lo&#382;n&#237;%20zdroj%20el.%20energie_evakua&#269;n&#237;%20%20v&#253;tahy\Vystupy_pro_zakaznika\14108_V&#253;tah%20a%20UPS_V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Akce_2019\Popt&#225;vky_2019\P19106_Gymn&#225;zium%20Mlad&#225;%20Boleslav\_INTERN&#205;\D.1.4.ESL.rozpo&#269;et%20slaboprou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SO_01.0-01.4_Stavební část"/>
      <sheetName val="SO_01.0_Silnoproud"/>
      <sheetName val="SO_01.0_VZT"/>
      <sheetName val="SO_01.0_Výtahy"/>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SK"/>
      <sheetName val="PZTS"/>
      <sheetName val="STA"/>
      <sheetName val="R"/>
      <sheetName val="CCTV"/>
      <sheetName val="JČ"/>
      <sheetName val="IP PBX + ACS"/>
      <sheetName val="AVT"/>
      <sheetName val="Aktivní prvky"/>
      <sheetName val="VYBAVENÍ TĚLOCVIČNY"/>
      <sheetName val="DEMONTÁŽE"/>
      <sheetName val="VzorPolozky"/>
    </sheetNames>
    <sheetDataSet>
      <sheetData sheetId="0" refreshError="1"/>
      <sheetData sheetId="1">
        <row r="31">
          <cell r="G31" t="e">
            <v>#REF!</v>
          </cell>
        </row>
        <row r="32">
          <cell r="G32" t="e">
            <v>#REF!</v>
          </cell>
        </row>
        <row r="34">
          <cell r="G34">
            <v>0</v>
          </cell>
        </row>
        <row r="37">
          <cell r="G37" t="e">
            <v>#REF!</v>
          </cell>
          <cell r="J37" t="str">
            <v>CZK</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view="pageBreakPreview" zoomScale="90" zoomScaleNormal="100" zoomScaleSheetLayoutView="90" workbookViewId="0">
      <selection activeCell="C22" sqref="C22"/>
    </sheetView>
  </sheetViews>
  <sheetFormatPr defaultColWidth="9.140625" defaultRowHeight="12.75" x14ac:dyDescent="0.2"/>
  <cols>
    <col min="1" max="1" width="9.140625" style="216"/>
    <col min="2" max="2" width="18.42578125" style="216" customWidth="1"/>
    <col min="3" max="3" width="58.7109375" style="216" customWidth="1"/>
    <col min="4" max="16384" width="9.140625" style="216"/>
  </cols>
  <sheetData>
    <row r="1" spans="1:3" s="211" customFormat="1" ht="15" x14ac:dyDescent="0.2">
      <c r="A1" s="210"/>
      <c r="B1" s="210"/>
      <c r="C1" s="210"/>
    </row>
    <row r="2" spans="1:3" s="211" customFormat="1" ht="15" x14ac:dyDescent="0.2">
      <c r="A2" s="210"/>
      <c r="B2" s="210"/>
      <c r="C2" s="210"/>
    </row>
    <row r="3" spans="1:3" s="211" customFormat="1" ht="15" x14ac:dyDescent="0.2">
      <c r="A3" s="210"/>
      <c r="B3" s="210"/>
      <c r="C3" s="210"/>
    </row>
    <row r="4" spans="1:3" s="211" customFormat="1" ht="15" x14ac:dyDescent="0.2">
      <c r="A4" s="210"/>
      <c r="B4" s="210"/>
      <c r="C4" s="210"/>
    </row>
    <row r="5" spans="1:3" s="211" customFormat="1" ht="15" x14ac:dyDescent="0.2">
      <c r="A5" s="210"/>
      <c r="B5" s="210"/>
      <c r="C5" s="210"/>
    </row>
    <row r="6" spans="1:3" s="211" customFormat="1" ht="15.75" x14ac:dyDescent="0.25">
      <c r="A6" s="212"/>
      <c r="B6" s="492"/>
      <c r="C6" s="493"/>
    </row>
    <row r="7" spans="1:3" ht="18" x14ac:dyDescent="0.25">
      <c r="A7" s="213"/>
      <c r="B7" s="214" t="s">
        <v>3145</v>
      </c>
      <c r="C7" s="215" t="s">
        <v>3156</v>
      </c>
    </row>
    <row r="8" spans="1:3" ht="21.75" x14ac:dyDescent="0.25">
      <c r="A8" s="217"/>
      <c r="B8" s="214" t="s">
        <v>3146</v>
      </c>
      <c r="C8" s="218"/>
    </row>
    <row r="9" spans="1:3" ht="143.44999999999999" customHeight="1" x14ac:dyDescent="0.2">
      <c r="A9" s="494" t="s">
        <v>3155</v>
      </c>
      <c r="B9" s="494"/>
      <c r="C9" s="494"/>
    </row>
    <row r="10" spans="1:3" s="211" customFormat="1" ht="15" x14ac:dyDescent="0.2">
      <c r="A10" s="210"/>
      <c r="B10" s="210"/>
      <c r="C10" s="210"/>
    </row>
    <row r="11" spans="1:3" s="211" customFormat="1" ht="15" x14ac:dyDescent="0.2">
      <c r="A11" s="210"/>
      <c r="B11" s="210"/>
      <c r="C11" s="210"/>
    </row>
    <row r="12" spans="1:3" s="211" customFormat="1" ht="15" x14ac:dyDescent="0.2">
      <c r="A12" s="210"/>
      <c r="B12" s="210"/>
      <c r="C12" s="210"/>
    </row>
    <row r="13" spans="1:3" s="219" customFormat="1" ht="52.9" customHeight="1" x14ac:dyDescent="0.2">
      <c r="A13" s="495" t="s">
        <v>3160</v>
      </c>
      <c r="B13" s="495"/>
      <c r="C13" s="495"/>
    </row>
    <row r="14" spans="1:3" s="211" customFormat="1" ht="15" x14ac:dyDescent="0.2">
      <c r="A14" s="210"/>
      <c r="B14" s="210"/>
      <c r="C14" s="210"/>
    </row>
    <row r="15" spans="1:3" s="211" customFormat="1" ht="15" x14ac:dyDescent="0.2">
      <c r="A15" s="210"/>
      <c r="B15" s="210"/>
      <c r="C15" s="210"/>
    </row>
    <row r="16" spans="1:3" s="211" customFormat="1" ht="15" x14ac:dyDescent="0.2">
      <c r="A16" s="210"/>
      <c r="B16" s="210"/>
      <c r="C16" s="210"/>
    </row>
    <row r="17" spans="1:3" s="211" customFormat="1" ht="15" x14ac:dyDescent="0.2">
      <c r="A17" s="210"/>
      <c r="B17" s="210"/>
      <c r="C17" s="210"/>
    </row>
    <row r="18" spans="1:3" s="211" customFormat="1" ht="15" x14ac:dyDescent="0.2">
      <c r="A18" s="210"/>
      <c r="B18" s="210"/>
      <c r="C18" s="210"/>
    </row>
    <row r="19" spans="1:3" s="211" customFormat="1" ht="15" x14ac:dyDescent="0.2">
      <c r="A19" s="210"/>
      <c r="B19" s="210"/>
      <c r="C19" s="210"/>
    </row>
    <row r="20" spans="1:3" s="211" customFormat="1" ht="15" x14ac:dyDescent="0.2">
      <c r="A20" s="210"/>
      <c r="B20" s="210"/>
      <c r="C20" s="210"/>
    </row>
    <row r="21" spans="1:3" s="211" customFormat="1" ht="15" x14ac:dyDescent="0.2">
      <c r="A21" s="210"/>
      <c r="B21" s="210"/>
      <c r="C21" s="210"/>
    </row>
    <row r="22" spans="1:3" s="211" customFormat="1" ht="40.5" customHeight="1" x14ac:dyDescent="0.2">
      <c r="A22" s="220"/>
      <c r="B22" s="224" t="s">
        <v>3147</v>
      </c>
      <c r="C22" s="225" t="s">
        <v>3157</v>
      </c>
    </row>
    <row r="23" spans="1:3" s="211" customFormat="1" ht="36" customHeight="1" x14ac:dyDescent="0.2">
      <c r="A23" s="220"/>
      <c r="B23" s="224" t="s">
        <v>3148</v>
      </c>
      <c r="C23" s="225" t="s">
        <v>3158</v>
      </c>
    </row>
    <row r="24" spans="1:3" s="211" customFormat="1" ht="15.75" x14ac:dyDescent="0.25">
      <c r="A24" s="220"/>
      <c r="B24" s="214"/>
      <c r="C24" s="221"/>
    </row>
    <row r="25" spans="1:3" s="211" customFormat="1" ht="17.25" customHeight="1" x14ac:dyDescent="0.25">
      <c r="A25" s="220"/>
      <c r="B25" s="214" t="s">
        <v>3149</v>
      </c>
      <c r="C25" s="221" t="s">
        <v>3150</v>
      </c>
    </row>
    <row r="26" spans="1:3" s="211" customFormat="1" ht="17.25" customHeight="1" x14ac:dyDescent="0.25">
      <c r="A26" s="220"/>
      <c r="B26" s="214" t="s">
        <v>3151</v>
      </c>
      <c r="C26" s="221" t="s">
        <v>3152</v>
      </c>
    </row>
    <row r="27" spans="1:3" s="211" customFormat="1" ht="15.75" x14ac:dyDescent="0.25">
      <c r="A27" s="220"/>
      <c r="B27" s="214"/>
      <c r="C27" s="221"/>
    </row>
    <row r="28" spans="1:3" s="211" customFormat="1" ht="17.25" customHeight="1" x14ac:dyDescent="0.25">
      <c r="A28" s="220"/>
      <c r="B28" s="214" t="s">
        <v>3153</v>
      </c>
      <c r="C28" s="222"/>
    </row>
    <row r="29" spans="1:3" s="211" customFormat="1" ht="17.25" customHeight="1" x14ac:dyDescent="0.25">
      <c r="A29" s="220"/>
      <c r="B29" s="214" t="s">
        <v>3154</v>
      </c>
      <c r="C29" s="223" t="s">
        <v>3159</v>
      </c>
    </row>
  </sheetData>
  <sheetProtection algorithmName="SHA-512" hashValue="0GBWD5XvV0szdYadLqJ04XZD/x3qqcH8yRBdgWBPIKt2mP9Ve/UW0I1g8mybtCb4sSSiC8KESuJ8fDcdDGze0Q==" saltValue="6TVV6dX6xpZrSe01p0gXlw==" spinCount="100000" sheet="1" objects="1" scenarios="1"/>
  <mergeCells count="3">
    <mergeCell ref="B6:C6"/>
    <mergeCell ref="A9:C9"/>
    <mergeCell ref="A13:C13"/>
  </mergeCell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P36"/>
  <sheetViews>
    <sheetView showGridLines="0" view="pageBreakPreview" zoomScale="85" zoomScaleNormal="85" zoomScaleSheetLayoutView="85" workbookViewId="0">
      <pane ySplit="4" topLeftCell="A5" activePane="bottomLeft" state="frozen"/>
      <selection pane="bottomLeft" activeCell="A15" sqref="A15"/>
    </sheetView>
  </sheetViews>
  <sheetFormatPr defaultRowHeight="12.75" outlineLevelRow="1" x14ac:dyDescent="0.2"/>
  <cols>
    <col min="1" max="1" width="58.42578125" customWidth="1"/>
    <col min="2" max="2" width="16.42578125" customWidth="1"/>
    <col min="3" max="3" width="11.5703125" bestFit="1" customWidth="1"/>
    <col min="4" max="4" width="1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3141</v>
      </c>
      <c r="B2" s="86"/>
      <c r="C2" s="87"/>
      <c r="D2" s="86"/>
      <c r="E2" s="88"/>
      <c r="F2" s="87"/>
      <c r="G2" s="88"/>
      <c r="H2" s="87"/>
      <c r="I2" s="89"/>
      <c r="J2" s="90"/>
      <c r="K2" s="87"/>
      <c r="L2" s="87"/>
      <c r="M2" s="87"/>
      <c r="N2" s="87"/>
      <c r="O2" s="87"/>
      <c r="P2" s="87"/>
    </row>
    <row r="3" spans="1:16" s="91" customFormat="1" ht="21.6" customHeight="1" x14ac:dyDescent="0.25">
      <c r="A3" s="126"/>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'Rekapitulace_výplně otvorů'!A6</f>
        <v>D1.1.1: FASÁDNÍ VÝPLNĚ OTVORŮ</v>
      </c>
      <c r="B6" s="84">
        <f>SUBTOTAL(9,B7:B10)</f>
        <v>0</v>
      </c>
      <c r="C6" s="84">
        <f>SUBTOTAL(9,C7:C10)</f>
        <v>0</v>
      </c>
      <c r="D6" s="84">
        <f>SUBTOTAL(9,D7:D10)</f>
        <v>0</v>
      </c>
    </row>
    <row r="7" spans="1:16" s="204" customFormat="1" ht="15.75" customHeight="1" outlineLevel="1" x14ac:dyDescent="0.2">
      <c r="A7" s="207" t="str">
        <f>'Rekapitulace_výplně otvorů'!A7</f>
        <v>H: Oddíly prací HSV</v>
      </c>
      <c r="B7" s="208">
        <f>'Rekapitulace_výplně otvorů'!B7</f>
        <v>0</v>
      </c>
      <c r="C7" s="208">
        <f>'Rekapitulace_výplně otvorů'!C7</f>
        <v>0</v>
      </c>
      <c r="D7" s="208">
        <f>'Rekapitulace_výplně otvorů'!D7</f>
        <v>0</v>
      </c>
    </row>
    <row r="8" spans="1:16" s="204" customFormat="1" ht="15.75" customHeight="1" outlineLevel="1" x14ac:dyDescent="0.2">
      <c r="A8" s="207" t="str">
        <f>'Rekapitulace_výplně otvorů'!A15</f>
        <v>P: Oddíly prací PSV</v>
      </c>
      <c r="B8" s="208">
        <f>'Rekapitulace_výplně otvorů'!B15</f>
        <v>0</v>
      </c>
      <c r="C8" s="208">
        <f>'Rekapitulace_výplně otvorů'!C15</f>
        <v>0</v>
      </c>
      <c r="D8" s="208">
        <f>'Rekapitulace_výplně otvorů'!D15</f>
        <v>0</v>
      </c>
    </row>
    <row r="9" spans="1:16" s="204" customFormat="1" ht="15.75" customHeight="1" outlineLevel="1" x14ac:dyDescent="0.2">
      <c r="A9" s="207" t="str">
        <f>'Rekapitulace_výplně otvorů'!A34</f>
        <v>VN_ON: Vedlejší a ostatní náklady</v>
      </c>
      <c r="B9" s="208">
        <f>'Rekapitulace_výplně otvorů'!B34</f>
        <v>0</v>
      </c>
      <c r="C9" s="208">
        <f>'Rekapitulace_výplně otvorů'!C34</f>
        <v>0</v>
      </c>
      <c r="D9" s="208">
        <f>'Rekapitulace_výplně otvorů'!D34</f>
        <v>0</v>
      </c>
    </row>
    <row r="10" spans="1:16" outlineLevel="1" x14ac:dyDescent="0.2">
      <c r="A10" s="46"/>
    </row>
    <row r="11" spans="1:16" s="77" customFormat="1" ht="24.75" customHeight="1" x14ac:dyDescent="0.25">
      <c r="A11" s="129" t="str">
        <f>'Rekapitulace_zateplení půdy'!A6</f>
        <v>D1.1.2: ZATEPLENÍ PŮDY</v>
      </c>
      <c r="B11" s="84">
        <f>SUBTOTAL(9,B12:B15)</f>
        <v>0</v>
      </c>
      <c r="C11" s="84">
        <f>SUBTOTAL(9,C12:C15)</f>
        <v>0</v>
      </c>
      <c r="D11" s="84">
        <f>SUBTOTAL(9,D12:D15)</f>
        <v>0</v>
      </c>
    </row>
    <row r="12" spans="1:16" s="204" customFormat="1" ht="15.75" customHeight="1" outlineLevel="1" x14ac:dyDescent="0.2">
      <c r="A12" s="207" t="str">
        <f>'Rekapitulace_zateplení půdy'!A7</f>
        <v>H: Oddíly prací HSV</v>
      </c>
      <c r="B12" s="208">
        <f>'Rekapitulace_zateplení půdy'!B7</f>
        <v>0</v>
      </c>
      <c r="C12" s="208">
        <f>'Rekapitulace_zateplení půdy'!C7</f>
        <v>0</v>
      </c>
      <c r="D12" s="208">
        <f>'Rekapitulace_zateplení půdy'!D7</f>
        <v>0</v>
      </c>
    </row>
    <row r="13" spans="1:16" s="204" customFormat="1" ht="15.75" customHeight="1" outlineLevel="1" x14ac:dyDescent="0.2">
      <c r="A13" s="207" t="str">
        <f>'Rekapitulace_zateplení půdy'!A14</f>
        <v>P: Oddíly prací PSV</v>
      </c>
      <c r="B13" s="208">
        <f>'Rekapitulace_zateplení půdy'!B14</f>
        <v>0</v>
      </c>
      <c r="C13" s="208">
        <f>'Rekapitulace_zateplení půdy'!C14</f>
        <v>0</v>
      </c>
      <c r="D13" s="208">
        <f>'Rekapitulace_zateplení půdy'!D14</f>
        <v>0</v>
      </c>
    </row>
    <row r="14" spans="1:16" s="204" customFormat="1" ht="15.75" customHeight="1" outlineLevel="1" x14ac:dyDescent="0.2">
      <c r="A14" s="207" t="str">
        <f>'Rekapitulace_zateplení půdy'!A22</f>
        <v>VN_ON: Vedlejší a ostatní náklady</v>
      </c>
      <c r="B14" s="208">
        <f>'Rekapitulace_zateplení půdy'!B22</f>
        <v>0</v>
      </c>
      <c r="C14" s="208">
        <f>'Rekapitulace_zateplení půdy'!C22</f>
        <v>0</v>
      </c>
      <c r="D14" s="208">
        <f>'Rekapitulace_zateplení půdy'!D22</f>
        <v>0</v>
      </c>
    </row>
    <row r="15" spans="1:16" outlineLevel="1" x14ac:dyDescent="0.2">
      <c r="A15" s="46"/>
    </row>
    <row r="16" spans="1:16" s="77" customFormat="1" ht="24.75" customHeight="1" x14ac:dyDescent="0.25">
      <c r="A16" s="129" t="s">
        <v>4349</v>
      </c>
      <c r="B16" s="84">
        <f>SUBTOTAL(9,B17:B25)</f>
        <v>0</v>
      </c>
      <c r="C16" s="84">
        <f>SUBTOTAL(9,C17:C25)</f>
        <v>0</v>
      </c>
      <c r="D16" s="84">
        <f>SUBTOTAL(9,D17:D25)</f>
        <v>0</v>
      </c>
    </row>
    <row r="17" spans="1:4" s="206" customFormat="1" ht="24.75" customHeight="1" x14ac:dyDescent="0.2">
      <c r="A17" s="209" t="str">
        <f>Rekapitulace_VZT!A6</f>
        <v>D1.1.3: TECHNICKÉ VYBAVENÍ BUDOV - STAVEBNÍ ČÁST</v>
      </c>
      <c r="B17" s="205">
        <f>SUBTOTAL(9,B18:B20)</f>
        <v>0</v>
      </c>
      <c r="C17" s="205">
        <f>SUBTOTAL(9,C18:C20)</f>
        <v>0</v>
      </c>
      <c r="D17" s="205">
        <f>SUBTOTAL(9,D18:D20)</f>
        <v>0</v>
      </c>
    </row>
    <row r="18" spans="1:4" s="204" customFormat="1" ht="15.75" customHeight="1" outlineLevel="1" x14ac:dyDescent="0.2">
      <c r="A18" s="207" t="str">
        <f>Rekapitulace_VZT!A7</f>
        <v>H: Oddíly prací HSV</v>
      </c>
      <c r="B18" s="208">
        <f>Rekapitulace_VZT!B7</f>
        <v>0</v>
      </c>
      <c r="C18" s="208">
        <f>Rekapitulace_VZT!C7</f>
        <v>0</v>
      </c>
      <c r="D18" s="208">
        <f>Rekapitulace_VZT!D7</f>
        <v>0</v>
      </c>
    </row>
    <row r="19" spans="1:4" s="204" customFormat="1" ht="15.75" customHeight="1" outlineLevel="1" x14ac:dyDescent="0.2">
      <c r="A19" s="207" t="str">
        <f>Rekapitulace_VZT!A16</f>
        <v>P: Oddíly prací PSV</v>
      </c>
      <c r="B19" s="208">
        <f>Rekapitulace_VZT!B16</f>
        <v>0</v>
      </c>
      <c r="C19" s="208">
        <f>Rekapitulace_VZT!C16</f>
        <v>0</v>
      </c>
      <c r="D19" s="208">
        <f>Rekapitulace_VZT!D16</f>
        <v>0</v>
      </c>
    </row>
    <row r="20" spans="1:4" s="204" customFormat="1" ht="15.75" customHeight="1" outlineLevel="1" x14ac:dyDescent="0.2">
      <c r="A20" s="207" t="str">
        <f>Rekapitulace_VZT!A27</f>
        <v>VN_ON: Vedlejší a ostatní náklady</v>
      </c>
      <c r="B20" s="208">
        <f>Rekapitulace_VZT!B27</f>
        <v>0</v>
      </c>
      <c r="C20" s="208">
        <f>Rekapitulace_VZT!C27</f>
        <v>0</v>
      </c>
      <c r="D20" s="208">
        <f>Rekapitulace_VZT!D27</f>
        <v>0</v>
      </c>
    </row>
    <row r="21" spans="1:4" s="206" customFormat="1" ht="24.75" customHeight="1" x14ac:dyDescent="0.2">
      <c r="A21" s="209" t="str">
        <f>Rekapitulace_VZT!A31</f>
        <v>D.1.4: DOMOVNÍ TECHNIKA</v>
      </c>
      <c r="B21" s="205">
        <f>SUBTOTAL(9,B22:B25)</f>
        <v>0</v>
      </c>
      <c r="C21" s="205">
        <f>SUBTOTAL(9,C22:C25)</f>
        <v>0</v>
      </c>
      <c r="D21" s="205">
        <f>SUBTOTAL(9,D22:D25)</f>
        <v>0</v>
      </c>
    </row>
    <row r="22" spans="1:4" s="204" customFormat="1" ht="15.75" customHeight="1" outlineLevel="1" x14ac:dyDescent="0.2">
      <c r="A22" s="207" t="str">
        <f>Rekapitulace_VZT!A32</f>
        <v>D.1.4.1: Vzduchotechnika</v>
      </c>
      <c r="B22" s="208">
        <f>Rekapitulace_VZT!B32</f>
        <v>0</v>
      </c>
      <c r="C22" s="208">
        <f>Rekapitulace_VZT!C32</f>
        <v>0</v>
      </c>
      <c r="D22" s="208">
        <f>Rekapitulace_VZT!D32</f>
        <v>0</v>
      </c>
    </row>
    <row r="23" spans="1:4" s="204" customFormat="1" ht="15.75" customHeight="1" outlineLevel="1" x14ac:dyDescent="0.2">
      <c r="A23" s="207" t="str">
        <f>Rekapitulace_VZT!A36</f>
        <v>D.1.4.2: Ústřední vytápění</v>
      </c>
      <c r="B23" s="208">
        <f>Rekapitulace_VZT!B36</f>
        <v>0</v>
      </c>
      <c r="C23" s="208">
        <f>Rekapitulace_VZT!C36</f>
        <v>0</v>
      </c>
      <c r="D23" s="208">
        <f>Rekapitulace_VZT!D36</f>
        <v>0</v>
      </c>
    </row>
    <row r="24" spans="1:4" s="204" customFormat="1" ht="15.75" customHeight="1" outlineLevel="1" x14ac:dyDescent="0.2">
      <c r="A24" s="207" t="str">
        <f>Rekapitulace_VZT!A45</f>
        <v>D1.4.3: Silnoproudá elektrotechnika</v>
      </c>
      <c r="B24" s="208">
        <f>Rekapitulace_VZT!B45</f>
        <v>0</v>
      </c>
      <c r="C24" s="208">
        <f>Rekapitulace_VZT!C45</f>
        <v>0</v>
      </c>
      <c r="D24" s="208">
        <f>Rekapitulace_VZT!D45</f>
        <v>0</v>
      </c>
    </row>
    <row r="25" spans="1:4" s="204" customFormat="1" ht="15.75" customHeight="1" outlineLevel="1" x14ac:dyDescent="0.2">
      <c r="A25" s="207" t="str">
        <f>Rekapitulace_VZT!A53</f>
        <v>D.1.4.4: Zdravotně technické instalace</v>
      </c>
      <c r="B25" s="208">
        <f>Rekapitulace_VZT!B53</f>
        <v>0</v>
      </c>
      <c r="C25" s="208">
        <f>Rekapitulace_VZT!C53</f>
        <v>0</v>
      </c>
      <c r="D25" s="208">
        <f>Rekapitulace_VZT!D53</f>
        <v>0</v>
      </c>
    </row>
    <row r="26" spans="1:4" outlineLevel="1" x14ac:dyDescent="0.2">
      <c r="A26" s="46"/>
    </row>
    <row r="27" spans="1:4" s="77" customFormat="1" ht="24.75" customHeight="1" x14ac:dyDescent="0.25">
      <c r="A27" s="129" t="s">
        <v>3144</v>
      </c>
      <c r="B27" s="84">
        <f>SUBTOTAL(9,B28:B31)</f>
        <v>0</v>
      </c>
      <c r="C27" s="84">
        <f>SUBTOTAL(9,C28:C31)</f>
        <v>0</v>
      </c>
      <c r="D27" s="84">
        <f>SUBTOTAL(9,D28:D31)</f>
        <v>0</v>
      </c>
    </row>
    <row r="28" spans="1:4" s="204" customFormat="1" ht="15.75" customHeight="1" outlineLevel="1" x14ac:dyDescent="0.2">
      <c r="A28" s="207" t="s">
        <v>4307</v>
      </c>
      <c r="B28" s="208">
        <f>Rekapitulace_ELEKTRO!C6</f>
        <v>0</v>
      </c>
      <c r="C28" s="208">
        <f>Rekapitulace_ELEKTRO!D6</f>
        <v>0</v>
      </c>
      <c r="D28" s="208">
        <f>B28+C28</f>
        <v>0</v>
      </c>
    </row>
    <row r="29" spans="1:4" s="204" customFormat="1" ht="15.75" customHeight="1" outlineLevel="1" x14ac:dyDescent="0.2">
      <c r="A29" s="207" t="s">
        <v>4308</v>
      </c>
      <c r="B29" s="208">
        <f>Rekapitulace_ELEKTRO!C31</f>
        <v>0</v>
      </c>
      <c r="C29" s="208">
        <f>Rekapitulace_ELEKTRO!D31</f>
        <v>0</v>
      </c>
      <c r="D29" s="208">
        <f t="shared" ref="D29:D30" si="0">B29+C29</f>
        <v>0</v>
      </c>
    </row>
    <row r="30" spans="1:4" s="204" customFormat="1" ht="15.75" customHeight="1" outlineLevel="1" x14ac:dyDescent="0.2">
      <c r="A30" s="207" t="s">
        <v>4309</v>
      </c>
      <c r="B30" s="208">
        <f>Rekapitulace_ELEKTRO!C49</f>
        <v>0</v>
      </c>
      <c r="C30" s="208">
        <f>Rekapitulace_ELEKTRO!D49</f>
        <v>0</v>
      </c>
      <c r="D30" s="208">
        <f t="shared" si="0"/>
        <v>0</v>
      </c>
    </row>
    <row r="31" spans="1:4" ht="13.5" outlineLevel="1" thickBot="1" x14ac:dyDescent="0.25">
      <c r="A31" s="46"/>
    </row>
    <row r="32" spans="1:4" s="47" customFormat="1" ht="21" customHeight="1" x14ac:dyDescent="0.25">
      <c r="A32" s="130" t="s">
        <v>3142</v>
      </c>
      <c r="B32" s="49">
        <f>SUBTOTAL(9,B6:B31)</f>
        <v>0</v>
      </c>
      <c r="C32" s="70"/>
      <c r="D32" s="70"/>
    </row>
    <row r="33" spans="1:9" s="47" customFormat="1" ht="18.75" customHeight="1" x14ac:dyDescent="0.25">
      <c r="A33" s="131" t="s">
        <v>11</v>
      </c>
      <c r="B33" s="51">
        <f>SUBTOTAL(9,C6:C31)</f>
        <v>0</v>
      </c>
    </row>
    <row r="34" spans="1:9" s="52" customFormat="1" ht="13.5" thickBot="1" x14ac:dyDescent="0.25">
      <c r="A34" s="54" t="str">
        <f>IF(I34=0,"","DPH " &amp; I4 &amp; " % ze základny: " &amp; TEXT(I34,"# ##0"))</f>
        <v/>
      </c>
      <c r="B34" s="53" t="str">
        <f>IF(I34=0,"",I34*I4/100)</f>
        <v/>
      </c>
      <c r="I34" s="52">
        <f>IF(ISNUMBER(I4),SUMIF(__SAZBA__,I4,__CENA__),0)</f>
        <v>0</v>
      </c>
    </row>
    <row r="35" spans="1:9" s="47" customFormat="1" ht="23.25" customHeight="1" x14ac:dyDescent="0.25">
      <c r="A35" s="48" t="s">
        <v>3143</v>
      </c>
      <c r="B35" s="49">
        <f>SUM(B32:B33)</f>
        <v>0</v>
      </c>
      <c r="C35" s="70"/>
      <c r="D35" s="70"/>
    </row>
    <row r="36" spans="1:9" x14ac:dyDescent="0.2">
      <c r="B36" s="466">
        <f>B32-B16</f>
        <v>0</v>
      </c>
    </row>
  </sheetData>
  <sheetProtection algorithmName="SHA-512" hashValue="hvZezaeZb84lP4LH5XBLQ16z8ijpcV2WPcTooDRfkKDkXK6Ka5a7DOz9bW3jGC7GXuB1S7CTkUpuqSLhiyrb7g==" saltValue="L4mZQte5CSJNwQerZvxy0w==" spinCount="100000" sheet="1" objects="1" scenarios="1"/>
  <printOptions horizontalCentered="1"/>
  <pageMargins left="0.6" right="0.49" top="0.78740157480314965" bottom="0.78740157480314965" header="0.39370078740157483" footer="0.39370078740157483"/>
  <pageSetup paperSize="9" scale="90" orientation="portrait" horizontalDpi="300" verticalDpi="300" r:id="rId1"/>
  <headerFooter>
    <oddFooter>&amp;L&amp;8www.euroCALC.cz&amp;C&amp;8&amp;P z &amp;N&amp;R&amp;8&amp;A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outlinePr summaryBelow="0"/>
  </sheetPr>
  <dimension ref="A1:P41"/>
  <sheetViews>
    <sheetView showGridLines="0" view="pageBreakPreview" zoomScaleNormal="100" zoomScaleSheetLayoutView="100" workbookViewId="0">
      <pane ySplit="4" topLeftCell="A5" activePane="bottomLeft" state="frozen"/>
      <selection pane="bottomLeft" activeCell="A13" sqref="A13"/>
    </sheetView>
  </sheetViews>
  <sheetFormatPr defaultRowHeight="12.75" outlineLevelRow="2" x14ac:dyDescent="0.2"/>
  <cols>
    <col min="1" max="1" width="80.7109375" customWidth="1"/>
    <col min="2" max="4" width="15.710937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2132</v>
      </c>
      <c r="B2" s="86"/>
      <c r="C2" s="87"/>
      <c r="D2" s="86"/>
      <c r="E2" s="88"/>
      <c r="F2" s="87"/>
      <c r="G2" s="88"/>
      <c r="H2" s="87"/>
      <c r="I2" s="89"/>
      <c r="J2" s="90"/>
      <c r="K2" s="87"/>
      <c r="L2" s="87"/>
      <c r="M2" s="87"/>
      <c r="N2" s="87"/>
      <c r="O2" s="87"/>
      <c r="P2" s="87"/>
    </row>
    <row r="3" spans="1:16" s="91" customFormat="1" ht="21.6" customHeight="1" x14ac:dyDescent="0.25">
      <c r="A3" s="126" t="s">
        <v>2133</v>
      </c>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IF('Výplně otvorů'!$C$5=0,"",'Výplně otvorů'!$C$5)</f>
        <v>D1.1.1: FASÁDNÍ VÝPLNĚ OTVORŮ</v>
      </c>
      <c r="B6" s="84">
        <f>SUBTOTAL(9,B7:B37)</f>
        <v>0</v>
      </c>
      <c r="C6" s="84">
        <f>SUBTOTAL(9,C7:C37)</f>
        <v>0</v>
      </c>
      <c r="D6" s="84">
        <f>SUBTOTAL(9,D7:D37)</f>
        <v>0</v>
      </c>
    </row>
    <row r="7" spans="1:16" s="188" customFormat="1" ht="15.75" customHeight="1" outlineLevel="1" x14ac:dyDescent="0.2">
      <c r="A7" s="201" t="str">
        <f>IF('Výplně otvorů'!$C$6=0,"",'Výplně otvorů'!$C$6)</f>
        <v>H: Oddíly prací HSV</v>
      </c>
      <c r="B7" s="200">
        <f>SUBTOTAL(9,B8:B14)</f>
        <v>0</v>
      </c>
      <c r="C7" s="200">
        <f>SUBTOTAL(9,C8:C14)</f>
        <v>0</v>
      </c>
      <c r="D7" s="200">
        <f>SUBTOTAL(9,D8:D14)</f>
        <v>0</v>
      </c>
    </row>
    <row r="8" spans="1:16" s="45" customFormat="1" ht="15" customHeight="1" outlineLevel="2" x14ac:dyDescent="0.2">
      <c r="A8" s="127" t="str">
        <f>IF('Výplně otvorů'!$C$7=0,"",'Výplně otvorů'!$C$7)</f>
        <v>0061: Úprava povrchů vnitřní</v>
      </c>
      <c r="B8" s="128" t="str">
        <f>IF('Výplně otvorů'!$J$7=0,"",'Výplně otvorů'!$J$7)</f>
        <v/>
      </c>
      <c r="C8" s="128" t="str">
        <f>IF('Výplně otvorů'!$P$7=0,"",'Výplně otvorů'!$P$7)</f>
        <v/>
      </c>
      <c r="D8" s="128" t="str">
        <f>IF('Výplně otvorů'!$Q$7=0,"",'Výplně otvorů'!$Q$7)</f>
        <v/>
      </c>
    </row>
    <row r="9" spans="1:16" s="45" customFormat="1" ht="15" customHeight="1" outlineLevel="2" x14ac:dyDescent="0.2">
      <c r="A9" s="127" t="str">
        <f>IF('Výplně otvorů'!$C$433=0,"",'Výplně otvorů'!$C$433)</f>
        <v>0062: Úprava povrchů vnější</v>
      </c>
      <c r="B9" s="128" t="str">
        <f>IF('Výplně otvorů'!$J$433=0,"",'Výplně otvorů'!$J$433)</f>
        <v/>
      </c>
      <c r="C9" s="128" t="str">
        <f>IF('Výplně otvorů'!$P$433=0,"",'Výplně otvorů'!$P$433)</f>
        <v/>
      </c>
      <c r="D9" s="128" t="str">
        <f>IF('Výplně otvorů'!$Q$433=0,"",'Výplně otvorů'!$Q$433)</f>
        <v/>
      </c>
    </row>
    <row r="10" spans="1:16" s="45" customFormat="1" ht="15" customHeight="1" outlineLevel="2" x14ac:dyDescent="0.2">
      <c r="A10" s="127" t="str">
        <f>IF('Výplně otvorů'!$C$915=0,"",'Výplně otvorů'!$C$915)</f>
        <v>0094: Lešení</v>
      </c>
      <c r="B10" s="128" t="str">
        <f>IF('Výplně otvorů'!$J$915=0,"",'Výplně otvorů'!$J$915)</f>
        <v/>
      </c>
      <c r="C10" s="128" t="str">
        <f>IF('Výplně otvorů'!$P$915=0,"",'Výplně otvorů'!$P$915)</f>
        <v/>
      </c>
      <c r="D10" s="128" t="str">
        <f>IF('Výplně otvorů'!$Q$915=0,"",'Výplně otvorů'!$Q$915)</f>
        <v/>
      </c>
    </row>
    <row r="11" spans="1:16" s="45" customFormat="1" ht="15" customHeight="1" outlineLevel="2" x14ac:dyDescent="0.2">
      <c r="A11" s="127" t="str">
        <f>IF('Výplně otvorů'!$C$999=0,"",'Výplně otvorů'!$C$999)</f>
        <v>0095: Dokončovací konstrukce a práce</v>
      </c>
      <c r="B11" s="128" t="str">
        <f>IF('Výplně otvorů'!$J$999=0,"",'Výplně otvorů'!$J$999)</f>
        <v/>
      </c>
      <c r="C11" s="128" t="str">
        <f>IF('Výplně otvorů'!$P$999=0,"",'Výplně otvorů'!$P$999)</f>
        <v/>
      </c>
      <c r="D11" s="128" t="str">
        <f>IF('Výplně otvorů'!$Q$999=0,"",'Výplně otvorů'!$Q$999)</f>
        <v/>
      </c>
    </row>
    <row r="12" spans="1:16" s="45" customFormat="1" ht="15" customHeight="1" outlineLevel="2" x14ac:dyDescent="0.2">
      <c r="A12" s="127" t="str">
        <f>IF('Výplně otvorů'!$C$1063=0,"",'Výplně otvorů'!$C$1063)</f>
        <v>0096: Bourání</v>
      </c>
      <c r="B12" s="128" t="str">
        <f>IF('Výplně otvorů'!$J$1063=0,"",'Výplně otvorů'!$J$1063)</f>
        <v/>
      </c>
      <c r="C12" s="128" t="str">
        <f>IF('Výplně otvorů'!$P$1063=0,"",'Výplně otvorů'!$P$1063)</f>
        <v/>
      </c>
      <c r="D12" s="128" t="str">
        <f>IF('Výplně otvorů'!$Q$1063=0,"",'Výplně otvorů'!$Q$1063)</f>
        <v/>
      </c>
    </row>
    <row r="13" spans="1:16" s="45" customFormat="1" ht="15" customHeight="1" outlineLevel="2" x14ac:dyDescent="0.2">
      <c r="A13" s="127" t="str">
        <f>IF('Výplně otvorů'!$C$1341=0,"",'Výplně otvorů'!$C$1341)</f>
        <v>0096.1: Demontáže výplní otvorů</v>
      </c>
      <c r="B13" s="128" t="str">
        <f>IF('Výplně otvorů'!$J$1341=0,"",'Výplně otvorů'!$J$1341)</f>
        <v/>
      </c>
      <c r="C13" s="128" t="str">
        <f>IF('Výplně otvorů'!$P$1341=0,"",'Výplně otvorů'!$P$1341)</f>
        <v/>
      </c>
      <c r="D13" s="128" t="str">
        <f>IF('Výplně otvorů'!$Q$1341=0,"",'Výplně otvorů'!$Q$1341)</f>
        <v/>
      </c>
    </row>
    <row r="14" spans="1:16" s="45" customFormat="1" ht="15" customHeight="1" outlineLevel="2" x14ac:dyDescent="0.2">
      <c r="A14" s="127" t="str">
        <f>IF('Výplně otvorů'!$C$1562=0,"",'Výplně otvorů'!$C$1562)</f>
        <v>099.: Přesun hmot HSV</v>
      </c>
      <c r="B14" s="128" t="str">
        <f>IF('Výplně otvorů'!$J$1562=0,"",'Výplně otvorů'!$J$1562)</f>
        <v/>
      </c>
      <c r="C14" s="128" t="str">
        <f>IF('Výplně otvorů'!$P$1562=0,"",'Výplně otvorů'!$P$1562)</f>
        <v/>
      </c>
      <c r="D14" s="128" t="str">
        <f>IF('Výplně otvorů'!$Q$1562=0,"",'Výplně otvorů'!$Q$1562)</f>
        <v/>
      </c>
    </row>
    <row r="15" spans="1:16" s="188" customFormat="1" ht="15.75" customHeight="1" outlineLevel="1" x14ac:dyDescent="0.2">
      <c r="A15" s="201" t="str">
        <f>IF('Výplně otvorů'!$C$1577=0,"",'Výplně otvorů'!$C$1577)</f>
        <v>P: Oddíly prací PSV</v>
      </c>
      <c r="B15" s="200">
        <f>SUBTOTAL(9,B16:B33)</f>
        <v>0</v>
      </c>
      <c r="C15" s="200">
        <f>SUBTOTAL(9,C16:C33)</f>
        <v>0</v>
      </c>
      <c r="D15" s="200">
        <f>SUBTOTAL(9,D16:D33)</f>
        <v>0</v>
      </c>
    </row>
    <row r="16" spans="1:16" s="45" customFormat="1" ht="15" customHeight="1" outlineLevel="2" x14ac:dyDescent="0.2">
      <c r="A16" s="127" t="str">
        <f>IF('Výplně otvorů'!$C$1578=0,"",'Výplně otvorů'!$C$1578)</f>
        <v>76.: Výměna výplní vnějších otvorů</v>
      </c>
      <c r="B16" s="128" t="str">
        <f>IF('Výplně otvorů'!$J$1578=0,"",'Výplně otvorů'!$J$1578)</f>
        <v/>
      </c>
      <c r="C16" s="128" t="str">
        <f>IF('Výplně otvorů'!$P$1578=0,"",'Výplně otvorů'!$P$1578)</f>
        <v/>
      </c>
      <c r="D16" s="128" t="str">
        <f>IF('Výplně otvorů'!$Q$1578=0,"",'Výplně otvorů'!$Q$1578)</f>
        <v/>
      </c>
    </row>
    <row r="17" spans="1:4" s="45" customFormat="1" ht="15" customHeight="1" outlineLevel="2" x14ac:dyDescent="0.2">
      <c r="A17" s="127" t="str">
        <f>IF('Výplně otvorů'!$C$1676=0,"",'Výplně otvorů'!$C$1676)</f>
        <v>7631: Konstrukce montované - sádrokartonové</v>
      </c>
      <c r="B17" s="128" t="str">
        <f>IF('Výplně otvorů'!$J$1676=0,"",'Výplně otvorů'!$J$1676)</f>
        <v/>
      </c>
      <c r="C17" s="128" t="str">
        <f>IF('Výplně otvorů'!$P$1676=0,"",'Výplně otvorů'!$P$1676)</f>
        <v/>
      </c>
      <c r="D17" s="128" t="str">
        <f>IF('Výplně otvorů'!$Q$1676=0,"",'Výplně otvorů'!$Q$1676)</f>
        <v/>
      </c>
    </row>
    <row r="18" spans="1:4" s="45" customFormat="1" ht="15" customHeight="1" outlineLevel="2" x14ac:dyDescent="0.2">
      <c r="A18" s="127" t="str">
        <f>IF('Výplně otvorů'!$C$1685=0,"",'Výplně otvorů'!$C$1685)</f>
        <v>764.: Konstrukce klempířské</v>
      </c>
      <c r="B18" s="128" t="str">
        <f>IF('Výplně otvorů'!$J$1685=0,"",'Výplně otvorů'!$J$1685)</f>
        <v/>
      </c>
      <c r="C18" s="128" t="str">
        <f>IF('Výplně otvorů'!$P$1685=0,"",'Výplně otvorů'!$P$1685)</f>
        <v/>
      </c>
      <c r="D18" s="128" t="str">
        <f>IF('Výplně otvorů'!$Q$1685=0,"",'Výplně otvorů'!$Q$1685)</f>
        <v/>
      </c>
    </row>
    <row r="19" spans="1:4" s="45" customFormat="1" ht="15" customHeight="1" outlineLevel="2" x14ac:dyDescent="0.2">
      <c r="A19" s="127" t="str">
        <f>IF('Výplně otvorů'!$C$1733=0,"",'Výplně otvorů'!$C$1733)</f>
        <v>765.: Krytiny tvrdé</v>
      </c>
      <c r="B19" s="128" t="str">
        <f>IF('Výplně otvorů'!$J$1733=0,"",'Výplně otvorů'!$J$1733)</f>
        <v/>
      </c>
      <c r="C19" s="128" t="str">
        <f>IF('Výplně otvorů'!$P$1733=0,"",'Výplně otvorů'!$P$1733)</f>
        <v/>
      </c>
      <c r="D19" s="128" t="str">
        <f>IF('Výplně otvorů'!$Q$1733=0,"",'Výplně otvorů'!$Q$1733)</f>
        <v/>
      </c>
    </row>
    <row r="20" spans="1:4" s="45" customFormat="1" ht="15" customHeight="1" outlineLevel="2" x14ac:dyDescent="0.2">
      <c r="A20" s="127" t="str">
        <f>IF('Výplně otvorů'!$C$1737=0,"",'Výplně otvorů'!$C$1737)</f>
        <v>766.: Konstrukce truhlářské</v>
      </c>
      <c r="B20" s="128" t="str">
        <f>IF('Výplně otvorů'!$J$1737=0,"",'Výplně otvorů'!$J$1737)</f>
        <v/>
      </c>
      <c r="C20" s="128" t="str">
        <f>IF('Výplně otvorů'!$P$1737=0,"",'Výplně otvorů'!$P$1737)</f>
        <v/>
      </c>
      <c r="D20" s="128" t="str">
        <f>IF('Výplně otvorů'!$Q$1737=0,"",'Výplně otvorů'!$Q$1737)</f>
        <v/>
      </c>
    </row>
    <row r="21" spans="1:4" s="45" customFormat="1" ht="15" customHeight="1" outlineLevel="2" x14ac:dyDescent="0.2">
      <c r="A21" s="127" t="str">
        <f>IF('Výplně otvorů'!$C$1826=0,"",'Výplně otvorů'!$C$1826)</f>
        <v>766.1: Okna dřevěná</v>
      </c>
      <c r="B21" s="128" t="str">
        <f>IF('Výplně otvorů'!$J$1826=0,"",'Výplně otvorů'!$J$1826)</f>
        <v/>
      </c>
      <c r="C21" s="128" t="str">
        <f>IF('Výplně otvorů'!$P$1826=0,"",'Výplně otvorů'!$P$1826)</f>
        <v/>
      </c>
      <c r="D21" s="128" t="str">
        <f>IF('Výplně otvorů'!$Q$1826=0,"",'Výplně otvorů'!$Q$1826)</f>
        <v/>
      </c>
    </row>
    <row r="22" spans="1:4" s="45" customFormat="1" ht="15" customHeight="1" outlineLevel="2" x14ac:dyDescent="0.2">
      <c r="A22" s="127" t="str">
        <f>IF('Výplně otvorů'!$C$1849=0,"",'Výplně otvorů'!$C$1849)</f>
        <v>766.2: Okna dřevěná špaletová</v>
      </c>
      <c r="B22" s="128" t="str">
        <f>IF('Výplně otvorů'!$J$1849=0,"",'Výplně otvorů'!$J$1849)</f>
        <v/>
      </c>
      <c r="C22" s="128" t="str">
        <f>IF('Výplně otvorů'!$P$1849=0,"",'Výplně otvorů'!$P$1849)</f>
        <v/>
      </c>
      <c r="D22" s="128" t="str">
        <f>IF('Výplně otvorů'!$Q$1849=0,"",'Výplně otvorů'!$Q$1849)</f>
        <v/>
      </c>
    </row>
    <row r="23" spans="1:4" s="45" customFormat="1" ht="15" customHeight="1" outlineLevel="2" x14ac:dyDescent="0.2">
      <c r="A23" s="127" t="str">
        <f>IF('Výplně otvorů'!$C$1864=0,"",'Výplně otvorů'!$C$1864)</f>
        <v>766.3: Okna dřevěná střešní</v>
      </c>
      <c r="B23" s="128" t="str">
        <f>IF('Výplně otvorů'!$J$1864=0,"",'Výplně otvorů'!$J$1864)</f>
        <v/>
      </c>
      <c r="C23" s="128" t="str">
        <f>IF('Výplně otvorů'!$P$1864=0,"",'Výplně otvorů'!$P$1864)</f>
        <v/>
      </c>
      <c r="D23" s="128" t="str">
        <f>IF('Výplně otvorů'!$Q$1864=0,"",'Výplně otvorů'!$Q$1864)</f>
        <v/>
      </c>
    </row>
    <row r="24" spans="1:4" s="45" customFormat="1" ht="15" customHeight="1" outlineLevel="2" x14ac:dyDescent="0.2">
      <c r="A24" s="127" t="str">
        <f>IF('Výplně otvorů'!$C$1868=0,"",'Výplně otvorů'!$C$1868)</f>
        <v>766.4: Vstupní dveře dřevěné - repase</v>
      </c>
      <c r="B24" s="128" t="str">
        <f>IF('Výplně otvorů'!$J$1868=0,"",'Výplně otvorů'!$J$1868)</f>
        <v/>
      </c>
      <c r="C24" s="128" t="str">
        <f>IF('Výplně otvorů'!$P$1868=0,"",'Výplně otvorů'!$P$1868)</f>
        <v/>
      </c>
      <c r="D24" s="128" t="str">
        <f>IF('Výplně otvorů'!$Q$1868=0,"",'Výplně otvorů'!$Q$1868)</f>
        <v/>
      </c>
    </row>
    <row r="25" spans="1:4" s="45" customFormat="1" ht="15" customHeight="1" outlineLevel="2" x14ac:dyDescent="0.2">
      <c r="A25" s="127" t="str">
        <f>IF('Výplně otvorů'!$C$1877=0,"",'Výplně otvorů'!$C$1877)</f>
        <v>766.5: Vstupní dveře dřevěné</v>
      </c>
      <c r="B25" s="128" t="str">
        <f>IF('Výplně otvorů'!$J$1877=0,"",'Výplně otvorů'!$J$1877)</f>
        <v/>
      </c>
      <c r="C25" s="128" t="str">
        <f>IF('Výplně otvorů'!$P$1877=0,"",'Výplně otvorů'!$P$1877)</f>
        <v/>
      </c>
      <c r="D25" s="128" t="str">
        <f>IF('Výplně otvorů'!$Q$1877=0,"",'Výplně otvorů'!$Q$1877)</f>
        <v/>
      </c>
    </row>
    <row r="26" spans="1:4" s="45" customFormat="1" ht="15" customHeight="1" outlineLevel="2" x14ac:dyDescent="0.2">
      <c r="A26" s="127" t="str">
        <f>IF('Výplně otvorů'!$C$1886=0,"",'Výplně otvorů'!$C$1886)</f>
        <v>766.6: Vstupní dveře plastové</v>
      </c>
      <c r="B26" s="128" t="str">
        <f>IF('Výplně otvorů'!$J$1886=0,"",'Výplně otvorů'!$J$1886)</f>
        <v/>
      </c>
      <c r="C26" s="128" t="str">
        <f>IF('Výplně otvorů'!$P$1886=0,"",'Výplně otvorů'!$P$1886)</f>
        <v/>
      </c>
      <c r="D26" s="128" t="str">
        <f>IF('Výplně otvorů'!$Q$1886=0,"",'Výplně otvorů'!$Q$1886)</f>
        <v/>
      </c>
    </row>
    <row r="27" spans="1:4" s="45" customFormat="1" ht="15" customHeight="1" outlineLevel="2" x14ac:dyDescent="0.2">
      <c r="A27" s="127" t="str">
        <f>IF('Výplně otvorů'!$C$1890=0,"",'Výplně otvorů'!$C$1890)</f>
        <v>766.9: Připojovací spáry oken dřevěných</v>
      </c>
      <c r="B27" s="128" t="str">
        <f>IF('Výplně otvorů'!$J$1890=0,"",'Výplně otvorů'!$J$1890)</f>
        <v/>
      </c>
      <c r="C27" s="128" t="str">
        <f>IF('Výplně otvorů'!$P$1890=0,"",'Výplně otvorů'!$P$1890)</f>
        <v/>
      </c>
      <c r="D27" s="128" t="str">
        <f>IF('Výplně otvorů'!$Q$1890=0,"",'Výplně otvorů'!$Q$1890)</f>
        <v/>
      </c>
    </row>
    <row r="28" spans="1:4" s="45" customFormat="1" ht="15" customHeight="1" outlineLevel="2" x14ac:dyDescent="0.2">
      <c r="A28" s="127" t="str">
        <f>IF('Výplně otvorů'!$C$2225=0,"",'Výplně otvorů'!$C$2225)</f>
        <v>767.1: Výplně otvorů hliníkové</v>
      </c>
      <c r="B28" s="128" t="str">
        <f>IF('Výplně otvorů'!$J$2225=0,"",'Výplně otvorů'!$J$2225)</f>
        <v/>
      </c>
      <c r="C28" s="128" t="str">
        <f>IF('Výplně otvorů'!$P$2225=0,"",'Výplně otvorů'!$P$2225)</f>
        <v/>
      </c>
      <c r="D28" s="128" t="str">
        <f>IF('Výplně otvorů'!$Q$2225=0,"",'Výplně otvorů'!$Q$2225)</f>
        <v/>
      </c>
    </row>
    <row r="29" spans="1:4" s="45" customFormat="1" ht="15" customHeight="1" outlineLevel="2" x14ac:dyDescent="0.2">
      <c r="A29" s="127" t="str">
        <f>IF('Výplně otvorů'!$C$2234=0,"",'Výplně otvorů'!$C$2234)</f>
        <v>767.9: Připojovací spáry výplní otvorů hliníkových</v>
      </c>
      <c r="B29" s="128" t="str">
        <f>IF('Výplně otvorů'!$J$2234=0,"",'Výplně otvorů'!$J$2234)</f>
        <v/>
      </c>
      <c r="C29" s="128" t="str">
        <f>IF('Výplně otvorů'!$P$2234=0,"",'Výplně otvorů'!$P$2234)</f>
        <v/>
      </c>
      <c r="D29" s="128" t="str">
        <f>IF('Výplně otvorů'!$Q$2234=0,"",'Výplně otvorů'!$Q$2234)</f>
        <v/>
      </c>
    </row>
    <row r="30" spans="1:4" s="45" customFormat="1" ht="15" customHeight="1" outlineLevel="2" x14ac:dyDescent="0.2">
      <c r="A30" s="127" t="str">
        <f>IF('Výplně otvorů'!$C$2268=0,"",'Výplně otvorů'!$C$2268)</f>
        <v>7679: Zámečnické konstrukce</v>
      </c>
      <c r="B30" s="128" t="str">
        <f>IF('Výplně otvorů'!$J$2268=0,"",'Výplně otvorů'!$J$2268)</f>
        <v/>
      </c>
      <c r="C30" s="128" t="str">
        <f>IF('Výplně otvorů'!$P$2268=0,"",'Výplně otvorů'!$P$2268)</f>
        <v/>
      </c>
      <c r="D30" s="128" t="str">
        <f>IF('Výplně otvorů'!$Q$2268=0,"",'Výplně otvorů'!$Q$2268)</f>
        <v/>
      </c>
    </row>
    <row r="31" spans="1:4" s="45" customFormat="1" ht="15" customHeight="1" outlineLevel="2" x14ac:dyDescent="0.2">
      <c r="A31" s="127" t="str">
        <f>IF('Výplně otvorů'!$C$2291=0,"",'Výplně otvorů'!$C$2291)</f>
        <v>768.1: Rolety a žaluzie</v>
      </c>
      <c r="B31" s="128" t="str">
        <f>IF('Výplně otvorů'!$J$2291=0,"",'Výplně otvorů'!$J$2291)</f>
        <v/>
      </c>
      <c r="C31" s="128" t="str">
        <f>IF('Výplně otvorů'!$P$2291=0,"",'Výplně otvorů'!$P$2291)</f>
        <v/>
      </c>
      <c r="D31" s="128" t="str">
        <f>IF('Výplně otvorů'!$Q$2291=0,"",'Výplně otvorů'!$Q$2291)</f>
        <v/>
      </c>
    </row>
    <row r="32" spans="1:4" s="45" customFormat="1" ht="15" customHeight="1" outlineLevel="2" x14ac:dyDescent="0.2">
      <c r="A32" s="127" t="str">
        <f>IF('Výplně otvorů'!$C$2305=0,"",'Výplně otvorů'!$C$2305)</f>
        <v>781.: Obklady keramické</v>
      </c>
      <c r="B32" s="128" t="str">
        <f>IF('Výplně otvorů'!$J$2305=0,"",'Výplně otvorů'!$J$2305)</f>
        <v/>
      </c>
      <c r="C32" s="128" t="str">
        <f>IF('Výplně otvorů'!$P$2305=0,"",'Výplně otvorů'!$P$2305)</f>
        <v/>
      </c>
      <c r="D32" s="128" t="str">
        <f>IF('Výplně otvorů'!$Q$2305=0,"",'Výplně otvorů'!$Q$2305)</f>
        <v/>
      </c>
    </row>
    <row r="33" spans="1:9" s="45" customFormat="1" ht="15" customHeight="1" outlineLevel="2" x14ac:dyDescent="0.2">
      <c r="A33" s="127" t="str">
        <f>IF('Výplně otvorů'!$C$2316=0,"",'Výplně otvorů'!$C$2316)</f>
        <v>784.: Malby</v>
      </c>
      <c r="B33" s="128" t="str">
        <f>IF('Výplně otvorů'!$J$2316=0,"",'Výplně otvorů'!$J$2316)</f>
        <v/>
      </c>
      <c r="C33" s="128" t="str">
        <f>IF('Výplně otvorů'!$P$2316=0,"",'Výplně otvorů'!$P$2316)</f>
        <v/>
      </c>
      <c r="D33" s="128" t="str">
        <f>IF('Výplně otvorů'!$Q$2316=0,"",'Výplně otvorů'!$Q$2316)</f>
        <v/>
      </c>
    </row>
    <row r="34" spans="1:9" s="188" customFormat="1" ht="15.75" customHeight="1" outlineLevel="1" x14ac:dyDescent="0.2">
      <c r="A34" s="201" t="str">
        <f>IF('Výplně otvorů'!$C$2329=0,"",'Výplně otvorů'!$C$2329)</f>
        <v>VN_ON: Vedlejší a ostatní náklady</v>
      </c>
      <c r="B34" s="200">
        <f>SUBTOTAL(9,B35:B37)</f>
        <v>0</v>
      </c>
      <c r="C34" s="200">
        <f>SUBTOTAL(9,C35:C37)</f>
        <v>0</v>
      </c>
      <c r="D34" s="200">
        <f>SUBTOTAL(9,D35:D37)</f>
        <v>0</v>
      </c>
    </row>
    <row r="35" spans="1:9" s="45" customFormat="1" ht="15" customHeight="1" outlineLevel="2" x14ac:dyDescent="0.2">
      <c r="A35" s="127" t="str">
        <f>IF('Výplně otvorů'!$C$2330=0,"",'Výplně otvorů'!$C$2330)</f>
        <v>000.1: Průzkumné a projektové práce, vzorky</v>
      </c>
      <c r="B35" s="128" t="str">
        <f>IF('Výplně otvorů'!$J$2330=0,"",'Výplně otvorů'!$J$2330)</f>
        <v/>
      </c>
      <c r="C35" s="128" t="str">
        <f>IF('Výplně otvorů'!$P$2330=0,"",'Výplně otvorů'!$P$2330)</f>
        <v/>
      </c>
      <c r="D35" s="128" t="str">
        <f>IF('Výplně otvorů'!$Q$2330=0,"",'Výplně otvorů'!$Q$2330)</f>
        <v/>
      </c>
    </row>
    <row r="36" spans="1:9" s="45" customFormat="1" ht="15" customHeight="1" outlineLevel="2" x14ac:dyDescent="0.2">
      <c r="A36" s="127" t="str">
        <f>IF('Výplně otvorů'!$C$2334=0,"",'Výplně otvorů'!$C$2334)</f>
        <v>000.2: Vedlejší náklady</v>
      </c>
      <c r="B36" s="128" t="str">
        <f>IF('Výplně otvorů'!$J$2334=0,"",'Výplně otvorů'!$J$2334)</f>
        <v/>
      </c>
      <c r="C36" s="128" t="str">
        <f>IF('Výplně otvorů'!$P$2334=0,"",'Výplně otvorů'!$P$2334)</f>
        <v/>
      </c>
      <c r="D36" s="128" t="str">
        <f>IF('Výplně otvorů'!$Q$2334=0,"",'Výplně otvorů'!$Q$2334)</f>
        <v/>
      </c>
    </row>
    <row r="37" spans="1:9" ht="13.5" outlineLevel="2" thickBot="1" x14ac:dyDescent="0.25">
      <c r="A37" s="46"/>
    </row>
    <row r="38" spans="1:9" s="47" customFormat="1" ht="15" x14ac:dyDescent="0.25">
      <c r="A38" s="130" t="s">
        <v>780</v>
      </c>
      <c r="B38" s="49">
        <f>SUBTOTAL(9,B6:B37)</f>
        <v>0</v>
      </c>
      <c r="C38" s="70"/>
      <c r="D38" s="70"/>
    </row>
    <row r="39" spans="1:9" s="47" customFormat="1" ht="18.75" customHeight="1" x14ac:dyDescent="0.25">
      <c r="A39" s="131" t="s">
        <v>11</v>
      </c>
      <c r="B39" s="51">
        <f>C6</f>
        <v>0</v>
      </c>
    </row>
    <row r="40" spans="1:9" s="52" customFormat="1" ht="13.5" thickBot="1" x14ac:dyDescent="0.25">
      <c r="A40" s="54" t="str">
        <f>IF(I40=0,"","DPH " &amp; I4 &amp; " % ze základny: " &amp; TEXT(I40,"# ##0"))</f>
        <v/>
      </c>
      <c r="B40" s="53" t="str">
        <f>IF(I40=0,"",I40*I4/100)</f>
        <v/>
      </c>
      <c r="I40" s="52">
        <f>IF(ISNUMBER(I4),SUMIF(__SAZBA__,I4,__CENA__),0)</f>
        <v>0</v>
      </c>
    </row>
    <row r="41" spans="1:9" s="47" customFormat="1" ht="23.25" customHeight="1" x14ac:dyDescent="0.25">
      <c r="A41" s="48" t="s">
        <v>1433</v>
      </c>
      <c r="B41" s="49">
        <f>SUM(B38:B39)</f>
        <v>0</v>
      </c>
      <c r="C41" s="70"/>
      <c r="D41" s="70"/>
    </row>
  </sheetData>
  <sheetProtection algorithmName="SHA-512" hashValue="ZJPVQlj038IknFHGkFiBIPNXj0frVuS94RcsYmeq7GZ93xXb9dMe1xoNst6p6KPidIFFLPZtibje5EPXCcL+bw==" saltValue="kquVtjdTTmmIEftCQtd5RA==" spinCount="100000" sheet="1" objects="1" scenarios="1"/>
  <phoneticPr fontId="0" type="noConversion"/>
  <printOptions horizontalCentered="1"/>
  <pageMargins left="0.78740157480314965" right="0.78740157480314965" top="0.78740157480314965" bottom="0.78740157480314965" header="0.39370078740157483" footer="0.39370078740157483"/>
  <pageSetup paperSize="9" scale="90" orientation="landscape" horizontalDpi="300" verticalDpi="300" r:id="rId1"/>
  <headerFooter>
    <oddFooter>&amp;L&amp;8www.euroCALC.cz&amp;C&amp;8&amp;P z &amp;N&amp;R&amp;8&amp;A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outlinePr summaryBelow="0"/>
  </sheetPr>
  <dimension ref="A1:AA2341"/>
  <sheetViews>
    <sheetView showGridLines="0" view="pageBreakPreview" zoomScaleNormal="100" zoomScaleSheetLayoutView="100" workbookViewId="0">
      <pane ySplit="3" topLeftCell="A2284" activePane="bottomLeft" state="frozen"/>
      <selection pane="bottomLeft" activeCell="I2309" sqref="I2309"/>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8"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85546875" style="396" bestFit="1" customWidth="1"/>
    <col min="19" max="19" width="9.140625" style="396"/>
    <col min="20" max="20" width="9.85546875" style="228" hidden="1" customWidth="1"/>
    <col min="21" max="21" width="5.5703125" style="228" hidden="1" customWidth="1"/>
    <col min="22" max="22" width="8.42578125" style="228" hidden="1" customWidth="1"/>
    <col min="23" max="23" width="4.85546875" style="228" hidden="1" customWidth="1"/>
    <col min="24" max="24" width="7.5703125" style="228" hidden="1" customWidth="1"/>
    <col min="25" max="26" width="0" style="228" hidden="1" customWidth="1"/>
    <col min="27" max="27" width="9.140625" style="228"/>
  </cols>
  <sheetData>
    <row r="1" spans="1:27" s="91" customFormat="1" ht="21.6" customHeight="1" x14ac:dyDescent="0.25">
      <c r="A1" s="85"/>
      <c r="B1" s="86"/>
      <c r="C1" s="86" t="s">
        <v>2051</v>
      </c>
      <c r="D1" s="87"/>
      <c r="E1" s="86"/>
      <c r="F1" s="88"/>
      <c r="G1" s="87"/>
      <c r="H1" s="88"/>
      <c r="I1" s="87"/>
      <c r="J1" s="89"/>
      <c r="K1" s="90"/>
      <c r="L1" s="87"/>
      <c r="M1" s="87"/>
      <c r="N1" s="87"/>
      <c r="O1" s="87"/>
      <c r="P1" s="87"/>
      <c r="Q1" s="87"/>
      <c r="R1" s="394"/>
      <c r="S1" s="394"/>
      <c r="T1" s="226"/>
      <c r="U1" s="226"/>
      <c r="V1" s="226"/>
      <c r="W1" s="226"/>
      <c r="X1" s="226"/>
      <c r="Y1" s="226"/>
      <c r="Z1" s="226"/>
      <c r="AA1" s="226"/>
    </row>
    <row r="2" spans="1:27" s="91" customFormat="1" ht="21.6" customHeight="1" x14ac:dyDescent="0.25">
      <c r="A2" s="85"/>
      <c r="B2" s="86"/>
      <c r="C2" s="86" t="s">
        <v>2132</v>
      </c>
      <c r="D2" s="87"/>
      <c r="E2" s="86"/>
      <c r="F2" s="88"/>
      <c r="G2" s="87"/>
      <c r="H2" s="88"/>
      <c r="I2" s="87"/>
      <c r="J2" s="89"/>
      <c r="K2" s="90"/>
      <c r="L2" s="87"/>
      <c r="M2" s="87"/>
      <c r="N2" s="87"/>
      <c r="O2" s="87"/>
      <c r="P2" s="87"/>
      <c r="Q2" s="87"/>
      <c r="R2" s="394"/>
      <c r="S2" s="394"/>
      <c r="T2" s="226"/>
      <c r="U2" s="226"/>
      <c r="V2" s="226"/>
      <c r="W2" s="226"/>
      <c r="X2" s="226"/>
      <c r="Y2" s="226"/>
      <c r="Z2" s="226"/>
      <c r="AA2" s="226"/>
    </row>
    <row r="3" spans="1:27" s="16" customFormat="1" ht="24.75" thickBot="1" x14ac:dyDescent="0.25">
      <c r="A3" s="17" t="s">
        <v>125</v>
      </c>
      <c r="B3" s="17" t="s">
        <v>12</v>
      </c>
      <c r="C3" s="68" t="s">
        <v>71</v>
      </c>
      <c r="D3" s="68" t="s">
        <v>762</v>
      </c>
      <c r="E3" s="17" t="s">
        <v>5</v>
      </c>
      <c r="F3" s="71" t="s">
        <v>2050</v>
      </c>
      <c r="G3" s="17" t="s">
        <v>118</v>
      </c>
      <c r="H3" s="17" t="s">
        <v>526</v>
      </c>
      <c r="I3" s="17" t="s">
        <v>468</v>
      </c>
      <c r="J3" s="17" t="s">
        <v>33</v>
      </c>
      <c r="K3" s="17" t="s">
        <v>626</v>
      </c>
      <c r="L3" s="17" t="s">
        <v>149</v>
      </c>
      <c r="M3" s="17" t="s">
        <v>851</v>
      </c>
      <c r="N3" s="17" t="s">
        <v>85</v>
      </c>
      <c r="O3" s="17" t="s">
        <v>415</v>
      </c>
      <c r="P3" s="17" t="s">
        <v>11</v>
      </c>
      <c r="Q3" s="17" t="s">
        <v>456</v>
      </c>
      <c r="R3" s="395"/>
      <c r="S3" s="395"/>
      <c r="T3" s="227"/>
      <c r="U3" s="227"/>
      <c r="V3" s="227"/>
      <c r="W3" s="227"/>
      <c r="X3" s="227"/>
      <c r="Y3" s="227"/>
      <c r="Z3" s="227"/>
      <c r="AA3" s="227"/>
    </row>
    <row r="4" spans="1:27" ht="11.25" customHeight="1" x14ac:dyDescent="0.2">
      <c r="A4" s="2"/>
      <c r="B4" s="18"/>
      <c r="C4" s="19"/>
      <c r="D4" s="20"/>
      <c r="E4" s="6"/>
      <c r="F4" s="2"/>
      <c r="G4" s="2"/>
      <c r="H4" s="2"/>
      <c r="I4" s="2"/>
      <c r="J4" s="2"/>
      <c r="K4" s="2"/>
      <c r="L4" s="2"/>
      <c r="M4" s="2"/>
      <c r="N4" s="2"/>
      <c r="O4" s="2"/>
      <c r="P4" s="2"/>
      <c r="Q4" s="2"/>
    </row>
    <row r="5" spans="1:27" s="77" customFormat="1" ht="19.5" customHeight="1" x14ac:dyDescent="0.25">
      <c r="A5" s="78"/>
      <c r="B5" s="79"/>
      <c r="C5" s="79" t="s">
        <v>2137</v>
      </c>
      <c r="D5" s="80"/>
      <c r="E5" s="81"/>
      <c r="F5" s="82"/>
      <c r="G5" s="83"/>
      <c r="H5" s="82"/>
      <c r="I5" s="83"/>
      <c r="J5" s="84">
        <f>SUBTOTAL(9,J6:J2341)</f>
        <v>0</v>
      </c>
      <c r="K5" s="74"/>
      <c r="L5" s="75">
        <f>SUBTOTAL(9,L6:L2341)</f>
        <v>532.63362791949987</v>
      </c>
      <c r="M5" s="72"/>
      <c r="N5" s="75">
        <f>SUBTOTAL(9,N6:N2341)</f>
        <v>235.01538813499999</v>
      </c>
      <c r="O5" s="76" t="s">
        <v>2</v>
      </c>
      <c r="P5" s="73">
        <f>SUBTOTAL(9,P6:P2341)</f>
        <v>0</v>
      </c>
      <c r="Q5" s="73">
        <f>SUBTOTAL(9,Q6:Q2341)</f>
        <v>0</v>
      </c>
      <c r="R5" s="397"/>
      <c r="S5" s="397"/>
      <c r="T5" s="229"/>
      <c r="U5" s="229"/>
      <c r="V5" s="229"/>
      <c r="W5" s="229"/>
      <c r="X5" s="229"/>
      <c r="Y5" s="229"/>
      <c r="Z5" s="229"/>
      <c r="AA5" s="229"/>
    </row>
    <row r="6" spans="1:27" s="193" customFormat="1" ht="18.75" customHeight="1" outlineLevel="1" x14ac:dyDescent="0.2">
      <c r="A6" s="194"/>
      <c r="B6" s="195"/>
      <c r="C6" s="195" t="s">
        <v>1034</v>
      </c>
      <c r="D6" s="196"/>
      <c r="E6" s="197"/>
      <c r="F6" s="198"/>
      <c r="G6" s="199"/>
      <c r="H6" s="198"/>
      <c r="I6" s="199"/>
      <c r="J6" s="200">
        <f>SUBTOTAL(9,J7:J1576)</f>
        <v>0</v>
      </c>
      <c r="K6" s="190"/>
      <c r="L6" s="191">
        <f>SUBTOTAL(9,L7:L1576)</f>
        <v>529.43889470950012</v>
      </c>
      <c r="M6" s="189"/>
      <c r="N6" s="191">
        <f>SUBTOTAL(9,N7:N1576)</f>
        <v>234.53682427499999</v>
      </c>
      <c r="O6" s="192" t="s">
        <v>2</v>
      </c>
      <c r="P6" s="187">
        <f>SUBTOTAL(9,P7:P1576)</f>
        <v>0</v>
      </c>
      <c r="Q6" s="187">
        <f>SUBTOTAL(9,Q7:Q1576)</f>
        <v>0</v>
      </c>
      <c r="R6" s="398"/>
      <c r="S6" s="398"/>
      <c r="T6" s="230"/>
      <c r="U6" s="230"/>
      <c r="V6" s="230"/>
      <c r="W6" s="230"/>
      <c r="X6" s="230"/>
      <c r="Y6" s="230"/>
      <c r="Z6" s="230"/>
      <c r="AA6" s="230"/>
    </row>
    <row r="7" spans="1:27" s="21" customFormat="1" ht="16.5" customHeight="1" outlineLevel="2" x14ac:dyDescent="0.2">
      <c r="A7" s="22"/>
      <c r="B7" s="23"/>
      <c r="C7" s="23" t="s">
        <v>1513</v>
      </c>
      <c r="D7" s="29"/>
      <c r="E7" s="6"/>
      <c r="F7" s="24"/>
      <c r="G7" s="25"/>
      <c r="H7" s="24"/>
      <c r="I7" s="25"/>
      <c r="J7" s="26">
        <f>SUBTOTAL(9,J8:J432)</f>
        <v>0</v>
      </c>
      <c r="K7" s="27"/>
      <c r="L7" s="28">
        <f>SUBTOTAL(9,L8:L432)</f>
        <v>132.06597590000001</v>
      </c>
      <c r="M7" s="25"/>
      <c r="N7" s="28">
        <f>SUBTOTAL(9,N8:N432)</f>
        <v>0</v>
      </c>
      <c r="O7" s="57" t="s">
        <v>2</v>
      </c>
      <c r="P7" s="26">
        <f>SUBTOTAL(9,P8:P432)</f>
        <v>0</v>
      </c>
      <c r="Q7" s="26">
        <f>SUBTOTAL(9,Q8:Q432)</f>
        <v>0</v>
      </c>
      <c r="R7" s="399"/>
      <c r="S7" s="399"/>
      <c r="T7" s="231"/>
      <c r="U7" s="231"/>
      <c r="V7" s="231"/>
      <c r="W7" s="231"/>
      <c r="X7" s="231"/>
      <c r="Y7" s="231"/>
      <c r="Z7" s="231"/>
      <c r="AA7" s="231"/>
    </row>
    <row r="8" spans="1:27" s="30" customFormat="1" ht="12" outlineLevel="3" x14ac:dyDescent="0.2">
      <c r="A8" s="12">
        <v>1</v>
      </c>
      <c r="B8" s="31" t="s">
        <v>232</v>
      </c>
      <c r="C8" s="32" t="s">
        <v>1865</v>
      </c>
      <c r="D8" s="32"/>
      <c r="E8" s="13" t="s">
        <v>7</v>
      </c>
      <c r="F8" s="33">
        <v>1367.4637999999993</v>
      </c>
      <c r="G8" s="14">
        <v>0</v>
      </c>
      <c r="H8" s="33">
        <f>F8*(1+G8/100)</f>
        <v>1367.4637999999993</v>
      </c>
      <c r="I8" s="475"/>
      <c r="J8" s="15">
        <f>H8*I8</f>
        <v>0</v>
      </c>
      <c r="K8" s="34"/>
      <c r="L8" s="35">
        <f>H8*K8</f>
        <v>0</v>
      </c>
      <c r="M8" s="34"/>
      <c r="N8" s="35">
        <f>H8*M8</f>
        <v>0</v>
      </c>
      <c r="O8" s="15">
        <v>21</v>
      </c>
      <c r="P8" s="15">
        <f>J8*(O8/100)</f>
        <v>0</v>
      </c>
      <c r="Q8" s="15">
        <f>J8+P8</f>
        <v>0</v>
      </c>
      <c r="R8" s="400"/>
      <c r="S8" s="400"/>
      <c r="T8" s="232" t="s">
        <v>1165</v>
      </c>
      <c r="U8" s="232" t="s">
        <v>1077</v>
      </c>
      <c r="V8" s="232" t="s">
        <v>1130</v>
      </c>
      <c r="W8" s="232" t="s">
        <v>1131</v>
      </c>
      <c r="X8" s="232" t="s">
        <v>1132</v>
      </c>
      <c r="Y8" s="232"/>
      <c r="Z8" s="232"/>
      <c r="AA8" s="232"/>
    </row>
    <row r="9" spans="1:27" s="36" customFormat="1" ht="11.25" outlineLevel="4" x14ac:dyDescent="0.2">
      <c r="A9" s="37"/>
      <c r="B9" s="38"/>
      <c r="C9" s="39" t="s">
        <v>1183</v>
      </c>
      <c r="D9" s="39"/>
      <c r="E9" s="38"/>
      <c r="F9" s="40">
        <v>0</v>
      </c>
      <c r="G9" s="41"/>
      <c r="H9" s="42"/>
      <c r="I9" s="41"/>
      <c r="J9" s="43"/>
      <c r="K9" s="44"/>
      <c r="L9" s="41"/>
      <c r="M9" s="41"/>
      <c r="N9" s="41"/>
      <c r="O9" s="58" t="s">
        <v>2</v>
      </c>
      <c r="P9" s="41"/>
      <c r="Q9" s="41"/>
      <c r="R9" s="401"/>
      <c r="S9" s="401"/>
    </row>
    <row r="10" spans="1:27" s="36" customFormat="1" ht="11.25" outlineLevel="4" x14ac:dyDescent="0.2">
      <c r="A10" s="37"/>
      <c r="B10" s="38"/>
      <c r="C10" s="39" t="s">
        <v>1043</v>
      </c>
      <c r="D10" s="39"/>
      <c r="E10" s="38"/>
      <c r="F10" s="40">
        <v>34.32</v>
      </c>
      <c r="G10" s="41"/>
      <c r="H10" s="42"/>
      <c r="I10" s="41"/>
      <c r="J10" s="43"/>
      <c r="K10" s="44"/>
      <c r="L10" s="41"/>
      <c r="M10" s="41"/>
      <c r="N10" s="41"/>
      <c r="O10" s="58" t="s">
        <v>2</v>
      </c>
      <c r="P10" s="41"/>
      <c r="Q10" s="41"/>
      <c r="R10" s="401"/>
      <c r="S10" s="401"/>
    </row>
    <row r="11" spans="1:27" s="36" customFormat="1" ht="11.25" outlineLevel="4" x14ac:dyDescent="0.2">
      <c r="A11" s="37"/>
      <c r="B11" s="38"/>
      <c r="C11" s="39" t="s">
        <v>906</v>
      </c>
      <c r="D11" s="39"/>
      <c r="E11" s="38"/>
      <c r="F11" s="40">
        <v>0.88</v>
      </c>
      <c r="G11" s="41"/>
      <c r="H11" s="42"/>
      <c r="I11" s="41"/>
      <c r="J11" s="43"/>
      <c r="K11" s="44"/>
      <c r="L11" s="41"/>
      <c r="M11" s="41"/>
      <c r="N11" s="41"/>
      <c r="O11" s="58" t="s">
        <v>2</v>
      </c>
      <c r="P11" s="41"/>
      <c r="Q11" s="41"/>
      <c r="R11" s="401"/>
      <c r="S11" s="401"/>
    </row>
    <row r="12" spans="1:27" s="36" customFormat="1" ht="11.25" outlineLevel="4" x14ac:dyDescent="0.2">
      <c r="A12" s="37"/>
      <c r="B12" s="38"/>
      <c r="C12" s="39" t="s">
        <v>909</v>
      </c>
      <c r="D12" s="39"/>
      <c r="E12" s="38"/>
      <c r="F12" s="40">
        <v>7.7489999999999997</v>
      </c>
      <c r="G12" s="41"/>
      <c r="H12" s="42"/>
      <c r="I12" s="41"/>
      <c r="J12" s="43"/>
      <c r="K12" s="44"/>
      <c r="L12" s="41"/>
      <c r="M12" s="41"/>
      <c r="N12" s="41"/>
      <c r="O12" s="58" t="s">
        <v>2</v>
      </c>
      <c r="P12" s="41"/>
      <c r="Q12" s="41"/>
      <c r="R12" s="401"/>
      <c r="S12" s="401"/>
    </row>
    <row r="13" spans="1:27" s="36" customFormat="1" ht="11.25" outlineLevel="4" x14ac:dyDescent="0.2">
      <c r="A13" s="37"/>
      <c r="B13" s="38"/>
      <c r="C13" s="39" t="s">
        <v>912</v>
      </c>
      <c r="D13" s="39"/>
      <c r="E13" s="38"/>
      <c r="F13" s="40">
        <v>0.9</v>
      </c>
      <c r="G13" s="41"/>
      <c r="H13" s="42"/>
      <c r="I13" s="41"/>
      <c r="J13" s="43"/>
      <c r="K13" s="44"/>
      <c r="L13" s="41"/>
      <c r="M13" s="41"/>
      <c r="N13" s="41"/>
      <c r="O13" s="58" t="s">
        <v>2</v>
      </c>
      <c r="P13" s="41"/>
      <c r="Q13" s="41"/>
      <c r="R13" s="401"/>
      <c r="S13" s="401"/>
    </row>
    <row r="14" spans="1:27" s="36" customFormat="1" ht="11.25" outlineLevel="4" x14ac:dyDescent="0.2">
      <c r="A14" s="37"/>
      <c r="B14" s="38"/>
      <c r="C14" s="39" t="s">
        <v>1046</v>
      </c>
      <c r="D14" s="39"/>
      <c r="E14" s="38"/>
      <c r="F14" s="40">
        <v>9.68</v>
      </c>
      <c r="G14" s="41"/>
      <c r="H14" s="42"/>
      <c r="I14" s="41"/>
      <c r="J14" s="43"/>
      <c r="K14" s="44"/>
      <c r="L14" s="41"/>
      <c r="M14" s="41"/>
      <c r="N14" s="41"/>
      <c r="O14" s="58" t="s">
        <v>2</v>
      </c>
      <c r="P14" s="41"/>
      <c r="Q14" s="41"/>
      <c r="R14" s="401"/>
      <c r="S14" s="401"/>
    </row>
    <row r="15" spans="1:27" s="36" customFormat="1" ht="11.25" outlineLevel="4" x14ac:dyDescent="0.2">
      <c r="A15" s="37"/>
      <c r="B15" s="38"/>
      <c r="C15" s="39" t="s">
        <v>917</v>
      </c>
      <c r="D15" s="39"/>
      <c r="E15" s="38"/>
      <c r="F15" s="40">
        <v>1.1199999999999999</v>
      </c>
      <c r="G15" s="41"/>
      <c r="H15" s="42"/>
      <c r="I15" s="41"/>
      <c r="J15" s="43"/>
      <c r="K15" s="44"/>
      <c r="L15" s="41"/>
      <c r="M15" s="41"/>
      <c r="N15" s="41"/>
      <c r="O15" s="58" t="s">
        <v>2</v>
      </c>
      <c r="P15" s="41"/>
      <c r="Q15" s="41"/>
      <c r="R15" s="401"/>
      <c r="S15" s="401"/>
    </row>
    <row r="16" spans="1:27" s="36" customFormat="1" ht="11.25" outlineLevel="4" x14ac:dyDescent="0.2">
      <c r="A16" s="37"/>
      <c r="B16" s="38"/>
      <c r="C16" s="39" t="s">
        <v>925</v>
      </c>
      <c r="D16" s="39"/>
      <c r="E16" s="38"/>
      <c r="F16" s="40">
        <v>13.38</v>
      </c>
      <c r="G16" s="41"/>
      <c r="H16" s="42"/>
      <c r="I16" s="41"/>
      <c r="J16" s="43"/>
      <c r="K16" s="44"/>
      <c r="L16" s="41"/>
      <c r="M16" s="41"/>
      <c r="N16" s="41"/>
      <c r="O16" s="58" t="s">
        <v>2</v>
      </c>
      <c r="P16" s="41"/>
      <c r="Q16" s="41"/>
      <c r="R16" s="401"/>
      <c r="S16" s="401"/>
    </row>
    <row r="17" spans="1:19" s="36" customFormat="1" ht="11.25" outlineLevel="4" x14ac:dyDescent="0.2">
      <c r="A17" s="37"/>
      <c r="B17" s="38"/>
      <c r="C17" s="39" t="s">
        <v>939</v>
      </c>
      <c r="D17" s="39"/>
      <c r="E17" s="38"/>
      <c r="F17" s="40">
        <v>1.0481</v>
      </c>
      <c r="G17" s="41"/>
      <c r="H17" s="42"/>
      <c r="I17" s="41"/>
      <c r="J17" s="43"/>
      <c r="K17" s="44"/>
      <c r="L17" s="41"/>
      <c r="M17" s="41"/>
      <c r="N17" s="41"/>
      <c r="O17" s="58" t="s">
        <v>2</v>
      </c>
      <c r="P17" s="41"/>
      <c r="Q17" s="41"/>
      <c r="R17" s="401"/>
      <c r="S17" s="401"/>
    </row>
    <row r="18" spans="1:19" s="36" customFormat="1" ht="11.25" outlineLevel="4" x14ac:dyDescent="0.2">
      <c r="A18" s="37"/>
      <c r="B18" s="38"/>
      <c r="C18" s="39" t="s">
        <v>1060</v>
      </c>
      <c r="D18" s="39"/>
      <c r="E18" s="38"/>
      <c r="F18" s="40">
        <v>23.862000000000002</v>
      </c>
      <c r="G18" s="41"/>
      <c r="H18" s="42"/>
      <c r="I18" s="41"/>
      <c r="J18" s="43"/>
      <c r="K18" s="44"/>
      <c r="L18" s="41"/>
      <c r="M18" s="41"/>
      <c r="N18" s="41"/>
      <c r="O18" s="58" t="s">
        <v>2</v>
      </c>
      <c r="P18" s="41"/>
      <c r="Q18" s="41"/>
      <c r="R18" s="401"/>
      <c r="S18" s="401"/>
    </row>
    <row r="19" spans="1:19" s="36" customFormat="1" ht="11.25" outlineLevel="4" x14ac:dyDescent="0.2">
      <c r="A19" s="37"/>
      <c r="B19" s="38"/>
      <c r="C19" s="39" t="s">
        <v>955</v>
      </c>
      <c r="D19" s="39"/>
      <c r="E19" s="38"/>
      <c r="F19" s="40">
        <v>4.4000000000000004</v>
      </c>
      <c r="G19" s="41"/>
      <c r="H19" s="42"/>
      <c r="I19" s="41"/>
      <c r="J19" s="43"/>
      <c r="K19" s="44"/>
      <c r="L19" s="41"/>
      <c r="M19" s="41"/>
      <c r="N19" s="41"/>
      <c r="O19" s="58" t="s">
        <v>2</v>
      </c>
      <c r="P19" s="41"/>
      <c r="Q19" s="41"/>
      <c r="R19" s="401"/>
      <c r="S19" s="401"/>
    </row>
    <row r="20" spans="1:19" s="36" customFormat="1" ht="11.25" outlineLevel="4" x14ac:dyDescent="0.2">
      <c r="A20" s="37"/>
      <c r="B20" s="38"/>
      <c r="C20" s="39" t="s">
        <v>1200</v>
      </c>
      <c r="D20" s="39"/>
      <c r="E20" s="38"/>
      <c r="F20" s="40">
        <v>1.099</v>
      </c>
      <c r="G20" s="41"/>
      <c r="H20" s="42"/>
      <c r="I20" s="41"/>
      <c r="J20" s="43"/>
      <c r="K20" s="44"/>
      <c r="L20" s="41"/>
      <c r="M20" s="41"/>
      <c r="N20" s="41"/>
      <c r="O20" s="58" t="s">
        <v>2</v>
      </c>
      <c r="P20" s="41"/>
      <c r="Q20" s="41"/>
      <c r="R20" s="401"/>
      <c r="S20" s="401"/>
    </row>
    <row r="21" spans="1:19" s="36" customFormat="1" ht="11.25" outlineLevel="4" x14ac:dyDescent="0.2">
      <c r="A21" s="37"/>
      <c r="B21" s="38"/>
      <c r="C21" s="39" t="s">
        <v>960</v>
      </c>
      <c r="D21" s="39"/>
      <c r="E21" s="38"/>
      <c r="F21" s="40">
        <v>2.4</v>
      </c>
      <c r="G21" s="41"/>
      <c r="H21" s="42"/>
      <c r="I21" s="41"/>
      <c r="J21" s="43"/>
      <c r="K21" s="44"/>
      <c r="L21" s="41"/>
      <c r="M21" s="41"/>
      <c r="N21" s="41"/>
      <c r="O21" s="58" t="s">
        <v>2</v>
      </c>
      <c r="P21" s="41"/>
      <c r="Q21" s="41"/>
      <c r="R21" s="401"/>
      <c r="S21" s="401"/>
    </row>
    <row r="22" spans="1:19" s="36" customFormat="1" ht="11.25" outlineLevel="4" x14ac:dyDescent="0.2">
      <c r="A22" s="37"/>
      <c r="B22" s="38"/>
      <c r="C22" s="39" t="s">
        <v>963</v>
      </c>
      <c r="D22" s="39"/>
      <c r="E22" s="38"/>
      <c r="F22" s="40">
        <v>2.88</v>
      </c>
      <c r="G22" s="41"/>
      <c r="H22" s="42"/>
      <c r="I22" s="41"/>
      <c r="J22" s="43"/>
      <c r="K22" s="44"/>
      <c r="L22" s="41"/>
      <c r="M22" s="41"/>
      <c r="N22" s="41"/>
      <c r="O22" s="58" t="s">
        <v>2</v>
      </c>
      <c r="P22" s="41"/>
      <c r="Q22" s="41"/>
      <c r="R22" s="401"/>
      <c r="S22" s="401"/>
    </row>
    <row r="23" spans="1:19" s="36" customFormat="1" ht="11.25" outlineLevel="4" x14ac:dyDescent="0.2">
      <c r="A23" s="37"/>
      <c r="B23" s="38"/>
      <c r="C23" s="39" t="s">
        <v>1177</v>
      </c>
      <c r="D23" s="39"/>
      <c r="E23" s="38"/>
      <c r="F23" s="40">
        <v>0.78500000000000003</v>
      </c>
      <c r="G23" s="41"/>
      <c r="H23" s="42"/>
      <c r="I23" s="41"/>
      <c r="J23" s="43"/>
      <c r="K23" s="44"/>
      <c r="L23" s="41"/>
      <c r="M23" s="41"/>
      <c r="N23" s="41"/>
      <c r="O23" s="58" t="s">
        <v>2</v>
      </c>
      <c r="P23" s="41"/>
      <c r="Q23" s="41"/>
      <c r="R23" s="401"/>
      <c r="S23" s="401"/>
    </row>
    <row r="24" spans="1:19" s="36" customFormat="1" ht="11.25" outlineLevel="4" x14ac:dyDescent="0.2">
      <c r="A24" s="37"/>
      <c r="B24" s="38"/>
      <c r="C24" s="39" t="s">
        <v>968</v>
      </c>
      <c r="D24" s="39"/>
      <c r="E24" s="38"/>
      <c r="F24" s="40">
        <v>0.48</v>
      </c>
      <c r="G24" s="41"/>
      <c r="H24" s="42"/>
      <c r="I24" s="41"/>
      <c r="J24" s="43"/>
      <c r="K24" s="44"/>
      <c r="L24" s="41"/>
      <c r="M24" s="41"/>
      <c r="N24" s="41"/>
      <c r="O24" s="58" t="s">
        <v>2</v>
      </c>
      <c r="P24" s="41"/>
      <c r="Q24" s="41"/>
      <c r="R24" s="401"/>
      <c r="S24" s="401"/>
    </row>
    <row r="25" spans="1:19" s="36" customFormat="1" ht="11.25" outlineLevel="4" x14ac:dyDescent="0.2">
      <c r="A25" s="37"/>
      <c r="B25" s="38"/>
      <c r="C25" s="39" t="s">
        <v>790</v>
      </c>
      <c r="D25" s="39"/>
      <c r="E25" s="38"/>
      <c r="F25" s="40">
        <v>3.24</v>
      </c>
      <c r="G25" s="41"/>
      <c r="H25" s="42"/>
      <c r="I25" s="41"/>
      <c r="J25" s="43"/>
      <c r="K25" s="44"/>
      <c r="L25" s="41"/>
      <c r="M25" s="41"/>
      <c r="N25" s="41"/>
      <c r="O25" s="58" t="s">
        <v>2</v>
      </c>
      <c r="P25" s="41"/>
      <c r="Q25" s="41"/>
      <c r="R25" s="401"/>
      <c r="S25" s="401"/>
    </row>
    <row r="26" spans="1:19" s="36" customFormat="1" ht="11.25" outlineLevel="4" x14ac:dyDescent="0.2">
      <c r="A26" s="37"/>
      <c r="B26" s="38"/>
      <c r="C26" s="39" t="s">
        <v>792</v>
      </c>
      <c r="D26" s="39"/>
      <c r="E26" s="38"/>
      <c r="F26" s="40">
        <v>3.24</v>
      </c>
      <c r="G26" s="41"/>
      <c r="H26" s="42"/>
      <c r="I26" s="41"/>
      <c r="J26" s="43"/>
      <c r="K26" s="44"/>
      <c r="L26" s="41"/>
      <c r="M26" s="41"/>
      <c r="N26" s="41"/>
      <c r="O26" s="58" t="s">
        <v>2</v>
      </c>
      <c r="P26" s="41"/>
      <c r="Q26" s="41"/>
      <c r="R26" s="401"/>
      <c r="S26" s="401"/>
    </row>
    <row r="27" spans="1:19" s="36" customFormat="1" ht="11.25" outlineLevel="4" x14ac:dyDescent="0.2">
      <c r="A27" s="37"/>
      <c r="B27" s="38"/>
      <c r="C27" s="39" t="s">
        <v>794</v>
      </c>
      <c r="D27" s="39"/>
      <c r="E27" s="38"/>
      <c r="F27" s="40">
        <v>3.24</v>
      </c>
      <c r="G27" s="41"/>
      <c r="H27" s="42"/>
      <c r="I27" s="41"/>
      <c r="J27" s="43"/>
      <c r="K27" s="44"/>
      <c r="L27" s="41"/>
      <c r="M27" s="41"/>
      <c r="N27" s="41"/>
      <c r="O27" s="58" t="s">
        <v>2</v>
      </c>
      <c r="P27" s="41"/>
      <c r="Q27" s="41"/>
      <c r="R27" s="401"/>
      <c r="S27" s="401"/>
    </row>
    <row r="28" spans="1:19" s="36" customFormat="1" ht="11.25" outlineLevel="4" x14ac:dyDescent="0.2">
      <c r="A28" s="37"/>
      <c r="B28" s="38"/>
      <c r="C28" s="39" t="s">
        <v>1062</v>
      </c>
      <c r="D28" s="39"/>
      <c r="E28" s="38"/>
      <c r="F28" s="40">
        <v>9.3984000000000005</v>
      </c>
      <c r="G28" s="41"/>
      <c r="H28" s="42"/>
      <c r="I28" s="41"/>
      <c r="J28" s="43"/>
      <c r="K28" s="44"/>
      <c r="L28" s="41"/>
      <c r="M28" s="41"/>
      <c r="N28" s="41"/>
      <c r="O28" s="58" t="s">
        <v>2</v>
      </c>
      <c r="P28" s="41"/>
      <c r="Q28" s="41"/>
      <c r="R28" s="401"/>
      <c r="S28" s="401"/>
    </row>
    <row r="29" spans="1:19" s="36" customFormat="1" ht="11.25" outlineLevel="4" x14ac:dyDescent="0.2">
      <c r="A29" s="37"/>
      <c r="B29" s="38"/>
      <c r="C29" s="39" t="s">
        <v>847</v>
      </c>
      <c r="D29" s="39"/>
      <c r="E29" s="38"/>
      <c r="F29" s="40">
        <v>2.9519999999999995</v>
      </c>
      <c r="G29" s="41"/>
      <c r="H29" s="42"/>
      <c r="I29" s="41"/>
      <c r="J29" s="43"/>
      <c r="K29" s="44"/>
      <c r="L29" s="41"/>
      <c r="M29" s="41"/>
      <c r="N29" s="41"/>
      <c r="O29" s="58" t="s">
        <v>2</v>
      </c>
      <c r="P29" s="41"/>
      <c r="Q29" s="41"/>
      <c r="R29" s="401"/>
      <c r="S29" s="401"/>
    </row>
    <row r="30" spans="1:19" s="36" customFormat="1" ht="11.25" outlineLevel="4" x14ac:dyDescent="0.2">
      <c r="A30" s="37"/>
      <c r="B30" s="38"/>
      <c r="C30" s="39" t="s">
        <v>1</v>
      </c>
      <c r="D30" s="39"/>
      <c r="E30" s="38"/>
      <c r="F30" s="40">
        <v>127.05349999999999</v>
      </c>
      <c r="G30" s="41"/>
      <c r="H30" s="42"/>
      <c r="I30" s="41"/>
      <c r="J30" s="43"/>
      <c r="K30" s="44"/>
      <c r="L30" s="41"/>
      <c r="M30" s="41"/>
      <c r="N30" s="41"/>
      <c r="O30" s="58" t="s">
        <v>2</v>
      </c>
      <c r="P30" s="41"/>
      <c r="Q30" s="41"/>
      <c r="R30" s="401"/>
      <c r="S30" s="401"/>
    </row>
    <row r="31" spans="1:19" s="36" customFormat="1" ht="11.25" outlineLevel="4" x14ac:dyDescent="0.2">
      <c r="A31" s="37"/>
      <c r="B31" s="38"/>
      <c r="C31" s="39" t="s">
        <v>1346</v>
      </c>
      <c r="D31" s="39"/>
      <c r="E31" s="38"/>
      <c r="F31" s="40">
        <v>0</v>
      </c>
      <c r="G31" s="41"/>
      <c r="H31" s="42"/>
      <c r="I31" s="41"/>
      <c r="J31" s="43"/>
      <c r="K31" s="44"/>
      <c r="L31" s="41"/>
      <c r="M31" s="41"/>
      <c r="N31" s="41"/>
      <c r="O31" s="58" t="s">
        <v>2</v>
      </c>
      <c r="P31" s="41"/>
      <c r="Q31" s="41"/>
      <c r="R31" s="401"/>
      <c r="S31" s="401"/>
    </row>
    <row r="32" spans="1:19" s="36" customFormat="1" ht="11.25" outlineLevel="4" x14ac:dyDescent="0.2">
      <c r="A32" s="37"/>
      <c r="B32" s="38"/>
      <c r="C32" s="39" t="s">
        <v>1051</v>
      </c>
      <c r="D32" s="39"/>
      <c r="E32" s="38"/>
      <c r="F32" s="40">
        <v>384.75000000000006</v>
      </c>
      <c r="G32" s="41"/>
      <c r="H32" s="42"/>
      <c r="I32" s="41"/>
      <c r="J32" s="43"/>
      <c r="K32" s="44"/>
      <c r="L32" s="41"/>
      <c r="M32" s="41"/>
      <c r="N32" s="41"/>
      <c r="O32" s="58" t="s">
        <v>2</v>
      </c>
      <c r="P32" s="41"/>
      <c r="Q32" s="41"/>
      <c r="R32" s="401"/>
      <c r="S32" s="401"/>
    </row>
    <row r="33" spans="1:19" s="36" customFormat="1" ht="11.25" outlineLevel="4" x14ac:dyDescent="0.2">
      <c r="A33" s="37"/>
      <c r="B33" s="38"/>
      <c r="C33" s="39" t="s">
        <v>1056</v>
      </c>
      <c r="D33" s="39"/>
      <c r="E33" s="38"/>
      <c r="F33" s="40">
        <v>314.15999999999997</v>
      </c>
      <c r="G33" s="41"/>
      <c r="H33" s="42"/>
      <c r="I33" s="41"/>
      <c r="J33" s="43"/>
      <c r="K33" s="44"/>
      <c r="L33" s="41"/>
      <c r="M33" s="41"/>
      <c r="N33" s="41"/>
      <c r="O33" s="58" t="s">
        <v>2</v>
      </c>
      <c r="P33" s="41"/>
      <c r="Q33" s="41"/>
      <c r="R33" s="401"/>
      <c r="S33" s="401"/>
    </row>
    <row r="34" spans="1:19" s="36" customFormat="1" ht="11.25" outlineLevel="4" x14ac:dyDescent="0.2">
      <c r="A34" s="37"/>
      <c r="B34" s="38"/>
      <c r="C34" s="39" t="s">
        <v>920</v>
      </c>
      <c r="D34" s="39"/>
      <c r="E34" s="38"/>
      <c r="F34" s="40">
        <v>1</v>
      </c>
      <c r="G34" s="41"/>
      <c r="H34" s="42"/>
      <c r="I34" s="41"/>
      <c r="J34" s="43"/>
      <c r="K34" s="44"/>
      <c r="L34" s="41"/>
      <c r="M34" s="41"/>
      <c r="N34" s="41"/>
      <c r="O34" s="58" t="s">
        <v>2</v>
      </c>
      <c r="P34" s="41"/>
      <c r="Q34" s="41"/>
      <c r="R34" s="401"/>
      <c r="S34" s="401"/>
    </row>
    <row r="35" spans="1:19" s="36" customFormat="1" ht="11.25" outlineLevel="4" x14ac:dyDescent="0.2">
      <c r="A35" s="37"/>
      <c r="B35" s="38"/>
      <c r="C35" s="39" t="s">
        <v>1058</v>
      </c>
      <c r="D35" s="39"/>
      <c r="E35" s="38"/>
      <c r="F35" s="40">
        <v>89.775000000000006</v>
      </c>
      <c r="G35" s="41"/>
      <c r="H35" s="42"/>
      <c r="I35" s="41"/>
      <c r="J35" s="43"/>
      <c r="K35" s="44"/>
      <c r="L35" s="41"/>
      <c r="M35" s="41"/>
      <c r="N35" s="41"/>
      <c r="O35" s="58" t="s">
        <v>2</v>
      </c>
      <c r="P35" s="41"/>
      <c r="Q35" s="41"/>
      <c r="R35" s="401"/>
      <c r="S35" s="401"/>
    </row>
    <row r="36" spans="1:19" s="36" customFormat="1" ht="11.25" outlineLevel="4" x14ac:dyDescent="0.2">
      <c r="A36" s="37"/>
      <c r="B36" s="38"/>
      <c r="C36" s="39" t="s">
        <v>928</v>
      </c>
      <c r="D36" s="39"/>
      <c r="E36" s="38"/>
      <c r="F36" s="40">
        <v>18.75</v>
      </c>
      <c r="G36" s="41"/>
      <c r="H36" s="42"/>
      <c r="I36" s="41"/>
      <c r="J36" s="43"/>
      <c r="K36" s="44"/>
      <c r="L36" s="41"/>
      <c r="M36" s="41"/>
      <c r="N36" s="41"/>
      <c r="O36" s="58" t="s">
        <v>2</v>
      </c>
      <c r="P36" s="41"/>
      <c r="Q36" s="41"/>
      <c r="R36" s="401"/>
      <c r="S36" s="401"/>
    </row>
    <row r="37" spans="1:19" s="36" customFormat="1" ht="11.25" outlineLevel="4" x14ac:dyDescent="0.2">
      <c r="A37" s="37"/>
      <c r="B37" s="38"/>
      <c r="C37" s="39" t="s">
        <v>933</v>
      </c>
      <c r="D37" s="39"/>
      <c r="E37" s="38"/>
      <c r="F37" s="40">
        <v>21.75</v>
      </c>
      <c r="G37" s="41"/>
      <c r="H37" s="42"/>
      <c r="I37" s="41"/>
      <c r="J37" s="43"/>
      <c r="K37" s="44"/>
      <c r="L37" s="41"/>
      <c r="M37" s="41"/>
      <c r="N37" s="41"/>
      <c r="O37" s="58" t="s">
        <v>2</v>
      </c>
      <c r="P37" s="41"/>
      <c r="Q37" s="41"/>
      <c r="R37" s="401"/>
      <c r="S37" s="401"/>
    </row>
    <row r="38" spans="1:19" s="36" customFormat="1" ht="11.25" outlineLevel="4" x14ac:dyDescent="0.2">
      <c r="A38" s="37"/>
      <c r="B38" s="38"/>
      <c r="C38" s="39" t="s">
        <v>936</v>
      </c>
      <c r="D38" s="39"/>
      <c r="E38" s="38"/>
      <c r="F38" s="40">
        <v>34.6875</v>
      </c>
      <c r="G38" s="41"/>
      <c r="H38" s="42"/>
      <c r="I38" s="41"/>
      <c r="J38" s="43"/>
      <c r="K38" s="44"/>
      <c r="L38" s="41"/>
      <c r="M38" s="41"/>
      <c r="N38" s="41"/>
      <c r="O38" s="58" t="s">
        <v>2</v>
      </c>
      <c r="P38" s="41"/>
      <c r="Q38" s="41"/>
      <c r="R38" s="401"/>
      <c r="S38" s="401"/>
    </row>
    <row r="39" spans="1:19" s="36" customFormat="1" ht="11.25" outlineLevel="4" x14ac:dyDescent="0.2">
      <c r="A39" s="37"/>
      <c r="B39" s="38"/>
      <c r="C39" s="39" t="s">
        <v>944</v>
      </c>
      <c r="D39" s="39"/>
      <c r="E39" s="38"/>
      <c r="F39" s="40">
        <v>2.2000000000000002</v>
      </c>
      <c r="G39" s="41"/>
      <c r="H39" s="42"/>
      <c r="I39" s="41"/>
      <c r="J39" s="43"/>
      <c r="K39" s="44"/>
      <c r="L39" s="41"/>
      <c r="M39" s="41"/>
      <c r="N39" s="41"/>
      <c r="O39" s="58" t="s">
        <v>2</v>
      </c>
      <c r="P39" s="41"/>
      <c r="Q39" s="41"/>
      <c r="R39" s="401"/>
      <c r="S39" s="401"/>
    </row>
    <row r="40" spans="1:19" s="36" customFormat="1" ht="11.25" outlineLevel="4" x14ac:dyDescent="0.2">
      <c r="A40" s="37"/>
      <c r="B40" s="38"/>
      <c r="C40" s="39" t="s">
        <v>947</v>
      </c>
      <c r="D40" s="39"/>
      <c r="E40" s="38"/>
      <c r="F40" s="40">
        <v>6.5</v>
      </c>
      <c r="G40" s="41"/>
      <c r="H40" s="42"/>
      <c r="I40" s="41"/>
      <c r="J40" s="43"/>
      <c r="K40" s="44"/>
      <c r="L40" s="41"/>
      <c r="M40" s="41"/>
      <c r="N40" s="41"/>
      <c r="O40" s="58" t="s">
        <v>2</v>
      </c>
      <c r="P40" s="41"/>
      <c r="Q40" s="41"/>
      <c r="R40" s="401"/>
      <c r="S40" s="401"/>
    </row>
    <row r="41" spans="1:19" s="36" customFormat="1" ht="11.25" outlineLevel="4" x14ac:dyDescent="0.2">
      <c r="A41" s="37"/>
      <c r="B41" s="38"/>
      <c r="C41" s="39" t="s">
        <v>949</v>
      </c>
      <c r="D41" s="39"/>
      <c r="E41" s="38"/>
      <c r="F41" s="40">
        <v>15.17</v>
      </c>
      <c r="G41" s="41"/>
      <c r="H41" s="42"/>
      <c r="I41" s="41"/>
      <c r="J41" s="43"/>
      <c r="K41" s="44"/>
      <c r="L41" s="41"/>
      <c r="M41" s="41"/>
      <c r="N41" s="41"/>
      <c r="O41" s="58" t="s">
        <v>2</v>
      </c>
      <c r="P41" s="41"/>
      <c r="Q41" s="41"/>
      <c r="R41" s="401"/>
      <c r="S41" s="401"/>
    </row>
    <row r="42" spans="1:19" s="36" customFormat="1" ht="11.25" outlineLevel="4" x14ac:dyDescent="0.2">
      <c r="A42" s="37"/>
      <c r="B42" s="38"/>
      <c r="C42" s="39" t="s">
        <v>951</v>
      </c>
      <c r="D42" s="39"/>
      <c r="E42" s="38"/>
      <c r="F42" s="40">
        <v>27.367499999999996</v>
      </c>
      <c r="G42" s="41"/>
      <c r="H42" s="42"/>
      <c r="I42" s="41"/>
      <c r="J42" s="43"/>
      <c r="K42" s="44"/>
      <c r="L42" s="41"/>
      <c r="M42" s="41"/>
      <c r="N42" s="41"/>
      <c r="O42" s="58" t="s">
        <v>2</v>
      </c>
      <c r="P42" s="41"/>
      <c r="Q42" s="41"/>
      <c r="R42" s="401"/>
      <c r="S42" s="401"/>
    </row>
    <row r="43" spans="1:19" s="36" customFormat="1" ht="11.25" outlineLevel="4" x14ac:dyDescent="0.2">
      <c r="A43" s="37"/>
      <c r="B43" s="38"/>
      <c r="C43" s="39" t="s">
        <v>971</v>
      </c>
      <c r="D43" s="39"/>
      <c r="E43" s="38"/>
      <c r="F43" s="40">
        <v>14.625</v>
      </c>
      <c r="G43" s="41"/>
      <c r="H43" s="42"/>
      <c r="I43" s="41"/>
      <c r="J43" s="43"/>
      <c r="K43" s="44"/>
      <c r="L43" s="41"/>
      <c r="M43" s="41"/>
      <c r="N43" s="41"/>
      <c r="O43" s="58" t="s">
        <v>2</v>
      </c>
      <c r="P43" s="41"/>
      <c r="Q43" s="41"/>
      <c r="R43" s="401"/>
      <c r="S43" s="401"/>
    </row>
    <row r="44" spans="1:19" s="36" customFormat="1" ht="11.25" outlineLevel="4" x14ac:dyDescent="0.2">
      <c r="A44" s="37"/>
      <c r="B44" s="38"/>
      <c r="C44" s="39" t="s">
        <v>1</v>
      </c>
      <c r="D44" s="39"/>
      <c r="E44" s="38"/>
      <c r="F44" s="40">
        <v>930.73500000000001</v>
      </c>
      <c r="G44" s="41"/>
      <c r="H44" s="42"/>
      <c r="I44" s="41"/>
      <c r="J44" s="43"/>
      <c r="K44" s="44"/>
      <c r="L44" s="41"/>
      <c r="M44" s="41"/>
      <c r="N44" s="41"/>
      <c r="O44" s="58" t="s">
        <v>2</v>
      </c>
      <c r="P44" s="41"/>
      <c r="Q44" s="41"/>
      <c r="R44" s="401"/>
      <c r="S44" s="401"/>
    </row>
    <row r="45" spans="1:19" s="36" customFormat="1" ht="11.25" outlineLevel="4" x14ac:dyDescent="0.2">
      <c r="A45" s="37"/>
      <c r="B45" s="38"/>
      <c r="C45" s="39" t="s">
        <v>121</v>
      </c>
      <c r="D45" s="39"/>
      <c r="E45" s="38"/>
      <c r="F45" s="40">
        <v>0</v>
      </c>
      <c r="G45" s="41"/>
      <c r="H45" s="42"/>
      <c r="I45" s="41"/>
      <c r="J45" s="43"/>
      <c r="K45" s="44"/>
      <c r="L45" s="41"/>
      <c r="M45" s="41"/>
      <c r="N45" s="41"/>
      <c r="O45" s="58" t="s">
        <v>2</v>
      </c>
      <c r="P45" s="41"/>
      <c r="Q45" s="41"/>
      <c r="R45" s="401"/>
      <c r="S45" s="401"/>
    </row>
    <row r="46" spans="1:19" s="36" customFormat="1" ht="11.25" outlineLevel="4" x14ac:dyDescent="0.2">
      <c r="A46" s="37"/>
      <c r="B46" s="38"/>
      <c r="C46" s="39" t="s">
        <v>975</v>
      </c>
      <c r="D46" s="39"/>
      <c r="E46" s="38"/>
      <c r="F46" s="40">
        <v>108.83040000000001</v>
      </c>
      <c r="G46" s="41"/>
      <c r="H46" s="42"/>
      <c r="I46" s="41"/>
      <c r="J46" s="43"/>
      <c r="K46" s="44"/>
      <c r="L46" s="41"/>
      <c r="M46" s="41"/>
      <c r="N46" s="41"/>
      <c r="O46" s="58" t="s">
        <v>2</v>
      </c>
      <c r="P46" s="41"/>
      <c r="Q46" s="41"/>
      <c r="R46" s="401"/>
      <c r="S46" s="401"/>
    </row>
    <row r="47" spans="1:19" s="36" customFormat="1" ht="11.25" outlineLevel="4" x14ac:dyDescent="0.2">
      <c r="A47" s="37"/>
      <c r="B47" s="38"/>
      <c r="C47" s="39" t="s">
        <v>977</v>
      </c>
      <c r="D47" s="39"/>
      <c r="E47" s="38"/>
      <c r="F47" s="40">
        <v>108.83040000000001</v>
      </c>
      <c r="G47" s="41"/>
      <c r="H47" s="42"/>
      <c r="I47" s="41"/>
      <c r="J47" s="43"/>
      <c r="K47" s="44"/>
      <c r="L47" s="41"/>
      <c r="M47" s="41"/>
      <c r="N47" s="41"/>
      <c r="O47" s="58" t="s">
        <v>2</v>
      </c>
      <c r="P47" s="41"/>
      <c r="Q47" s="41"/>
      <c r="R47" s="401"/>
      <c r="S47" s="401"/>
    </row>
    <row r="48" spans="1:19" s="36" customFormat="1" ht="11.25" outlineLevel="4" x14ac:dyDescent="0.2">
      <c r="A48" s="37"/>
      <c r="B48" s="38"/>
      <c r="C48" s="39" t="s">
        <v>846</v>
      </c>
      <c r="D48" s="39"/>
      <c r="E48" s="38"/>
      <c r="F48" s="40">
        <v>23.628</v>
      </c>
      <c r="G48" s="41"/>
      <c r="H48" s="42"/>
      <c r="I48" s="41"/>
      <c r="J48" s="43"/>
      <c r="K48" s="44"/>
      <c r="L48" s="41"/>
      <c r="M48" s="41"/>
      <c r="N48" s="41"/>
      <c r="O48" s="58" t="s">
        <v>2</v>
      </c>
      <c r="P48" s="41"/>
      <c r="Q48" s="41"/>
      <c r="R48" s="401"/>
      <c r="S48" s="401"/>
    </row>
    <row r="49" spans="1:27" s="36" customFormat="1" ht="11.25" outlineLevel="4" x14ac:dyDescent="0.2">
      <c r="A49" s="37"/>
      <c r="B49" s="38"/>
      <c r="C49" s="39" t="s">
        <v>1</v>
      </c>
      <c r="D49" s="39"/>
      <c r="E49" s="38"/>
      <c r="F49" s="40">
        <v>241.28880000000004</v>
      </c>
      <c r="G49" s="41"/>
      <c r="H49" s="42"/>
      <c r="I49" s="41"/>
      <c r="J49" s="43"/>
      <c r="K49" s="44"/>
      <c r="L49" s="41"/>
      <c r="M49" s="41"/>
      <c r="N49" s="41"/>
      <c r="O49" s="58" t="s">
        <v>2</v>
      </c>
      <c r="P49" s="41"/>
      <c r="Q49" s="41"/>
      <c r="R49" s="401"/>
      <c r="S49" s="401"/>
    </row>
    <row r="50" spans="1:27" s="36" customFormat="1" ht="11.25" outlineLevel="4" x14ac:dyDescent="0.2">
      <c r="A50" s="37"/>
      <c r="B50" s="38"/>
      <c r="C50" s="39" t="s">
        <v>1463</v>
      </c>
      <c r="D50" s="39"/>
      <c r="E50" s="38"/>
      <c r="F50" s="40">
        <v>0</v>
      </c>
      <c r="G50" s="41"/>
      <c r="H50" s="42"/>
      <c r="I50" s="41"/>
      <c r="J50" s="43"/>
      <c r="K50" s="44"/>
      <c r="L50" s="41"/>
      <c r="M50" s="41"/>
      <c r="N50" s="41"/>
      <c r="O50" s="58" t="s">
        <v>2</v>
      </c>
      <c r="P50" s="41"/>
      <c r="Q50" s="41"/>
      <c r="R50" s="401"/>
      <c r="S50" s="401"/>
    </row>
    <row r="51" spans="1:27" s="36" customFormat="1" ht="11.25" outlineLevel="4" x14ac:dyDescent="0.2">
      <c r="A51" s="37"/>
      <c r="B51" s="38"/>
      <c r="C51" s="39" t="s">
        <v>1022</v>
      </c>
      <c r="D51" s="39"/>
      <c r="E51" s="38"/>
      <c r="F51" s="40">
        <v>9.2564999999999991</v>
      </c>
      <c r="G51" s="41"/>
      <c r="H51" s="42"/>
      <c r="I51" s="41"/>
      <c r="J51" s="43"/>
      <c r="K51" s="44"/>
      <c r="L51" s="41"/>
      <c r="M51" s="41"/>
      <c r="N51" s="41"/>
      <c r="O51" s="58" t="s">
        <v>2</v>
      </c>
      <c r="P51" s="41"/>
      <c r="Q51" s="41"/>
      <c r="R51" s="401"/>
      <c r="S51" s="401"/>
    </row>
    <row r="52" spans="1:27" s="36" customFormat="1" ht="11.25" outlineLevel="4" x14ac:dyDescent="0.2">
      <c r="A52" s="37"/>
      <c r="B52" s="38"/>
      <c r="C52" s="39" t="s">
        <v>871</v>
      </c>
      <c r="D52" s="39"/>
      <c r="E52" s="38"/>
      <c r="F52" s="40">
        <v>11.32</v>
      </c>
      <c r="G52" s="41"/>
      <c r="H52" s="42"/>
      <c r="I52" s="41"/>
      <c r="J52" s="43"/>
      <c r="K52" s="44"/>
      <c r="L52" s="41"/>
      <c r="M52" s="41"/>
      <c r="N52" s="41"/>
      <c r="O52" s="58" t="s">
        <v>2</v>
      </c>
      <c r="P52" s="41"/>
      <c r="Q52" s="41"/>
      <c r="R52" s="401"/>
      <c r="S52" s="401"/>
    </row>
    <row r="53" spans="1:27" s="36" customFormat="1" ht="11.25" outlineLevel="4" x14ac:dyDescent="0.2">
      <c r="A53" s="37"/>
      <c r="B53" s="38"/>
      <c r="C53" s="39" t="s">
        <v>875</v>
      </c>
      <c r="D53" s="39"/>
      <c r="E53" s="38"/>
      <c r="F53" s="40">
        <v>4.2250000000000005</v>
      </c>
      <c r="G53" s="41"/>
      <c r="H53" s="42"/>
      <c r="I53" s="41"/>
      <c r="J53" s="43"/>
      <c r="K53" s="44"/>
      <c r="L53" s="41"/>
      <c r="M53" s="41"/>
      <c r="N53" s="41"/>
      <c r="O53" s="58" t="s">
        <v>2</v>
      </c>
      <c r="P53" s="41"/>
      <c r="Q53" s="41"/>
      <c r="R53" s="401"/>
      <c r="S53" s="401"/>
    </row>
    <row r="54" spans="1:27" s="36" customFormat="1" ht="11.25" outlineLevel="4" x14ac:dyDescent="0.2">
      <c r="A54" s="37"/>
      <c r="B54" s="38"/>
      <c r="C54" s="39" t="s">
        <v>878</v>
      </c>
      <c r="D54" s="39"/>
      <c r="E54" s="38"/>
      <c r="F54" s="40">
        <v>4.95</v>
      </c>
      <c r="G54" s="41"/>
      <c r="H54" s="42"/>
      <c r="I54" s="41"/>
      <c r="J54" s="43"/>
      <c r="K54" s="44"/>
      <c r="L54" s="41"/>
      <c r="M54" s="41"/>
      <c r="N54" s="41"/>
      <c r="O54" s="58" t="s">
        <v>2</v>
      </c>
      <c r="P54" s="41"/>
      <c r="Q54" s="41"/>
      <c r="R54" s="401"/>
      <c r="S54" s="401"/>
    </row>
    <row r="55" spans="1:27" s="36" customFormat="1" ht="11.25" outlineLevel="4" x14ac:dyDescent="0.2">
      <c r="A55" s="37"/>
      <c r="B55" s="38"/>
      <c r="C55" s="39" t="s">
        <v>880</v>
      </c>
      <c r="D55" s="39"/>
      <c r="E55" s="38"/>
      <c r="F55" s="40">
        <v>3.6</v>
      </c>
      <c r="G55" s="41"/>
      <c r="H55" s="42"/>
      <c r="I55" s="41"/>
      <c r="J55" s="43"/>
      <c r="K55" s="44"/>
      <c r="L55" s="41"/>
      <c r="M55" s="41"/>
      <c r="N55" s="41"/>
      <c r="O55" s="58" t="s">
        <v>2</v>
      </c>
      <c r="P55" s="41"/>
      <c r="Q55" s="41"/>
      <c r="R55" s="401"/>
      <c r="S55" s="401"/>
    </row>
    <row r="56" spans="1:27" s="36" customFormat="1" ht="11.25" outlineLevel="4" x14ac:dyDescent="0.2">
      <c r="A56" s="37"/>
      <c r="B56" s="38"/>
      <c r="C56" s="39" t="s">
        <v>883</v>
      </c>
      <c r="D56" s="39"/>
      <c r="E56" s="38"/>
      <c r="F56" s="40">
        <v>2.4750000000000001</v>
      </c>
      <c r="G56" s="41"/>
      <c r="H56" s="42"/>
      <c r="I56" s="41"/>
      <c r="J56" s="43"/>
      <c r="K56" s="44"/>
      <c r="L56" s="41"/>
      <c r="M56" s="41"/>
      <c r="N56" s="41"/>
      <c r="O56" s="58" t="s">
        <v>2</v>
      </c>
      <c r="P56" s="41"/>
      <c r="Q56" s="41"/>
      <c r="R56" s="401"/>
      <c r="S56" s="401"/>
    </row>
    <row r="57" spans="1:27" s="36" customFormat="1" ht="11.25" outlineLevel="4" x14ac:dyDescent="0.2">
      <c r="A57" s="37"/>
      <c r="B57" s="38"/>
      <c r="C57" s="39" t="s">
        <v>887</v>
      </c>
      <c r="D57" s="39"/>
      <c r="E57" s="38"/>
      <c r="F57" s="40">
        <v>4.2250000000000005</v>
      </c>
      <c r="G57" s="41"/>
      <c r="H57" s="42"/>
      <c r="I57" s="41"/>
      <c r="J57" s="43"/>
      <c r="K57" s="44"/>
      <c r="L57" s="41"/>
      <c r="M57" s="41"/>
      <c r="N57" s="41"/>
      <c r="O57" s="58" t="s">
        <v>2</v>
      </c>
      <c r="P57" s="41"/>
      <c r="Q57" s="41"/>
      <c r="R57" s="401"/>
      <c r="S57" s="401"/>
    </row>
    <row r="58" spans="1:27" s="36" customFormat="1" ht="11.25" outlineLevel="4" x14ac:dyDescent="0.2">
      <c r="A58" s="37"/>
      <c r="B58" s="38"/>
      <c r="C58" s="39" t="s">
        <v>891</v>
      </c>
      <c r="D58" s="39"/>
      <c r="E58" s="38"/>
      <c r="F58" s="40">
        <v>5.5500000000000007</v>
      </c>
      <c r="G58" s="41"/>
      <c r="H58" s="42"/>
      <c r="I58" s="41"/>
      <c r="J58" s="43"/>
      <c r="K58" s="44"/>
      <c r="L58" s="41"/>
      <c r="M58" s="41"/>
      <c r="N58" s="41"/>
      <c r="O58" s="58" t="s">
        <v>2</v>
      </c>
      <c r="P58" s="41"/>
      <c r="Q58" s="41"/>
      <c r="R58" s="401"/>
      <c r="S58" s="401"/>
    </row>
    <row r="59" spans="1:27" s="36" customFormat="1" ht="11.25" outlineLevel="4" x14ac:dyDescent="0.2">
      <c r="A59" s="37"/>
      <c r="B59" s="38"/>
      <c r="C59" s="39" t="s">
        <v>867</v>
      </c>
      <c r="D59" s="39"/>
      <c r="E59" s="38"/>
      <c r="F59" s="40">
        <v>2.1</v>
      </c>
      <c r="G59" s="41"/>
      <c r="H59" s="42"/>
      <c r="I59" s="41"/>
      <c r="J59" s="43"/>
      <c r="K59" s="44"/>
      <c r="L59" s="41"/>
      <c r="M59" s="41"/>
      <c r="N59" s="41"/>
      <c r="O59" s="58" t="s">
        <v>2</v>
      </c>
      <c r="P59" s="41"/>
      <c r="Q59" s="41"/>
      <c r="R59" s="401"/>
      <c r="S59" s="401"/>
    </row>
    <row r="60" spans="1:27" s="36" customFormat="1" ht="11.25" outlineLevel="4" x14ac:dyDescent="0.2">
      <c r="A60" s="37"/>
      <c r="B60" s="38"/>
      <c r="C60" s="39" t="s">
        <v>895</v>
      </c>
      <c r="D60" s="39"/>
      <c r="E60" s="38"/>
      <c r="F60" s="40">
        <v>9.9449999999999985</v>
      </c>
      <c r="G60" s="41"/>
      <c r="H60" s="42"/>
      <c r="I60" s="41"/>
      <c r="J60" s="43"/>
      <c r="K60" s="44"/>
      <c r="L60" s="41"/>
      <c r="M60" s="41"/>
      <c r="N60" s="41"/>
      <c r="O60" s="58" t="s">
        <v>2</v>
      </c>
      <c r="P60" s="41"/>
      <c r="Q60" s="41"/>
      <c r="R60" s="401"/>
      <c r="S60" s="401"/>
    </row>
    <row r="61" spans="1:27" s="36" customFormat="1" ht="11.25" outlineLevel="4" x14ac:dyDescent="0.2">
      <c r="A61" s="37"/>
      <c r="B61" s="38"/>
      <c r="C61" s="39" t="s">
        <v>898</v>
      </c>
      <c r="D61" s="39"/>
      <c r="E61" s="38"/>
      <c r="F61" s="40">
        <v>6.1199999999999992</v>
      </c>
      <c r="G61" s="41"/>
      <c r="H61" s="42"/>
      <c r="I61" s="41"/>
      <c r="J61" s="43"/>
      <c r="K61" s="44"/>
      <c r="L61" s="41"/>
      <c r="M61" s="41"/>
      <c r="N61" s="41"/>
      <c r="O61" s="58" t="s">
        <v>2</v>
      </c>
      <c r="P61" s="41"/>
      <c r="Q61" s="41"/>
      <c r="R61" s="401"/>
      <c r="S61" s="401"/>
    </row>
    <row r="62" spans="1:27" s="36" customFormat="1" ht="11.25" outlineLevel="4" x14ac:dyDescent="0.2">
      <c r="A62" s="37"/>
      <c r="B62" s="38"/>
      <c r="C62" s="39" t="s">
        <v>901</v>
      </c>
      <c r="D62" s="39"/>
      <c r="E62" s="38"/>
      <c r="F62" s="40">
        <v>4.620000000000001</v>
      </c>
      <c r="G62" s="41"/>
      <c r="H62" s="42"/>
      <c r="I62" s="41"/>
      <c r="J62" s="43"/>
      <c r="K62" s="44"/>
      <c r="L62" s="41"/>
      <c r="M62" s="41"/>
      <c r="N62" s="41"/>
      <c r="O62" s="58" t="s">
        <v>2</v>
      </c>
      <c r="P62" s="41"/>
      <c r="Q62" s="41"/>
      <c r="R62" s="401"/>
      <c r="S62" s="401"/>
    </row>
    <row r="63" spans="1:27" s="36" customFormat="1" ht="11.25" outlineLevel="4" x14ac:dyDescent="0.2">
      <c r="A63" s="37"/>
      <c r="B63" s="38"/>
      <c r="C63" s="39" t="s">
        <v>1</v>
      </c>
      <c r="D63" s="39"/>
      <c r="E63" s="38"/>
      <c r="F63" s="40">
        <v>68.386499999999998</v>
      </c>
      <c r="G63" s="41"/>
      <c r="H63" s="42"/>
      <c r="I63" s="41"/>
      <c r="J63" s="43"/>
      <c r="K63" s="44"/>
      <c r="L63" s="41"/>
      <c r="M63" s="41"/>
      <c r="N63" s="41"/>
      <c r="O63" s="58" t="s">
        <v>2</v>
      </c>
      <c r="P63" s="41"/>
      <c r="Q63" s="41"/>
      <c r="R63" s="401"/>
      <c r="S63" s="401"/>
    </row>
    <row r="64" spans="1:27" s="30" customFormat="1" ht="12" outlineLevel="3" x14ac:dyDescent="0.2">
      <c r="A64" s="12">
        <v>2</v>
      </c>
      <c r="B64" s="31" t="s">
        <v>3220</v>
      </c>
      <c r="C64" s="32" t="s">
        <v>3221</v>
      </c>
      <c r="D64" s="32"/>
      <c r="E64" s="13" t="s">
        <v>7</v>
      </c>
      <c r="F64" s="33">
        <v>754.27799999999968</v>
      </c>
      <c r="G64" s="14">
        <v>0</v>
      </c>
      <c r="H64" s="33">
        <f>F64*(1+G64/100)</f>
        <v>754.27799999999968</v>
      </c>
      <c r="I64" s="475"/>
      <c r="J64" s="15">
        <f>H64*I64</f>
        <v>0</v>
      </c>
      <c r="K64" s="34">
        <v>0.12335</v>
      </c>
      <c r="L64" s="35">
        <f>H64*K64</f>
        <v>93.040191299999961</v>
      </c>
      <c r="M64" s="34"/>
      <c r="N64" s="35">
        <f>H64*M64</f>
        <v>0</v>
      </c>
      <c r="O64" s="15">
        <v>21</v>
      </c>
      <c r="P64" s="15">
        <f>J64*(O64/100)</f>
        <v>0</v>
      </c>
      <c r="Q64" s="15">
        <f>J64+P64</f>
        <v>0</v>
      </c>
      <c r="R64" s="400"/>
      <c r="S64" s="400"/>
      <c r="T64" s="232"/>
      <c r="U64" s="232"/>
      <c r="V64" s="232"/>
      <c r="W64" s="232"/>
      <c r="X64" s="232"/>
      <c r="Y64" s="232"/>
      <c r="Z64" s="232"/>
      <c r="AA64" s="232"/>
    </row>
    <row r="65" spans="1:19" s="36" customFormat="1" ht="11.25" outlineLevel="4" x14ac:dyDescent="0.2">
      <c r="A65" s="37"/>
      <c r="B65" s="38"/>
      <c r="C65" s="39" t="s">
        <v>1344</v>
      </c>
      <c r="D65" s="39"/>
      <c r="E65" s="38"/>
      <c r="F65" s="40">
        <v>0</v>
      </c>
      <c r="G65" s="41"/>
      <c r="H65" s="42"/>
      <c r="I65" s="41"/>
      <c r="J65" s="43"/>
      <c r="K65" s="44"/>
      <c r="L65" s="41"/>
      <c r="M65" s="41"/>
      <c r="N65" s="41"/>
      <c r="O65" s="58" t="s">
        <v>2</v>
      </c>
      <c r="P65" s="41"/>
      <c r="Q65" s="41"/>
      <c r="R65" s="401"/>
      <c r="S65" s="401"/>
    </row>
    <row r="66" spans="1:19" s="36" customFormat="1" ht="11.25" outlineLevel="4" x14ac:dyDescent="0.2">
      <c r="A66" s="37"/>
      <c r="B66" s="38"/>
      <c r="C66" s="39" t="s">
        <v>1173</v>
      </c>
      <c r="D66" s="39"/>
      <c r="E66" s="38"/>
      <c r="F66" s="40">
        <v>782.99999999999989</v>
      </c>
      <c r="G66" s="41"/>
      <c r="H66" s="42"/>
      <c r="I66" s="41"/>
      <c r="J66" s="43"/>
      <c r="K66" s="44"/>
      <c r="L66" s="41"/>
      <c r="M66" s="41"/>
      <c r="N66" s="41"/>
      <c r="O66" s="58" t="s">
        <v>2</v>
      </c>
      <c r="P66" s="41"/>
      <c r="Q66" s="41"/>
      <c r="R66" s="401"/>
      <c r="S66" s="401"/>
    </row>
    <row r="67" spans="1:19" s="36" customFormat="1" ht="11.25" outlineLevel="4" x14ac:dyDescent="0.2">
      <c r="A67" s="37"/>
      <c r="B67" s="38"/>
      <c r="C67" s="39" t="s">
        <v>1174</v>
      </c>
      <c r="D67" s="39"/>
      <c r="E67" s="38"/>
      <c r="F67" s="40">
        <v>695.2</v>
      </c>
      <c r="G67" s="41"/>
      <c r="H67" s="42"/>
      <c r="I67" s="41"/>
      <c r="J67" s="43"/>
      <c r="K67" s="44"/>
      <c r="L67" s="41"/>
      <c r="M67" s="41"/>
      <c r="N67" s="41"/>
      <c r="O67" s="58" t="s">
        <v>2</v>
      </c>
      <c r="P67" s="41"/>
      <c r="Q67" s="41"/>
      <c r="R67" s="401"/>
      <c r="S67" s="401"/>
    </row>
    <row r="68" spans="1:19" s="36" customFormat="1" ht="11.25" outlineLevel="4" x14ac:dyDescent="0.2">
      <c r="A68" s="37"/>
      <c r="B68" s="38"/>
      <c r="C68" s="39" t="s">
        <v>1144</v>
      </c>
      <c r="D68" s="39"/>
      <c r="E68" s="38"/>
      <c r="F68" s="40">
        <v>4</v>
      </c>
      <c r="G68" s="41"/>
      <c r="H68" s="42"/>
      <c r="I68" s="41"/>
      <c r="J68" s="43"/>
      <c r="K68" s="44"/>
      <c r="L68" s="41"/>
      <c r="M68" s="41"/>
      <c r="N68" s="41"/>
      <c r="O68" s="58" t="s">
        <v>2</v>
      </c>
      <c r="P68" s="41"/>
      <c r="Q68" s="41"/>
      <c r="R68" s="401"/>
      <c r="S68" s="401"/>
    </row>
    <row r="69" spans="1:19" s="36" customFormat="1" ht="11.25" outlineLevel="4" x14ac:dyDescent="0.2">
      <c r="A69" s="37"/>
      <c r="B69" s="38"/>
      <c r="C69" s="39" t="s">
        <v>1175</v>
      </c>
      <c r="D69" s="39"/>
      <c r="E69" s="38"/>
      <c r="F69" s="40">
        <v>165.6</v>
      </c>
      <c r="G69" s="41"/>
      <c r="H69" s="42"/>
      <c r="I69" s="41"/>
      <c r="J69" s="43"/>
      <c r="K69" s="44"/>
      <c r="L69" s="41"/>
      <c r="M69" s="41"/>
      <c r="N69" s="41"/>
      <c r="O69" s="58" t="s">
        <v>2</v>
      </c>
      <c r="P69" s="41"/>
      <c r="Q69" s="41"/>
      <c r="R69" s="401"/>
      <c r="S69" s="401"/>
    </row>
    <row r="70" spans="1:19" s="36" customFormat="1" ht="11.25" outlineLevel="4" x14ac:dyDescent="0.2">
      <c r="A70" s="37"/>
      <c r="B70" s="38"/>
      <c r="C70" s="39" t="s">
        <v>1147</v>
      </c>
      <c r="D70" s="39"/>
      <c r="E70" s="38"/>
      <c r="F70" s="40">
        <v>40</v>
      </c>
      <c r="G70" s="41"/>
      <c r="H70" s="42"/>
      <c r="I70" s="41"/>
      <c r="J70" s="43"/>
      <c r="K70" s="44"/>
      <c r="L70" s="41"/>
      <c r="M70" s="41"/>
      <c r="N70" s="41"/>
      <c r="O70" s="58" t="s">
        <v>2</v>
      </c>
      <c r="P70" s="41"/>
      <c r="Q70" s="41"/>
      <c r="R70" s="401"/>
      <c r="S70" s="401"/>
    </row>
    <row r="71" spans="1:19" s="36" customFormat="1" ht="11.25" outlineLevel="4" x14ac:dyDescent="0.2">
      <c r="A71" s="37"/>
      <c r="B71" s="38"/>
      <c r="C71" s="39" t="s">
        <v>1148</v>
      </c>
      <c r="D71" s="39"/>
      <c r="E71" s="38"/>
      <c r="F71" s="40">
        <v>41.6</v>
      </c>
      <c r="G71" s="41"/>
      <c r="H71" s="42"/>
      <c r="I71" s="41"/>
      <c r="J71" s="43"/>
      <c r="K71" s="44"/>
      <c r="L71" s="41"/>
      <c r="M71" s="41"/>
      <c r="N71" s="41"/>
      <c r="O71" s="58" t="s">
        <v>2</v>
      </c>
      <c r="P71" s="41"/>
      <c r="Q71" s="41"/>
      <c r="R71" s="401"/>
      <c r="S71" s="401"/>
    </row>
    <row r="72" spans="1:19" s="36" customFormat="1" ht="11.25" outlineLevel="4" x14ac:dyDescent="0.2">
      <c r="A72" s="37"/>
      <c r="B72" s="38"/>
      <c r="C72" s="39" t="s">
        <v>1149</v>
      </c>
      <c r="D72" s="39"/>
      <c r="E72" s="38"/>
      <c r="F72" s="40">
        <v>56</v>
      </c>
      <c r="G72" s="41"/>
      <c r="H72" s="42"/>
      <c r="I72" s="41"/>
      <c r="J72" s="43"/>
      <c r="K72" s="44"/>
      <c r="L72" s="41"/>
      <c r="M72" s="41"/>
      <c r="N72" s="41"/>
      <c r="O72" s="58" t="s">
        <v>2</v>
      </c>
      <c r="P72" s="41"/>
      <c r="Q72" s="41"/>
      <c r="R72" s="401"/>
      <c r="S72" s="401"/>
    </row>
    <row r="73" spans="1:19" s="36" customFormat="1" ht="11.25" outlineLevel="4" x14ac:dyDescent="0.2">
      <c r="A73" s="37"/>
      <c r="B73" s="38"/>
      <c r="C73" s="39" t="s">
        <v>1151</v>
      </c>
      <c r="D73" s="39"/>
      <c r="E73" s="38"/>
      <c r="F73" s="40">
        <v>6.4</v>
      </c>
      <c r="G73" s="41"/>
      <c r="H73" s="42"/>
      <c r="I73" s="41"/>
      <c r="J73" s="43"/>
      <c r="K73" s="44"/>
      <c r="L73" s="41"/>
      <c r="M73" s="41"/>
      <c r="N73" s="41"/>
      <c r="O73" s="58" t="s">
        <v>2</v>
      </c>
      <c r="P73" s="41"/>
      <c r="Q73" s="41"/>
      <c r="R73" s="401"/>
      <c r="S73" s="401"/>
    </row>
    <row r="74" spans="1:19" s="36" customFormat="1" ht="11.25" outlineLevel="4" x14ac:dyDescent="0.2">
      <c r="A74" s="37"/>
      <c r="B74" s="38"/>
      <c r="C74" s="39" t="s">
        <v>1152</v>
      </c>
      <c r="D74" s="39"/>
      <c r="E74" s="38"/>
      <c r="F74" s="40">
        <v>15.2</v>
      </c>
      <c r="G74" s="41"/>
      <c r="H74" s="42"/>
      <c r="I74" s="41"/>
      <c r="J74" s="43"/>
      <c r="K74" s="44"/>
      <c r="L74" s="41"/>
      <c r="M74" s="41"/>
      <c r="N74" s="41"/>
      <c r="O74" s="58" t="s">
        <v>2</v>
      </c>
      <c r="P74" s="41"/>
      <c r="Q74" s="41"/>
      <c r="R74" s="401"/>
      <c r="S74" s="401"/>
    </row>
    <row r="75" spans="1:19" s="36" customFormat="1" ht="11.25" outlineLevel="4" x14ac:dyDescent="0.2">
      <c r="A75" s="37"/>
      <c r="B75" s="38"/>
      <c r="C75" s="39" t="s">
        <v>1153</v>
      </c>
      <c r="D75" s="39"/>
      <c r="E75" s="38"/>
      <c r="F75" s="40">
        <v>23</v>
      </c>
      <c r="G75" s="41"/>
      <c r="H75" s="42"/>
      <c r="I75" s="41"/>
      <c r="J75" s="43"/>
      <c r="K75" s="44"/>
      <c r="L75" s="41"/>
      <c r="M75" s="41"/>
      <c r="N75" s="41"/>
      <c r="O75" s="58" t="s">
        <v>2</v>
      </c>
      <c r="P75" s="41"/>
      <c r="Q75" s="41"/>
      <c r="R75" s="401"/>
      <c r="S75" s="401"/>
    </row>
    <row r="76" spans="1:19" s="36" customFormat="1" ht="11.25" outlineLevel="4" x14ac:dyDescent="0.2">
      <c r="A76" s="37"/>
      <c r="B76" s="38"/>
      <c r="C76" s="39" t="s">
        <v>1154</v>
      </c>
      <c r="D76" s="39"/>
      <c r="E76" s="38"/>
      <c r="F76" s="40">
        <v>39</v>
      </c>
      <c r="G76" s="41"/>
      <c r="H76" s="42"/>
      <c r="I76" s="41"/>
      <c r="J76" s="43"/>
      <c r="K76" s="44"/>
      <c r="L76" s="41"/>
      <c r="M76" s="41"/>
      <c r="N76" s="41"/>
      <c r="O76" s="58" t="s">
        <v>2</v>
      </c>
      <c r="P76" s="41"/>
      <c r="Q76" s="41"/>
      <c r="R76" s="401"/>
      <c r="S76" s="401"/>
    </row>
    <row r="77" spans="1:19" s="36" customFormat="1" ht="11.25" outlineLevel="4" x14ac:dyDescent="0.2">
      <c r="A77" s="37"/>
      <c r="B77" s="38"/>
      <c r="C77" s="39" t="s">
        <v>1160</v>
      </c>
      <c r="D77" s="39"/>
      <c r="E77" s="38"/>
      <c r="F77" s="40">
        <v>28.5</v>
      </c>
      <c r="G77" s="41"/>
      <c r="H77" s="42"/>
      <c r="I77" s="41"/>
      <c r="J77" s="43"/>
      <c r="K77" s="44"/>
      <c r="L77" s="41"/>
      <c r="M77" s="41"/>
      <c r="N77" s="41"/>
      <c r="O77" s="58" t="s">
        <v>2</v>
      </c>
      <c r="P77" s="41"/>
      <c r="Q77" s="41"/>
      <c r="R77" s="401"/>
      <c r="S77" s="401"/>
    </row>
    <row r="78" spans="1:19" s="36" customFormat="1" ht="11.25" outlineLevel="4" x14ac:dyDescent="0.2">
      <c r="A78" s="37"/>
      <c r="B78" s="38"/>
      <c r="C78" s="39" t="s">
        <v>1</v>
      </c>
      <c r="D78" s="39"/>
      <c r="E78" s="38"/>
      <c r="F78" s="40">
        <v>1897.4999999999998</v>
      </c>
      <c r="G78" s="41"/>
      <c r="H78" s="42"/>
      <c r="I78" s="41"/>
      <c r="J78" s="43"/>
      <c r="K78" s="44"/>
      <c r="L78" s="41"/>
      <c r="M78" s="41"/>
      <c r="N78" s="41"/>
      <c r="O78" s="58" t="s">
        <v>2</v>
      </c>
      <c r="P78" s="41"/>
      <c r="Q78" s="41"/>
      <c r="R78" s="401"/>
      <c r="S78" s="401"/>
    </row>
    <row r="79" spans="1:19" s="36" customFormat="1" ht="11.25" outlineLevel="4" x14ac:dyDescent="0.2">
      <c r="A79" s="37"/>
      <c r="B79" s="38"/>
      <c r="C79" s="39" t="s">
        <v>1182</v>
      </c>
      <c r="D79" s="39"/>
      <c r="E79" s="38"/>
      <c r="F79" s="40">
        <v>0</v>
      </c>
      <c r="G79" s="41"/>
      <c r="H79" s="42"/>
      <c r="I79" s="41"/>
      <c r="J79" s="43"/>
      <c r="K79" s="44"/>
      <c r="L79" s="41"/>
      <c r="M79" s="41"/>
      <c r="N79" s="41"/>
      <c r="O79" s="58" t="s">
        <v>2</v>
      </c>
      <c r="P79" s="41"/>
      <c r="Q79" s="41"/>
      <c r="R79" s="401"/>
      <c r="S79" s="401"/>
    </row>
    <row r="80" spans="1:19" s="36" customFormat="1" ht="11.25" outlineLevel="4" x14ac:dyDescent="0.2">
      <c r="A80" s="37"/>
      <c r="B80" s="38"/>
      <c r="C80" s="39" t="s">
        <v>1171</v>
      </c>
      <c r="D80" s="39"/>
      <c r="E80" s="38"/>
      <c r="F80" s="40">
        <v>146.63999999999999</v>
      </c>
      <c r="G80" s="41"/>
      <c r="H80" s="42"/>
      <c r="I80" s="41"/>
      <c r="J80" s="43"/>
      <c r="K80" s="44"/>
      <c r="L80" s="41"/>
      <c r="M80" s="41"/>
      <c r="N80" s="41"/>
      <c r="O80" s="58" t="s">
        <v>2</v>
      </c>
      <c r="P80" s="41"/>
      <c r="Q80" s="41"/>
      <c r="R80" s="401"/>
      <c r="S80" s="401"/>
    </row>
    <row r="81" spans="1:19" s="36" customFormat="1" ht="11.25" outlineLevel="4" x14ac:dyDescent="0.2">
      <c r="A81" s="37"/>
      <c r="B81" s="38"/>
      <c r="C81" s="39" t="s">
        <v>1135</v>
      </c>
      <c r="D81" s="39"/>
      <c r="E81" s="38"/>
      <c r="F81" s="40">
        <v>3.76</v>
      </c>
      <c r="G81" s="41"/>
      <c r="H81" s="42"/>
      <c r="I81" s="41"/>
      <c r="J81" s="43"/>
      <c r="K81" s="44"/>
      <c r="L81" s="41"/>
      <c r="M81" s="41"/>
      <c r="N81" s="41"/>
      <c r="O81" s="58" t="s">
        <v>2</v>
      </c>
      <c r="P81" s="41"/>
      <c r="Q81" s="41"/>
      <c r="R81" s="401"/>
      <c r="S81" s="401"/>
    </row>
    <row r="82" spans="1:19" s="36" customFormat="1" ht="11.25" outlineLevel="4" x14ac:dyDescent="0.2">
      <c r="A82" s="37"/>
      <c r="B82" s="38"/>
      <c r="C82" s="39" t="s">
        <v>1137</v>
      </c>
      <c r="D82" s="39"/>
      <c r="E82" s="38"/>
      <c r="F82" s="40">
        <v>29.82</v>
      </c>
      <c r="G82" s="41"/>
      <c r="H82" s="42"/>
      <c r="I82" s="41"/>
      <c r="J82" s="43"/>
      <c r="K82" s="44"/>
      <c r="L82" s="41"/>
      <c r="M82" s="41"/>
      <c r="N82" s="41"/>
      <c r="O82" s="58" t="s">
        <v>2</v>
      </c>
      <c r="P82" s="41"/>
      <c r="Q82" s="41"/>
      <c r="R82" s="401"/>
      <c r="S82" s="401"/>
    </row>
    <row r="83" spans="1:19" s="36" customFormat="1" ht="11.25" outlineLevel="4" x14ac:dyDescent="0.2">
      <c r="A83" s="37"/>
      <c r="B83" s="38"/>
      <c r="C83" s="39" t="s">
        <v>1139</v>
      </c>
      <c r="D83" s="39"/>
      <c r="E83" s="38"/>
      <c r="F83" s="40">
        <v>3.8</v>
      </c>
      <c r="G83" s="41"/>
      <c r="H83" s="42"/>
      <c r="I83" s="41"/>
      <c r="J83" s="43"/>
      <c r="K83" s="44"/>
      <c r="L83" s="41"/>
      <c r="M83" s="41"/>
      <c r="N83" s="41"/>
      <c r="O83" s="58" t="s">
        <v>2</v>
      </c>
      <c r="P83" s="41"/>
      <c r="Q83" s="41"/>
      <c r="R83" s="401"/>
      <c r="S83" s="401"/>
    </row>
    <row r="84" spans="1:19" s="36" customFormat="1" ht="11.25" outlineLevel="4" x14ac:dyDescent="0.2">
      <c r="A84" s="37"/>
      <c r="B84" s="38"/>
      <c r="C84" s="39" t="s">
        <v>1172</v>
      </c>
      <c r="D84" s="39"/>
      <c r="E84" s="38"/>
      <c r="F84" s="40">
        <v>41.36</v>
      </c>
      <c r="G84" s="41"/>
      <c r="H84" s="42"/>
      <c r="I84" s="41"/>
      <c r="J84" s="43"/>
      <c r="K84" s="44"/>
      <c r="L84" s="41"/>
      <c r="M84" s="41"/>
      <c r="N84" s="41"/>
      <c r="O84" s="58" t="s">
        <v>2</v>
      </c>
      <c r="P84" s="41"/>
      <c r="Q84" s="41"/>
      <c r="R84" s="401"/>
      <c r="S84" s="401"/>
    </row>
    <row r="85" spans="1:19" s="36" customFormat="1" ht="11.25" outlineLevel="4" x14ac:dyDescent="0.2">
      <c r="A85" s="37"/>
      <c r="B85" s="38"/>
      <c r="C85" s="39" t="s">
        <v>1141</v>
      </c>
      <c r="D85" s="39"/>
      <c r="E85" s="38"/>
      <c r="F85" s="40">
        <v>6</v>
      </c>
      <c r="G85" s="41"/>
      <c r="H85" s="42"/>
      <c r="I85" s="41"/>
      <c r="J85" s="43"/>
      <c r="K85" s="44"/>
      <c r="L85" s="41"/>
      <c r="M85" s="41"/>
      <c r="N85" s="41"/>
      <c r="O85" s="58" t="s">
        <v>2</v>
      </c>
      <c r="P85" s="41"/>
      <c r="Q85" s="41"/>
      <c r="R85" s="401"/>
      <c r="S85" s="401"/>
    </row>
    <row r="86" spans="1:19" s="36" customFormat="1" ht="11.25" outlineLevel="4" x14ac:dyDescent="0.2">
      <c r="A86" s="37"/>
      <c r="B86" s="38"/>
      <c r="C86" s="39" t="s">
        <v>1146</v>
      </c>
      <c r="D86" s="39"/>
      <c r="E86" s="38"/>
      <c r="F86" s="40">
        <v>34.299999999999997</v>
      </c>
      <c r="G86" s="41"/>
      <c r="H86" s="42"/>
      <c r="I86" s="41"/>
      <c r="J86" s="43"/>
      <c r="K86" s="44"/>
      <c r="L86" s="41"/>
      <c r="M86" s="41"/>
      <c r="N86" s="41"/>
      <c r="O86" s="58" t="s">
        <v>2</v>
      </c>
      <c r="P86" s="41"/>
      <c r="Q86" s="41"/>
      <c r="R86" s="401"/>
      <c r="S86" s="401"/>
    </row>
    <row r="87" spans="1:19" s="36" customFormat="1" ht="11.25" outlineLevel="4" x14ac:dyDescent="0.2">
      <c r="A87" s="37"/>
      <c r="B87" s="38"/>
      <c r="C87" s="39" t="s">
        <v>1150</v>
      </c>
      <c r="D87" s="39"/>
      <c r="E87" s="38"/>
      <c r="F87" s="40">
        <v>5.4</v>
      </c>
      <c r="G87" s="41"/>
      <c r="H87" s="42"/>
      <c r="I87" s="41"/>
      <c r="J87" s="43"/>
      <c r="K87" s="44"/>
      <c r="L87" s="41"/>
      <c r="M87" s="41"/>
      <c r="N87" s="41"/>
      <c r="O87" s="58" t="s">
        <v>2</v>
      </c>
      <c r="P87" s="41"/>
      <c r="Q87" s="41"/>
      <c r="R87" s="401"/>
      <c r="S87" s="401"/>
    </row>
    <row r="88" spans="1:19" s="36" customFormat="1" ht="11.25" outlineLevel="4" x14ac:dyDescent="0.2">
      <c r="A88" s="37"/>
      <c r="B88" s="38"/>
      <c r="C88" s="39" t="s">
        <v>1176</v>
      </c>
      <c r="D88" s="39"/>
      <c r="E88" s="38"/>
      <c r="F88" s="40">
        <v>63.4</v>
      </c>
      <c r="G88" s="41"/>
      <c r="H88" s="42"/>
      <c r="I88" s="41"/>
      <c r="J88" s="43"/>
      <c r="K88" s="44"/>
      <c r="L88" s="41"/>
      <c r="M88" s="41"/>
      <c r="N88" s="41"/>
      <c r="O88" s="58" t="s">
        <v>2</v>
      </c>
      <c r="P88" s="41"/>
      <c r="Q88" s="41"/>
      <c r="R88" s="401"/>
      <c r="S88" s="401"/>
    </row>
    <row r="89" spans="1:19" s="36" customFormat="1" ht="11.25" outlineLevel="4" x14ac:dyDescent="0.2">
      <c r="A89" s="37"/>
      <c r="B89" s="38"/>
      <c r="C89" s="39" t="s">
        <v>1155</v>
      </c>
      <c r="D89" s="39"/>
      <c r="E89" s="38"/>
      <c r="F89" s="40">
        <v>12.4</v>
      </c>
      <c r="G89" s="41"/>
      <c r="H89" s="42"/>
      <c r="I89" s="41"/>
      <c r="J89" s="43"/>
      <c r="K89" s="44"/>
      <c r="L89" s="41"/>
      <c r="M89" s="41"/>
      <c r="N89" s="41"/>
      <c r="O89" s="58" t="s">
        <v>2</v>
      </c>
      <c r="P89" s="41"/>
      <c r="Q89" s="41"/>
      <c r="R89" s="401"/>
      <c r="S89" s="401"/>
    </row>
    <row r="90" spans="1:19" s="36" customFormat="1" ht="11.25" outlineLevel="4" x14ac:dyDescent="0.2">
      <c r="A90" s="37"/>
      <c r="B90" s="38"/>
      <c r="C90" s="39" t="s">
        <v>1156</v>
      </c>
      <c r="D90" s="39"/>
      <c r="E90" s="38"/>
      <c r="F90" s="40">
        <v>9.6</v>
      </c>
      <c r="G90" s="41"/>
      <c r="H90" s="42"/>
      <c r="I90" s="41"/>
      <c r="J90" s="43"/>
      <c r="K90" s="44"/>
      <c r="L90" s="41"/>
      <c r="M90" s="41"/>
      <c r="N90" s="41"/>
      <c r="O90" s="58" t="s">
        <v>2</v>
      </c>
      <c r="P90" s="41"/>
      <c r="Q90" s="41"/>
      <c r="R90" s="401"/>
      <c r="S90" s="401"/>
    </row>
    <row r="91" spans="1:19" s="36" customFormat="1" ht="11.25" outlineLevel="4" x14ac:dyDescent="0.2">
      <c r="A91" s="37"/>
      <c r="B91" s="38"/>
      <c r="C91" s="39" t="s">
        <v>1157</v>
      </c>
      <c r="D91" s="39"/>
      <c r="E91" s="38"/>
      <c r="F91" s="40">
        <v>6.4</v>
      </c>
      <c r="G91" s="41"/>
      <c r="H91" s="42"/>
      <c r="I91" s="41"/>
      <c r="J91" s="43"/>
      <c r="K91" s="44"/>
      <c r="L91" s="41"/>
      <c r="M91" s="41"/>
      <c r="N91" s="41"/>
      <c r="O91" s="58" t="s">
        <v>2</v>
      </c>
      <c r="P91" s="41"/>
      <c r="Q91" s="41"/>
      <c r="R91" s="401"/>
      <c r="S91" s="401"/>
    </row>
    <row r="92" spans="1:19" s="36" customFormat="1" ht="11.25" outlineLevel="4" x14ac:dyDescent="0.2">
      <c r="A92" s="37"/>
      <c r="B92" s="38"/>
      <c r="C92" s="39" t="s">
        <v>1158</v>
      </c>
      <c r="D92" s="39"/>
      <c r="E92" s="38"/>
      <c r="F92" s="40">
        <v>14.399999999999999</v>
      </c>
      <c r="G92" s="41"/>
      <c r="H92" s="42"/>
      <c r="I92" s="41"/>
      <c r="J92" s="43"/>
      <c r="K92" s="44"/>
      <c r="L92" s="41"/>
      <c r="M92" s="41"/>
      <c r="N92" s="41"/>
      <c r="O92" s="58" t="s">
        <v>2</v>
      </c>
      <c r="P92" s="41"/>
      <c r="Q92" s="41"/>
      <c r="R92" s="401"/>
      <c r="S92" s="401"/>
    </row>
    <row r="93" spans="1:19" s="36" customFormat="1" ht="11.25" outlineLevel="4" x14ac:dyDescent="0.2">
      <c r="A93" s="37"/>
      <c r="B93" s="38"/>
      <c r="C93" s="39" t="s">
        <v>966</v>
      </c>
      <c r="D93" s="39"/>
      <c r="E93" s="38"/>
      <c r="F93" s="40">
        <v>3.14</v>
      </c>
      <c r="G93" s="41"/>
      <c r="H93" s="42"/>
      <c r="I93" s="41"/>
      <c r="J93" s="43"/>
      <c r="K93" s="44"/>
      <c r="L93" s="41"/>
      <c r="M93" s="41"/>
      <c r="N93" s="41"/>
      <c r="O93" s="58" t="s">
        <v>2</v>
      </c>
      <c r="P93" s="41"/>
      <c r="Q93" s="41"/>
      <c r="R93" s="401"/>
      <c r="S93" s="401"/>
    </row>
    <row r="94" spans="1:19" s="36" customFormat="1" ht="11.25" outlineLevel="4" x14ac:dyDescent="0.2">
      <c r="A94" s="37"/>
      <c r="B94" s="38"/>
      <c r="C94" s="39" t="s">
        <v>1159</v>
      </c>
      <c r="D94" s="39"/>
      <c r="E94" s="38"/>
      <c r="F94" s="40">
        <v>4</v>
      </c>
      <c r="G94" s="41"/>
      <c r="H94" s="42"/>
      <c r="I94" s="41"/>
      <c r="J94" s="43"/>
      <c r="K94" s="44"/>
      <c r="L94" s="41"/>
      <c r="M94" s="41"/>
      <c r="N94" s="41"/>
      <c r="O94" s="58" t="s">
        <v>2</v>
      </c>
      <c r="P94" s="41"/>
      <c r="Q94" s="41"/>
      <c r="R94" s="401"/>
      <c r="S94" s="401"/>
    </row>
    <row r="95" spans="1:19" s="36" customFormat="1" ht="11.25" outlineLevel="4" x14ac:dyDescent="0.2">
      <c r="A95" s="37"/>
      <c r="B95" s="38"/>
      <c r="C95" s="39" t="s">
        <v>1105</v>
      </c>
      <c r="D95" s="39"/>
      <c r="E95" s="38"/>
      <c r="F95" s="40">
        <v>14.4</v>
      </c>
      <c r="G95" s="41"/>
      <c r="H95" s="42"/>
      <c r="I95" s="41"/>
      <c r="J95" s="43"/>
      <c r="K95" s="44"/>
      <c r="L95" s="41"/>
      <c r="M95" s="41"/>
      <c r="N95" s="41"/>
      <c r="O95" s="58" t="s">
        <v>2</v>
      </c>
      <c r="P95" s="41"/>
      <c r="Q95" s="41"/>
      <c r="R95" s="401"/>
      <c r="S95" s="401"/>
    </row>
    <row r="96" spans="1:19" s="36" customFormat="1" ht="11.25" outlineLevel="4" x14ac:dyDescent="0.2">
      <c r="A96" s="37"/>
      <c r="B96" s="38"/>
      <c r="C96" s="39" t="s">
        <v>1106</v>
      </c>
      <c r="D96" s="39"/>
      <c r="E96" s="38"/>
      <c r="F96" s="40">
        <v>7.2</v>
      </c>
      <c r="G96" s="41"/>
      <c r="H96" s="42"/>
      <c r="I96" s="41"/>
      <c r="J96" s="43"/>
      <c r="K96" s="44"/>
      <c r="L96" s="41"/>
      <c r="M96" s="41"/>
      <c r="N96" s="41"/>
      <c r="O96" s="58" t="s">
        <v>2</v>
      </c>
      <c r="P96" s="41"/>
      <c r="Q96" s="41"/>
      <c r="R96" s="401"/>
      <c r="S96" s="401"/>
    </row>
    <row r="97" spans="1:19" s="36" customFormat="1" ht="11.25" outlineLevel="4" x14ac:dyDescent="0.2">
      <c r="A97" s="37"/>
      <c r="B97" s="38"/>
      <c r="C97" s="39" t="s">
        <v>1107</v>
      </c>
      <c r="D97" s="39"/>
      <c r="E97" s="38"/>
      <c r="F97" s="40">
        <v>7.2</v>
      </c>
      <c r="G97" s="41"/>
      <c r="H97" s="42"/>
      <c r="I97" s="41"/>
      <c r="J97" s="43"/>
      <c r="K97" s="44"/>
      <c r="L97" s="41"/>
      <c r="M97" s="41"/>
      <c r="N97" s="41"/>
      <c r="O97" s="58" t="s">
        <v>2</v>
      </c>
      <c r="P97" s="41"/>
      <c r="Q97" s="41"/>
      <c r="R97" s="401"/>
      <c r="S97" s="401"/>
    </row>
    <row r="98" spans="1:19" s="36" customFormat="1" ht="11.25" outlineLevel="4" x14ac:dyDescent="0.2">
      <c r="A98" s="37"/>
      <c r="B98" s="38"/>
      <c r="C98" s="39" t="s">
        <v>1178</v>
      </c>
      <c r="D98" s="39"/>
      <c r="E98" s="38"/>
      <c r="F98" s="40">
        <v>42.48</v>
      </c>
      <c r="G98" s="41"/>
      <c r="H98" s="42"/>
      <c r="I98" s="41"/>
      <c r="J98" s="43"/>
      <c r="K98" s="44"/>
      <c r="L98" s="41"/>
      <c r="M98" s="41"/>
      <c r="N98" s="41"/>
      <c r="O98" s="58" t="s">
        <v>2</v>
      </c>
      <c r="P98" s="41"/>
      <c r="Q98" s="41"/>
      <c r="R98" s="401"/>
      <c r="S98" s="401"/>
    </row>
    <row r="99" spans="1:19" s="36" customFormat="1" ht="11.25" outlineLevel="4" x14ac:dyDescent="0.2">
      <c r="A99" s="37"/>
      <c r="B99" s="38"/>
      <c r="C99" s="39" t="s">
        <v>1127</v>
      </c>
      <c r="D99" s="39"/>
      <c r="E99" s="38"/>
      <c r="F99" s="40">
        <v>17.04</v>
      </c>
      <c r="G99" s="41"/>
      <c r="H99" s="42"/>
      <c r="I99" s="41"/>
      <c r="J99" s="43"/>
      <c r="K99" s="44"/>
      <c r="L99" s="41"/>
      <c r="M99" s="41"/>
      <c r="N99" s="41"/>
      <c r="O99" s="58" t="s">
        <v>2</v>
      </c>
      <c r="P99" s="41"/>
      <c r="Q99" s="41"/>
      <c r="R99" s="401"/>
      <c r="S99" s="401"/>
    </row>
    <row r="100" spans="1:19" s="36" customFormat="1" ht="11.25" outlineLevel="4" x14ac:dyDescent="0.2">
      <c r="A100" s="37"/>
      <c r="B100" s="38"/>
      <c r="C100" s="39" t="s">
        <v>1</v>
      </c>
      <c r="D100" s="39"/>
      <c r="E100" s="38"/>
      <c r="F100" s="40">
        <v>472.7399999999999</v>
      </c>
      <c r="G100" s="41"/>
      <c r="H100" s="42"/>
      <c r="I100" s="41"/>
      <c r="J100" s="43"/>
      <c r="K100" s="44"/>
      <c r="L100" s="41"/>
      <c r="M100" s="41"/>
      <c r="N100" s="41"/>
      <c r="O100" s="58" t="s">
        <v>2</v>
      </c>
      <c r="P100" s="41"/>
      <c r="Q100" s="41"/>
      <c r="R100" s="401"/>
      <c r="S100" s="401"/>
    </row>
    <row r="101" spans="1:19" s="36" customFormat="1" ht="11.25" outlineLevel="4" x14ac:dyDescent="0.2">
      <c r="A101" s="37"/>
      <c r="B101" s="38"/>
      <c r="C101" s="39" t="s">
        <v>111</v>
      </c>
      <c r="D101" s="39"/>
      <c r="E101" s="38"/>
      <c r="F101" s="40">
        <v>0</v>
      </c>
      <c r="G101" s="41"/>
      <c r="H101" s="42"/>
      <c r="I101" s="41"/>
      <c r="J101" s="43"/>
      <c r="K101" s="44"/>
      <c r="L101" s="41"/>
      <c r="M101" s="41"/>
      <c r="N101" s="41"/>
      <c r="O101" s="58" t="s">
        <v>2</v>
      </c>
      <c r="P101" s="41"/>
      <c r="Q101" s="41"/>
      <c r="R101" s="401"/>
      <c r="S101" s="401"/>
    </row>
    <row r="102" spans="1:19" s="36" customFormat="1" ht="11.25" outlineLevel="4" x14ac:dyDescent="0.2">
      <c r="A102" s="37"/>
      <c r="B102" s="38"/>
      <c r="C102" s="39" t="s">
        <v>1162</v>
      </c>
      <c r="D102" s="39"/>
      <c r="E102" s="38"/>
      <c r="F102" s="40">
        <v>129.76</v>
      </c>
      <c r="G102" s="41"/>
      <c r="H102" s="42"/>
      <c r="I102" s="41"/>
      <c r="J102" s="43"/>
      <c r="K102" s="44"/>
      <c r="L102" s="41"/>
      <c r="M102" s="41"/>
      <c r="N102" s="41"/>
      <c r="O102" s="58" t="s">
        <v>2</v>
      </c>
      <c r="P102" s="41"/>
      <c r="Q102" s="41"/>
      <c r="R102" s="401"/>
      <c r="S102" s="401"/>
    </row>
    <row r="103" spans="1:19" s="36" customFormat="1" ht="11.25" outlineLevel="4" x14ac:dyDescent="0.2">
      <c r="A103" s="37"/>
      <c r="B103" s="38"/>
      <c r="C103" s="39" t="s">
        <v>1163</v>
      </c>
      <c r="D103" s="39"/>
      <c r="E103" s="38"/>
      <c r="F103" s="40">
        <v>129.76</v>
      </c>
      <c r="G103" s="41"/>
      <c r="H103" s="42"/>
      <c r="I103" s="41"/>
      <c r="J103" s="43"/>
      <c r="K103" s="44"/>
      <c r="L103" s="41"/>
      <c r="M103" s="41"/>
      <c r="N103" s="41"/>
      <c r="O103" s="58" t="s">
        <v>2</v>
      </c>
      <c r="P103" s="41"/>
      <c r="Q103" s="41"/>
      <c r="R103" s="401"/>
      <c r="S103" s="401"/>
    </row>
    <row r="104" spans="1:19" s="36" customFormat="1" ht="11.25" outlineLevel="4" x14ac:dyDescent="0.2">
      <c r="A104" s="37"/>
      <c r="B104" s="38"/>
      <c r="C104" s="39" t="s">
        <v>1126</v>
      </c>
      <c r="D104" s="39"/>
      <c r="E104" s="38"/>
      <c r="F104" s="40">
        <v>40.72</v>
      </c>
      <c r="G104" s="41"/>
      <c r="H104" s="42"/>
      <c r="I104" s="41"/>
      <c r="J104" s="43"/>
      <c r="K104" s="44"/>
      <c r="L104" s="41"/>
      <c r="M104" s="41"/>
      <c r="N104" s="41"/>
      <c r="O104" s="58" t="s">
        <v>2</v>
      </c>
      <c r="P104" s="41"/>
      <c r="Q104" s="41"/>
      <c r="R104" s="401"/>
      <c r="S104" s="401"/>
    </row>
    <row r="105" spans="1:19" s="36" customFormat="1" ht="11.25" outlineLevel="4" x14ac:dyDescent="0.2">
      <c r="A105" s="37"/>
      <c r="B105" s="38"/>
      <c r="C105" s="39" t="s">
        <v>1</v>
      </c>
      <c r="D105" s="39"/>
      <c r="E105" s="38"/>
      <c r="F105" s="40">
        <v>300.24</v>
      </c>
      <c r="G105" s="41"/>
      <c r="H105" s="42"/>
      <c r="I105" s="41"/>
      <c r="J105" s="43"/>
      <c r="K105" s="44"/>
      <c r="L105" s="41"/>
      <c r="M105" s="41"/>
      <c r="N105" s="41"/>
      <c r="O105" s="58" t="s">
        <v>2</v>
      </c>
      <c r="P105" s="41"/>
      <c r="Q105" s="41"/>
      <c r="R105" s="401"/>
      <c r="S105" s="401"/>
    </row>
    <row r="106" spans="1:19" s="36" customFormat="1" ht="11.25" outlineLevel="4" x14ac:dyDescent="0.2">
      <c r="A106" s="37"/>
      <c r="B106" s="38"/>
      <c r="C106" s="39" t="s">
        <v>1457</v>
      </c>
      <c r="D106" s="39"/>
      <c r="E106" s="38"/>
      <c r="F106" s="40">
        <v>0</v>
      </c>
      <c r="G106" s="41"/>
      <c r="H106" s="42"/>
      <c r="I106" s="41"/>
      <c r="J106" s="43"/>
      <c r="K106" s="44"/>
      <c r="L106" s="41"/>
      <c r="M106" s="41"/>
      <c r="N106" s="41"/>
      <c r="O106" s="58" t="s">
        <v>2</v>
      </c>
      <c r="P106" s="41"/>
      <c r="Q106" s="41"/>
      <c r="R106" s="401"/>
      <c r="S106" s="401"/>
    </row>
    <row r="107" spans="1:19" s="36" customFormat="1" ht="11.25" outlineLevel="4" x14ac:dyDescent="0.2">
      <c r="A107" s="37"/>
      <c r="B107" s="38"/>
      <c r="C107" s="39" t="s">
        <v>1113</v>
      </c>
      <c r="D107" s="39"/>
      <c r="E107" s="38"/>
      <c r="F107" s="40">
        <v>12.36</v>
      </c>
      <c r="G107" s="41"/>
      <c r="H107" s="42"/>
      <c r="I107" s="41"/>
      <c r="J107" s="43"/>
      <c r="K107" s="44"/>
      <c r="L107" s="41"/>
      <c r="M107" s="41"/>
      <c r="N107" s="41"/>
      <c r="O107" s="58" t="s">
        <v>2</v>
      </c>
      <c r="P107" s="41"/>
      <c r="Q107" s="41"/>
      <c r="R107" s="401"/>
      <c r="S107" s="401"/>
    </row>
    <row r="108" spans="1:19" s="36" customFormat="1" ht="11.25" outlineLevel="4" x14ac:dyDescent="0.2">
      <c r="A108" s="37"/>
      <c r="B108" s="38"/>
      <c r="C108" s="39" t="s">
        <v>1095</v>
      </c>
      <c r="D108" s="39"/>
      <c r="E108" s="38"/>
      <c r="F108" s="40">
        <v>9.66</v>
      </c>
      <c r="G108" s="41"/>
      <c r="H108" s="42"/>
      <c r="I108" s="41"/>
      <c r="J108" s="43"/>
      <c r="K108" s="44"/>
      <c r="L108" s="41"/>
      <c r="M108" s="41"/>
      <c r="N108" s="41"/>
      <c r="O108" s="58" t="s">
        <v>2</v>
      </c>
      <c r="P108" s="41"/>
      <c r="Q108" s="41"/>
      <c r="R108" s="401"/>
      <c r="S108" s="401"/>
    </row>
    <row r="109" spans="1:19" s="36" customFormat="1" ht="11.25" outlineLevel="4" x14ac:dyDescent="0.2">
      <c r="A109" s="37"/>
      <c r="B109" s="38"/>
      <c r="C109" s="39" t="s">
        <v>1096</v>
      </c>
      <c r="D109" s="39"/>
      <c r="E109" s="38"/>
      <c r="F109" s="40">
        <v>9.1</v>
      </c>
      <c r="G109" s="41"/>
      <c r="H109" s="42"/>
      <c r="I109" s="41"/>
      <c r="J109" s="43"/>
      <c r="K109" s="44"/>
      <c r="L109" s="41"/>
      <c r="M109" s="41"/>
      <c r="N109" s="41"/>
      <c r="O109" s="58" t="s">
        <v>2</v>
      </c>
      <c r="P109" s="41"/>
      <c r="Q109" s="41"/>
      <c r="R109" s="401"/>
      <c r="S109" s="401"/>
    </row>
    <row r="110" spans="1:19" s="36" customFormat="1" ht="11.25" outlineLevel="4" x14ac:dyDescent="0.2">
      <c r="A110" s="37"/>
      <c r="B110" s="38"/>
      <c r="C110" s="39" t="s">
        <v>1097</v>
      </c>
      <c r="D110" s="39"/>
      <c r="E110" s="38"/>
      <c r="F110" s="40">
        <v>6.7</v>
      </c>
      <c r="G110" s="41"/>
      <c r="H110" s="42"/>
      <c r="I110" s="41"/>
      <c r="J110" s="43"/>
      <c r="K110" s="44"/>
      <c r="L110" s="41"/>
      <c r="M110" s="41"/>
      <c r="N110" s="41"/>
      <c r="O110" s="58" t="s">
        <v>2</v>
      </c>
      <c r="P110" s="41"/>
      <c r="Q110" s="41"/>
      <c r="R110" s="401"/>
      <c r="S110" s="401"/>
    </row>
    <row r="111" spans="1:19" s="36" customFormat="1" ht="11.25" outlineLevel="4" x14ac:dyDescent="0.2">
      <c r="A111" s="37"/>
      <c r="B111" s="38"/>
      <c r="C111" s="39" t="s">
        <v>1098</v>
      </c>
      <c r="D111" s="39"/>
      <c r="E111" s="38"/>
      <c r="F111" s="40">
        <v>6.1</v>
      </c>
      <c r="G111" s="41"/>
      <c r="H111" s="42"/>
      <c r="I111" s="41"/>
      <c r="J111" s="43"/>
      <c r="K111" s="44"/>
      <c r="L111" s="41"/>
      <c r="M111" s="41"/>
      <c r="N111" s="41"/>
      <c r="O111" s="58" t="s">
        <v>2</v>
      </c>
      <c r="P111" s="41"/>
      <c r="Q111" s="41"/>
      <c r="R111" s="401"/>
      <c r="S111" s="401"/>
    </row>
    <row r="112" spans="1:19" s="36" customFormat="1" ht="11.25" outlineLevel="4" x14ac:dyDescent="0.2">
      <c r="A112" s="37"/>
      <c r="B112" s="38"/>
      <c r="C112" s="39" t="s">
        <v>1099</v>
      </c>
      <c r="D112" s="39"/>
      <c r="E112" s="38"/>
      <c r="F112" s="40">
        <v>6.7</v>
      </c>
      <c r="G112" s="41"/>
      <c r="H112" s="42"/>
      <c r="I112" s="41"/>
      <c r="J112" s="43"/>
      <c r="K112" s="44"/>
      <c r="L112" s="41"/>
      <c r="M112" s="41"/>
      <c r="N112" s="41"/>
      <c r="O112" s="58" t="s">
        <v>2</v>
      </c>
      <c r="P112" s="41"/>
      <c r="Q112" s="41"/>
      <c r="R112" s="401"/>
      <c r="S112" s="401"/>
    </row>
    <row r="113" spans="1:27" s="36" customFormat="1" ht="11.25" outlineLevel="4" x14ac:dyDescent="0.2">
      <c r="A113" s="37"/>
      <c r="B113" s="38"/>
      <c r="C113" s="39" t="s">
        <v>1100</v>
      </c>
      <c r="D113" s="39"/>
      <c r="E113" s="38"/>
      <c r="F113" s="40">
        <v>9.1</v>
      </c>
      <c r="G113" s="41"/>
      <c r="H113" s="42"/>
      <c r="I113" s="41"/>
      <c r="J113" s="43"/>
      <c r="K113" s="44"/>
      <c r="L113" s="41"/>
      <c r="M113" s="41"/>
      <c r="N113" s="41"/>
      <c r="O113" s="58" t="s">
        <v>2</v>
      </c>
      <c r="P113" s="41"/>
      <c r="Q113" s="41"/>
      <c r="R113" s="401"/>
      <c r="S113" s="401"/>
    </row>
    <row r="114" spans="1:27" s="36" customFormat="1" ht="11.25" outlineLevel="4" x14ac:dyDescent="0.2">
      <c r="A114" s="37"/>
      <c r="B114" s="38"/>
      <c r="C114" s="39" t="s">
        <v>1101</v>
      </c>
      <c r="D114" s="39"/>
      <c r="E114" s="38"/>
      <c r="F114" s="40">
        <v>10.4</v>
      </c>
      <c r="G114" s="41"/>
      <c r="H114" s="42"/>
      <c r="I114" s="41"/>
      <c r="J114" s="43"/>
      <c r="K114" s="44"/>
      <c r="L114" s="41"/>
      <c r="M114" s="41"/>
      <c r="N114" s="41"/>
      <c r="O114" s="58" t="s">
        <v>2</v>
      </c>
      <c r="P114" s="41"/>
      <c r="Q114" s="41"/>
      <c r="R114" s="401"/>
      <c r="S114" s="401"/>
    </row>
    <row r="115" spans="1:27" s="36" customFormat="1" ht="11.25" outlineLevel="4" x14ac:dyDescent="0.2">
      <c r="A115" s="37"/>
      <c r="B115" s="38"/>
      <c r="C115" s="39" t="s">
        <v>1094</v>
      </c>
      <c r="D115" s="39"/>
      <c r="E115" s="38"/>
      <c r="F115" s="40">
        <v>6.2</v>
      </c>
      <c r="G115" s="41"/>
      <c r="H115" s="42"/>
      <c r="I115" s="41"/>
      <c r="J115" s="43"/>
      <c r="K115" s="44"/>
      <c r="L115" s="41"/>
      <c r="M115" s="41"/>
      <c r="N115" s="41"/>
      <c r="O115" s="58" t="s">
        <v>2</v>
      </c>
      <c r="P115" s="41"/>
      <c r="Q115" s="41"/>
      <c r="R115" s="401"/>
      <c r="S115" s="401"/>
    </row>
    <row r="116" spans="1:27" s="36" customFormat="1" ht="11.25" outlineLevel="4" x14ac:dyDescent="0.2">
      <c r="A116" s="37"/>
      <c r="B116" s="38"/>
      <c r="C116" s="39" t="s">
        <v>1102</v>
      </c>
      <c r="D116" s="39"/>
      <c r="E116" s="38"/>
      <c r="F116" s="40">
        <v>12.899999999999999</v>
      </c>
      <c r="G116" s="41"/>
      <c r="H116" s="42"/>
      <c r="I116" s="41"/>
      <c r="J116" s="43"/>
      <c r="K116" s="44"/>
      <c r="L116" s="41"/>
      <c r="M116" s="41"/>
      <c r="N116" s="41"/>
      <c r="O116" s="58" t="s">
        <v>2</v>
      </c>
      <c r="P116" s="41"/>
      <c r="Q116" s="41"/>
      <c r="R116" s="401"/>
      <c r="S116" s="401"/>
    </row>
    <row r="117" spans="1:27" s="36" customFormat="1" ht="11.25" outlineLevel="4" x14ac:dyDescent="0.2">
      <c r="A117" s="37"/>
      <c r="B117" s="38"/>
      <c r="C117" s="39" t="s">
        <v>1103</v>
      </c>
      <c r="D117" s="39"/>
      <c r="E117" s="38"/>
      <c r="F117" s="40">
        <v>9.8999999999999986</v>
      </c>
      <c r="G117" s="41"/>
      <c r="H117" s="42"/>
      <c r="I117" s="41"/>
      <c r="J117" s="43"/>
      <c r="K117" s="44"/>
      <c r="L117" s="41"/>
      <c r="M117" s="41"/>
      <c r="N117" s="41"/>
      <c r="O117" s="58" t="s">
        <v>2</v>
      </c>
      <c r="P117" s="41"/>
      <c r="Q117" s="41"/>
      <c r="R117" s="401"/>
      <c r="S117" s="401"/>
    </row>
    <row r="118" spans="1:27" s="36" customFormat="1" ht="11.25" outlineLevel="4" x14ac:dyDescent="0.2">
      <c r="A118" s="37"/>
      <c r="B118" s="38"/>
      <c r="C118" s="39" t="s">
        <v>1104</v>
      </c>
      <c r="D118" s="39"/>
      <c r="E118" s="38"/>
      <c r="F118" s="40">
        <v>8.6000000000000014</v>
      </c>
      <c r="G118" s="41"/>
      <c r="H118" s="42"/>
      <c r="I118" s="41"/>
      <c r="J118" s="43"/>
      <c r="K118" s="44"/>
      <c r="L118" s="41"/>
      <c r="M118" s="41"/>
      <c r="N118" s="41"/>
      <c r="O118" s="58" t="s">
        <v>2</v>
      </c>
      <c r="P118" s="41"/>
      <c r="Q118" s="41"/>
      <c r="R118" s="401"/>
      <c r="S118" s="401"/>
    </row>
    <row r="119" spans="1:27" s="36" customFormat="1" ht="11.25" outlineLevel="4" x14ac:dyDescent="0.2">
      <c r="A119" s="37"/>
      <c r="B119" s="38"/>
      <c r="C119" s="39" t="s">
        <v>1</v>
      </c>
      <c r="D119" s="39"/>
      <c r="E119" s="38"/>
      <c r="F119" s="40">
        <v>107.72</v>
      </c>
      <c r="G119" s="41"/>
      <c r="H119" s="42"/>
      <c r="I119" s="41"/>
      <c r="J119" s="43"/>
      <c r="K119" s="44"/>
      <c r="L119" s="41"/>
      <c r="M119" s="41"/>
      <c r="N119" s="41"/>
      <c r="O119" s="58" t="s">
        <v>2</v>
      </c>
      <c r="P119" s="41"/>
      <c r="Q119" s="41"/>
      <c r="R119" s="401"/>
      <c r="S119" s="401"/>
    </row>
    <row r="120" spans="1:27" s="30" customFormat="1" ht="24" outlineLevel="3" x14ac:dyDescent="0.2">
      <c r="A120" s="12">
        <v>3</v>
      </c>
      <c r="B120" s="31" t="s">
        <v>545</v>
      </c>
      <c r="C120" s="32" t="s">
        <v>1965</v>
      </c>
      <c r="D120" s="32"/>
      <c r="E120" s="13" t="s">
        <v>3</v>
      </c>
      <c r="F120" s="33">
        <v>2778.1999999999994</v>
      </c>
      <c r="G120" s="14">
        <v>0</v>
      </c>
      <c r="H120" s="33">
        <f>F120*(1+G120/100)</f>
        <v>2778.1999999999994</v>
      </c>
      <c r="I120" s="475"/>
      <c r="J120" s="15">
        <f>H120*I120</f>
        <v>0</v>
      </c>
      <c r="K120" s="34">
        <v>3.2000000000000002E-3</v>
      </c>
      <c r="L120" s="35">
        <f>H120*K120</f>
        <v>8.8902399999999986</v>
      </c>
      <c r="M120" s="34"/>
      <c r="N120" s="35">
        <f>H120*M120</f>
        <v>0</v>
      </c>
      <c r="O120" s="15">
        <v>21</v>
      </c>
      <c r="P120" s="15">
        <f>J120*(O120/100)</f>
        <v>0</v>
      </c>
      <c r="Q120" s="15">
        <f>J120+P120</f>
        <v>0</v>
      </c>
      <c r="R120" s="400"/>
      <c r="S120" s="400"/>
      <c r="T120" s="232"/>
      <c r="U120" s="232"/>
      <c r="V120" s="232"/>
      <c r="W120" s="232"/>
      <c r="X120" s="232"/>
      <c r="Y120" s="232"/>
      <c r="Z120" s="232"/>
      <c r="AA120" s="232"/>
    </row>
    <row r="121" spans="1:27" s="36" customFormat="1" ht="11.25" outlineLevel="4" x14ac:dyDescent="0.2">
      <c r="A121" s="37"/>
      <c r="B121" s="38"/>
      <c r="C121" s="39" t="s">
        <v>1344</v>
      </c>
      <c r="D121" s="39"/>
      <c r="E121" s="38"/>
      <c r="F121" s="40">
        <v>0</v>
      </c>
      <c r="G121" s="41"/>
      <c r="H121" s="42"/>
      <c r="I121" s="41"/>
      <c r="J121" s="43"/>
      <c r="K121" s="44"/>
      <c r="L121" s="41"/>
      <c r="M121" s="41"/>
      <c r="N121" s="41"/>
      <c r="O121" s="58" t="s">
        <v>2</v>
      </c>
      <c r="P121" s="41"/>
      <c r="Q121" s="41"/>
      <c r="R121" s="401"/>
      <c r="S121" s="401"/>
    </row>
    <row r="122" spans="1:27" s="36" customFormat="1" ht="11.25" outlineLevel="4" x14ac:dyDescent="0.2">
      <c r="A122" s="37"/>
      <c r="B122" s="38"/>
      <c r="C122" s="39" t="s">
        <v>1173</v>
      </c>
      <c r="D122" s="39"/>
      <c r="E122" s="38"/>
      <c r="F122" s="40">
        <v>782.99999999999989</v>
      </c>
      <c r="G122" s="41"/>
      <c r="H122" s="42"/>
      <c r="I122" s="41"/>
      <c r="J122" s="43"/>
      <c r="K122" s="44"/>
      <c r="L122" s="41"/>
      <c r="M122" s="41"/>
      <c r="N122" s="41"/>
      <c r="O122" s="58" t="s">
        <v>2</v>
      </c>
      <c r="P122" s="41"/>
      <c r="Q122" s="41"/>
      <c r="R122" s="401"/>
      <c r="S122" s="401"/>
    </row>
    <row r="123" spans="1:27" s="36" customFormat="1" ht="11.25" outlineLevel="4" x14ac:dyDescent="0.2">
      <c r="A123" s="37"/>
      <c r="B123" s="38"/>
      <c r="C123" s="39" t="s">
        <v>1174</v>
      </c>
      <c r="D123" s="39"/>
      <c r="E123" s="38"/>
      <c r="F123" s="40">
        <v>695.2</v>
      </c>
      <c r="G123" s="41"/>
      <c r="H123" s="42"/>
      <c r="I123" s="41"/>
      <c r="J123" s="43"/>
      <c r="K123" s="44"/>
      <c r="L123" s="41"/>
      <c r="M123" s="41"/>
      <c r="N123" s="41"/>
      <c r="O123" s="58" t="s">
        <v>2</v>
      </c>
      <c r="P123" s="41"/>
      <c r="Q123" s="41"/>
      <c r="R123" s="401"/>
      <c r="S123" s="401"/>
    </row>
    <row r="124" spans="1:27" s="36" customFormat="1" ht="11.25" outlineLevel="4" x14ac:dyDescent="0.2">
      <c r="A124" s="37"/>
      <c r="B124" s="38"/>
      <c r="C124" s="39" t="s">
        <v>1144</v>
      </c>
      <c r="D124" s="39"/>
      <c r="E124" s="38"/>
      <c r="F124" s="40">
        <v>4</v>
      </c>
      <c r="G124" s="41"/>
      <c r="H124" s="42"/>
      <c r="I124" s="41"/>
      <c r="J124" s="43"/>
      <c r="K124" s="44"/>
      <c r="L124" s="41"/>
      <c r="M124" s="41"/>
      <c r="N124" s="41"/>
      <c r="O124" s="58" t="s">
        <v>2</v>
      </c>
      <c r="P124" s="41"/>
      <c r="Q124" s="41"/>
      <c r="R124" s="401"/>
      <c r="S124" s="401"/>
    </row>
    <row r="125" spans="1:27" s="36" customFormat="1" ht="11.25" outlineLevel="4" x14ac:dyDescent="0.2">
      <c r="A125" s="37"/>
      <c r="B125" s="38"/>
      <c r="C125" s="39" t="s">
        <v>1175</v>
      </c>
      <c r="D125" s="39"/>
      <c r="E125" s="38"/>
      <c r="F125" s="40">
        <v>165.6</v>
      </c>
      <c r="G125" s="41"/>
      <c r="H125" s="42"/>
      <c r="I125" s="41"/>
      <c r="J125" s="43"/>
      <c r="K125" s="44"/>
      <c r="L125" s="41"/>
      <c r="M125" s="41"/>
      <c r="N125" s="41"/>
      <c r="O125" s="58" t="s">
        <v>2</v>
      </c>
      <c r="P125" s="41"/>
      <c r="Q125" s="41"/>
      <c r="R125" s="401"/>
      <c r="S125" s="401"/>
    </row>
    <row r="126" spans="1:27" s="36" customFormat="1" ht="11.25" outlineLevel="4" x14ac:dyDescent="0.2">
      <c r="A126" s="37"/>
      <c r="B126" s="38"/>
      <c r="C126" s="39" t="s">
        <v>1147</v>
      </c>
      <c r="D126" s="39"/>
      <c r="E126" s="38"/>
      <c r="F126" s="40">
        <v>40</v>
      </c>
      <c r="G126" s="41"/>
      <c r="H126" s="42"/>
      <c r="I126" s="41"/>
      <c r="J126" s="43"/>
      <c r="K126" s="44"/>
      <c r="L126" s="41"/>
      <c r="M126" s="41"/>
      <c r="N126" s="41"/>
      <c r="O126" s="58" t="s">
        <v>2</v>
      </c>
      <c r="P126" s="41"/>
      <c r="Q126" s="41"/>
      <c r="R126" s="401"/>
      <c r="S126" s="401"/>
    </row>
    <row r="127" spans="1:27" s="36" customFormat="1" ht="11.25" outlineLevel="4" x14ac:dyDescent="0.2">
      <c r="A127" s="37"/>
      <c r="B127" s="38"/>
      <c r="C127" s="39" t="s">
        <v>1148</v>
      </c>
      <c r="D127" s="39"/>
      <c r="E127" s="38"/>
      <c r="F127" s="40">
        <v>41.6</v>
      </c>
      <c r="G127" s="41"/>
      <c r="H127" s="42"/>
      <c r="I127" s="41"/>
      <c r="J127" s="43"/>
      <c r="K127" s="44"/>
      <c r="L127" s="41"/>
      <c r="M127" s="41"/>
      <c r="N127" s="41"/>
      <c r="O127" s="58" t="s">
        <v>2</v>
      </c>
      <c r="P127" s="41"/>
      <c r="Q127" s="41"/>
      <c r="R127" s="401"/>
      <c r="S127" s="401"/>
    </row>
    <row r="128" spans="1:27" s="36" customFormat="1" ht="11.25" outlineLevel="4" x14ac:dyDescent="0.2">
      <c r="A128" s="37"/>
      <c r="B128" s="38"/>
      <c r="C128" s="39" t="s">
        <v>1149</v>
      </c>
      <c r="D128" s="39"/>
      <c r="E128" s="38"/>
      <c r="F128" s="40">
        <v>56</v>
      </c>
      <c r="G128" s="41"/>
      <c r="H128" s="42"/>
      <c r="I128" s="41"/>
      <c r="J128" s="43"/>
      <c r="K128" s="44"/>
      <c r="L128" s="41"/>
      <c r="M128" s="41"/>
      <c r="N128" s="41"/>
      <c r="O128" s="58" t="s">
        <v>2</v>
      </c>
      <c r="P128" s="41"/>
      <c r="Q128" s="41"/>
      <c r="R128" s="401"/>
      <c r="S128" s="401"/>
    </row>
    <row r="129" spans="1:19" s="36" customFormat="1" ht="11.25" outlineLevel="4" x14ac:dyDescent="0.2">
      <c r="A129" s="37"/>
      <c r="B129" s="38"/>
      <c r="C129" s="39" t="s">
        <v>1151</v>
      </c>
      <c r="D129" s="39"/>
      <c r="E129" s="38"/>
      <c r="F129" s="40">
        <v>6.4</v>
      </c>
      <c r="G129" s="41"/>
      <c r="H129" s="42"/>
      <c r="I129" s="41"/>
      <c r="J129" s="43"/>
      <c r="K129" s="44"/>
      <c r="L129" s="41"/>
      <c r="M129" s="41"/>
      <c r="N129" s="41"/>
      <c r="O129" s="58" t="s">
        <v>2</v>
      </c>
      <c r="P129" s="41"/>
      <c r="Q129" s="41"/>
      <c r="R129" s="401"/>
      <c r="S129" s="401"/>
    </row>
    <row r="130" spans="1:19" s="36" customFormat="1" ht="11.25" outlineLevel="4" x14ac:dyDescent="0.2">
      <c r="A130" s="37"/>
      <c r="B130" s="38"/>
      <c r="C130" s="39" t="s">
        <v>1152</v>
      </c>
      <c r="D130" s="39"/>
      <c r="E130" s="38"/>
      <c r="F130" s="40">
        <v>15.2</v>
      </c>
      <c r="G130" s="41"/>
      <c r="H130" s="42"/>
      <c r="I130" s="41"/>
      <c r="J130" s="43"/>
      <c r="K130" s="44"/>
      <c r="L130" s="41"/>
      <c r="M130" s="41"/>
      <c r="N130" s="41"/>
      <c r="O130" s="58" t="s">
        <v>2</v>
      </c>
      <c r="P130" s="41"/>
      <c r="Q130" s="41"/>
      <c r="R130" s="401"/>
      <c r="S130" s="401"/>
    </row>
    <row r="131" spans="1:19" s="36" customFormat="1" ht="11.25" outlineLevel="4" x14ac:dyDescent="0.2">
      <c r="A131" s="37"/>
      <c r="B131" s="38"/>
      <c r="C131" s="39" t="s">
        <v>1153</v>
      </c>
      <c r="D131" s="39"/>
      <c r="E131" s="38"/>
      <c r="F131" s="40">
        <v>23</v>
      </c>
      <c r="G131" s="41"/>
      <c r="H131" s="42"/>
      <c r="I131" s="41"/>
      <c r="J131" s="43"/>
      <c r="K131" s="44"/>
      <c r="L131" s="41"/>
      <c r="M131" s="41"/>
      <c r="N131" s="41"/>
      <c r="O131" s="58" t="s">
        <v>2</v>
      </c>
      <c r="P131" s="41"/>
      <c r="Q131" s="41"/>
      <c r="R131" s="401"/>
      <c r="S131" s="401"/>
    </row>
    <row r="132" spans="1:19" s="36" customFormat="1" ht="11.25" outlineLevel="4" x14ac:dyDescent="0.2">
      <c r="A132" s="37"/>
      <c r="B132" s="38"/>
      <c r="C132" s="39" t="s">
        <v>1154</v>
      </c>
      <c r="D132" s="39"/>
      <c r="E132" s="38"/>
      <c r="F132" s="40">
        <v>39</v>
      </c>
      <c r="G132" s="41"/>
      <c r="H132" s="42"/>
      <c r="I132" s="41"/>
      <c r="J132" s="43"/>
      <c r="K132" s="44"/>
      <c r="L132" s="41"/>
      <c r="M132" s="41"/>
      <c r="N132" s="41"/>
      <c r="O132" s="58" t="s">
        <v>2</v>
      </c>
      <c r="P132" s="41"/>
      <c r="Q132" s="41"/>
      <c r="R132" s="401"/>
      <c r="S132" s="401"/>
    </row>
    <row r="133" spans="1:19" s="36" customFormat="1" ht="11.25" outlineLevel="4" x14ac:dyDescent="0.2">
      <c r="A133" s="37"/>
      <c r="B133" s="38"/>
      <c r="C133" s="39" t="s">
        <v>1160</v>
      </c>
      <c r="D133" s="39"/>
      <c r="E133" s="38"/>
      <c r="F133" s="40">
        <v>28.5</v>
      </c>
      <c r="G133" s="41"/>
      <c r="H133" s="42"/>
      <c r="I133" s="41"/>
      <c r="J133" s="43"/>
      <c r="K133" s="44"/>
      <c r="L133" s="41"/>
      <c r="M133" s="41"/>
      <c r="N133" s="41"/>
      <c r="O133" s="58" t="s">
        <v>2</v>
      </c>
      <c r="P133" s="41"/>
      <c r="Q133" s="41"/>
      <c r="R133" s="401"/>
      <c r="S133" s="401"/>
    </row>
    <row r="134" spans="1:19" s="36" customFormat="1" ht="11.25" outlineLevel="4" x14ac:dyDescent="0.2">
      <c r="A134" s="37"/>
      <c r="B134" s="38"/>
      <c r="C134" s="39" t="s">
        <v>1</v>
      </c>
      <c r="D134" s="39"/>
      <c r="E134" s="38"/>
      <c r="F134" s="40">
        <v>1897.4999999999998</v>
      </c>
      <c r="G134" s="41"/>
      <c r="H134" s="42"/>
      <c r="I134" s="41"/>
      <c r="J134" s="43"/>
      <c r="K134" s="44"/>
      <c r="L134" s="41"/>
      <c r="M134" s="41"/>
      <c r="N134" s="41"/>
      <c r="O134" s="58" t="s">
        <v>2</v>
      </c>
      <c r="P134" s="41"/>
      <c r="Q134" s="41"/>
      <c r="R134" s="401"/>
      <c r="S134" s="401"/>
    </row>
    <row r="135" spans="1:19" s="36" customFormat="1" ht="11.25" outlineLevel="4" x14ac:dyDescent="0.2">
      <c r="A135" s="37"/>
      <c r="B135" s="38"/>
      <c r="C135" s="39" t="s">
        <v>1182</v>
      </c>
      <c r="D135" s="39"/>
      <c r="E135" s="38"/>
      <c r="F135" s="40">
        <v>0</v>
      </c>
      <c r="G135" s="41"/>
      <c r="H135" s="42"/>
      <c r="I135" s="41"/>
      <c r="J135" s="43"/>
      <c r="K135" s="44"/>
      <c r="L135" s="41"/>
      <c r="M135" s="41"/>
      <c r="N135" s="41"/>
      <c r="O135" s="58" t="s">
        <v>2</v>
      </c>
      <c r="P135" s="41"/>
      <c r="Q135" s="41"/>
      <c r="R135" s="401"/>
      <c r="S135" s="401"/>
    </row>
    <row r="136" spans="1:19" s="36" customFormat="1" ht="11.25" outlineLevel="4" x14ac:dyDescent="0.2">
      <c r="A136" s="37"/>
      <c r="B136" s="38"/>
      <c r="C136" s="39" t="s">
        <v>1171</v>
      </c>
      <c r="D136" s="39"/>
      <c r="E136" s="38"/>
      <c r="F136" s="40">
        <v>146.63999999999999</v>
      </c>
      <c r="G136" s="41"/>
      <c r="H136" s="42"/>
      <c r="I136" s="41"/>
      <c r="J136" s="43"/>
      <c r="K136" s="44"/>
      <c r="L136" s="41"/>
      <c r="M136" s="41"/>
      <c r="N136" s="41"/>
      <c r="O136" s="58" t="s">
        <v>2</v>
      </c>
      <c r="P136" s="41"/>
      <c r="Q136" s="41"/>
      <c r="R136" s="401"/>
      <c r="S136" s="401"/>
    </row>
    <row r="137" spans="1:19" s="36" customFormat="1" ht="11.25" outlineLevel="4" x14ac:dyDescent="0.2">
      <c r="A137" s="37"/>
      <c r="B137" s="38"/>
      <c r="C137" s="39" t="s">
        <v>1135</v>
      </c>
      <c r="D137" s="39"/>
      <c r="E137" s="38"/>
      <c r="F137" s="40">
        <v>3.76</v>
      </c>
      <c r="G137" s="41"/>
      <c r="H137" s="42"/>
      <c r="I137" s="41"/>
      <c r="J137" s="43"/>
      <c r="K137" s="44"/>
      <c r="L137" s="41"/>
      <c r="M137" s="41"/>
      <c r="N137" s="41"/>
      <c r="O137" s="58" t="s">
        <v>2</v>
      </c>
      <c r="P137" s="41"/>
      <c r="Q137" s="41"/>
      <c r="R137" s="401"/>
      <c r="S137" s="401"/>
    </row>
    <row r="138" spans="1:19" s="36" customFormat="1" ht="11.25" outlineLevel="4" x14ac:dyDescent="0.2">
      <c r="A138" s="37"/>
      <c r="B138" s="38"/>
      <c r="C138" s="39" t="s">
        <v>1137</v>
      </c>
      <c r="D138" s="39"/>
      <c r="E138" s="38"/>
      <c r="F138" s="40">
        <v>29.82</v>
      </c>
      <c r="G138" s="41"/>
      <c r="H138" s="42"/>
      <c r="I138" s="41"/>
      <c r="J138" s="43"/>
      <c r="K138" s="44"/>
      <c r="L138" s="41"/>
      <c r="M138" s="41"/>
      <c r="N138" s="41"/>
      <c r="O138" s="58" t="s">
        <v>2</v>
      </c>
      <c r="P138" s="41"/>
      <c r="Q138" s="41"/>
      <c r="R138" s="401"/>
      <c r="S138" s="401"/>
    </row>
    <row r="139" spans="1:19" s="36" customFormat="1" ht="11.25" outlineLevel="4" x14ac:dyDescent="0.2">
      <c r="A139" s="37"/>
      <c r="B139" s="38"/>
      <c r="C139" s="39" t="s">
        <v>1139</v>
      </c>
      <c r="D139" s="39"/>
      <c r="E139" s="38"/>
      <c r="F139" s="40">
        <v>3.8</v>
      </c>
      <c r="G139" s="41"/>
      <c r="H139" s="42"/>
      <c r="I139" s="41"/>
      <c r="J139" s="43"/>
      <c r="K139" s="44"/>
      <c r="L139" s="41"/>
      <c r="M139" s="41"/>
      <c r="N139" s="41"/>
      <c r="O139" s="58" t="s">
        <v>2</v>
      </c>
      <c r="P139" s="41"/>
      <c r="Q139" s="41"/>
      <c r="R139" s="401"/>
      <c r="S139" s="401"/>
    </row>
    <row r="140" spans="1:19" s="36" customFormat="1" ht="11.25" outlineLevel="4" x14ac:dyDescent="0.2">
      <c r="A140" s="37"/>
      <c r="B140" s="38"/>
      <c r="C140" s="39" t="s">
        <v>1172</v>
      </c>
      <c r="D140" s="39"/>
      <c r="E140" s="38"/>
      <c r="F140" s="40">
        <v>41.36</v>
      </c>
      <c r="G140" s="41"/>
      <c r="H140" s="42"/>
      <c r="I140" s="41"/>
      <c r="J140" s="43"/>
      <c r="K140" s="44"/>
      <c r="L140" s="41"/>
      <c r="M140" s="41"/>
      <c r="N140" s="41"/>
      <c r="O140" s="58" t="s">
        <v>2</v>
      </c>
      <c r="P140" s="41"/>
      <c r="Q140" s="41"/>
      <c r="R140" s="401"/>
      <c r="S140" s="401"/>
    </row>
    <row r="141" spans="1:19" s="36" customFormat="1" ht="11.25" outlineLevel="4" x14ac:dyDescent="0.2">
      <c r="A141" s="37"/>
      <c r="B141" s="38"/>
      <c r="C141" s="39" t="s">
        <v>1141</v>
      </c>
      <c r="D141" s="39"/>
      <c r="E141" s="38"/>
      <c r="F141" s="40">
        <v>6</v>
      </c>
      <c r="G141" s="41"/>
      <c r="H141" s="42"/>
      <c r="I141" s="41"/>
      <c r="J141" s="43"/>
      <c r="K141" s="44"/>
      <c r="L141" s="41"/>
      <c r="M141" s="41"/>
      <c r="N141" s="41"/>
      <c r="O141" s="58" t="s">
        <v>2</v>
      </c>
      <c r="P141" s="41"/>
      <c r="Q141" s="41"/>
      <c r="R141" s="401"/>
      <c r="S141" s="401"/>
    </row>
    <row r="142" spans="1:19" s="36" customFormat="1" ht="11.25" outlineLevel="4" x14ac:dyDescent="0.2">
      <c r="A142" s="37"/>
      <c r="B142" s="38"/>
      <c r="C142" s="39" t="s">
        <v>1146</v>
      </c>
      <c r="D142" s="39"/>
      <c r="E142" s="38"/>
      <c r="F142" s="40">
        <v>34.299999999999997</v>
      </c>
      <c r="G142" s="41"/>
      <c r="H142" s="42"/>
      <c r="I142" s="41"/>
      <c r="J142" s="43"/>
      <c r="K142" s="44"/>
      <c r="L142" s="41"/>
      <c r="M142" s="41"/>
      <c r="N142" s="41"/>
      <c r="O142" s="58" t="s">
        <v>2</v>
      </c>
      <c r="P142" s="41"/>
      <c r="Q142" s="41"/>
      <c r="R142" s="401"/>
      <c r="S142" s="401"/>
    </row>
    <row r="143" spans="1:19" s="36" customFormat="1" ht="11.25" outlineLevel="4" x14ac:dyDescent="0.2">
      <c r="A143" s="37"/>
      <c r="B143" s="38"/>
      <c r="C143" s="39" t="s">
        <v>1150</v>
      </c>
      <c r="D143" s="39"/>
      <c r="E143" s="38"/>
      <c r="F143" s="40">
        <v>5.4</v>
      </c>
      <c r="G143" s="41"/>
      <c r="H143" s="42"/>
      <c r="I143" s="41"/>
      <c r="J143" s="43"/>
      <c r="K143" s="44"/>
      <c r="L143" s="41"/>
      <c r="M143" s="41"/>
      <c r="N143" s="41"/>
      <c r="O143" s="58" t="s">
        <v>2</v>
      </c>
      <c r="P143" s="41"/>
      <c r="Q143" s="41"/>
      <c r="R143" s="401"/>
      <c r="S143" s="401"/>
    </row>
    <row r="144" spans="1:19" s="36" customFormat="1" ht="11.25" outlineLevel="4" x14ac:dyDescent="0.2">
      <c r="A144" s="37"/>
      <c r="B144" s="38"/>
      <c r="C144" s="39" t="s">
        <v>1176</v>
      </c>
      <c r="D144" s="39"/>
      <c r="E144" s="38"/>
      <c r="F144" s="40">
        <v>63.4</v>
      </c>
      <c r="G144" s="41"/>
      <c r="H144" s="42"/>
      <c r="I144" s="41"/>
      <c r="J144" s="43"/>
      <c r="K144" s="44"/>
      <c r="L144" s="41"/>
      <c r="M144" s="41"/>
      <c r="N144" s="41"/>
      <c r="O144" s="58" t="s">
        <v>2</v>
      </c>
      <c r="P144" s="41"/>
      <c r="Q144" s="41"/>
      <c r="R144" s="401"/>
      <c r="S144" s="401"/>
    </row>
    <row r="145" spans="1:19" s="36" customFormat="1" ht="11.25" outlineLevel="4" x14ac:dyDescent="0.2">
      <c r="A145" s="37"/>
      <c r="B145" s="38"/>
      <c r="C145" s="39" t="s">
        <v>1155</v>
      </c>
      <c r="D145" s="39"/>
      <c r="E145" s="38"/>
      <c r="F145" s="40">
        <v>12.4</v>
      </c>
      <c r="G145" s="41"/>
      <c r="H145" s="42"/>
      <c r="I145" s="41"/>
      <c r="J145" s="43"/>
      <c r="K145" s="44"/>
      <c r="L145" s="41"/>
      <c r="M145" s="41"/>
      <c r="N145" s="41"/>
      <c r="O145" s="58" t="s">
        <v>2</v>
      </c>
      <c r="P145" s="41"/>
      <c r="Q145" s="41"/>
      <c r="R145" s="401"/>
      <c r="S145" s="401"/>
    </row>
    <row r="146" spans="1:19" s="36" customFormat="1" ht="11.25" outlineLevel="4" x14ac:dyDescent="0.2">
      <c r="A146" s="37"/>
      <c r="B146" s="38"/>
      <c r="C146" s="39" t="s">
        <v>1156</v>
      </c>
      <c r="D146" s="39"/>
      <c r="E146" s="38"/>
      <c r="F146" s="40">
        <v>9.6</v>
      </c>
      <c r="G146" s="41"/>
      <c r="H146" s="42"/>
      <c r="I146" s="41"/>
      <c r="J146" s="43"/>
      <c r="K146" s="44"/>
      <c r="L146" s="41"/>
      <c r="M146" s="41"/>
      <c r="N146" s="41"/>
      <c r="O146" s="58" t="s">
        <v>2</v>
      </c>
      <c r="P146" s="41"/>
      <c r="Q146" s="41"/>
      <c r="R146" s="401"/>
      <c r="S146" s="401"/>
    </row>
    <row r="147" spans="1:19" s="36" customFormat="1" ht="11.25" outlineLevel="4" x14ac:dyDescent="0.2">
      <c r="A147" s="37"/>
      <c r="B147" s="38"/>
      <c r="C147" s="39" t="s">
        <v>1157</v>
      </c>
      <c r="D147" s="39"/>
      <c r="E147" s="38"/>
      <c r="F147" s="40">
        <v>6.4</v>
      </c>
      <c r="G147" s="41"/>
      <c r="H147" s="42"/>
      <c r="I147" s="41"/>
      <c r="J147" s="43"/>
      <c r="K147" s="44"/>
      <c r="L147" s="41"/>
      <c r="M147" s="41"/>
      <c r="N147" s="41"/>
      <c r="O147" s="58" t="s">
        <v>2</v>
      </c>
      <c r="P147" s="41"/>
      <c r="Q147" s="41"/>
      <c r="R147" s="401"/>
      <c r="S147" s="401"/>
    </row>
    <row r="148" spans="1:19" s="36" customFormat="1" ht="11.25" outlineLevel="4" x14ac:dyDescent="0.2">
      <c r="A148" s="37"/>
      <c r="B148" s="38"/>
      <c r="C148" s="39" t="s">
        <v>1158</v>
      </c>
      <c r="D148" s="39"/>
      <c r="E148" s="38"/>
      <c r="F148" s="40">
        <v>14.399999999999999</v>
      </c>
      <c r="G148" s="41"/>
      <c r="H148" s="42"/>
      <c r="I148" s="41"/>
      <c r="J148" s="43"/>
      <c r="K148" s="44"/>
      <c r="L148" s="41"/>
      <c r="M148" s="41"/>
      <c r="N148" s="41"/>
      <c r="O148" s="58" t="s">
        <v>2</v>
      </c>
      <c r="P148" s="41"/>
      <c r="Q148" s="41"/>
      <c r="R148" s="401"/>
      <c r="S148" s="401"/>
    </row>
    <row r="149" spans="1:19" s="36" customFormat="1" ht="11.25" outlineLevel="4" x14ac:dyDescent="0.2">
      <c r="A149" s="37"/>
      <c r="B149" s="38"/>
      <c r="C149" s="39" t="s">
        <v>966</v>
      </c>
      <c r="D149" s="39"/>
      <c r="E149" s="38"/>
      <c r="F149" s="40">
        <v>3.14</v>
      </c>
      <c r="G149" s="41"/>
      <c r="H149" s="42"/>
      <c r="I149" s="41"/>
      <c r="J149" s="43"/>
      <c r="K149" s="44"/>
      <c r="L149" s="41"/>
      <c r="M149" s="41"/>
      <c r="N149" s="41"/>
      <c r="O149" s="58" t="s">
        <v>2</v>
      </c>
      <c r="P149" s="41"/>
      <c r="Q149" s="41"/>
      <c r="R149" s="401"/>
      <c r="S149" s="401"/>
    </row>
    <row r="150" spans="1:19" s="36" customFormat="1" ht="11.25" outlineLevel="4" x14ac:dyDescent="0.2">
      <c r="A150" s="37"/>
      <c r="B150" s="38"/>
      <c r="C150" s="39" t="s">
        <v>1159</v>
      </c>
      <c r="D150" s="39"/>
      <c r="E150" s="38"/>
      <c r="F150" s="40">
        <v>4</v>
      </c>
      <c r="G150" s="41"/>
      <c r="H150" s="42"/>
      <c r="I150" s="41"/>
      <c r="J150" s="43"/>
      <c r="K150" s="44"/>
      <c r="L150" s="41"/>
      <c r="M150" s="41"/>
      <c r="N150" s="41"/>
      <c r="O150" s="58" t="s">
        <v>2</v>
      </c>
      <c r="P150" s="41"/>
      <c r="Q150" s="41"/>
      <c r="R150" s="401"/>
      <c r="S150" s="401"/>
    </row>
    <row r="151" spans="1:19" s="36" customFormat="1" ht="11.25" outlineLevel="4" x14ac:dyDescent="0.2">
      <c r="A151" s="37"/>
      <c r="B151" s="38"/>
      <c r="C151" s="39" t="s">
        <v>1105</v>
      </c>
      <c r="D151" s="39"/>
      <c r="E151" s="38"/>
      <c r="F151" s="40">
        <v>14.4</v>
      </c>
      <c r="G151" s="41"/>
      <c r="H151" s="42"/>
      <c r="I151" s="41"/>
      <c r="J151" s="43"/>
      <c r="K151" s="44"/>
      <c r="L151" s="41"/>
      <c r="M151" s="41"/>
      <c r="N151" s="41"/>
      <c r="O151" s="58" t="s">
        <v>2</v>
      </c>
      <c r="P151" s="41"/>
      <c r="Q151" s="41"/>
      <c r="R151" s="401"/>
      <c r="S151" s="401"/>
    </row>
    <row r="152" spans="1:19" s="36" customFormat="1" ht="11.25" outlineLevel="4" x14ac:dyDescent="0.2">
      <c r="A152" s="37"/>
      <c r="B152" s="38"/>
      <c r="C152" s="39" t="s">
        <v>1106</v>
      </c>
      <c r="D152" s="39"/>
      <c r="E152" s="38"/>
      <c r="F152" s="40">
        <v>7.2</v>
      </c>
      <c r="G152" s="41"/>
      <c r="H152" s="42"/>
      <c r="I152" s="41"/>
      <c r="J152" s="43"/>
      <c r="K152" s="44"/>
      <c r="L152" s="41"/>
      <c r="M152" s="41"/>
      <c r="N152" s="41"/>
      <c r="O152" s="58" t="s">
        <v>2</v>
      </c>
      <c r="P152" s="41"/>
      <c r="Q152" s="41"/>
      <c r="R152" s="401"/>
      <c r="S152" s="401"/>
    </row>
    <row r="153" spans="1:19" s="36" customFormat="1" ht="11.25" outlineLevel="4" x14ac:dyDescent="0.2">
      <c r="A153" s="37"/>
      <c r="B153" s="38"/>
      <c r="C153" s="39" t="s">
        <v>1107</v>
      </c>
      <c r="D153" s="39"/>
      <c r="E153" s="38"/>
      <c r="F153" s="40">
        <v>7.2</v>
      </c>
      <c r="G153" s="41"/>
      <c r="H153" s="42"/>
      <c r="I153" s="41"/>
      <c r="J153" s="43"/>
      <c r="K153" s="44"/>
      <c r="L153" s="41"/>
      <c r="M153" s="41"/>
      <c r="N153" s="41"/>
      <c r="O153" s="58" t="s">
        <v>2</v>
      </c>
      <c r="P153" s="41"/>
      <c r="Q153" s="41"/>
      <c r="R153" s="401"/>
      <c r="S153" s="401"/>
    </row>
    <row r="154" spans="1:19" s="36" customFormat="1" ht="11.25" outlineLevel="4" x14ac:dyDescent="0.2">
      <c r="A154" s="37"/>
      <c r="B154" s="38"/>
      <c r="C154" s="39" t="s">
        <v>1178</v>
      </c>
      <c r="D154" s="39"/>
      <c r="E154" s="38"/>
      <c r="F154" s="40">
        <v>42.48</v>
      </c>
      <c r="G154" s="41"/>
      <c r="H154" s="42"/>
      <c r="I154" s="41"/>
      <c r="J154" s="43"/>
      <c r="K154" s="44"/>
      <c r="L154" s="41"/>
      <c r="M154" s="41"/>
      <c r="N154" s="41"/>
      <c r="O154" s="58" t="s">
        <v>2</v>
      </c>
      <c r="P154" s="41"/>
      <c r="Q154" s="41"/>
      <c r="R154" s="401"/>
      <c r="S154" s="401"/>
    </row>
    <row r="155" spans="1:19" s="36" customFormat="1" ht="11.25" outlineLevel="4" x14ac:dyDescent="0.2">
      <c r="A155" s="37"/>
      <c r="B155" s="38"/>
      <c r="C155" s="39" t="s">
        <v>1127</v>
      </c>
      <c r="D155" s="39"/>
      <c r="E155" s="38"/>
      <c r="F155" s="40">
        <v>17.04</v>
      </c>
      <c r="G155" s="41"/>
      <c r="H155" s="42"/>
      <c r="I155" s="41"/>
      <c r="J155" s="43"/>
      <c r="K155" s="44"/>
      <c r="L155" s="41"/>
      <c r="M155" s="41"/>
      <c r="N155" s="41"/>
      <c r="O155" s="58" t="s">
        <v>2</v>
      </c>
      <c r="P155" s="41"/>
      <c r="Q155" s="41"/>
      <c r="R155" s="401"/>
      <c r="S155" s="401"/>
    </row>
    <row r="156" spans="1:19" s="36" customFormat="1" ht="11.25" outlineLevel="4" x14ac:dyDescent="0.2">
      <c r="A156" s="37"/>
      <c r="B156" s="38"/>
      <c r="C156" s="39" t="s">
        <v>1</v>
      </c>
      <c r="D156" s="39"/>
      <c r="E156" s="38"/>
      <c r="F156" s="40">
        <v>472.7399999999999</v>
      </c>
      <c r="G156" s="41"/>
      <c r="H156" s="42"/>
      <c r="I156" s="41"/>
      <c r="J156" s="43"/>
      <c r="K156" s="44"/>
      <c r="L156" s="41"/>
      <c r="M156" s="41"/>
      <c r="N156" s="41"/>
      <c r="O156" s="58" t="s">
        <v>2</v>
      </c>
      <c r="P156" s="41"/>
      <c r="Q156" s="41"/>
      <c r="R156" s="401"/>
      <c r="S156" s="401"/>
    </row>
    <row r="157" spans="1:19" s="36" customFormat="1" ht="11.25" outlineLevel="4" x14ac:dyDescent="0.2">
      <c r="A157" s="37"/>
      <c r="B157" s="38"/>
      <c r="C157" s="39" t="s">
        <v>111</v>
      </c>
      <c r="D157" s="39"/>
      <c r="E157" s="38"/>
      <c r="F157" s="40">
        <v>0</v>
      </c>
      <c r="G157" s="41"/>
      <c r="H157" s="42"/>
      <c r="I157" s="41"/>
      <c r="J157" s="43"/>
      <c r="K157" s="44"/>
      <c r="L157" s="41"/>
      <c r="M157" s="41"/>
      <c r="N157" s="41"/>
      <c r="O157" s="58" t="s">
        <v>2</v>
      </c>
      <c r="P157" s="41"/>
      <c r="Q157" s="41"/>
      <c r="R157" s="401"/>
      <c r="S157" s="401"/>
    </row>
    <row r="158" spans="1:19" s="36" customFormat="1" ht="11.25" outlineLevel="4" x14ac:dyDescent="0.2">
      <c r="A158" s="37"/>
      <c r="B158" s="38"/>
      <c r="C158" s="39" t="s">
        <v>1162</v>
      </c>
      <c r="D158" s="39"/>
      <c r="E158" s="38"/>
      <c r="F158" s="40">
        <v>129.76</v>
      </c>
      <c r="G158" s="41"/>
      <c r="H158" s="42"/>
      <c r="I158" s="41"/>
      <c r="J158" s="43"/>
      <c r="K158" s="44"/>
      <c r="L158" s="41"/>
      <c r="M158" s="41"/>
      <c r="N158" s="41"/>
      <c r="O158" s="58" t="s">
        <v>2</v>
      </c>
      <c r="P158" s="41"/>
      <c r="Q158" s="41"/>
      <c r="R158" s="401"/>
      <c r="S158" s="401"/>
    </row>
    <row r="159" spans="1:19" s="36" customFormat="1" ht="11.25" outlineLevel="4" x14ac:dyDescent="0.2">
      <c r="A159" s="37"/>
      <c r="B159" s="38"/>
      <c r="C159" s="39" t="s">
        <v>1163</v>
      </c>
      <c r="D159" s="39"/>
      <c r="E159" s="38"/>
      <c r="F159" s="40">
        <v>129.76</v>
      </c>
      <c r="G159" s="41"/>
      <c r="H159" s="42"/>
      <c r="I159" s="41"/>
      <c r="J159" s="43"/>
      <c r="K159" s="44"/>
      <c r="L159" s="41"/>
      <c r="M159" s="41"/>
      <c r="N159" s="41"/>
      <c r="O159" s="58" t="s">
        <v>2</v>
      </c>
      <c r="P159" s="41"/>
      <c r="Q159" s="41"/>
      <c r="R159" s="401"/>
      <c r="S159" s="401"/>
    </row>
    <row r="160" spans="1:19" s="36" customFormat="1" ht="11.25" outlineLevel="4" x14ac:dyDescent="0.2">
      <c r="A160" s="37"/>
      <c r="B160" s="38"/>
      <c r="C160" s="39" t="s">
        <v>1126</v>
      </c>
      <c r="D160" s="39"/>
      <c r="E160" s="38"/>
      <c r="F160" s="40">
        <v>40.72</v>
      </c>
      <c r="G160" s="41"/>
      <c r="H160" s="42"/>
      <c r="I160" s="41"/>
      <c r="J160" s="43"/>
      <c r="K160" s="44"/>
      <c r="L160" s="41"/>
      <c r="M160" s="41"/>
      <c r="N160" s="41"/>
      <c r="O160" s="58" t="s">
        <v>2</v>
      </c>
      <c r="P160" s="41"/>
      <c r="Q160" s="41"/>
      <c r="R160" s="401"/>
      <c r="S160" s="401"/>
    </row>
    <row r="161" spans="1:27" s="36" customFormat="1" ht="11.25" outlineLevel="4" x14ac:dyDescent="0.2">
      <c r="A161" s="37"/>
      <c r="B161" s="38"/>
      <c r="C161" s="39" t="s">
        <v>1</v>
      </c>
      <c r="D161" s="39"/>
      <c r="E161" s="38"/>
      <c r="F161" s="40">
        <v>300.24</v>
      </c>
      <c r="G161" s="41"/>
      <c r="H161" s="42"/>
      <c r="I161" s="41"/>
      <c r="J161" s="43"/>
      <c r="K161" s="44"/>
      <c r="L161" s="41"/>
      <c r="M161" s="41"/>
      <c r="N161" s="41"/>
      <c r="O161" s="58" t="s">
        <v>2</v>
      </c>
      <c r="P161" s="41"/>
      <c r="Q161" s="41"/>
      <c r="R161" s="401"/>
      <c r="S161" s="401"/>
    </row>
    <row r="162" spans="1:27" s="36" customFormat="1" ht="11.25" outlineLevel="4" x14ac:dyDescent="0.2">
      <c r="A162" s="37"/>
      <c r="B162" s="38"/>
      <c r="C162" s="39" t="s">
        <v>1457</v>
      </c>
      <c r="D162" s="39"/>
      <c r="E162" s="38"/>
      <c r="F162" s="40">
        <v>0</v>
      </c>
      <c r="G162" s="41"/>
      <c r="H162" s="42"/>
      <c r="I162" s="41"/>
      <c r="J162" s="43"/>
      <c r="K162" s="44"/>
      <c r="L162" s="41"/>
      <c r="M162" s="41"/>
      <c r="N162" s="41"/>
      <c r="O162" s="58" t="s">
        <v>2</v>
      </c>
      <c r="P162" s="41"/>
      <c r="Q162" s="41"/>
      <c r="R162" s="401"/>
      <c r="S162" s="401"/>
    </row>
    <row r="163" spans="1:27" s="36" customFormat="1" ht="11.25" outlineLevel="4" x14ac:dyDescent="0.2">
      <c r="A163" s="37"/>
      <c r="B163" s="38"/>
      <c r="C163" s="39" t="s">
        <v>1113</v>
      </c>
      <c r="D163" s="39"/>
      <c r="E163" s="38"/>
      <c r="F163" s="40">
        <v>12.36</v>
      </c>
      <c r="G163" s="41"/>
      <c r="H163" s="42"/>
      <c r="I163" s="41"/>
      <c r="J163" s="43"/>
      <c r="K163" s="44"/>
      <c r="L163" s="41"/>
      <c r="M163" s="41"/>
      <c r="N163" s="41"/>
      <c r="O163" s="58" t="s">
        <v>2</v>
      </c>
      <c r="P163" s="41"/>
      <c r="Q163" s="41"/>
      <c r="R163" s="401"/>
      <c r="S163" s="401"/>
    </row>
    <row r="164" spans="1:27" s="36" customFormat="1" ht="11.25" outlineLevel="4" x14ac:dyDescent="0.2">
      <c r="A164" s="37"/>
      <c r="B164" s="38"/>
      <c r="C164" s="39" t="s">
        <v>1095</v>
      </c>
      <c r="D164" s="39"/>
      <c r="E164" s="38"/>
      <c r="F164" s="40">
        <v>9.66</v>
      </c>
      <c r="G164" s="41"/>
      <c r="H164" s="42"/>
      <c r="I164" s="41"/>
      <c r="J164" s="43"/>
      <c r="K164" s="44"/>
      <c r="L164" s="41"/>
      <c r="M164" s="41"/>
      <c r="N164" s="41"/>
      <c r="O164" s="58" t="s">
        <v>2</v>
      </c>
      <c r="P164" s="41"/>
      <c r="Q164" s="41"/>
      <c r="R164" s="401"/>
      <c r="S164" s="401"/>
    </row>
    <row r="165" spans="1:27" s="36" customFormat="1" ht="11.25" outlineLevel="4" x14ac:dyDescent="0.2">
      <c r="A165" s="37"/>
      <c r="B165" s="38"/>
      <c r="C165" s="39" t="s">
        <v>1096</v>
      </c>
      <c r="D165" s="39"/>
      <c r="E165" s="38"/>
      <c r="F165" s="40">
        <v>9.1</v>
      </c>
      <c r="G165" s="41"/>
      <c r="H165" s="42"/>
      <c r="I165" s="41"/>
      <c r="J165" s="43"/>
      <c r="K165" s="44"/>
      <c r="L165" s="41"/>
      <c r="M165" s="41"/>
      <c r="N165" s="41"/>
      <c r="O165" s="58" t="s">
        <v>2</v>
      </c>
      <c r="P165" s="41"/>
      <c r="Q165" s="41"/>
      <c r="R165" s="401"/>
      <c r="S165" s="401"/>
    </row>
    <row r="166" spans="1:27" s="36" customFormat="1" ht="11.25" outlineLevel="4" x14ac:dyDescent="0.2">
      <c r="A166" s="37"/>
      <c r="B166" s="38"/>
      <c r="C166" s="39" t="s">
        <v>1097</v>
      </c>
      <c r="D166" s="39"/>
      <c r="E166" s="38"/>
      <c r="F166" s="40">
        <v>6.7</v>
      </c>
      <c r="G166" s="41"/>
      <c r="H166" s="42"/>
      <c r="I166" s="41"/>
      <c r="J166" s="43"/>
      <c r="K166" s="44"/>
      <c r="L166" s="41"/>
      <c r="M166" s="41"/>
      <c r="N166" s="41"/>
      <c r="O166" s="58" t="s">
        <v>2</v>
      </c>
      <c r="P166" s="41"/>
      <c r="Q166" s="41"/>
      <c r="R166" s="401"/>
      <c r="S166" s="401"/>
    </row>
    <row r="167" spans="1:27" s="36" customFormat="1" ht="11.25" outlineLevel="4" x14ac:dyDescent="0.2">
      <c r="A167" s="37"/>
      <c r="B167" s="38"/>
      <c r="C167" s="39" t="s">
        <v>1098</v>
      </c>
      <c r="D167" s="39"/>
      <c r="E167" s="38"/>
      <c r="F167" s="40">
        <v>6.1</v>
      </c>
      <c r="G167" s="41"/>
      <c r="H167" s="42"/>
      <c r="I167" s="41"/>
      <c r="J167" s="43"/>
      <c r="K167" s="44"/>
      <c r="L167" s="41"/>
      <c r="M167" s="41"/>
      <c r="N167" s="41"/>
      <c r="O167" s="58" t="s">
        <v>2</v>
      </c>
      <c r="P167" s="41"/>
      <c r="Q167" s="41"/>
      <c r="R167" s="401"/>
      <c r="S167" s="401"/>
    </row>
    <row r="168" spans="1:27" s="36" customFormat="1" ht="11.25" outlineLevel="4" x14ac:dyDescent="0.2">
      <c r="A168" s="37"/>
      <c r="B168" s="38"/>
      <c r="C168" s="39" t="s">
        <v>1099</v>
      </c>
      <c r="D168" s="39"/>
      <c r="E168" s="38"/>
      <c r="F168" s="40">
        <v>6.7</v>
      </c>
      <c r="G168" s="41"/>
      <c r="H168" s="42"/>
      <c r="I168" s="41"/>
      <c r="J168" s="43"/>
      <c r="K168" s="44"/>
      <c r="L168" s="41"/>
      <c r="M168" s="41"/>
      <c r="N168" s="41"/>
      <c r="O168" s="58" t="s">
        <v>2</v>
      </c>
      <c r="P168" s="41"/>
      <c r="Q168" s="41"/>
      <c r="R168" s="401"/>
      <c r="S168" s="401"/>
    </row>
    <row r="169" spans="1:27" s="36" customFormat="1" ht="11.25" outlineLevel="4" x14ac:dyDescent="0.2">
      <c r="A169" s="37"/>
      <c r="B169" s="38"/>
      <c r="C169" s="39" t="s">
        <v>1100</v>
      </c>
      <c r="D169" s="39"/>
      <c r="E169" s="38"/>
      <c r="F169" s="40">
        <v>9.1</v>
      </c>
      <c r="G169" s="41"/>
      <c r="H169" s="42"/>
      <c r="I169" s="41"/>
      <c r="J169" s="43"/>
      <c r="K169" s="44"/>
      <c r="L169" s="41"/>
      <c r="M169" s="41"/>
      <c r="N169" s="41"/>
      <c r="O169" s="58" t="s">
        <v>2</v>
      </c>
      <c r="P169" s="41"/>
      <c r="Q169" s="41"/>
      <c r="R169" s="401"/>
      <c r="S169" s="401"/>
    </row>
    <row r="170" spans="1:27" s="36" customFormat="1" ht="11.25" outlineLevel="4" x14ac:dyDescent="0.2">
      <c r="A170" s="37"/>
      <c r="B170" s="38"/>
      <c r="C170" s="39" t="s">
        <v>1101</v>
      </c>
      <c r="D170" s="39"/>
      <c r="E170" s="38"/>
      <c r="F170" s="40">
        <v>10.4</v>
      </c>
      <c r="G170" s="41"/>
      <c r="H170" s="42"/>
      <c r="I170" s="41"/>
      <c r="J170" s="43"/>
      <c r="K170" s="44"/>
      <c r="L170" s="41"/>
      <c r="M170" s="41"/>
      <c r="N170" s="41"/>
      <c r="O170" s="58" t="s">
        <v>2</v>
      </c>
      <c r="P170" s="41"/>
      <c r="Q170" s="41"/>
      <c r="R170" s="401"/>
      <c r="S170" s="401"/>
    </row>
    <row r="171" spans="1:27" s="36" customFormat="1" ht="11.25" outlineLevel="4" x14ac:dyDescent="0.2">
      <c r="A171" s="37"/>
      <c r="B171" s="38"/>
      <c r="C171" s="39" t="s">
        <v>1094</v>
      </c>
      <c r="D171" s="39"/>
      <c r="E171" s="38"/>
      <c r="F171" s="40">
        <v>6.2</v>
      </c>
      <c r="G171" s="41"/>
      <c r="H171" s="42"/>
      <c r="I171" s="41"/>
      <c r="J171" s="43"/>
      <c r="K171" s="44"/>
      <c r="L171" s="41"/>
      <c r="M171" s="41"/>
      <c r="N171" s="41"/>
      <c r="O171" s="58" t="s">
        <v>2</v>
      </c>
      <c r="P171" s="41"/>
      <c r="Q171" s="41"/>
      <c r="R171" s="401"/>
      <c r="S171" s="401"/>
    </row>
    <row r="172" spans="1:27" s="36" customFormat="1" ht="11.25" outlineLevel="4" x14ac:dyDescent="0.2">
      <c r="A172" s="37"/>
      <c r="B172" s="38"/>
      <c r="C172" s="39" t="s">
        <v>1102</v>
      </c>
      <c r="D172" s="39"/>
      <c r="E172" s="38"/>
      <c r="F172" s="40">
        <v>12.899999999999999</v>
      </c>
      <c r="G172" s="41"/>
      <c r="H172" s="42"/>
      <c r="I172" s="41"/>
      <c r="J172" s="43"/>
      <c r="K172" s="44"/>
      <c r="L172" s="41"/>
      <c r="M172" s="41"/>
      <c r="N172" s="41"/>
      <c r="O172" s="58" t="s">
        <v>2</v>
      </c>
      <c r="P172" s="41"/>
      <c r="Q172" s="41"/>
      <c r="R172" s="401"/>
      <c r="S172" s="401"/>
    </row>
    <row r="173" spans="1:27" s="36" customFormat="1" ht="11.25" outlineLevel="4" x14ac:dyDescent="0.2">
      <c r="A173" s="37"/>
      <c r="B173" s="38"/>
      <c r="C173" s="39" t="s">
        <v>1103</v>
      </c>
      <c r="D173" s="39"/>
      <c r="E173" s="38"/>
      <c r="F173" s="40">
        <v>9.8999999999999986</v>
      </c>
      <c r="G173" s="41"/>
      <c r="H173" s="42"/>
      <c r="I173" s="41"/>
      <c r="J173" s="43"/>
      <c r="K173" s="44"/>
      <c r="L173" s="41"/>
      <c r="M173" s="41"/>
      <c r="N173" s="41"/>
      <c r="O173" s="58" t="s">
        <v>2</v>
      </c>
      <c r="P173" s="41"/>
      <c r="Q173" s="41"/>
      <c r="R173" s="401"/>
      <c r="S173" s="401"/>
    </row>
    <row r="174" spans="1:27" s="36" customFormat="1" ht="11.25" outlineLevel="4" x14ac:dyDescent="0.2">
      <c r="A174" s="37"/>
      <c r="B174" s="38"/>
      <c r="C174" s="39" t="s">
        <v>1104</v>
      </c>
      <c r="D174" s="39"/>
      <c r="E174" s="38"/>
      <c r="F174" s="40">
        <v>8.6000000000000014</v>
      </c>
      <c r="G174" s="41"/>
      <c r="H174" s="42"/>
      <c r="I174" s="41"/>
      <c r="J174" s="43"/>
      <c r="K174" s="44"/>
      <c r="L174" s="41"/>
      <c r="M174" s="41"/>
      <c r="N174" s="41"/>
      <c r="O174" s="58" t="s">
        <v>2</v>
      </c>
      <c r="P174" s="41"/>
      <c r="Q174" s="41"/>
      <c r="R174" s="401"/>
      <c r="S174" s="401"/>
    </row>
    <row r="175" spans="1:27" s="36" customFormat="1" ht="11.25" outlineLevel="4" x14ac:dyDescent="0.2">
      <c r="A175" s="37"/>
      <c r="B175" s="38"/>
      <c r="C175" s="39" t="s">
        <v>1</v>
      </c>
      <c r="D175" s="39"/>
      <c r="E175" s="38"/>
      <c r="F175" s="40">
        <v>107.72</v>
      </c>
      <c r="G175" s="41"/>
      <c r="H175" s="42"/>
      <c r="I175" s="41"/>
      <c r="J175" s="43"/>
      <c r="K175" s="44"/>
      <c r="L175" s="41"/>
      <c r="M175" s="41"/>
      <c r="N175" s="41"/>
      <c r="O175" s="58" t="s">
        <v>2</v>
      </c>
      <c r="P175" s="41"/>
      <c r="Q175" s="41"/>
      <c r="R175" s="401"/>
      <c r="S175" s="401"/>
    </row>
    <row r="176" spans="1:27" s="30" customFormat="1" ht="24" outlineLevel="3" x14ac:dyDescent="0.2">
      <c r="A176" s="12">
        <v>4</v>
      </c>
      <c r="B176" s="31" t="s">
        <v>135</v>
      </c>
      <c r="C176" s="32" t="s">
        <v>1630</v>
      </c>
      <c r="D176" s="32"/>
      <c r="E176" s="13" t="s">
        <v>7</v>
      </c>
      <c r="F176" s="33">
        <v>1111.2800000000007</v>
      </c>
      <c r="G176" s="14">
        <v>10</v>
      </c>
      <c r="H176" s="33">
        <f>F176*(1+G176/100)</f>
        <v>1222.4080000000008</v>
      </c>
      <c r="I176" s="475"/>
      <c r="J176" s="15">
        <f>H176*I176</f>
        <v>0</v>
      </c>
      <c r="K176" s="34">
        <v>1.5E-3</v>
      </c>
      <c r="L176" s="35">
        <f>H176*K176</f>
        <v>1.8336120000000014</v>
      </c>
      <c r="M176" s="34"/>
      <c r="N176" s="35">
        <f>H176*M176</f>
        <v>0</v>
      </c>
      <c r="O176" s="15">
        <v>21</v>
      </c>
      <c r="P176" s="15">
        <f>J176*(O176/100)</f>
        <v>0</v>
      </c>
      <c r="Q176" s="15">
        <f>J176+P176</f>
        <v>0</v>
      </c>
      <c r="R176" s="400"/>
      <c r="S176" s="400"/>
      <c r="T176" s="232"/>
      <c r="U176" s="232"/>
      <c r="V176" s="232"/>
      <c r="W176" s="232"/>
      <c r="X176" s="232"/>
      <c r="Y176" s="232"/>
      <c r="Z176" s="232"/>
      <c r="AA176" s="232"/>
    </row>
    <row r="177" spans="1:19" s="36" customFormat="1" ht="11.25" outlineLevel="4" x14ac:dyDescent="0.2">
      <c r="A177" s="37"/>
      <c r="B177" s="38"/>
      <c r="C177" s="39" t="s">
        <v>1344</v>
      </c>
      <c r="D177" s="39"/>
      <c r="E177" s="38"/>
      <c r="F177" s="40">
        <v>0</v>
      </c>
      <c r="G177" s="41"/>
      <c r="H177" s="42"/>
      <c r="I177" s="41"/>
      <c r="J177" s="43"/>
      <c r="K177" s="44"/>
      <c r="L177" s="41"/>
      <c r="M177" s="41"/>
      <c r="N177" s="41"/>
      <c r="O177" s="58" t="s">
        <v>2</v>
      </c>
      <c r="P177" s="41"/>
      <c r="Q177" s="41"/>
      <c r="R177" s="401"/>
      <c r="S177" s="401"/>
    </row>
    <row r="178" spans="1:19" s="36" customFormat="1" ht="11.25" outlineLevel="4" x14ac:dyDescent="0.2">
      <c r="A178" s="37"/>
      <c r="B178" s="38"/>
      <c r="C178" s="39" t="s">
        <v>3161</v>
      </c>
      <c r="D178" s="39"/>
      <c r="E178" s="38"/>
      <c r="F178" s="40">
        <v>313.2</v>
      </c>
      <c r="G178" s="41"/>
      <c r="H178" s="42"/>
      <c r="I178" s="41"/>
      <c r="J178" s="43"/>
      <c r="K178" s="44"/>
      <c r="L178" s="41"/>
      <c r="M178" s="41"/>
      <c r="N178" s="41"/>
      <c r="O178" s="58" t="s">
        <v>2</v>
      </c>
      <c r="P178" s="41"/>
      <c r="Q178" s="41"/>
      <c r="R178" s="401"/>
      <c r="S178" s="401"/>
    </row>
    <row r="179" spans="1:19" s="36" customFormat="1" ht="11.25" outlineLevel="4" x14ac:dyDescent="0.2">
      <c r="A179" s="37"/>
      <c r="B179" s="38"/>
      <c r="C179" s="39" t="s">
        <v>3162</v>
      </c>
      <c r="D179" s="39"/>
      <c r="E179" s="38"/>
      <c r="F179" s="40">
        <v>278.08</v>
      </c>
      <c r="G179" s="41"/>
      <c r="H179" s="42"/>
      <c r="I179" s="41"/>
      <c r="J179" s="43"/>
      <c r="K179" s="44"/>
      <c r="L179" s="41"/>
      <c r="M179" s="41"/>
      <c r="N179" s="41"/>
      <c r="O179" s="58" t="s">
        <v>2</v>
      </c>
      <c r="P179" s="41"/>
      <c r="Q179" s="41"/>
      <c r="R179" s="401"/>
      <c r="S179" s="401"/>
    </row>
    <row r="180" spans="1:19" s="36" customFormat="1" ht="11.25" outlineLevel="4" x14ac:dyDescent="0.2">
      <c r="A180" s="37"/>
      <c r="B180" s="38"/>
      <c r="C180" s="39" t="s">
        <v>3163</v>
      </c>
      <c r="D180" s="39"/>
      <c r="E180" s="38"/>
      <c r="F180" s="40">
        <v>1.6</v>
      </c>
      <c r="G180" s="41"/>
      <c r="H180" s="42"/>
      <c r="I180" s="41"/>
      <c r="J180" s="43"/>
      <c r="K180" s="44"/>
      <c r="L180" s="41"/>
      <c r="M180" s="41"/>
      <c r="N180" s="41"/>
      <c r="O180" s="58" t="s">
        <v>2</v>
      </c>
      <c r="P180" s="41"/>
      <c r="Q180" s="41"/>
      <c r="R180" s="401"/>
      <c r="S180" s="401"/>
    </row>
    <row r="181" spans="1:19" s="36" customFormat="1" ht="11.25" outlineLevel="4" x14ac:dyDescent="0.2">
      <c r="A181" s="37"/>
      <c r="B181" s="38"/>
      <c r="C181" s="39" t="s">
        <v>3164</v>
      </c>
      <c r="D181" s="39"/>
      <c r="E181" s="38"/>
      <c r="F181" s="40">
        <v>66.239999999999995</v>
      </c>
      <c r="G181" s="41"/>
      <c r="H181" s="42"/>
      <c r="I181" s="41"/>
      <c r="J181" s="43"/>
      <c r="K181" s="44"/>
      <c r="L181" s="41"/>
      <c r="M181" s="41"/>
      <c r="N181" s="41"/>
      <c r="O181" s="58" t="s">
        <v>2</v>
      </c>
      <c r="P181" s="41"/>
      <c r="Q181" s="41"/>
      <c r="R181" s="401"/>
      <c r="S181" s="401"/>
    </row>
    <row r="182" spans="1:19" s="36" customFormat="1" ht="11.25" outlineLevel="4" x14ac:dyDescent="0.2">
      <c r="A182" s="37"/>
      <c r="B182" s="38"/>
      <c r="C182" s="39" t="s">
        <v>3165</v>
      </c>
      <c r="D182" s="39"/>
      <c r="E182" s="38"/>
      <c r="F182" s="40">
        <v>16</v>
      </c>
      <c r="G182" s="41"/>
      <c r="H182" s="42"/>
      <c r="I182" s="41"/>
      <c r="J182" s="43"/>
      <c r="K182" s="44"/>
      <c r="L182" s="41"/>
      <c r="M182" s="41"/>
      <c r="N182" s="41"/>
      <c r="O182" s="58" t="s">
        <v>2</v>
      </c>
      <c r="P182" s="41"/>
      <c r="Q182" s="41"/>
      <c r="R182" s="401"/>
      <c r="S182" s="401"/>
    </row>
    <row r="183" spans="1:19" s="36" customFormat="1" ht="11.25" outlineLevel="4" x14ac:dyDescent="0.2">
      <c r="A183" s="37"/>
      <c r="B183" s="38"/>
      <c r="C183" s="39" t="s">
        <v>3166</v>
      </c>
      <c r="D183" s="39"/>
      <c r="E183" s="38"/>
      <c r="F183" s="40">
        <v>16.64</v>
      </c>
      <c r="G183" s="41"/>
      <c r="H183" s="42"/>
      <c r="I183" s="41"/>
      <c r="J183" s="43"/>
      <c r="K183" s="44"/>
      <c r="L183" s="41"/>
      <c r="M183" s="41"/>
      <c r="N183" s="41"/>
      <c r="O183" s="58" t="s">
        <v>2</v>
      </c>
      <c r="P183" s="41"/>
      <c r="Q183" s="41"/>
      <c r="R183" s="401"/>
      <c r="S183" s="401"/>
    </row>
    <row r="184" spans="1:19" s="36" customFormat="1" ht="11.25" outlineLevel="4" x14ac:dyDescent="0.2">
      <c r="A184" s="37"/>
      <c r="B184" s="38"/>
      <c r="C184" s="39" t="s">
        <v>3167</v>
      </c>
      <c r="D184" s="39"/>
      <c r="E184" s="38"/>
      <c r="F184" s="40">
        <v>22.4</v>
      </c>
      <c r="G184" s="41"/>
      <c r="H184" s="42"/>
      <c r="I184" s="41"/>
      <c r="J184" s="43"/>
      <c r="K184" s="44"/>
      <c r="L184" s="41"/>
      <c r="M184" s="41"/>
      <c r="N184" s="41"/>
      <c r="O184" s="58" t="s">
        <v>2</v>
      </c>
      <c r="P184" s="41"/>
      <c r="Q184" s="41"/>
      <c r="R184" s="401"/>
      <c r="S184" s="401"/>
    </row>
    <row r="185" spans="1:19" s="36" customFormat="1" ht="11.25" outlineLevel="4" x14ac:dyDescent="0.2">
      <c r="A185" s="37"/>
      <c r="B185" s="38"/>
      <c r="C185" s="39" t="s">
        <v>3168</v>
      </c>
      <c r="D185" s="39"/>
      <c r="E185" s="38"/>
      <c r="F185" s="40">
        <v>2.5600000000000005</v>
      </c>
      <c r="G185" s="41"/>
      <c r="H185" s="42"/>
      <c r="I185" s="41"/>
      <c r="J185" s="43"/>
      <c r="K185" s="44"/>
      <c r="L185" s="41"/>
      <c r="M185" s="41"/>
      <c r="N185" s="41"/>
      <c r="O185" s="58" t="s">
        <v>2</v>
      </c>
      <c r="P185" s="41"/>
      <c r="Q185" s="41"/>
      <c r="R185" s="401"/>
      <c r="S185" s="401"/>
    </row>
    <row r="186" spans="1:19" s="36" customFormat="1" ht="11.25" outlineLevel="4" x14ac:dyDescent="0.2">
      <c r="A186" s="37"/>
      <c r="B186" s="38"/>
      <c r="C186" s="39" t="s">
        <v>3169</v>
      </c>
      <c r="D186" s="39"/>
      <c r="E186" s="38"/>
      <c r="F186" s="40">
        <v>6.08</v>
      </c>
      <c r="G186" s="41"/>
      <c r="H186" s="42"/>
      <c r="I186" s="41"/>
      <c r="J186" s="43"/>
      <c r="K186" s="44"/>
      <c r="L186" s="41"/>
      <c r="M186" s="41"/>
      <c r="N186" s="41"/>
      <c r="O186" s="58" t="s">
        <v>2</v>
      </c>
      <c r="P186" s="41"/>
      <c r="Q186" s="41"/>
      <c r="R186" s="401"/>
      <c r="S186" s="401"/>
    </row>
    <row r="187" spans="1:19" s="36" customFormat="1" ht="11.25" outlineLevel="4" x14ac:dyDescent="0.2">
      <c r="A187" s="37"/>
      <c r="B187" s="38"/>
      <c r="C187" s="39" t="s">
        <v>3170</v>
      </c>
      <c r="D187" s="39"/>
      <c r="E187" s="38"/>
      <c r="F187" s="40">
        <v>9.2000000000000011</v>
      </c>
      <c r="G187" s="41"/>
      <c r="H187" s="42"/>
      <c r="I187" s="41"/>
      <c r="J187" s="43"/>
      <c r="K187" s="44"/>
      <c r="L187" s="41"/>
      <c r="M187" s="41"/>
      <c r="N187" s="41"/>
      <c r="O187" s="58" t="s">
        <v>2</v>
      </c>
      <c r="P187" s="41"/>
      <c r="Q187" s="41"/>
      <c r="R187" s="401"/>
      <c r="S187" s="401"/>
    </row>
    <row r="188" spans="1:19" s="36" customFormat="1" ht="11.25" outlineLevel="4" x14ac:dyDescent="0.2">
      <c r="A188" s="37"/>
      <c r="B188" s="38"/>
      <c r="C188" s="39" t="s">
        <v>3171</v>
      </c>
      <c r="D188" s="39"/>
      <c r="E188" s="38"/>
      <c r="F188" s="40">
        <v>15.600000000000001</v>
      </c>
      <c r="G188" s="41"/>
      <c r="H188" s="42"/>
      <c r="I188" s="41"/>
      <c r="J188" s="43"/>
      <c r="K188" s="44"/>
      <c r="L188" s="41"/>
      <c r="M188" s="41"/>
      <c r="N188" s="41"/>
      <c r="O188" s="58" t="s">
        <v>2</v>
      </c>
      <c r="P188" s="41"/>
      <c r="Q188" s="41"/>
      <c r="R188" s="401"/>
      <c r="S188" s="401"/>
    </row>
    <row r="189" spans="1:19" s="36" customFormat="1" ht="11.25" outlineLevel="4" x14ac:dyDescent="0.2">
      <c r="A189" s="37"/>
      <c r="B189" s="38"/>
      <c r="C189" s="39" t="s">
        <v>3172</v>
      </c>
      <c r="D189" s="39"/>
      <c r="E189" s="38"/>
      <c r="F189" s="40">
        <v>11.4</v>
      </c>
      <c r="G189" s="41"/>
      <c r="H189" s="42"/>
      <c r="I189" s="41"/>
      <c r="J189" s="43"/>
      <c r="K189" s="44"/>
      <c r="L189" s="41"/>
      <c r="M189" s="41"/>
      <c r="N189" s="41"/>
      <c r="O189" s="58" t="s">
        <v>2</v>
      </c>
      <c r="P189" s="41"/>
      <c r="Q189" s="41"/>
      <c r="R189" s="401"/>
      <c r="S189" s="401"/>
    </row>
    <row r="190" spans="1:19" s="36" customFormat="1" ht="11.25" outlineLevel="4" x14ac:dyDescent="0.2">
      <c r="A190" s="37"/>
      <c r="B190" s="38"/>
      <c r="C190" s="39" t="s">
        <v>1</v>
      </c>
      <c r="D190" s="39"/>
      <c r="E190" s="38"/>
      <c r="F190" s="40">
        <v>759</v>
      </c>
      <c r="G190" s="41"/>
      <c r="H190" s="42"/>
      <c r="I190" s="41"/>
      <c r="J190" s="43"/>
      <c r="K190" s="44"/>
      <c r="L190" s="41"/>
      <c r="M190" s="41"/>
      <c r="N190" s="41"/>
      <c r="O190" s="58" t="s">
        <v>2</v>
      </c>
      <c r="P190" s="41"/>
      <c r="Q190" s="41"/>
      <c r="R190" s="401"/>
      <c r="S190" s="401"/>
    </row>
    <row r="191" spans="1:19" s="36" customFormat="1" ht="11.25" outlineLevel="4" x14ac:dyDescent="0.2">
      <c r="A191" s="37"/>
      <c r="B191" s="38"/>
      <c r="C191" s="39" t="s">
        <v>1182</v>
      </c>
      <c r="D191" s="39"/>
      <c r="E191" s="38"/>
      <c r="F191" s="40">
        <v>0</v>
      </c>
      <c r="G191" s="41"/>
      <c r="H191" s="42"/>
      <c r="I191" s="41"/>
      <c r="J191" s="43"/>
      <c r="K191" s="44"/>
      <c r="L191" s="41"/>
      <c r="M191" s="41"/>
      <c r="N191" s="41"/>
      <c r="O191" s="58" t="s">
        <v>2</v>
      </c>
      <c r="P191" s="41"/>
      <c r="Q191" s="41"/>
      <c r="R191" s="401"/>
      <c r="S191" s="401"/>
    </row>
    <row r="192" spans="1:19" s="36" customFormat="1" ht="11.25" outlineLevel="4" x14ac:dyDescent="0.2">
      <c r="A192" s="37"/>
      <c r="B192" s="38"/>
      <c r="C192" s="39" t="s">
        <v>3173</v>
      </c>
      <c r="D192" s="39"/>
      <c r="E192" s="38"/>
      <c r="F192" s="40">
        <v>58.655999999999999</v>
      </c>
      <c r="G192" s="41"/>
      <c r="H192" s="42"/>
      <c r="I192" s="41"/>
      <c r="J192" s="43"/>
      <c r="K192" s="44"/>
      <c r="L192" s="41"/>
      <c r="M192" s="41"/>
      <c r="N192" s="41"/>
      <c r="O192" s="58" t="s">
        <v>2</v>
      </c>
      <c r="P192" s="41"/>
      <c r="Q192" s="41"/>
      <c r="R192" s="401"/>
      <c r="S192" s="401"/>
    </row>
    <row r="193" spans="1:19" s="36" customFormat="1" ht="11.25" outlineLevel="4" x14ac:dyDescent="0.2">
      <c r="A193" s="37"/>
      <c r="B193" s="38"/>
      <c r="C193" s="39" t="s">
        <v>3174</v>
      </c>
      <c r="D193" s="39"/>
      <c r="E193" s="38"/>
      <c r="F193" s="40">
        <v>1.504</v>
      </c>
      <c r="G193" s="41"/>
      <c r="H193" s="42"/>
      <c r="I193" s="41"/>
      <c r="J193" s="43"/>
      <c r="K193" s="44"/>
      <c r="L193" s="41"/>
      <c r="M193" s="41"/>
      <c r="N193" s="41"/>
      <c r="O193" s="58" t="s">
        <v>2</v>
      </c>
      <c r="P193" s="41"/>
      <c r="Q193" s="41"/>
      <c r="R193" s="401"/>
      <c r="S193" s="401"/>
    </row>
    <row r="194" spans="1:19" s="36" customFormat="1" ht="11.25" outlineLevel="4" x14ac:dyDescent="0.2">
      <c r="A194" s="37"/>
      <c r="B194" s="38"/>
      <c r="C194" s="39" t="s">
        <v>3175</v>
      </c>
      <c r="D194" s="39"/>
      <c r="E194" s="38"/>
      <c r="F194" s="40">
        <v>11.928000000000001</v>
      </c>
      <c r="G194" s="41"/>
      <c r="H194" s="42"/>
      <c r="I194" s="41"/>
      <c r="J194" s="43"/>
      <c r="K194" s="44"/>
      <c r="L194" s="41"/>
      <c r="M194" s="41"/>
      <c r="N194" s="41"/>
      <c r="O194" s="58" t="s">
        <v>2</v>
      </c>
      <c r="P194" s="41"/>
      <c r="Q194" s="41"/>
      <c r="R194" s="401"/>
      <c r="S194" s="401"/>
    </row>
    <row r="195" spans="1:19" s="36" customFormat="1" ht="11.25" outlineLevel="4" x14ac:dyDescent="0.2">
      <c r="A195" s="37"/>
      <c r="B195" s="38"/>
      <c r="C195" s="39" t="s">
        <v>3176</v>
      </c>
      <c r="D195" s="39"/>
      <c r="E195" s="38"/>
      <c r="F195" s="40">
        <v>1.52</v>
      </c>
      <c r="G195" s="41"/>
      <c r="H195" s="42"/>
      <c r="I195" s="41"/>
      <c r="J195" s="43"/>
      <c r="K195" s="44"/>
      <c r="L195" s="41"/>
      <c r="M195" s="41"/>
      <c r="N195" s="41"/>
      <c r="O195" s="58" t="s">
        <v>2</v>
      </c>
      <c r="P195" s="41"/>
      <c r="Q195" s="41"/>
      <c r="R195" s="401"/>
      <c r="S195" s="401"/>
    </row>
    <row r="196" spans="1:19" s="36" customFormat="1" ht="11.25" outlineLevel="4" x14ac:dyDescent="0.2">
      <c r="A196" s="37"/>
      <c r="B196" s="38"/>
      <c r="C196" s="39" t="s">
        <v>3177</v>
      </c>
      <c r="D196" s="39"/>
      <c r="E196" s="38"/>
      <c r="F196" s="40">
        <v>16.544</v>
      </c>
      <c r="G196" s="41"/>
      <c r="H196" s="42"/>
      <c r="I196" s="41"/>
      <c r="J196" s="43"/>
      <c r="K196" s="44"/>
      <c r="L196" s="41"/>
      <c r="M196" s="41"/>
      <c r="N196" s="41"/>
      <c r="O196" s="58" t="s">
        <v>2</v>
      </c>
      <c r="P196" s="41"/>
      <c r="Q196" s="41"/>
      <c r="R196" s="401"/>
      <c r="S196" s="401"/>
    </row>
    <row r="197" spans="1:19" s="36" customFormat="1" ht="11.25" outlineLevel="4" x14ac:dyDescent="0.2">
      <c r="A197" s="37"/>
      <c r="B197" s="38"/>
      <c r="C197" s="39" t="s">
        <v>3178</v>
      </c>
      <c r="D197" s="39"/>
      <c r="E197" s="38"/>
      <c r="F197" s="40">
        <v>2.4000000000000004</v>
      </c>
      <c r="G197" s="41"/>
      <c r="H197" s="42"/>
      <c r="I197" s="41"/>
      <c r="J197" s="43"/>
      <c r="K197" s="44"/>
      <c r="L197" s="41"/>
      <c r="M197" s="41"/>
      <c r="N197" s="41"/>
      <c r="O197" s="58" t="s">
        <v>2</v>
      </c>
      <c r="P197" s="41"/>
      <c r="Q197" s="41"/>
      <c r="R197" s="401"/>
      <c r="S197" s="401"/>
    </row>
    <row r="198" spans="1:19" s="36" customFormat="1" ht="11.25" outlineLevel="4" x14ac:dyDescent="0.2">
      <c r="A198" s="37"/>
      <c r="B198" s="38"/>
      <c r="C198" s="39" t="s">
        <v>3179</v>
      </c>
      <c r="D198" s="39"/>
      <c r="E198" s="38"/>
      <c r="F198" s="40">
        <v>13.72</v>
      </c>
      <c r="G198" s="41"/>
      <c r="H198" s="42"/>
      <c r="I198" s="41"/>
      <c r="J198" s="43"/>
      <c r="K198" s="44"/>
      <c r="L198" s="41"/>
      <c r="M198" s="41"/>
      <c r="N198" s="41"/>
      <c r="O198" s="58" t="s">
        <v>2</v>
      </c>
      <c r="P198" s="41"/>
      <c r="Q198" s="41"/>
      <c r="R198" s="401"/>
      <c r="S198" s="401"/>
    </row>
    <row r="199" spans="1:19" s="36" customFormat="1" ht="11.25" outlineLevel="4" x14ac:dyDescent="0.2">
      <c r="A199" s="37"/>
      <c r="B199" s="38"/>
      <c r="C199" s="39" t="s">
        <v>3180</v>
      </c>
      <c r="D199" s="39"/>
      <c r="E199" s="38"/>
      <c r="F199" s="40">
        <v>2.16</v>
      </c>
      <c r="G199" s="41"/>
      <c r="H199" s="42"/>
      <c r="I199" s="41"/>
      <c r="J199" s="43"/>
      <c r="K199" s="44"/>
      <c r="L199" s="41"/>
      <c r="M199" s="41"/>
      <c r="N199" s="41"/>
      <c r="O199" s="58" t="s">
        <v>2</v>
      </c>
      <c r="P199" s="41"/>
      <c r="Q199" s="41"/>
      <c r="R199" s="401"/>
      <c r="S199" s="401"/>
    </row>
    <row r="200" spans="1:19" s="36" customFormat="1" ht="11.25" outlineLevel="4" x14ac:dyDescent="0.2">
      <c r="A200" s="37"/>
      <c r="B200" s="38"/>
      <c r="C200" s="39" t="s">
        <v>3181</v>
      </c>
      <c r="D200" s="39"/>
      <c r="E200" s="38"/>
      <c r="F200" s="40">
        <v>25.36</v>
      </c>
      <c r="G200" s="41"/>
      <c r="H200" s="42"/>
      <c r="I200" s="41"/>
      <c r="J200" s="43"/>
      <c r="K200" s="44"/>
      <c r="L200" s="41"/>
      <c r="M200" s="41"/>
      <c r="N200" s="41"/>
      <c r="O200" s="58" t="s">
        <v>2</v>
      </c>
      <c r="P200" s="41"/>
      <c r="Q200" s="41"/>
      <c r="R200" s="401"/>
      <c r="S200" s="401"/>
    </row>
    <row r="201" spans="1:19" s="36" customFormat="1" ht="11.25" outlineLevel="4" x14ac:dyDescent="0.2">
      <c r="A201" s="37"/>
      <c r="B201" s="38"/>
      <c r="C201" s="39" t="s">
        <v>3182</v>
      </c>
      <c r="D201" s="39"/>
      <c r="E201" s="38"/>
      <c r="F201" s="40">
        <v>4.9600000000000009</v>
      </c>
      <c r="G201" s="41"/>
      <c r="H201" s="42"/>
      <c r="I201" s="41"/>
      <c r="J201" s="43"/>
      <c r="K201" s="44"/>
      <c r="L201" s="41"/>
      <c r="M201" s="41"/>
      <c r="N201" s="41"/>
      <c r="O201" s="58" t="s">
        <v>2</v>
      </c>
      <c r="P201" s="41"/>
      <c r="Q201" s="41"/>
      <c r="R201" s="401"/>
      <c r="S201" s="401"/>
    </row>
    <row r="202" spans="1:19" s="36" customFormat="1" ht="11.25" outlineLevel="4" x14ac:dyDescent="0.2">
      <c r="A202" s="37"/>
      <c r="B202" s="38"/>
      <c r="C202" s="39" t="s">
        <v>3183</v>
      </c>
      <c r="D202" s="39"/>
      <c r="E202" s="38"/>
      <c r="F202" s="40">
        <v>3.84</v>
      </c>
      <c r="G202" s="41"/>
      <c r="H202" s="42"/>
      <c r="I202" s="41"/>
      <c r="J202" s="43"/>
      <c r="K202" s="44"/>
      <c r="L202" s="41"/>
      <c r="M202" s="41"/>
      <c r="N202" s="41"/>
      <c r="O202" s="58" t="s">
        <v>2</v>
      </c>
      <c r="P202" s="41"/>
      <c r="Q202" s="41"/>
      <c r="R202" s="401"/>
      <c r="S202" s="401"/>
    </row>
    <row r="203" spans="1:19" s="36" customFormat="1" ht="11.25" outlineLevel="4" x14ac:dyDescent="0.2">
      <c r="A203" s="37"/>
      <c r="B203" s="38"/>
      <c r="C203" s="39" t="s">
        <v>3184</v>
      </c>
      <c r="D203" s="39"/>
      <c r="E203" s="38"/>
      <c r="F203" s="40">
        <v>2.5600000000000005</v>
      </c>
      <c r="G203" s="41"/>
      <c r="H203" s="42"/>
      <c r="I203" s="41"/>
      <c r="J203" s="43"/>
      <c r="K203" s="44"/>
      <c r="L203" s="41"/>
      <c r="M203" s="41"/>
      <c r="N203" s="41"/>
      <c r="O203" s="58" t="s">
        <v>2</v>
      </c>
      <c r="P203" s="41"/>
      <c r="Q203" s="41"/>
      <c r="R203" s="401"/>
      <c r="S203" s="401"/>
    </row>
    <row r="204" spans="1:19" s="36" customFormat="1" ht="11.25" outlineLevel="4" x14ac:dyDescent="0.2">
      <c r="A204" s="37"/>
      <c r="B204" s="38"/>
      <c r="C204" s="39" t="s">
        <v>3185</v>
      </c>
      <c r="D204" s="39"/>
      <c r="E204" s="38"/>
      <c r="F204" s="40">
        <v>5.76</v>
      </c>
      <c r="G204" s="41"/>
      <c r="H204" s="42"/>
      <c r="I204" s="41"/>
      <c r="J204" s="43"/>
      <c r="K204" s="44"/>
      <c r="L204" s="41"/>
      <c r="M204" s="41"/>
      <c r="N204" s="41"/>
      <c r="O204" s="58" t="s">
        <v>2</v>
      </c>
      <c r="P204" s="41"/>
      <c r="Q204" s="41"/>
      <c r="R204" s="401"/>
      <c r="S204" s="401"/>
    </row>
    <row r="205" spans="1:19" s="36" customFormat="1" ht="11.25" outlineLevel="4" x14ac:dyDescent="0.2">
      <c r="A205" s="37"/>
      <c r="B205" s="38"/>
      <c r="C205" s="39" t="s">
        <v>3186</v>
      </c>
      <c r="D205" s="39"/>
      <c r="E205" s="38"/>
      <c r="F205" s="40">
        <v>1.2560000000000002</v>
      </c>
      <c r="G205" s="41"/>
      <c r="H205" s="42"/>
      <c r="I205" s="41"/>
      <c r="J205" s="43"/>
      <c r="K205" s="44"/>
      <c r="L205" s="41"/>
      <c r="M205" s="41"/>
      <c r="N205" s="41"/>
      <c r="O205" s="58" t="s">
        <v>2</v>
      </c>
      <c r="P205" s="41"/>
      <c r="Q205" s="41"/>
      <c r="R205" s="401"/>
      <c r="S205" s="401"/>
    </row>
    <row r="206" spans="1:19" s="36" customFormat="1" ht="11.25" outlineLevel="4" x14ac:dyDescent="0.2">
      <c r="A206" s="37"/>
      <c r="B206" s="38"/>
      <c r="C206" s="39" t="s">
        <v>3187</v>
      </c>
      <c r="D206" s="39"/>
      <c r="E206" s="38"/>
      <c r="F206" s="40">
        <v>1.6</v>
      </c>
      <c r="G206" s="41"/>
      <c r="H206" s="42"/>
      <c r="I206" s="41"/>
      <c r="J206" s="43"/>
      <c r="K206" s="44"/>
      <c r="L206" s="41"/>
      <c r="M206" s="41"/>
      <c r="N206" s="41"/>
      <c r="O206" s="58" t="s">
        <v>2</v>
      </c>
      <c r="P206" s="41"/>
      <c r="Q206" s="41"/>
      <c r="R206" s="401"/>
      <c r="S206" s="401"/>
    </row>
    <row r="207" spans="1:19" s="36" customFormat="1" ht="11.25" outlineLevel="4" x14ac:dyDescent="0.2">
      <c r="A207" s="37"/>
      <c r="B207" s="38"/>
      <c r="C207" s="39" t="s">
        <v>3188</v>
      </c>
      <c r="D207" s="39"/>
      <c r="E207" s="38"/>
      <c r="F207" s="40">
        <v>5.7600000000000007</v>
      </c>
      <c r="G207" s="41"/>
      <c r="H207" s="42"/>
      <c r="I207" s="41"/>
      <c r="J207" s="43"/>
      <c r="K207" s="44"/>
      <c r="L207" s="41"/>
      <c r="M207" s="41"/>
      <c r="N207" s="41"/>
      <c r="O207" s="58" t="s">
        <v>2</v>
      </c>
      <c r="P207" s="41"/>
      <c r="Q207" s="41"/>
      <c r="R207" s="401"/>
      <c r="S207" s="401"/>
    </row>
    <row r="208" spans="1:19" s="36" customFormat="1" ht="11.25" outlineLevel="4" x14ac:dyDescent="0.2">
      <c r="A208" s="37"/>
      <c r="B208" s="38"/>
      <c r="C208" s="39" t="s">
        <v>3189</v>
      </c>
      <c r="D208" s="39"/>
      <c r="E208" s="38"/>
      <c r="F208" s="40">
        <v>2.8800000000000003</v>
      </c>
      <c r="G208" s="41"/>
      <c r="H208" s="42"/>
      <c r="I208" s="41"/>
      <c r="J208" s="43"/>
      <c r="K208" s="44"/>
      <c r="L208" s="41"/>
      <c r="M208" s="41"/>
      <c r="N208" s="41"/>
      <c r="O208" s="58" t="s">
        <v>2</v>
      </c>
      <c r="P208" s="41"/>
      <c r="Q208" s="41"/>
      <c r="R208" s="401"/>
      <c r="S208" s="401"/>
    </row>
    <row r="209" spans="1:19" s="36" customFormat="1" ht="11.25" outlineLevel="4" x14ac:dyDescent="0.2">
      <c r="A209" s="37"/>
      <c r="B209" s="38"/>
      <c r="C209" s="39" t="s">
        <v>3190</v>
      </c>
      <c r="D209" s="39"/>
      <c r="E209" s="38"/>
      <c r="F209" s="40">
        <v>2.8800000000000003</v>
      </c>
      <c r="G209" s="41"/>
      <c r="H209" s="42"/>
      <c r="I209" s="41"/>
      <c r="J209" s="43"/>
      <c r="K209" s="44"/>
      <c r="L209" s="41"/>
      <c r="M209" s="41"/>
      <c r="N209" s="41"/>
      <c r="O209" s="58" t="s">
        <v>2</v>
      </c>
      <c r="P209" s="41"/>
      <c r="Q209" s="41"/>
      <c r="R209" s="401"/>
      <c r="S209" s="401"/>
    </row>
    <row r="210" spans="1:19" s="36" customFormat="1" ht="11.25" outlineLevel="4" x14ac:dyDescent="0.2">
      <c r="A210" s="37"/>
      <c r="B210" s="38"/>
      <c r="C210" s="39" t="s">
        <v>3191</v>
      </c>
      <c r="D210" s="39"/>
      <c r="E210" s="38"/>
      <c r="F210" s="40">
        <v>16.992000000000001</v>
      </c>
      <c r="G210" s="41"/>
      <c r="H210" s="42"/>
      <c r="I210" s="41"/>
      <c r="J210" s="43"/>
      <c r="K210" s="44"/>
      <c r="L210" s="41"/>
      <c r="M210" s="41"/>
      <c r="N210" s="41"/>
      <c r="O210" s="58" t="s">
        <v>2</v>
      </c>
      <c r="P210" s="41"/>
      <c r="Q210" s="41"/>
      <c r="R210" s="401"/>
      <c r="S210" s="401"/>
    </row>
    <row r="211" spans="1:19" s="36" customFormat="1" ht="11.25" outlineLevel="4" x14ac:dyDescent="0.2">
      <c r="A211" s="37"/>
      <c r="B211" s="38"/>
      <c r="C211" s="39" t="s">
        <v>3192</v>
      </c>
      <c r="D211" s="39"/>
      <c r="E211" s="38"/>
      <c r="F211" s="40">
        <v>6.8159999999999998</v>
      </c>
      <c r="G211" s="41"/>
      <c r="H211" s="42"/>
      <c r="I211" s="41"/>
      <c r="J211" s="43"/>
      <c r="K211" s="44"/>
      <c r="L211" s="41"/>
      <c r="M211" s="41"/>
      <c r="N211" s="41"/>
      <c r="O211" s="58" t="s">
        <v>2</v>
      </c>
      <c r="P211" s="41"/>
      <c r="Q211" s="41"/>
      <c r="R211" s="401"/>
      <c r="S211" s="401"/>
    </row>
    <row r="212" spans="1:19" s="36" customFormat="1" ht="11.25" outlineLevel="4" x14ac:dyDescent="0.2">
      <c r="A212" s="37"/>
      <c r="B212" s="38"/>
      <c r="C212" s="39" t="s">
        <v>1</v>
      </c>
      <c r="D212" s="39"/>
      <c r="E212" s="38"/>
      <c r="F212" s="40">
        <v>189.09599999999995</v>
      </c>
      <c r="G212" s="41"/>
      <c r="H212" s="42"/>
      <c r="I212" s="41"/>
      <c r="J212" s="43"/>
      <c r="K212" s="44"/>
      <c r="L212" s="41"/>
      <c r="M212" s="41"/>
      <c r="N212" s="41"/>
      <c r="O212" s="58" t="s">
        <v>2</v>
      </c>
      <c r="P212" s="41"/>
      <c r="Q212" s="41"/>
      <c r="R212" s="401"/>
      <c r="S212" s="401"/>
    </row>
    <row r="213" spans="1:19" s="36" customFormat="1" ht="11.25" outlineLevel="4" x14ac:dyDescent="0.2">
      <c r="A213" s="37"/>
      <c r="B213" s="38"/>
      <c r="C213" s="39" t="s">
        <v>111</v>
      </c>
      <c r="D213" s="39"/>
      <c r="E213" s="38"/>
      <c r="F213" s="40">
        <v>0</v>
      </c>
      <c r="G213" s="41"/>
      <c r="H213" s="42"/>
      <c r="I213" s="41"/>
      <c r="J213" s="43"/>
      <c r="K213" s="44"/>
      <c r="L213" s="41"/>
      <c r="M213" s="41"/>
      <c r="N213" s="41"/>
      <c r="O213" s="58" t="s">
        <v>2</v>
      </c>
      <c r="P213" s="41"/>
      <c r="Q213" s="41"/>
      <c r="R213" s="401"/>
      <c r="S213" s="401"/>
    </row>
    <row r="214" spans="1:19" s="36" customFormat="1" ht="11.25" outlineLevel="4" x14ac:dyDescent="0.2">
      <c r="A214" s="37"/>
      <c r="B214" s="38"/>
      <c r="C214" s="39" t="s">
        <v>3193</v>
      </c>
      <c r="D214" s="39"/>
      <c r="E214" s="38"/>
      <c r="F214" s="40">
        <v>51.903999999999996</v>
      </c>
      <c r="G214" s="41"/>
      <c r="H214" s="42"/>
      <c r="I214" s="41"/>
      <c r="J214" s="43"/>
      <c r="K214" s="44"/>
      <c r="L214" s="41"/>
      <c r="M214" s="41"/>
      <c r="N214" s="41"/>
      <c r="O214" s="58" t="s">
        <v>2</v>
      </c>
      <c r="P214" s="41"/>
      <c r="Q214" s="41"/>
      <c r="R214" s="401"/>
      <c r="S214" s="401"/>
    </row>
    <row r="215" spans="1:19" s="36" customFormat="1" ht="11.25" outlineLevel="4" x14ac:dyDescent="0.2">
      <c r="A215" s="37"/>
      <c r="B215" s="38"/>
      <c r="C215" s="39" t="s">
        <v>3194</v>
      </c>
      <c r="D215" s="39"/>
      <c r="E215" s="38"/>
      <c r="F215" s="40">
        <v>51.903999999999996</v>
      </c>
      <c r="G215" s="41"/>
      <c r="H215" s="42"/>
      <c r="I215" s="41"/>
      <c r="J215" s="43"/>
      <c r="K215" s="44"/>
      <c r="L215" s="41"/>
      <c r="M215" s="41"/>
      <c r="N215" s="41"/>
      <c r="O215" s="58" t="s">
        <v>2</v>
      </c>
      <c r="P215" s="41"/>
      <c r="Q215" s="41"/>
      <c r="R215" s="401"/>
      <c r="S215" s="401"/>
    </row>
    <row r="216" spans="1:19" s="36" customFormat="1" ht="11.25" outlineLevel="4" x14ac:dyDescent="0.2">
      <c r="A216" s="37"/>
      <c r="B216" s="38"/>
      <c r="C216" s="39" t="s">
        <v>3195</v>
      </c>
      <c r="D216" s="39"/>
      <c r="E216" s="38"/>
      <c r="F216" s="40">
        <v>16.288</v>
      </c>
      <c r="G216" s="41"/>
      <c r="H216" s="42"/>
      <c r="I216" s="41"/>
      <c r="J216" s="43"/>
      <c r="K216" s="44"/>
      <c r="L216" s="41"/>
      <c r="M216" s="41"/>
      <c r="N216" s="41"/>
      <c r="O216" s="58" t="s">
        <v>2</v>
      </c>
      <c r="P216" s="41"/>
      <c r="Q216" s="41"/>
      <c r="R216" s="401"/>
      <c r="S216" s="401"/>
    </row>
    <row r="217" spans="1:19" s="36" customFormat="1" ht="11.25" outlineLevel="4" x14ac:dyDescent="0.2">
      <c r="A217" s="37"/>
      <c r="B217" s="38"/>
      <c r="C217" s="39" t="s">
        <v>1</v>
      </c>
      <c r="D217" s="39"/>
      <c r="E217" s="38"/>
      <c r="F217" s="40">
        <v>120.09599999999999</v>
      </c>
      <c r="G217" s="41"/>
      <c r="H217" s="42"/>
      <c r="I217" s="41"/>
      <c r="J217" s="43"/>
      <c r="K217" s="44"/>
      <c r="L217" s="41"/>
      <c r="M217" s="41"/>
      <c r="N217" s="41"/>
      <c r="O217" s="58" t="s">
        <v>2</v>
      </c>
      <c r="P217" s="41"/>
      <c r="Q217" s="41"/>
      <c r="R217" s="401"/>
      <c r="S217" s="401"/>
    </row>
    <row r="218" spans="1:19" s="36" customFormat="1" ht="11.25" outlineLevel="4" x14ac:dyDescent="0.2">
      <c r="A218" s="37"/>
      <c r="B218" s="38"/>
      <c r="C218" s="39" t="s">
        <v>1457</v>
      </c>
      <c r="D218" s="39"/>
      <c r="E218" s="38"/>
      <c r="F218" s="40">
        <v>0</v>
      </c>
      <c r="G218" s="41"/>
      <c r="H218" s="42"/>
      <c r="I218" s="41"/>
      <c r="J218" s="43"/>
      <c r="K218" s="44"/>
      <c r="L218" s="41"/>
      <c r="M218" s="41"/>
      <c r="N218" s="41"/>
      <c r="O218" s="58" t="s">
        <v>2</v>
      </c>
      <c r="P218" s="41"/>
      <c r="Q218" s="41"/>
      <c r="R218" s="401"/>
      <c r="S218" s="401"/>
    </row>
    <row r="219" spans="1:19" s="36" customFormat="1" ht="11.25" outlineLevel="4" x14ac:dyDescent="0.2">
      <c r="A219" s="37"/>
      <c r="B219" s="38"/>
      <c r="C219" s="39" t="s">
        <v>3196</v>
      </c>
      <c r="D219" s="39"/>
      <c r="E219" s="38"/>
      <c r="F219" s="40">
        <v>4.944</v>
      </c>
      <c r="G219" s="41"/>
      <c r="H219" s="42"/>
      <c r="I219" s="41"/>
      <c r="J219" s="43"/>
      <c r="K219" s="44"/>
      <c r="L219" s="41"/>
      <c r="M219" s="41"/>
      <c r="N219" s="41"/>
      <c r="O219" s="58" t="s">
        <v>2</v>
      </c>
      <c r="P219" s="41"/>
      <c r="Q219" s="41"/>
      <c r="R219" s="401"/>
      <c r="S219" s="401"/>
    </row>
    <row r="220" spans="1:19" s="36" customFormat="1" ht="11.25" outlineLevel="4" x14ac:dyDescent="0.2">
      <c r="A220" s="37"/>
      <c r="B220" s="38"/>
      <c r="C220" s="39" t="s">
        <v>3197</v>
      </c>
      <c r="D220" s="39"/>
      <c r="E220" s="38"/>
      <c r="F220" s="40">
        <v>3.8640000000000003</v>
      </c>
      <c r="G220" s="41"/>
      <c r="H220" s="42"/>
      <c r="I220" s="41"/>
      <c r="J220" s="43"/>
      <c r="K220" s="44"/>
      <c r="L220" s="41"/>
      <c r="M220" s="41"/>
      <c r="N220" s="41"/>
      <c r="O220" s="58" t="s">
        <v>2</v>
      </c>
      <c r="P220" s="41"/>
      <c r="Q220" s="41"/>
      <c r="R220" s="401"/>
      <c r="S220" s="401"/>
    </row>
    <row r="221" spans="1:19" s="36" customFormat="1" ht="11.25" outlineLevel="4" x14ac:dyDescent="0.2">
      <c r="A221" s="37"/>
      <c r="B221" s="38"/>
      <c r="C221" s="39" t="s">
        <v>3198</v>
      </c>
      <c r="D221" s="39"/>
      <c r="E221" s="38"/>
      <c r="F221" s="40">
        <v>3.64</v>
      </c>
      <c r="G221" s="41"/>
      <c r="H221" s="42"/>
      <c r="I221" s="41"/>
      <c r="J221" s="43"/>
      <c r="K221" s="44"/>
      <c r="L221" s="41"/>
      <c r="M221" s="41"/>
      <c r="N221" s="41"/>
      <c r="O221" s="58" t="s">
        <v>2</v>
      </c>
      <c r="P221" s="41"/>
      <c r="Q221" s="41"/>
      <c r="R221" s="401"/>
      <c r="S221" s="401"/>
    </row>
    <row r="222" spans="1:19" s="36" customFormat="1" ht="11.25" outlineLevel="4" x14ac:dyDescent="0.2">
      <c r="A222" s="37"/>
      <c r="B222" s="38"/>
      <c r="C222" s="39" t="s">
        <v>3199</v>
      </c>
      <c r="D222" s="39"/>
      <c r="E222" s="38"/>
      <c r="F222" s="40">
        <v>2.68</v>
      </c>
      <c r="G222" s="41"/>
      <c r="H222" s="42"/>
      <c r="I222" s="41"/>
      <c r="J222" s="43"/>
      <c r="K222" s="44"/>
      <c r="L222" s="41"/>
      <c r="M222" s="41"/>
      <c r="N222" s="41"/>
      <c r="O222" s="58" t="s">
        <v>2</v>
      </c>
      <c r="P222" s="41"/>
      <c r="Q222" s="41"/>
      <c r="R222" s="401"/>
      <c r="S222" s="401"/>
    </row>
    <row r="223" spans="1:19" s="36" customFormat="1" ht="11.25" outlineLevel="4" x14ac:dyDescent="0.2">
      <c r="A223" s="37"/>
      <c r="B223" s="38"/>
      <c r="C223" s="39" t="s">
        <v>3200</v>
      </c>
      <c r="D223" s="39"/>
      <c r="E223" s="38"/>
      <c r="F223" s="40">
        <v>2.44</v>
      </c>
      <c r="G223" s="41"/>
      <c r="H223" s="42"/>
      <c r="I223" s="41"/>
      <c r="J223" s="43"/>
      <c r="K223" s="44"/>
      <c r="L223" s="41"/>
      <c r="M223" s="41"/>
      <c r="N223" s="41"/>
      <c r="O223" s="58" t="s">
        <v>2</v>
      </c>
      <c r="P223" s="41"/>
      <c r="Q223" s="41"/>
      <c r="R223" s="401"/>
      <c r="S223" s="401"/>
    </row>
    <row r="224" spans="1:19" s="36" customFormat="1" ht="11.25" outlineLevel="4" x14ac:dyDescent="0.2">
      <c r="A224" s="37"/>
      <c r="B224" s="38"/>
      <c r="C224" s="39" t="s">
        <v>3201</v>
      </c>
      <c r="D224" s="39"/>
      <c r="E224" s="38"/>
      <c r="F224" s="40">
        <v>2.68</v>
      </c>
      <c r="G224" s="41"/>
      <c r="H224" s="42"/>
      <c r="I224" s="41"/>
      <c r="J224" s="43"/>
      <c r="K224" s="44"/>
      <c r="L224" s="41"/>
      <c r="M224" s="41"/>
      <c r="N224" s="41"/>
      <c r="O224" s="58" t="s">
        <v>2</v>
      </c>
      <c r="P224" s="41"/>
      <c r="Q224" s="41"/>
      <c r="R224" s="401"/>
      <c r="S224" s="401"/>
    </row>
    <row r="225" spans="1:27" s="36" customFormat="1" ht="11.25" outlineLevel="4" x14ac:dyDescent="0.2">
      <c r="A225" s="37"/>
      <c r="B225" s="38"/>
      <c r="C225" s="39" t="s">
        <v>3202</v>
      </c>
      <c r="D225" s="39"/>
      <c r="E225" s="38"/>
      <c r="F225" s="40">
        <v>3.64</v>
      </c>
      <c r="G225" s="41"/>
      <c r="H225" s="42"/>
      <c r="I225" s="41"/>
      <c r="J225" s="43"/>
      <c r="K225" s="44"/>
      <c r="L225" s="41"/>
      <c r="M225" s="41"/>
      <c r="N225" s="41"/>
      <c r="O225" s="58" t="s">
        <v>2</v>
      </c>
      <c r="P225" s="41"/>
      <c r="Q225" s="41"/>
      <c r="R225" s="401"/>
      <c r="S225" s="401"/>
    </row>
    <row r="226" spans="1:27" s="36" customFormat="1" ht="11.25" outlineLevel="4" x14ac:dyDescent="0.2">
      <c r="A226" s="37"/>
      <c r="B226" s="38"/>
      <c r="C226" s="39" t="s">
        <v>3203</v>
      </c>
      <c r="D226" s="39"/>
      <c r="E226" s="38"/>
      <c r="F226" s="40">
        <v>4.16</v>
      </c>
      <c r="G226" s="41"/>
      <c r="H226" s="42"/>
      <c r="I226" s="41"/>
      <c r="J226" s="43"/>
      <c r="K226" s="44"/>
      <c r="L226" s="41"/>
      <c r="M226" s="41"/>
      <c r="N226" s="41"/>
      <c r="O226" s="58" t="s">
        <v>2</v>
      </c>
      <c r="P226" s="41"/>
      <c r="Q226" s="41"/>
      <c r="R226" s="401"/>
      <c r="S226" s="401"/>
    </row>
    <row r="227" spans="1:27" s="36" customFormat="1" ht="11.25" outlineLevel="4" x14ac:dyDescent="0.2">
      <c r="A227" s="37"/>
      <c r="B227" s="38"/>
      <c r="C227" s="39" t="s">
        <v>3204</v>
      </c>
      <c r="D227" s="39"/>
      <c r="E227" s="38"/>
      <c r="F227" s="40">
        <v>2.4800000000000004</v>
      </c>
      <c r="G227" s="41"/>
      <c r="H227" s="42"/>
      <c r="I227" s="41"/>
      <c r="J227" s="43"/>
      <c r="K227" s="44"/>
      <c r="L227" s="41"/>
      <c r="M227" s="41"/>
      <c r="N227" s="41"/>
      <c r="O227" s="58" t="s">
        <v>2</v>
      </c>
      <c r="P227" s="41"/>
      <c r="Q227" s="41"/>
      <c r="R227" s="401"/>
      <c r="S227" s="401"/>
    </row>
    <row r="228" spans="1:27" s="36" customFormat="1" ht="11.25" outlineLevel="4" x14ac:dyDescent="0.2">
      <c r="A228" s="37"/>
      <c r="B228" s="38"/>
      <c r="C228" s="39" t="s">
        <v>3205</v>
      </c>
      <c r="D228" s="39"/>
      <c r="E228" s="38"/>
      <c r="F228" s="40">
        <v>5.16</v>
      </c>
      <c r="G228" s="41"/>
      <c r="H228" s="42"/>
      <c r="I228" s="41"/>
      <c r="J228" s="43"/>
      <c r="K228" s="44"/>
      <c r="L228" s="41"/>
      <c r="M228" s="41"/>
      <c r="N228" s="41"/>
      <c r="O228" s="58" t="s">
        <v>2</v>
      </c>
      <c r="P228" s="41"/>
      <c r="Q228" s="41"/>
      <c r="R228" s="401"/>
      <c r="S228" s="401"/>
    </row>
    <row r="229" spans="1:27" s="36" customFormat="1" ht="11.25" outlineLevel="4" x14ac:dyDescent="0.2">
      <c r="A229" s="37"/>
      <c r="B229" s="38"/>
      <c r="C229" s="39" t="s">
        <v>3206</v>
      </c>
      <c r="D229" s="39"/>
      <c r="E229" s="38"/>
      <c r="F229" s="40">
        <v>3.9599999999999995</v>
      </c>
      <c r="G229" s="41"/>
      <c r="H229" s="42"/>
      <c r="I229" s="41"/>
      <c r="J229" s="43"/>
      <c r="K229" s="44"/>
      <c r="L229" s="41"/>
      <c r="M229" s="41"/>
      <c r="N229" s="41"/>
      <c r="O229" s="58" t="s">
        <v>2</v>
      </c>
      <c r="P229" s="41"/>
      <c r="Q229" s="41"/>
      <c r="R229" s="401"/>
      <c r="S229" s="401"/>
    </row>
    <row r="230" spans="1:27" s="36" customFormat="1" ht="11.25" outlineLevel="4" x14ac:dyDescent="0.2">
      <c r="A230" s="37"/>
      <c r="B230" s="38"/>
      <c r="C230" s="39" t="s">
        <v>3207</v>
      </c>
      <c r="D230" s="39"/>
      <c r="E230" s="38"/>
      <c r="F230" s="40">
        <v>3.4400000000000008</v>
      </c>
      <c r="G230" s="41"/>
      <c r="H230" s="42"/>
      <c r="I230" s="41"/>
      <c r="J230" s="43"/>
      <c r="K230" s="44"/>
      <c r="L230" s="41"/>
      <c r="M230" s="41"/>
      <c r="N230" s="41"/>
      <c r="O230" s="58" t="s">
        <v>2</v>
      </c>
      <c r="P230" s="41"/>
      <c r="Q230" s="41"/>
      <c r="R230" s="401"/>
      <c r="S230" s="401"/>
    </row>
    <row r="231" spans="1:27" s="36" customFormat="1" ht="11.25" outlineLevel="4" x14ac:dyDescent="0.2">
      <c r="A231" s="37"/>
      <c r="B231" s="38"/>
      <c r="C231" s="39" t="s">
        <v>1</v>
      </c>
      <c r="D231" s="39"/>
      <c r="E231" s="38"/>
      <c r="F231" s="40">
        <v>43.088000000000001</v>
      </c>
      <c r="G231" s="41"/>
      <c r="H231" s="42"/>
      <c r="I231" s="41"/>
      <c r="J231" s="43"/>
      <c r="K231" s="44"/>
      <c r="L231" s="41"/>
      <c r="M231" s="41"/>
      <c r="N231" s="41"/>
      <c r="O231" s="58" t="s">
        <v>2</v>
      </c>
      <c r="P231" s="41"/>
      <c r="Q231" s="41"/>
      <c r="R231" s="401"/>
      <c r="S231" s="401"/>
    </row>
    <row r="232" spans="1:27" s="30" customFormat="1" ht="24" outlineLevel="3" x14ac:dyDescent="0.2">
      <c r="A232" s="12">
        <v>5</v>
      </c>
      <c r="B232" s="31" t="s">
        <v>134</v>
      </c>
      <c r="C232" s="32" t="s">
        <v>1631</v>
      </c>
      <c r="D232" s="32"/>
      <c r="E232" s="13" t="s">
        <v>7</v>
      </c>
      <c r="F232" s="33">
        <v>189.75</v>
      </c>
      <c r="G232" s="14">
        <v>10</v>
      </c>
      <c r="H232" s="33">
        <f>F232*(1+G232/100)</f>
        <v>208.72500000000002</v>
      </c>
      <c r="I232" s="475"/>
      <c r="J232" s="15">
        <f>H232*I232</f>
        <v>0</v>
      </c>
      <c r="K232" s="34">
        <v>5.9999999999999995E-4</v>
      </c>
      <c r="L232" s="35">
        <f>H232*K232</f>
        <v>0.12523500000000001</v>
      </c>
      <c r="M232" s="34"/>
      <c r="N232" s="35">
        <f>H232*M232</f>
        <v>0</v>
      </c>
      <c r="O232" s="15">
        <v>21</v>
      </c>
      <c r="P232" s="15">
        <f>J232*(O232/100)</f>
        <v>0</v>
      </c>
      <c r="Q232" s="15">
        <f>J232+P232</f>
        <v>0</v>
      </c>
      <c r="R232" s="400"/>
      <c r="S232" s="400"/>
      <c r="T232" s="232"/>
      <c r="U232" s="232"/>
      <c r="V232" s="232"/>
      <c r="W232" s="232"/>
      <c r="X232" s="232"/>
      <c r="Y232" s="232"/>
      <c r="Z232" s="232"/>
      <c r="AA232" s="232"/>
    </row>
    <row r="233" spans="1:27" s="36" customFormat="1" ht="11.25" outlineLevel="4" x14ac:dyDescent="0.2">
      <c r="A233" s="37"/>
      <c r="B233" s="38"/>
      <c r="C233" s="39" t="s">
        <v>1344</v>
      </c>
      <c r="D233" s="39"/>
      <c r="E233" s="38"/>
      <c r="F233" s="40">
        <v>0</v>
      </c>
      <c r="G233" s="41"/>
      <c r="H233" s="42"/>
      <c r="I233" s="41"/>
      <c r="J233" s="43"/>
      <c r="K233" s="44"/>
      <c r="L233" s="41"/>
      <c r="M233" s="41"/>
      <c r="N233" s="41"/>
      <c r="O233" s="58" t="s">
        <v>2</v>
      </c>
      <c r="P233" s="41"/>
      <c r="Q233" s="41"/>
      <c r="R233" s="401"/>
      <c r="S233" s="401"/>
    </row>
    <row r="234" spans="1:27" s="36" customFormat="1" ht="11.25" outlineLevel="4" x14ac:dyDescent="0.2">
      <c r="A234" s="37"/>
      <c r="B234" s="38"/>
      <c r="C234" s="39" t="s">
        <v>3208</v>
      </c>
      <c r="D234" s="39"/>
      <c r="E234" s="38"/>
      <c r="F234" s="40">
        <v>78.3</v>
      </c>
      <c r="G234" s="41"/>
      <c r="H234" s="42"/>
      <c r="I234" s="41"/>
      <c r="J234" s="43"/>
      <c r="K234" s="44"/>
      <c r="L234" s="41"/>
      <c r="M234" s="41"/>
      <c r="N234" s="41"/>
      <c r="O234" s="58" t="s">
        <v>2</v>
      </c>
      <c r="P234" s="41"/>
      <c r="Q234" s="41"/>
      <c r="R234" s="401"/>
      <c r="S234" s="401"/>
    </row>
    <row r="235" spans="1:27" s="36" customFormat="1" ht="11.25" outlineLevel="4" x14ac:dyDescent="0.2">
      <c r="A235" s="37"/>
      <c r="B235" s="38"/>
      <c r="C235" s="39" t="s">
        <v>3209</v>
      </c>
      <c r="D235" s="39"/>
      <c r="E235" s="38"/>
      <c r="F235" s="40">
        <v>69.52</v>
      </c>
      <c r="G235" s="41"/>
      <c r="H235" s="42"/>
      <c r="I235" s="41"/>
      <c r="J235" s="43"/>
      <c r="K235" s="44"/>
      <c r="L235" s="41"/>
      <c r="M235" s="41"/>
      <c r="N235" s="41"/>
      <c r="O235" s="58" t="s">
        <v>2</v>
      </c>
      <c r="P235" s="41"/>
      <c r="Q235" s="41"/>
      <c r="R235" s="401"/>
      <c r="S235" s="401"/>
    </row>
    <row r="236" spans="1:27" s="36" customFormat="1" ht="11.25" outlineLevel="4" x14ac:dyDescent="0.2">
      <c r="A236" s="37"/>
      <c r="B236" s="38"/>
      <c r="C236" s="39" t="s">
        <v>3210</v>
      </c>
      <c r="D236" s="39"/>
      <c r="E236" s="38"/>
      <c r="F236" s="40">
        <v>0.4</v>
      </c>
      <c r="G236" s="41"/>
      <c r="H236" s="42"/>
      <c r="I236" s="41"/>
      <c r="J236" s="43"/>
      <c r="K236" s="44"/>
      <c r="L236" s="41"/>
      <c r="M236" s="41"/>
      <c r="N236" s="41"/>
      <c r="O236" s="58" t="s">
        <v>2</v>
      </c>
      <c r="P236" s="41"/>
      <c r="Q236" s="41"/>
      <c r="R236" s="401"/>
      <c r="S236" s="401"/>
    </row>
    <row r="237" spans="1:27" s="36" customFormat="1" ht="11.25" outlineLevel="4" x14ac:dyDescent="0.2">
      <c r="A237" s="37"/>
      <c r="B237" s="38"/>
      <c r="C237" s="39" t="s">
        <v>3211</v>
      </c>
      <c r="D237" s="39"/>
      <c r="E237" s="38"/>
      <c r="F237" s="40">
        <v>16.559999999999999</v>
      </c>
      <c r="G237" s="41"/>
      <c r="H237" s="42"/>
      <c r="I237" s="41"/>
      <c r="J237" s="43"/>
      <c r="K237" s="44"/>
      <c r="L237" s="41"/>
      <c r="M237" s="41"/>
      <c r="N237" s="41"/>
      <c r="O237" s="58" t="s">
        <v>2</v>
      </c>
      <c r="P237" s="41"/>
      <c r="Q237" s="41"/>
      <c r="R237" s="401"/>
      <c r="S237" s="401"/>
    </row>
    <row r="238" spans="1:27" s="36" customFormat="1" ht="11.25" outlineLevel="4" x14ac:dyDescent="0.2">
      <c r="A238" s="37"/>
      <c r="B238" s="38"/>
      <c r="C238" s="39" t="s">
        <v>3212</v>
      </c>
      <c r="D238" s="39"/>
      <c r="E238" s="38"/>
      <c r="F238" s="40">
        <v>4</v>
      </c>
      <c r="G238" s="41"/>
      <c r="H238" s="42"/>
      <c r="I238" s="41"/>
      <c r="J238" s="43"/>
      <c r="K238" s="44"/>
      <c r="L238" s="41"/>
      <c r="M238" s="41"/>
      <c r="N238" s="41"/>
      <c r="O238" s="58" t="s">
        <v>2</v>
      </c>
      <c r="P238" s="41"/>
      <c r="Q238" s="41"/>
      <c r="R238" s="401"/>
      <c r="S238" s="401"/>
    </row>
    <row r="239" spans="1:27" s="36" customFormat="1" ht="11.25" outlineLevel="4" x14ac:dyDescent="0.2">
      <c r="A239" s="37"/>
      <c r="B239" s="38"/>
      <c r="C239" s="39" t="s">
        <v>3213</v>
      </c>
      <c r="D239" s="39"/>
      <c r="E239" s="38"/>
      <c r="F239" s="40">
        <v>4.16</v>
      </c>
      <c r="G239" s="41"/>
      <c r="H239" s="42"/>
      <c r="I239" s="41"/>
      <c r="J239" s="43"/>
      <c r="K239" s="44"/>
      <c r="L239" s="41"/>
      <c r="M239" s="41"/>
      <c r="N239" s="41"/>
      <c r="O239" s="58" t="s">
        <v>2</v>
      </c>
      <c r="P239" s="41"/>
      <c r="Q239" s="41"/>
      <c r="R239" s="401"/>
      <c r="S239" s="401"/>
    </row>
    <row r="240" spans="1:27" s="36" customFormat="1" ht="11.25" outlineLevel="4" x14ac:dyDescent="0.2">
      <c r="A240" s="37"/>
      <c r="B240" s="38"/>
      <c r="C240" s="39" t="s">
        <v>3214</v>
      </c>
      <c r="D240" s="39"/>
      <c r="E240" s="38"/>
      <c r="F240" s="40">
        <v>5.6</v>
      </c>
      <c r="G240" s="41"/>
      <c r="H240" s="42"/>
      <c r="I240" s="41"/>
      <c r="J240" s="43"/>
      <c r="K240" s="44"/>
      <c r="L240" s="41"/>
      <c r="M240" s="41"/>
      <c r="N240" s="41"/>
      <c r="O240" s="58" t="s">
        <v>2</v>
      </c>
      <c r="P240" s="41"/>
      <c r="Q240" s="41"/>
      <c r="R240" s="401"/>
      <c r="S240" s="401"/>
    </row>
    <row r="241" spans="1:27" s="36" customFormat="1" ht="11.25" outlineLevel="4" x14ac:dyDescent="0.2">
      <c r="A241" s="37"/>
      <c r="B241" s="38"/>
      <c r="C241" s="39" t="s">
        <v>3215</v>
      </c>
      <c r="D241" s="39"/>
      <c r="E241" s="38"/>
      <c r="F241" s="40">
        <v>0.64000000000000012</v>
      </c>
      <c r="G241" s="41"/>
      <c r="H241" s="42"/>
      <c r="I241" s="41"/>
      <c r="J241" s="43"/>
      <c r="K241" s="44"/>
      <c r="L241" s="41"/>
      <c r="M241" s="41"/>
      <c r="N241" s="41"/>
      <c r="O241" s="58" t="s">
        <v>2</v>
      </c>
      <c r="P241" s="41"/>
      <c r="Q241" s="41"/>
      <c r="R241" s="401"/>
      <c r="S241" s="401"/>
    </row>
    <row r="242" spans="1:27" s="36" customFormat="1" ht="11.25" outlineLevel="4" x14ac:dyDescent="0.2">
      <c r="A242" s="37"/>
      <c r="B242" s="38"/>
      <c r="C242" s="39" t="s">
        <v>3216</v>
      </c>
      <c r="D242" s="39"/>
      <c r="E242" s="38"/>
      <c r="F242" s="40">
        <v>1.52</v>
      </c>
      <c r="G242" s="41"/>
      <c r="H242" s="42"/>
      <c r="I242" s="41"/>
      <c r="J242" s="43"/>
      <c r="K242" s="44"/>
      <c r="L242" s="41"/>
      <c r="M242" s="41"/>
      <c r="N242" s="41"/>
      <c r="O242" s="58" t="s">
        <v>2</v>
      </c>
      <c r="P242" s="41"/>
      <c r="Q242" s="41"/>
      <c r="R242" s="401"/>
      <c r="S242" s="401"/>
    </row>
    <row r="243" spans="1:27" s="36" customFormat="1" ht="11.25" outlineLevel="4" x14ac:dyDescent="0.2">
      <c r="A243" s="37"/>
      <c r="B243" s="38"/>
      <c r="C243" s="39" t="s">
        <v>3217</v>
      </c>
      <c r="D243" s="39"/>
      <c r="E243" s="38"/>
      <c r="F243" s="40">
        <v>2.3000000000000003</v>
      </c>
      <c r="G243" s="41"/>
      <c r="H243" s="42"/>
      <c r="I243" s="41"/>
      <c r="J243" s="43"/>
      <c r="K243" s="44"/>
      <c r="L243" s="41"/>
      <c r="M243" s="41"/>
      <c r="N243" s="41"/>
      <c r="O243" s="58" t="s">
        <v>2</v>
      </c>
      <c r="P243" s="41"/>
      <c r="Q243" s="41"/>
      <c r="R243" s="401"/>
      <c r="S243" s="401"/>
    </row>
    <row r="244" spans="1:27" s="36" customFormat="1" ht="11.25" outlineLevel="4" x14ac:dyDescent="0.2">
      <c r="A244" s="37"/>
      <c r="B244" s="38"/>
      <c r="C244" s="39" t="s">
        <v>3218</v>
      </c>
      <c r="D244" s="39"/>
      <c r="E244" s="38"/>
      <c r="F244" s="40">
        <v>3.9000000000000004</v>
      </c>
      <c r="G244" s="41"/>
      <c r="H244" s="42"/>
      <c r="I244" s="41"/>
      <c r="J244" s="43"/>
      <c r="K244" s="44"/>
      <c r="L244" s="41"/>
      <c r="M244" s="41"/>
      <c r="N244" s="41"/>
      <c r="O244" s="58" t="s">
        <v>2</v>
      </c>
      <c r="P244" s="41"/>
      <c r="Q244" s="41"/>
      <c r="R244" s="401"/>
      <c r="S244" s="401"/>
    </row>
    <row r="245" spans="1:27" s="36" customFormat="1" ht="11.25" outlineLevel="4" x14ac:dyDescent="0.2">
      <c r="A245" s="37"/>
      <c r="B245" s="38"/>
      <c r="C245" s="39" t="s">
        <v>3219</v>
      </c>
      <c r="D245" s="39"/>
      <c r="E245" s="38"/>
      <c r="F245" s="40">
        <v>2.85</v>
      </c>
      <c r="G245" s="41"/>
      <c r="H245" s="42"/>
      <c r="I245" s="41"/>
      <c r="J245" s="43"/>
      <c r="K245" s="44"/>
      <c r="L245" s="41"/>
      <c r="M245" s="41"/>
      <c r="N245" s="41"/>
      <c r="O245" s="58" t="s">
        <v>2</v>
      </c>
      <c r="P245" s="41"/>
      <c r="Q245" s="41"/>
      <c r="R245" s="401"/>
      <c r="S245" s="401"/>
    </row>
    <row r="246" spans="1:27" s="36" customFormat="1" ht="11.25" outlineLevel="4" x14ac:dyDescent="0.2">
      <c r="A246" s="37"/>
      <c r="B246" s="38"/>
      <c r="C246" s="39"/>
      <c r="D246" s="39"/>
      <c r="E246" s="38"/>
      <c r="F246" s="40">
        <v>0</v>
      </c>
      <c r="G246" s="41"/>
      <c r="H246" s="42"/>
      <c r="I246" s="41"/>
      <c r="J246" s="43"/>
      <c r="K246" s="44"/>
      <c r="L246" s="41"/>
      <c r="M246" s="41"/>
      <c r="N246" s="41"/>
      <c r="O246" s="58" t="s">
        <v>2</v>
      </c>
      <c r="P246" s="41"/>
      <c r="Q246" s="41"/>
      <c r="R246" s="401"/>
      <c r="S246" s="401"/>
    </row>
    <row r="247" spans="1:27" s="30" customFormat="1" ht="12" outlineLevel="3" x14ac:dyDescent="0.2">
      <c r="A247" s="12">
        <v>6</v>
      </c>
      <c r="B247" s="31" t="s">
        <v>222</v>
      </c>
      <c r="C247" s="32" t="s">
        <v>1810</v>
      </c>
      <c r="D247" s="32" t="s">
        <v>17</v>
      </c>
      <c r="E247" s="13" t="s">
        <v>7</v>
      </c>
      <c r="F247" s="33">
        <v>699.4260000000005</v>
      </c>
      <c r="G247" s="14">
        <v>0</v>
      </c>
      <c r="H247" s="33">
        <f>F247*(1+G247/100)</f>
        <v>699.4260000000005</v>
      </c>
      <c r="I247" s="475"/>
      <c r="J247" s="15">
        <f>H247*I247</f>
        <v>0</v>
      </c>
      <c r="K247" s="34">
        <v>3.0450000000000001E-2</v>
      </c>
      <c r="L247" s="35">
        <f>H247*K247</f>
        <v>21.297521700000015</v>
      </c>
      <c r="M247" s="34"/>
      <c r="N247" s="35">
        <f>H247*M247</f>
        <v>0</v>
      </c>
      <c r="O247" s="15">
        <v>21</v>
      </c>
      <c r="P247" s="15">
        <f>J247*(O247/100)</f>
        <v>0</v>
      </c>
      <c r="Q247" s="15">
        <f>J247+P247</f>
        <v>0</v>
      </c>
      <c r="R247" s="400"/>
      <c r="S247" s="400"/>
      <c r="T247" s="232"/>
      <c r="U247" s="232"/>
      <c r="V247" s="232"/>
      <c r="W247" s="232"/>
      <c r="X247" s="232"/>
      <c r="Y247" s="232"/>
      <c r="Z247" s="232"/>
      <c r="AA247" s="232"/>
    </row>
    <row r="248" spans="1:27" s="36" customFormat="1" ht="11.25" outlineLevel="4" x14ac:dyDescent="0.2">
      <c r="A248" s="37"/>
      <c r="B248" s="38"/>
      <c r="C248" s="39" t="s">
        <v>1408</v>
      </c>
      <c r="D248" s="39"/>
      <c r="E248" s="38"/>
      <c r="F248" s="40">
        <v>0</v>
      </c>
      <c r="G248" s="41"/>
      <c r="H248" s="42"/>
      <c r="I248" s="41"/>
      <c r="J248" s="43"/>
      <c r="K248" s="44"/>
      <c r="L248" s="41"/>
      <c r="M248" s="41"/>
      <c r="N248" s="41"/>
      <c r="O248" s="58" t="s">
        <v>2</v>
      </c>
      <c r="P248" s="41"/>
      <c r="Q248" s="41"/>
      <c r="R248" s="401"/>
      <c r="S248" s="401"/>
    </row>
    <row r="249" spans="1:27" s="36" customFormat="1" ht="11.25" outlineLevel="4" x14ac:dyDescent="0.2">
      <c r="A249" s="37"/>
      <c r="B249" s="38"/>
      <c r="C249" s="39" t="s">
        <v>65</v>
      </c>
      <c r="D249" s="39"/>
      <c r="E249" s="38"/>
      <c r="F249" s="40">
        <v>0</v>
      </c>
      <c r="G249" s="41"/>
      <c r="H249" s="42"/>
      <c r="I249" s="41"/>
      <c r="J249" s="43"/>
      <c r="K249" s="44"/>
      <c r="L249" s="41"/>
      <c r="M249" s="41"/>
      <c r="N249" s="41"/>
      <c r="O249" s="58" t="s">
        <v>2</v>
      </c>
      <c r="P249" s="41"/>
      <c r="Q249" s="41"/>
      <c r="R249" s="401"/>
      <c r="S249" s="401"/>
    </row>
    <row r="250" spans="1:27" s="36" customFormat="1" ht="11.25" outlineLevel="4" x14ac:dyDescent="0.2">
      <c r="A250" s="37"/>
      <c r="B250" s="38"/>
      <c r="C250" s="39" t="s">
        <v>1350</v>
      </c>
      <c r="D250" s="39"/>
      <c r="E250" s="38"/>
      <c r="F250" s="40">
        <v>59.201999999999998</v>
      </c>
      <c r="G250" s="41"/>
      <c r="H250" s="42"/>
      <c r="I250" s="41"/>
      <c r="J250" s="43"/>
      <c r="K250" s="44"/>
      <c r="L250" s="41"/>
      <c r="M250" s="41"/>
      <c r="N250" s="41"/>
      <c r="O250" s="58" t="s">
        <v>2</v>
      </c>
      <c r="P250" s="41"/>
      <c r="Q250" s="41"/>
      <c r="R250" s="401"/>
      <c r="S250" s="401"/>
    </row>
    <row r="251" spans="1:27" s="36" customFormat="1" ht="11.25" outlineLevel="4" x14ac:dyDescent="0.2">
      <c r="A251" s="37"/>
      <c r="B251" s="38"/>
      <c r="C251" s="39" t="s">
        <v>1278</v>
      </c>
      <c r="D251" s="39"/>
      <c r="E251" s="38"/>
      <c r="F251" s="40">
        <v>1.518</v>
      </c>
      <c r="G251" s="41"/>
      <c r="H251" s="42"/>
      <c r="I251" s="41"/>
      <c r="J251" s="43"/>
      <c r="K251" s="44"/>
      <c r="L251" s="41"/>
      <c r="M251" s="41"/>
      <c r="N251" s="41"/>
      <c r="O251" s="58" t="s">
        <v>2</v>
      </c>
      <c r="P251" s="41"/>
      <c r="Q251" s="41"/>
      <c r="R251" s="401"/>
      <c r="S251" s="401"/>
    </row>
    <row r="252" spans="1:27" s="36" customFormat="1" ht="11.25" outlineLevel="4" x14ac:dyDescent="0.2">
      <c r="A252" s="37"/>
      <c r="B252" s="38"/>
      <c r="C252" s="39" t="s">
        <v>1280</v>
      </c>
      <c r="D252" s="39"/>
      <c r="E252" s="38"/>
      <c r="F252" s="40">
        <v>5.3025000000000002</v>
      </c>
      <c r="G252" s="41"/>
      <c r="H252" s="42"/>
      <c r="I252" s="41"/>
      <c r="J252" s="43"/>
      <c r="K252" s="44"/>
      <c r="L252" s="41"/>
      <c r="M252" s="41"/>
      <c r="N252" s="41"/>
      <c r="O252" s="58" t="s">
        <v>2</v>
      </c>
      <c r="P252" s="41"/>
      <c r="Q252" s="41"/>
      <c r="R252" s="401"/>
      <c r="S252" s="401"/>
    </row>
    <row r="253" spans="1:27" s="36" customFormat="1" ht="11.25" outlineLevel="4" x14ac:dyDescent="0.2">
      <c r="A253" s="37"/>
      <c r="B253" s="38"/>
      <c r="C253" s="39" t="s">
        <v>1282</v>
      </c>
      <c r="D253" s="39"/>
      <c r="E253" s="38"/>
      <c r="F253" s="40">
        <v>0.7</v>
      </c>
      <c r="G253" s="41"/>
      <c r="H253" s="42"/>
      <c r="I253" s="41"/>
      <c r="J253" s="43"/>
      <c r="K253" s="44"/>
      <c r="L253" s="41"/>
      <c r="M253" s="41"/>
      <c r="N253" s="41"/>
      <c r="O253" s="58" t="s">
        <v>2</v>
      </c>
      <c r="P253" s="41"/>
      <c r="Q253" s="41"/>
      <c r="R253" s="401"/>
      <c r="S253" s="401"/>
    </row>
    <row r="254" spans="1:27" s="36" customFormat="1" ht="11.25" outlineLevel="4" x14ac:dyDescent="0.2">
      <c r="A254" s="37"/>
      <c r="B254" s="38"/>
      <c r="C254" s="39" t="s">
        <v>1351</v>
      </c>
      <c r="D254" s="39"/>
      <c r="E254" s="38"/>
      <c r="F254" s="40">
        <v>16.698</v>
      </c>
      <c r="G254" s="41"/>
      <c r="H254" s="42"/>
      <c r="I254" s="41"/>
      <c r="J254" s="43"/>
      <c r="K254" s="44"/>
      <c r="L254" s="41"/>
      <c r="M254" s="41"/>
      <c r="N254" s="41"/>
      <c r="O254" s="58" t="s">
        <v>2</v>
      </c>
      <c r="P254" s="41"/>
      <c r="Q254" s="41"/>
      <c r="R254" s="401"/>
      <c r="S254" s="401"/>
    </row>
    <row r="255" spans="1:27" s="36" customFormat="1" ht="11.25" outlineLevel="4" x14ac:dyDescent="0.2">
      <c r="A255" s="37"/>
      <c r="B255" s="38"/>
      <c r="C255" s="39" t="s">
        <v>1284</v>
      </c>
      <c r="D255" s="39"/>
      <c r="E255" s="38"/>
      <c r="F255" s="40">
        <v>2.4200000000000004</v>
      </c>
      <c r="G255" s="41"/>
      <c r="H255" s="42"/>
      <c r="I255" s="41"/>
      <c r="J255" s="43"/>
      <c r="K255" s="44"/>
      <c r="L255" s="41"/>
      <c r="M255" s="41"/>
      <c r="N255" s="41"/>
      <c r="O255" s="58" t="s">
        <v>2</v>
      </c>
      <c r="P255" s="41"/>
      <c r="Q255" s="41"/>
      <c r="R255" s="401"/>
      <c r="S255" s="401"/>
    </row>
    <row r="256" spans="1:27" s="36" customFormat="1" ht="11.25" outlineLevel="4" x14ac:dyDescent="0.2">
      <c r="A256" s="37"/>
      <c r="B256" s="38"/>
      <c r="C256" s="39" t="s">
        <v>1354</v>
      </c>
      <c r="D256" s="39"/>
      <c r="E256" s="38"/>
      <c r="F256" s="40">
        <v>82.8</v>
      </c>
      <c r="G256" s="41"/>
      <c r="H256" s="42"/>
      <c r="I256" s="41"/>
      <c r="J256" s="43"/>
      <c r="K256" s="44"/>
      <c r="L256" s="41"/>
      <c r="M256" s="41"/>
      <c r="N256" s="41"/>
      <c r="O256" s="58" t="s">
        <v>2</v>
      </c>
      <c r="P256" s="41"/>
      <c r="Q256" s="41"/>
      <c r="R256" s="401"/>
      <c r="S256" s="401"/>
    </row>
    <row r="257" spans="1:19" s="36" customFormat="1" ht="11.25" outlineLevel="4" x14ac:dyDescent="0.2">
      <c r="A257" s="37"/>
      <c r="B257" s="38"/>
      <c r="C257" s="39" t="s">
        <v>1353</v>
      </c>
      <c r="D257" s="39"/>
      <c r="E257" s="38"/>
      <c r="F257" s="40">
        <v>63.360000000000007</v>
      </c>
      <c r="G257" s="41"/>
      <c r="H257" s="42"/>
      <c r="I257" s="41"/>
      <c r="J257" s="43"/>
      <c r="K257" s="44"/>
      <c r="L257" s="41"/>
      <c r="M257" s="41"/>
      <c r="N257" s="41"/>
      <c r="O257" s="58" t="s">
        <v>2</v>
      </c>
      <c r="P257" s="41"/>
      <c r="Q257" s="41"/>
      <c r="R257" s="401"/>
      <c r="S257" s="401"/>
    </row>
    <row r="258" spans="1:19" s="36" customFormat="1" ht="11.25" outlineLevel="4" x14ac:dyDescent="0.2">
      <c r="A258" s="37"/>
      <c r="B258" s="38"/>
      <c r="C258" s="39" t="s">
        <v>1357</v>
      </c>
      <c r="D258" s="39"/>
      <c r="E258" s="38"/>
      <c r="F258" s="40">
        <v>65</v>
      </c>
      <c r="G258" s="41"/>
      <c r="H258" s="42"/>
      <c r="I258" s="41"/>
      <c r="J258" s="43"/>
      <c r="K258" s="44"/>
      <c r="L258" s="41"/>
      <c r="M258" s="41"/>
      <c r="N258" s="41"/>
      <c r="O258" s="58" t="s">
        <v>2</v>
      </c>
      <c r="P258" s="41"/>
      <c r="Q258" s="41"/>
      <c r="R258" s="401"/>
      <c r="S258" s="401"/>
    </row>
    <row r="259" spans="1:19" s="36" customFormat="1" ht="11.25" outlineLevel="4" x14ac:dyDescent="0.2">
      <c r="A259" s="37"/>
      <c r="B259" s="38"/>
      <c r="C259" s="39" t="s">
        <v>1356</v>
      </c>
      <c r="D259" s="39"/>
      <c r="E259" s="38"/>
      <c r="F259" s="40">
        <v>62.400000000000006</v>
      </c>
      <c r="G259" s="41"/>
      <c r="H259" s="42"/>
      <c r="I259" s="41"/>
      <c r="J259" s="43"/>
      <c r="K259" s="44"/>
      <c r="L259" s="41"/>
      <c r="M259" s="41"/>
      <c r="N259" s="41"/>
      <c r="O259" s="58" t="s">
        <v>2</v>
      </c>
      <c r="P259" s="41"/>
      <c r="Q259" s="41"/>
      <c r="R259" s="401"/>
      <c r="S259" s="401"/>
    </row>
    <row r="260" spans="1:19" s="36" customFormat="1" ht="11.25" outlineLevel="4" x14ac:dyDescent="0.2">
      <c r="A260" s="37"/>
      <c r="B260" s="38"/>
      <c r="C260" s="39" t="s">
        <v>1285</v>
      </c>
      <c r="D260" s="39"/>
      <c r="E260" s="38"/>
      <c r="F260" s="40">
        <v>0.60000000000000009</v>
      </c>
      <c r="G260" s="41"/>
      <c r="H260" s="42"/>
      <c r="I260" s="41"/>
      <c r="J260" s="43"/>
      <c r="K260" s="44"/>
      <c r="L260" s="41"/>
      <c r="M260" s="41"/>
      <c r="N260" s="41"/>
      <c r="O260" s="58" t="s">
        <v>2</v>
      </c>
      <c r="P260" s="41"/>
      <c r="Q260" s="41"/>
      <c r="R260" s="401"/>
      <c r="S260" s="401"/>
    </row>
    <row r="261" spans="1:19" s="36" customFormat="1" ht="11.25" outlineLevel="4" x14ac:dyDescent="0.2">
      <c r="A261" s="37"/>
      <c r="B261" s="38"/>
      <c r="C261" s="39" t="s">
        <v>1288</v>
      </c>
      <c r="D261" s="39"/>
      <c r="E261" s="38"/>
      <c r="F261" s="40">
        <v>13.41</v>
      </c>
      <c r="G261" s="41"/>
      <c r="H261" s="42"/>
      <c r="I261" s="41"/>
      <c r="J261" s="43"/>
      <c r="K261" s="44"/>
      <c r="L261" s="41"/>
      <c r="M261" s="41"/>
      <c r="N261" s="41"/>
      <c r="O261" s="58" t="s">
        <v>2</v>
      </c>
      <c r="P261" s="41"/>
      <c r="Q261" s="41"/>
      <c r="R261" s="401"/>
      <c r="S261" s="401"/>
    </row>
    <row r="262" spans="1:19" s="36" customFormat="1" ht="11.25" outlineLevel="4" x14ac:dyDescent="0.2">
      <c r="A262" s="37"/>
      <c r="B262" s="38"/>
      <c r="C262" s="39" t="s">
        <v>1360</v>
      </c>
      <c r="D262" s="39"/>
      <c r="E262" s="38"/>
      <c r="F262" s="40">
        <v>17.880000000000003</v>
      </c>
      <c r="G262" s="41"/>
      <c r="H262" s="42"/>
      <c r="I262" s="41"/>
      <c r="J262" s="43"/>
      <c r="K262" s="44"/>
      <c r="L262" s="41"/>
      <c r="M262" s="41"/>
      <c r="N262" s="41"/>
      <c r="O262" s="58" t="s">
        <v>2</v>
      </c>
      <c r="P262" s="41"/>
      <c r="Q262" s="41"/>
      <c r="R262" s="401"/>
      <c r="S262" s="401"/>
    </row>
    <row r="263" spans="1:19" s="36" customFormat="1" ht="11.25" outlineLevel="4" x14ac:dyDescent="0.2">
      <c r="A263" s="37"/>
      <c r="B263" s="38"/>
      <c r="C263" s="39" t="s">
        <v>1289</v>
      </c>
      <c r="D263" s="39"/>
      <c r="E263" s="38"/>
      <c r="F263" s="40">
        <v>5.66</v>
      </c>
      <c r="G263" s="41"/>
      <c r="H263" s="42"/>
      <c r="I263" s="41"/>
      <c r="J263" s="43"/>
      <c r="K263" s="44"/>
      <c r="L263" s="41"/>
      <c r="M263" s="41"/>
      <c r="N263" s="41"/>
      <c r="O263" s="58" t="s">
        <v>2</v>
      </c>
      <c r="P263" s="41"/>
      <c r="Q263" s="41"/>
      <c r="R263" s="401"/>
      <c r="S263" s="401"/>
    </row>
    <row r="264" spans="1:19" s="36" customFormat="1" ht="11.25" outlineLevel="4" x14ac:dyDescent="0.2">
      <c r="A264" s="37"/>
      <c r="B264" s="38"/>
      <c r="C264" s="39" t="s">
        <v>1291</v>
      </c>
      <c r="D264" s="39"/>
      <c r="E264" s="38"/>
      <c r="F264" s="40">
        <v>7</v>
      </c>
      <c r="G264" s="41"/>
      <c r="H264" s="42"/>
      <c r="I264" s="41"/>
      <c r="J264" s="43"/>
      <c r="K264" s="44"/>
      <c r="L264" s="41"/>
      <c r="M264" s="41"/>
      <c r="N264" s="41"/>
      <c r="O264" s="58" t="s">
        <v>2</v>
      </c>
      <c r="P264" s="41"/>
      <c r="Q264" s="41"/>
      <c r="R264" s="401"/>
      <c r="S264" s="401"/>
    </row>
    <row r="265" spans="1:19" s="36" customFormat="1" ht="11.25" outlineLevel="4" x14ac:dyDescent="0.2">
      <c r="A265" s="37"/>
      <c r="B265" s="38"/>
      <c r="C265" s="39" t="s">
        <v>1293</v>
      </c>
      <c r="D265" s="39"/>
      <c r="E265" s="38"/>
      <c r="F265" s="40">
        <v>7.16</v>
      </c>
      <c r="G265" s="41"/>
      <c r="H265" s="42"/>
      <c r="I265" s="41"/>
      <c r="J265" s="43"/>
      <c r="K265" s="44"/>
      <c r="L265" s="41"/>
      <c r="M265" s="41"/>
      <c r="N265" s="41"/>
      <c r="O265" s="58" t="s">
        <v>2</v>
      </c>
      <c r="P265" s="41"/>
      <c r="Q265" s="41"/>
      <c r="R265" s="401"/>
      <c r="S265" s="401"/>
    </row>
    <row r="266" spans="1:19" s="36" customFormat="1" ht="11.25" outlineLevel="4" x14ac:dyDescent="0.2">
      <c r="A266" s="37"/>
      <c r="B266" s="38"/>
      <c r="C266" s="39" t="s">
        <v>1295</v>
      </c>
      <c r="D266" s="39"/>
      <c r="E266" s="38"/>
      <c r="F266" s="40">
        <v>9.3500000000000014</v>
      </c>
      <c r="G266" s="41"/>
      <c r="H266" s="42"/>
      <c r="I266" s="41"/>
      <c r="J266" s="43"/>
      <c r="K266" s="44"/>
      <c r="L266" s="41"/>
      <c r="M266" s="41"/>
      <c r="N266" s="41"/>
      <c r="O266" s="58" t="s">
        <v>2</v>
      </c>
      <c r="P266" s="41"/>
      <c r="Q266" s="41"/>
      <c r="R266" s="401"/>
      <c r="S266" s="401"/>
    </row>
    <row r="267" spans="1:19" s="36" customFormat="1" ht="11.25" outlineLevel="4" x14ac:dyDescent="0.2">
      <c r="A267" s="37"/>
      <c r="B267" s="38"/>
      <c r="C267" s="39" t="s">
        <v>1297</v>
      </c>
      <c r="D267" s="39"/>
      <c r="E267" s="38"/>
      <c r="F267" s="40">
        <v>0.98599999999999999</v>
      </c>
      <c r="G267" s="41"/>
      <c r="H267" s="42"/>
      <c r="I267" s="41"/>
      <c r="J267" s="43"/>
      <c r="K267" s="44"/>
      <c r="L267" s="41"/>
      <c r="M267" s="41"/>
      <c r="N267" s="41"/>
      <c r="O267" s="58" t="s">
        <v>2</v>
      </c>
      <c r="P267" s="41"/>
      <c r="Q267" s="41"/>
      <c r="R267" s="401"/>
      <c r="S267" s="401"/>
    </row>
    <row r="268" spans="1:19" s="36" customFormat="1" ht="11.25" outlineLevel="4" x14ac:dyDescent="0.2">
      <c r="A268" s="37"/>
      <c r="B268" s="38"/>
      <c r="C268" s="39" t="s">
        <v>1364</v>
      </c>
      <c r="D268" s="39"/>
      <c r="E268" s="38"/>
      <c r="F268" s="40">
        <v>10.220000000000001</v>
      </c>
      <c r="G268" s="41"/>
      <c r="H268" s="42"/>
      <c r="I268" s="41"/>
      <c r="J268" s="43"/>
      <c r="K268" s="44"/>
      <c r="L268" s="41"/>
      <c r="M268" s="41"/>
      <c r="N268" s="41"/>
      <c r="O268" s="58" t="s">
        <v>2</v>
      </c>
      <c r="P268" s="41"/>
      <c r="Q268" s="41"/>
      <c r="R268" s="401"/>
      <c r="S268" s="401"/>
    </row>
    <row r="269" spans="1:19" s="36" customFormat="1" ht="11.25" outlineLevel="4" x14ac:dyDescent="0.2">
      <c r="A269" s="37"/>
      <c r="B269" s="38"/>
      <c r="C269" s="39" t="s">
        <v>1300</v>
      </c>
      <c r="D269" s="39"/>
      <c r="E269" s="38"/>
      <c r="F269" s="40">
        <v>1.08</v>
      </c>
      <c r="G269" s="41"/>
      <c r="H269" s="42"/>
      <c r="I269" s="41"/>
      <c r="J269" s="43"/>
      <c r="K269" s="44"/>
      <c r="L269" s="41"/>
      <c r="M269" s="41"/>
      <c r="N269" s="41"/>
      <c r="O269" s="58" t="s">
        <v>2</v>
      </c>
      <c r="P269" s="41"/>
      <c r="Q269" s="41"/>
      <c r="R269" s="401"/>
      <c r="S269" s="401"/>
    </row>
    <row r="270" spans="1:19" s="36" customFormat="1" ht="11.25" outlineLevel="4" x14ac:dyDescent="0.2">
      <c r="A270" s="37"/>
      <c r="B270" s="38"/>
      <c r="C270" s="39" t="s">
        <v>1302</v>
      </c>
      <c r="D270" s="39"/>
      <c r="E270" s="38"/>
      <c r="F270" s="40">
        <v>2.52</v>
      </c>
      <c r="G270" s="41"/>
      <c r="H270" s="42"/>
      <c r="I270" s="41"/>
      <c r="J270" s="43"/>
      <c r="K270" s="44"/>
      <c r="L270" s="41"/>
      <c r="M270" s="41"/>
      <c r="N270" s="41"/>
      <c r="O270" s="58" t="s">
        <v>2</v>
      </c>
      <c r="P270" s="41"/>
      <c r="Q270" s="41"/>
      <c r="R270" s="401"/>
      <c r="S270" s="401"/>
    </row>
    <row r="271" spans="1:19" s="36" customFormat="1" ht="11.25" outlineLevel="4" x14ac:dyDescent="0.2">
      <c r="A271" s="37"/>
      <c r="B271" s="38"/>
      <c r="C271" s="39" t="s">
        <v>1304</v>
      </c>
      <c r="D271" s="39"/>
      <c r="E271" s="38"/>
      <c r="F271" s="40">
        <v>3.78</v>
      </c>
      <c r="G271" s="41"/>
      <c r="H271" s="42"/>
      <c r="I271" s="41"/>
      <c r="J271" s="43"/>
      <c r="K271" s="44"/>
      <c r="L271" s="41"/>
      <c r="M271" s="41"/>
      <c r="N271" s="41"/>
      <c r="O271" s="58" t="s">
        <v>2</v>
      </c>
      <c r="P271" s="41"/>
      <c r="Q271" s="41"/>
      <c r="R271" s="401"/>
      <c r="S271" s="401"/>
    </row>
    <row r="272" spans="1:19" s="36" customFormat="1" ht="11.25" outlineLevel="4" x14ac:dyDescent="0.2">
      <c r="A272" s="37"/>
      <c r="B272" s="38"/>
      <c r="C272" s="39" t="s">
        <v>1305</v>
      </c>
      <c r="D272" s="39"/>
      <c r="E272" s="38"/>
      <c r="F272" s="40">
        <v>6.57</v>
      </c>
      <c r="G272" s="41"/>
      <c r="H272" s="42"/>
      <c r="I272" s="41"/>
      <c r="J272" s="43"/>
      <c r="K272" s="44"/>
      <c r="L272" s="41"/>
      <c r="M272" s="41"/>
      <c r="N272" s="41"/>
      <c r="O272" s="58" t="s">
        <v>2</v>
      </c>
      <c r="P272" s="41"/>
      <c r="Q272" s="41"/>
      <c r="R272" s="401"/>
      <c r="S272" s="401"/>
    </row>
    <row r="273" spans="1:19" s="36" customFormat="1" ht="11.25" outlineLevel="4" x14ac:dyDescent="0.2">
      <c r="A273" s="37"/>
      <c r="B273" s="38"/>
      <c r="C273" s="39" t="s">
        <v>1306</v>
      </c>
      <c r="D273" s="39"/>
      <c r="E273" s="38"/>
      <c r="F273" s="40">
        <v>7.1399999999999988</v>
      </c>
      <c r="G273" s="41"/>
      <c r="H273" s="42"/>
      <c r="I273" s="41"/>
      <c r="J273" s="43"/>
      <c r="K273" s="44"/>
      <c r="L273" s="41"/>
      <c r="M273" s="41"/>
      <c r="N273" s="41"/>
      <c r="O273" s="58" t="s">
        <v>2</v>
      </c>
      <c r="P273" s="41"/>
      <c r="Q273" s="41"/>
      <c r="R273" s="401"/>
      <c r="S273" s="401"/>
    </row>
    <row r="274" spans="1:19" s="36" customFormat="1" ht="11.25" outlineLevel="4" x14ac:dyDescent="0.2">
      <c r="A274" s="37"/>
      <c r="B274" s="38"/>
      <c r="C274" s="39" t="s">
        <v>837</v>
      </c>
      <c r="D274" s="39"/>
      <c r="E274" s="38"/>
      <c r="F274" s="40">
        <v>2.52</v>
      </c>
      <c r="G274" s="41"/>
      <c r="H274" s="42"/>
      <c r="I274" s="41"/>
      <c r="J274" s="43"/>
      <c r="K274" s="44"/>
      <c r="L274" s="41"/>
      <c r="M274" s="41"/>
      <c r="N274" s="41"/>
      <c r="O274" s="58" t="s">
        <v>2</v>
      </c>
      <c r="P274" s="41"/>
      <c r="Q274" s="41"/>
      <c r="R274" s="401"/>
      <c r="S274" s="401"/>
    </row>
    <row r="275" spans="1:19" s="36" customFormat="1" ht="11.25" outlineLevel="4" x14ac:dyDescent="0.2">
      <c r="A275" s="37"/>
      <c r="B275" s="38"/>
      <c r="C275" s="39" t="s">
        <v>1307</v>
      </c>
      <c r="D275" s="39"/>
      <c r="E275" s="38"/>
      <c r="F275" s="40">
        <v>3.6399999999999997</v>
      </c>
      <c r="G275" s="41"/>
      <c r="H275" s="42"/>
      <c r="I275" s="41"/>
      <c r="J275" s="43"/>
      <c r="K275" s="44"/>
      <c r="L275" s="41"/>
      <c r="M275" s="41"/>
      <c r="N275" s="41"/>
      <c r="O275" s="58" t="s">
        <v>2</v>
      </c>
      <c r="P275" s="41"/>
      <c r="Q275" s="41"/>
      <c r="R275" s="401"/>
      <c r="S275" s="401"/>
    </row>
    <row r="276" spans="1:19" s="36" customFormat="1" ht="11.25" outlineLevel="4" x14ac:dyDescent="0.2">
      <c r="A276" s="37"/>
      <c r="B276" s="38"/>
      <c r="C276" s="39" t="s">
        <v>1308</v>
      </c>
      <c r="D276" s="39"/>
      <c r="E276" s="38"/>
      <c r="F276" s="40">
        <v>5.4</v>
      </c>
      <c r="G276" s="41"/>
      <c r="H276" s="42"/>
      <c r="I276" s="41"/>
      <c r="J276" s="43"/>
      <c r="K276" s="44"/>
      <c r="L276" s="41"/>
      <c r="M276" s="41"/>
      <c r="N276" s="41"/>
      <c r="O276" s="58" t="s">
        <v>2</v>
      </c>
      <c r="P276" s="41"/>
      <c r="Q276" s="41"/>
      <c r="R276" s="401"/>
      <c r="S276" s="401"/>
    </row>
    <row r="277" spans="1:19" s="36" customFormat="1" ht="11.25" outlineLevel="4" x14ac:dyDescent="0.2">
      <c r="A277" s="37"/>
      <c r="B277" s="38"/>
      <c r="C277" s="39" t="s">
        <v>1309</v>
      </c>
      <c r="D277" s="39"/>
      <c r="E277" s="38"/>
      <c r="F277" s="40">
        <v>0.86350000000000016</v>
      </c>
      <c r="G277" s="41"/>
      <c r="H277" s="42"/>
      <c r="I277" s="41"/>
      <c r="J277" s="43"/>
      <c r="K277" s="44"/>
      <c r="L277" s="41"/>
      <c r="M277" s="41"/>
      <c r="N277" s="41"/>
      <c r="O277" s="58" t="s">
        <v>2</v>
      </c>
      <c r="P277" s="41"/>
      <c r="Q277" s="41"/>
      <c r="R277" s="401"/>
      <c r="S277" s="401"/>
    </row>
    <row r="278" spans="1:19" s="36" customFormat="1" ht="11.25" outlineLevel="4" x14ac:dyDescent="0.2">
      <c r="A278" s="37"/>
      <c r="B278" s="38"/>
      <c r="C278" s="39" t="s">
        <v>1310</v>
      </c>
      <c r="D278" s="39"/>
      <c r="E278" s="38"/>
      <c r="F278" s="40">
        <v>0.55999999999999994</v>
      </c>
      <c r="G278" s="41"/>
      <c r="H278" s="42"/>
      <c r="I278" s="41"/>
      <c r="J278" s="43"/>
      <c r="K278" s="44"/>
      <c r="L278" s="41"/>
      <c r="M278" s="41"/>
      <c r="N278" s="41"/>
      <c r="O278" s="58" t="s">
        <v>2</v>
      </c>
      <c r="P278" s="41"/>
      <c r="Q278" s="41"/>
      <c r="R278" s="401"/>
      <c r="S278" s="401"/>
    </row>
    <row r="279" spans="1:19" s="36" customFormat="1" ht="11.25" outlineLevel="4" x14ac:dyDescent="0.2">
      <c r="A279" s="37"/>
      <c r="B279" s="38"/>
      <c r="C279" s="39" t="s">
        <v>1311</v>
      </c>
      <c r="D279" s="39"/>
      <c r="E279" s="38"/>
      <c r="F279" s="40">
        <v>4.8000000000000007</v>
      </c>
      <c r="G279" s="41"/>
      <c r="H279" s="42"/>
      <c r="I279" s="41"/>
      <c r="J279" s="43"/>
      <c r="K279" s="44"/>
      <c r="L279" s="41"/>
      <c r="M279" s="41"/>
      <c r="N279" s="41"/>
      <c r="O279" s="58" t="s">
        <v>2</v>
      </c>
      <c r="P279" s="41"/>
      <c r="Q279" s="41"/>
      <c r="R279" s="401"/>
      <c r="S279" s="401"/>
    </row>
    <row r="280" spans="1:19" s="36" customFormat="1" ht="11.25" outlineLevel="4" x14ac:dyDescent="0.2">
      <c r="A280" s="37"/>
      <c r="B280" s="38"/>
      <c r="C280" s="39" t="s">
        <v>1201</v>
      </c>
      <c r="D280" s="39"/>
      <c r="E280" s="38"/>
      <c r="F280" s="40">
        <v>2.16</v>
      </c>
      <c r="G280" s="41"/>
      <c r="H280" s="42"/>
      <c r="I280" s="41"/>
      <c r="J280" s="43"/>
      <c r="K280" s="44"/>
      <c r="L280" s="41"/>
      <c r="M280" s="41"/>
      <c r="N280" s="41"/>
      <c r="O280" s="58" t="s">
        <v>2</v>
      </c>
      <c r="P280" s="41"/>
      <c r="Q280" s="41"/>
      <c r="R280" s="401"/>
      <c r="S280" s="401"/>
    </row>
    <row r="281" spans="1:19" s="36" customFormat="1" ht="11.25" outlineLevel="4" x14ac:dyDescent="0.2">
      <c r="A281" s="37"/>
      <c r="B281" s="38"/>
      <c r="C281" s="39" t="s">
        <v>1202</v>
      </c>
      <c r="D281" s="39"/>
      <c r="E281" s="38"/>
      <c r="F281" s="40">
        <v>1.08</v>
      </c>
      <c r="G281" s="41"/>
      <c r="H281" s="42"/>
      <c r="I281" s="41"/>
      <c r="J281" s="43"/>
      <c r="K281" s="44"/>
      <c r="L281" s="41"/>
      <c r="M281" s="41"/>
      <c r="N281" s="41"/>
      <c r="O281" s="58" t="s">
        <v>2</v>
      </c>
      <c r="P281" s="41"/>
      <c r="Q281" s="41"/>
      <c r="R281" s="401"/>
      <c r="S281" s="401"/>
    </row>
    <row r="282" spans="1:19" s="36" customFormat="1" ht="11.25" outlineLevel="4" x14ac:dyDescent="0.2">
      <c r="A282" s="37"/>
      <c r="B282" s="38"/>
      <c r="C282" s="39" t="s">
        <v>1203</v>
      </c>
      <c r="D282" s="39"/>
      <c r="E282" s="38"/>
      <c r="F282" s="40">
        <v>1.08</v>
      </c>
      <c r="G282" s="41"/>
      <c r="H282" s="42"/>
      <c r="I282" s="41"/>
      <c r="J282" s="43"/>
      <c r="K282" s="44"/>
      <c r="L282" s="41"/>
      <c r="M282" s="41"/>
      <c r="N282" s="41"/>
      <c r="O282" s="58" t="s">
        <v>2</v>
      </c>
      <c r="P282" s="41"/>
      <c r="Q282" s="41"/>
      <c r="R282" s="401"/>
      <c r="S282" s="401"/>
    </row>
    <row r="283" spans="1:19" s="36" customFormat="1" ht="11.25" outlineLevel="4" x14ac:dyDescent="0.2">
      <c r="A283" s="37"/>
      <c r="B283" s="38"/>
      <c r="C283" s="39" t="s">
        <v>1370</v>
      </c>
      <c r="D283" s="39"/>
      <c r="E283" s="38"/>
      <c r="F283" s="40">
        <v>6.3840000000000003</v>
      </c>
      <c r="G283" s="41"/>
      <c r="H283" s="42"/>
      <c r="I283" s="41"/>
      <c r="J283" s="43"/>
      <c r="K283" s="44"/>
      <c r="L283" s="41"/>
      <c r="M283" s="41"/>
      <c r="N283" s="41"/>
      <c r="O283" s="58" t="s">
        <v>2</v>
      </c>
      <c r="P283" s="41"/>
      <c r="Q283" s="41"/>
      <c r="R283" s="401"/>
      <c r="S283" s="401"/>
    </row>
    <row r="284" spans="1:19" s="36" customFormat="1" ht="11.25" outlineLevel="4" x14ac:dyDescent="0.2">
      <c r="A284" s="37"/>
      <c r="B284" s="38"/>
      <c r="C284" s="39" t="s">
        <v>1314</v>
      </c>
      <c r="D284" s="39"/>
      <c r="E284" s="38"/>
      <c r="F284" s="40">
        <v>22.160000000000004</v>
      </c>
      <c r="G284" s="41"/>
      <c r="H284" s="42"/>
      <c r="I284" s="41"/>
      <c r="J284" s="43"/>
      <c r="K284" s="44"/>
      <c r="L284" s="41"/>
      <c r="M284" s="41"/>
      <c r="N284" s="41"/>
      <c r="O284" s="58" t="s">
        <v>2</v>
      </c>
      <c r="P284" s="41"/>
      <c r="Q284" s="41"/>
      <c r="R284" s="401"/>
      <c r="S284" s="401"/>
    </row>
    <row r="285" spans="1:19" s="36" customFormat="1" ht="11.25" outlineLevel="4" x14ac:dyDescent="0.2">
      <c r="A285" s="37"/>
      <c r="B285" s="38"/>
      <c r="C285" s="39" t="s">
        <v>1315</v>
      </c>
      <c r="D285" s="39"/>
      <c r="E285" s="38"/>
      <c r="F285" s="40">
        <v>22.160000000000004</v>
      </c>
      <c r="G285" s="41"/>
      <c r="H285" s="42"/>
      <c r="I285" s="41"/>
      <c r="J285" s="43"/>
      <c r="K285" s="44"/>
      <c r="L285" s="41"/>
      <c r="M285" s="41"/>
      <c r="N285" s="41"/>
      <c r="O285" s="58" t="s">
        <v>2</v>
      </c>
      <c r="P285" s="41"/>
      <c r="Q285" s="41"/>
      <c r="R285" s="401"/>
      <c r="S285" s="401"/>
    </row>
    <row r="286" spans="1:19" s="36" customFormat="1" ht="11.25" outlineLevel="4" x14ac:dyDescent="0.2">
      <c r="A286" s="37"/>
      <c r="B286" s="38"/>
      <c r="C286" s="39" t="s">
        <v>1246</v>
      </c>
      <c r="D286" s="39"/>
      <c r="E286" s="38"/>
      <c r="F286" s="40">
        <v>6.7120000000000006</v>
      </c>
      <c r="G286" s="41"/>
      <c r="H286" s="42"/>
      <c r="I286" s="41"/>
      <c r="J286" s="43"/>
      <c r="K286" s="44"/>
      <c r="L286" s="41"/>
      <c r="M286" s="41"/>
      <c r="N286" s="41"/>
      <c r="O286" s="58" t="s">
        <v>2</v>
      </c>
      <c r="P286" s="41"/>
      <c r="Q286" s="41"/>
      <c r="R286" s="401"/>
      <c r="S286" s="401"/>
    </row>
    <row r="287" spans="1:19" s="36" customFormat="1" ht="11.25" outlineLevel="4" x14ac:dyDescent="0.2">
      <c r="A287" s="37"/>
      <c r="B287" s="38"/>
      <c r="C287" s="39" t="s">
        <v>1248</v>
      </c>
      <c r="D287" s="39"/>
      <c r="E287" s="38"/>
      <c r="F287" s="40">
        <v>2.4240000000000004</v>
      </c>
      <c r="G287" s="41"/>
      <c r="H287" s="42"/>
      <c r="I287" s="41"/>
      <c r="J287" s="43"/>
      <c r="K287" s="44"/>
      <c r="L287" s="41"/>
      <c r="M287" s="41"/>
      <c r="N287" s="41"/>
      <c r="O287" s="58" t="s">
        <v>2</v>
      </c>
      <c r="P287" s="41"/>
      <c r="Q287" s="41"/>
      <c r="R287" s="401"/>
      <c r="S287" s="401"/>
    </row>
    <row r="288" spans="1:19" s="36" customFormat="1" ht="11.25" outlineLevel="4" x14ac:dyDescent="0.2">
      <c r="A288" s="37"/>
      <c r="B288" s="38"/>
      <c r="C288" s="39" t="s">
        <v>1</v>
      </c>
      <c r="D288" s="39"/>
      <c r="E288" s="38"/>
      <c r="F288" s="40">
        <v>534.69999999999993</v>
      </c>
      <c r="G288" s="41"/>
      <c r="H288" s="42"/>
      <c r="I288" s="41"/>
      <c r="J288" s="43"/>
      <c r="K288" s="44"/>
      <c r="L288" s="41"/>
      <c r="M288" s="41"/>
      <c r="N288" s="41"/>
      <c r="O288" s="58" t="s">
        <v>2</v>
      </c>
      <c r="P288" s="41"/>
      <c r="Q288" s="41"/>
      <c r="R288" s="401"/>
      <c r="S288" s="401"/>
    </row>
    <row r="289" spans="1:19" s="36" customFormat="1" ht="11.25" outlineLevel="4" x14ac:dyDescent="0.2">
      <c r="A289" s="37"/>
      <c r="B289" s="38"/>
      <c r="C289" s="39" t="s">
        <v>423</v>
      </c>
      <c r="D289" s="39"/>
      <c r="E289" s="38"/>
      <c r="F289" s="40">
        <v>0</v>
      </c>
      <c r="G289" s="41"/>
      <c r="H289" s="42"/>
      <c r="I289" s="41"/>
      <c r="J289" s="43"/>
      <c r="K289" s="44"/>
      <c r="L289" s="41"/>
      <c r="M289" s="41"/>
      <c r="N289" s="41"/>
      <c r="O289" s="58" t="s">
        <v>2</v>
      </c>
      <c r="P289" s="41"/>
      <c r="Q289" s="41"/>
      <c r="R289" s="401"/>
      <c r="S289" s="401"/>
    </row>
    <row r="290" spans="1:19" s="36" customFormat="1" ht="11.25" outlineLevel="4" x14ac:dyDescent="0.2">
      <c r="A290" s="37"/>
      <c r="B290" s="38"/>
      <c r="C290" s="39" t="s">
        <v>1259</v>
      </c>
      <c r="D290" s="39"/>
      <c r="E290" s="38"/>
      <c r="F290" s="40">
        <v>0.78</v>
      </c>
      <c r="G290" s="41"/>
      <c r="H290" s="42"/>
      <c r="I290" s="41"/>
      <c r="J290" s="43"/>
      <c r="K290" s="44"/>
      <c r="L290" s="41"/>
      <c r="M290" s="41"/>
      <c r="N290" s="41"/>
      <c r="O290" s="58" t="s">
        <v>2</v>
      </c>
      <c r="P290" s="41"/>
      <c r="Q290" s="41"/>
      <c r="R290" s="401"/>
      <c r="S290" s="401"/>
    </row>
    <row r="291" spans="1:19" s="36" customFormat="1" ht="11.25" outlineLevel="4" x14ac:dyDescent="0.2">
      <c r="A291" s="37"/>
      <c r="B291" s="38"/>
      <c r="C291" s="39" t="s">
        <v>1261</v>
      </c>
      <c r="D291" s="39"/>
      <c r="E291" s="38"/>
      <c r="F291" s="40">
        <v>3.4334999999999996</v>
      </c>
      <c r="G291" s="41"/>
      <c r="H291" s="42"/>
      <c r="I291" s="41"/>
      <c r="J291" s="43"/>
      <c r="K291" s="44"/>
      <c r="L291" s="41"/>
      <c r="M291" s="41"/>
      <c r="N291" s="41"/>
      <c r="O291" s="58" t="s">
        <v>2</v>
      </c>
      <c r="P291" s="41"/>
      <c r="Q291" s="41"/>
      <c r="R291" s="401"/>
      <c r="S291" s="401"/>
    </row>
    <row r="292" spans="1:19" s="36" customFormat="1" ht="11.25" outlineLevel="4" x14ac:dyDescent="0.2">
      <c r="A292" s="37"/>
      <c r="B292" s="38"/>
      <c r="C292" s="39" t="s">
        <v>1263</v>
      </c>
      <c r="D292" s="39"/>
      <c r="E292" s="38"/>
      <c r="F292" s="40">
        <v>6.1280000000000001</v>
      </c>
      <c r="G292" s="41"/>
      <c r="H292" s="42"/>
      <c r="I292" s="41"/>
      <c r="J292" s="43"/>
      <c r="K292" s="44"/>
      <c r="L292" s="41"/>
      <c r="M292" s="41"/>
      <c r="N292" s="41"/>
      <c r="O292" s="58" t="s">
        <v>2</v>
      </c>
      <c r="P292" s="41"/>
      <c r="Q292" s="41"/>
      <c r="R292" s="401"/>
      <c r="S292" s="401"/>
    </row>
    <row r="293" spans="1:19" s="36" customFormat="1" ht="11.25" outlineLevel="4" x14ac:dyDescent="0.2">
      <c r="A293" s="37"/>
      <c r="B293" s="38"/>
      <c r="C293" s="39" t="s">
        <v>1265</v>
      </c>
      <c r="D293" s="39"/>
      <c r="E293" s="38"/>
      <c r="F293" s="40">
        <v>4.29</v>
      </c>
      <c r="G293" s="41"/>
      <c r="H293" s="42"/>
      <c r="I293" s="41"/>
      <c r="J293" s="43"/>
      <c r="K293" s="44"/>
      <c r="L293" s="41"/>
      <c r="M293" s="41"/>
      <c r="N293" s="41"/>
      <c r="O293" s="58" t="s">
        <v>2</v>
      </c>
      <c r="P293" s="41"/>
      <c r="Q293" s="41"/>
      <c r="R293" s="401"/>
      <c r="S293" s="401"/>
    </row>
    <row r="294" spans="1:19" s="36" customFormat="1" ht="11.25" outlineLevel="4" x14ac:dyDescent="0.2">
      <c r="A294" s="37"/>
      <c r="B294" s="38"/>
      <c r="C294" s="39" t="s">
        <v>1266</v>
      </c>
      <c r="D294" s="39"/>
      <c r="E294" s="38"/>
      <c r="F294" s="40">
        <v>2.8</v>
      </c>
      <c r="G294" s="41"/>
      <c r="H294" s="42"/>
      <c r="I294" s="41"/>
      <c r="J294" s="43"/>
      <c r="K294" s="44"/>
      <c r="L294" s="41"/>
      <c r="M294" s="41"/>
      <c r="N294" s="41"/>
      <c r="O294" s="58" t="s">
        <v>2</v>
      </c>
      <c r="P294" s="41"/>
      <c r="Q294" s="41"/>
      <c r="R294" s="401"/>
      <c r="S294" s="401"/>
    </row>
    <row r="295" spans="1:19" s="36" customFormat="1" ht="11.25" outlineLevel="4" x14ac:dyDescent="0.2">
      <c r="A295" s="37"/>
      <c r="B295" s="38"/>
      <c r="C295" s="39" t="s">
        <v>1267</v>
      </c>
      <c r="D295" s="39"/>
      <c r="E295" s="38"/>
      <c r="F295" s="40">
        <v>1.59</v>
      </c>
      <c r="G295" s="41"/>
      <c r="H295" s="42"/>
      <c r="I295" s="41"/>
      <c r="J295" s="43"/>
      <c r="K295" s="44"/>
      <c r="L295" s="41"/>
      <c r="M295" s="41"/>
      <c r="N295" s="41"/>
      <c r="O295" s="58" t="s">
        <v>2</v>
      </c>
      <c r="P295" s="41"/>
      <c r="Q295" s="41"/>
      <c r="R295" s="401"/>
      <c r="S295" s="401"/>
    </row>
    <row r="296" spans="1:19" s="36" customFormat="1" ht="11.25" outlineLevel="4" x14ac:dyDescent="0.2">
      <c r="A296" s="37"/>
      <c r="B296" s="38"/>
      <c r="C296" s="39" t="s">
        <v>1269</v>
      </c>
      <c r="D296" s="39"/>
      <c r="E296" s="38"/>
      <c r="F296" s="40">
        <v>0.84</v>
      </c>
      <c r="G296" s="41"/>
      <c r="H296" s="42"/>
      <c r="I296" s="41"/>
      <c r="J296" s="43"/>
      <c r="K296" s="44"/>
      <c r="L296" s="41"/>
      <c r="M296" s="41"/>
      <c r="N296" s="41"/>
      <c r="O296" s="58" t="s">
        <v>2</v>
      </c>
      <c r="P296" s="41"/>
      <c r="Q296" s="41"/>
      <c r="R296" s="401"/>
      <c r="S296" s="401"/>
    </row>
    <row r="297" spans="1:19" s="36" customFormat="1" ht="11.25" outlineLevel="4" x14ac:dyDescent="0.2">
      <c r="A297" s="37"/>
      <c r="B297" s="38"/>
      <c r="C297" s="39" t="s">
        <v>1270</v>
      </c>
      <c r="D297" s="39"/>
      <c r="E297" s="38"/>
      <c r="F297" s="40">
        <v>4.29</v>
      </c>
      <c r="G297" s="41"/>
      <c r="H297" s="42"/>
      <c r="I297" s="41"/>
      <c r="J297" s="43"/>
      <c r="K297" s="44"/>
      <c r="L297" s="41"/>
      <c r="M297" s="41"/>
      <c r="N297" s="41"/>
      <c r="O297" s="58" t="s">
        <v>2</v>
      </c>
      <c r="P297" s="41"/>
      <c r="Q297" s="41"/>
      <c r="R297" s="401"/>
      <c r="S297" s="401"/>
    </row>
    <row r="298" spans="1:19" s="36" customFormat="1" ht="11.25" outlineLevel="4" x14ac:dyDescent="0.2">
      <c r="A298" s="37"/>
      <c r="B298" s="38"/>
      <c r="C298" s="39" t="s">
        <v>1271</v>
      </c>
      <c r="D298" s="39"/>
      <c r="E298" s="38"/>
      <c r="F298" s="40">
        <v>3.1150000000000002</v>
      </c>
      <c r="G298" s="41"/>
      <c r="H298" s="42"/>
      <c r="I298" s="41"/>
      <c r="J298" s="43"/>
      <c r="K298" s="44"/>
      <c r="L298" s="41"/>
      <c r="M298" s="41"/>
      <c r="N298" s="41"/>
      <c r="O298" s="58" t="s">
        <v>2</v>
      </c>
      <c r="P298" s="41"/>
      <c r="Q298" s="41"/>
      <c r="R298" s="401"/>
      <c r="S298" s="401"/>
    </row>
    <row r="299" spans="1:19" s="36" customFormat="1" ht="11.25" outlineLevel="4" x14ac:dyDescent="0.2">
      <c r="A299" s="37"/>
      <c r="B299" s="38"/>
      <c r="C299" s="39" t="s">
        <v>1272</v>
      </c>
      <c r="D299" s="39"/>
      <c r="E299" s="38"/>
      <c r="F299" s="40">
        <v>1.35</v>
      </c>
      <c r="G299" s="41"/>
      <c r="H299" s="42"/>
      <c r="I299" s="41"/>
      <c r="J299" s="43"/>
      <c r="K299" s="44"/>
      <c r="L299" s="41"/>
      <c r="M299" s="41"/>
      <c r="N299" s="41"/>
      <c r="O299" s="58" t="s">
        <v>2</v>
      </c>
      <c r="P299" s="41"/>
      <c r="Q299" s="41"/>
      <c r="R299" s="401"/>
      <c r="S299" s="401"/>
    </row>
    <row r="300" spans="1:19" s="36" customFormat="1" ht="11.25" outlineLevel="4" x14ac:dyDescent="0.2">
      <c r="A300" s="37"/>
      <c r="B300" s="38"/>
      <c r="C300" s="39" t="s">
        <v>1273</v>
      </c>
      <c r="D300" s="39"/>
      <c r="E300" s="38"/>
      <c r="F300" s="40">
        <v>1.875</v>
      </c>
      <c r="G300" s="41"/>
      <c r="H300" s="42"/>
      <c r="I300" s="41"/>
      <c r="J300" s="43"/>
      <c r="K300" s="44"/>
      <c r="L300" s="41"/>
      <c r="M300" s="41"/>
      <c r="N300" s="41"/>
      <c r="O300" s="58" t="s">
        <v>2</v>
      </c>
      <c r="P300" s="41"/>
      <c r="Q300" s="41"/>
      <c r="R300" s="401"/>
      <c r="S300" s="401"/>
    </row>
    <row r="301" spans="1:19" s="36" customFormat="1" ht="11.25" outlineLevel="4" x14ac:dyDescent="0.2">
      <c r="A301" s="37"/>
      <c r="B301" s="38"/>
      <c r="C301" s="39" t="s">
        <v>1274</v>
      </c>
      <c r="D301" s="39"/>
      <c r="E301" s="38"/>
      <c r="F301" s="40">
        <v>0.96</v>
      </c>
      <c r="G301" s="41"/>
      <c r="H301" s="42"/>
      <c r="I301" s="41"/>
      <c r="J301" s="43"/>
      <c r="K301" s="44"/>
      <c r="L301" s="41"/>
      <c r="M301" s="41"/>
      <c r="N301" s="41"/>
      <c r="O301" s="58" t="s">
        <v>2</v>
      </c>
      <c r="P301" s="41"/>
      <c r="Q301" s="41"/>
      <c r="R301" s="401"/>
      <c r="S301" s="401"/>
    </row>
    <row r="302" spans="1:19" s="36" customFormat="1" ht="11.25" outlineLevel="4" x14ac:dyDescent="0.2">
      <c r="A302" s="37"/>
      <c r="B302" s="38"/>
      <c r="C302" s="39" t="s">
        <v>1</v>
      </c>
      <c r="D302" s="39"/>
      <c r="E302" s="38"/>
      <c r="F302" s="40">
        <v>31.451499999999999</v>
      </c>
      <c r="G302" s="41"/>
      <c r="H302" s="42"/>
      <c r="I302" s="41"/>
      <c r="J302" s="43"/>
      <c r="K302" s="44"/>
      <c r="L302" s="41"/>
      <c r="M302" s="41"/>
      <c r="N302" s="41"/>
      <c r="O302" s="58" t="s">
        <v>2</v>
      </c>
      <c r="P302" s="41"/>
      <c r="Q302" s="41"/>
      <c r="R302" s="401"/>
      <c r="S302" s="401"/>
    </row>
    <row r="303" spans="1:19" s="36" customFormat="1" ht="11.25" outlineLevel="4" x14ac:dyDescent="0.2">
      <c r="A303" s="37"/>
      <c r="B303" s="38"/>
      <c r="C303" s="39" t="s">
        <v>756</v>
      </c>
      <c r="D303" s="39"/>
      <c r="E303" s="38"/>
      <c r="F303" s="40">
        <v>0</v>
      </c>
      <c r="G303" s="41"/>
      <c r="H303" s="42"/>
      <c r="I303" s="41"/>
      <c r="J303" s="43"/>
      <c r="K303" s="44"/>
      <c r="L303" s="41"/>
      <c r="M303" s="41"/>
      <c r="N303" s="41"/>
      <c r="O303" s="58" t="s">
        <v>2</v>
      </c>
      <c r="P303" s="41"/>
      <c r="Q303" s="41"/>
      <c r="R303" s="401"/>
      <c r="S303" s="401"/>
    </row>
    <row r="304" spans="1:19" s="36" customFormat="1" ht="11.25" outlineLevel="4" x14ac:dyDescent="0.2">
      <c r="A304" s="37"/>
      <c r="B304" s="38"/>
      <c r="C304" s="39" t="s">
        <v>1042</v>
      </c>
      <c r="D304" s="39"/>
      <c r="E304" s="38"/>
      <c r="F304" s="40">
        <v>23.4</v>
      </c>
      <c r="G304" s="41"/>
      <c r="H304" s="42"/>
      <c r="I304" s="41"/>
      <c r="J304" s="43"/>
      <c r="K304" s="44"/>
      <c r="L304" s="41"/>
      <c r="M304" s="41"/>
      <c r="N304" s="41"/>
      <c r="O304" s="58" t="s">
        <v>2</v>
      </c>
      <c r="P304" s="41"/>
      <c r="Q304" s="41"/>
      <c r="R304" s="401"/>
      <c r="S304" s="401"/>
    </row>
    <row r="305" spans="1:19" s="36" customFormat="1" ht="11.25" outlineLevel="4" x14ac:dyDescent="0.2">
      <c r="A305" s="37"/>
      <c r="B305" s="38"/>
      <c r="C305" s="39" t="s">
        <v>905</v>
      </c>
      <c r="D305" s="39"/>
      <c r="E305" s="38"/>
      <c r="F305" s="40">
        <v>0.6</v>
      </c>
      <c r="G305" s="41"/>
      <c r="H305" s="42"/>
      <c r="I305" s="41"/>
      <c r="J305" s="43"/>
      <c r="K305" s="44"/>
      <c r="L305" s="41"/>
      <c r="M305" s="41"/>
      <c r="N305" s="41"/>
      <c r="O305" s="58" t="s">
        <v>2</v>
      </c>
      <c r="P305" s="41"/>
      <c r="Q305" s="41"/>
      <c r="R305" s="401"/>
      <c r="S305" s="401"/>
    </row>
    <row r="306" spans="1:19" s="36" customFormat="1" ht="11.25" outlineLevel="4" x14ac:dyDescent="0.2">
      <c r="A306" s="37"/>
      <c r="B306" s="38"/>
      <c r="C306" s="39" t="s">
        <v>908</v>
      </c>
      <c r="D306" s="39"/>
      <c r="E306" s="38"/>
      <c r="F306" s="40">
        <v>2.1524999999999999</v>
      </c>
      <c r="G306" s="41"/>
      <c r="H306" s="42"/>
      <c r="I306" s="41"/>
      <c r="J306" s="43"/>
      <c r="K306" s="44"/>
      <c r="L306" s="41"/>
      <c r="M306" s="41"/>
      <c r="N306" s="41"/>
      <c r="O306" s="58" t="s">
        <v>2</v>
      </c>
      <c r="P306" s="41"/>
      <c r="Q306" s="41"/>
      <c r="R306" s="401"/>
      <c r="S306" s="401"/>
    </row>
    <row r="307" spans="1:19" s="36" customFormat="1" ht="11.25" outlineLevel="4" x14ac:dyDescent="0.2">
      <c r="A307" s="37"/>
      <c r="B307" s="38"/>
      <c r="C307" s="39" t="s">
        <v>911</v>
      </c>
      <c r="D307" s="39"/>
      <c r="E307" s="38"/>
      <c r="F307" s="40">
        <v>0.25</v>
      </c>
      <c r="G307" s="41"/>
      <c r="H307" s="42"/>
      <c r="I307" s="41"/>
      <c r="J307" s="43"/>
      <c r="K307" s="44"/>
      <c r="L307" s="41"/>
      <c r="M307" s="41"/>
      <c r="N307" s="41"/>
      <c r="O307" s="58" t="s">
        <v>2</v>
      </c>
      <c r="P307" s="41"/>
      <c r="Q307" s="41"/>
      <c r="R307" s="401"/>
      <c r="S307" s="401"/>
    </row>
    <row r="308" spans="1:19" s="36" customFormat="1" ht="11.25" outlineLevel="4" x14ac:dyDescent="0.2">
      <c r="A308" s="37"/>
      <c r="B308" s="38"/>
      <c r="C308" s="39" t="s">
        <v>1045</v>
      </c>
      <c r="D308" s="39"/>
      <c r="E308" s="38"/>
      <c r="F308" s="40">
        <v>6.6</v>
      </c>
      <c r="G308" s="41"/>
      <c r="H308" s="42"/>
      <c r="I308" s="41"/>
      <c r="J308" s="43"/>
      <c r="K308" s="44"/>
      <c r="L308" s="41"/>
      <c r="M308" s="41"/>
      <c r="N308" s="41"/>
      <c r="O308" s="58" t="s">
        <v>2</v>
      </c>
      <c r="P308" s="41"/>
      <c r="Q308" s="41"/>
      <c r="R308" s="401"/>
      <c r="S308" s="401"/>
    </row>
    <row r="309" spans="1:19" s="36" customFormat="1" ht="11.25" outlineLevel="4" x14ac:dyDescent="0.2">
      <c r="A309" s="37"/>
      <c r="B309" s="38"/>
      <c r="C309" s="39" t="s">
        <v>915</v>
      </c>
      <c r="D309" s="39"/>
      <c r="E309" s="38"/>
      <c r="F309" s="40">
        <v>0.96</v>
      </c>
      <c r="G309" s="41"/>
      <c r="H309" s="42"/>
      <c r="I309" s="41"/>
      <c r="J309" s="43"/>
      <c r="K309" s="44"/>
      <c r="L309" s="41"/>
      <c r="M309" s="41"/>
      <c r="N309" s="41"/>
      <c r="O309" s="58" t="s">
        <v>2</v>
      </c>
      <c r="P309" s="41"/>
      <c r="Q309" s="41"/>
      <c r="R309" s="401"/>
      <c r="S309" s="401"/>
    </row>
    <row r="310" spans="1:19" s="36" customFormat="1" ht="11.25" outlineLevel="4" x14ac:dyDescent="0.2">
      <c r="A310" s="37"/>
      <c r="B310" s="38"/>
      <c r="C310" s="39" t="s">
        <v>1049</v>
      </c>
      <c r="D310" s="39"/>
      <c r="E310" s="38"/>
      <c r="F310" s="40">
        <v>17.25</v>
      </c>
      <c r="G310" s="41"/>
      <c r="H310" s="42"/>
      <c r="I310" s="41"/>
      <c r="J310" s="43"/>
      <c r="K310" s="44"/>
      <c r="L310" s="41"/>
      <c r="M310" s="41"/>
      <c r="N310" s="41"/>
      <c r="O310" s="58" t="s">
        <v>2</v>
      </c>
      <c r="P310" s="41"/>
      <c r="Q310" s="41"/>
      <c r="R310" s="401"/>
      <c r="S310" s="401"/>
    </row>
    <row r="311" spans="1:19" s="36" customFormat="1" ht="11.25" outlineLevel="4" x14ac:dyDescent="0.2">
      <c r="A311" s="37"/>
      <c r="B311" s="38"/>
      <c r="C311" s="39" t="s">
        <v>1048</v>
      </c>
      <c r="D311" s="39"/>
      <c r="E311" s="38"/>
      <c r="F311" s="40">
        <v>13.200000000000003</v>
      </c>
      <c r="G311" s="41"/>
      <c r="H311" s="42"/>
      <c r="I311" s="41"/>
      <c r="J311" s="43"/>
      <c r="K311" s="44"/>
      <c r="L311" s="41"/>
      <c r="M311" s="41"/>
      <c r="N311" s="41"/>
      <c r="O311" s="58" t="s">
        <v>2</v>
      </c>
      <c r="P311" s="41"/>
      <c r="Q311" s="41"/>
      <c r="R311" s="401"/>
      <c r="S311" s="401"/>
    </row>
    <row r="312" spans="1:19" s="36" customFormat="1" ht="11.25" outlineLevel="4" x14ac:dyDescent="0.2">
      <c r="A312" s="37"/>
      <c r="B312" s="38"/>
      <c r="C312" s="39" t="s">
        <v>1054</v>
      </c>
      <c r="D312" s="39"/>
      <c r="E312" s="38"/>
      <c r="F312" s="40">
        <v>14</v>
      </c>
      <c r="G312" s="41"/>
      <c r="H312" s="42"/>
      <c r="I312" s="41"/>
      <c r="J312" s="43"/>
      <c r="K312" s="44"/>
      <c r="L312" s="41"/>
      <c r="M312" s="41"/>
      <c r="N312" s="41"/>
      <c r="O312" s="58" t="s">
        <v>2</v>
      </c>
      <c r="P312" s="41"/>
      <c r="Q312" s="41"/>
      <c r="R312" s="401"/>
      <c r="S312" s="401"/>
    </row>
    <row r="313" spans="1:19" s="36" customFormat="1" ht="11.25" outlineLevel="4" x14ac:dyDescent="0.2">
      <c r="A313" s="37"/>
      <c r="B313" s="38"/>
      <c r="C313" s="39" t="s">
        <v>1053</v>
      </c>
      <c r="D313" s="39"/>
      <c r="E313" s="38"/>
      <c r="F313" s="40">
        <v>13.439999999999998</v>
      </c>
      <c r="G313" s="41"/>
      <c r="H313" s="42"/>
      <c r="I313" s="41"/>
      <c r="J313" s="43"/>
      <c r="K313" s="44"/>
      <c r="L313" s="41"/>
      <c r="M313" s="41"/>
      <c r="N313" s="41"/>
      <c r="O313" s="58" t="s">
        <v>2</v>
      </c>
      <c r="P313" s="41"/>
      <c r="Q313" s="41"/>
      <c r="R313" s="401"/>
      <c r="S313" s="401"/>
    </row>
    <row r="314" spans="1:19" s="36" customFormat="1" ht="11.25" outlineLevel="4" x14ac:dyDescent="0.2">
      <c r="A314" s="37"/>
      <c r="B314" s="38"/>
      <c r="C314" s="39" t="s">
        <v>918</v>
      </c>
      <c r="D314" s="39"/>
      <c r="E314" s="38"/>
      <c r="F314" s="40">
        <v>0.2</v>
      </c>
      <c r="G314" s="41"/>
      <c r="H314" s="42"/>
      <c r="I314" s="41"/>
      <c r="J314" s="43"/>
      <c r="K314" s="44"/>
      <c r="L314" s="41"/>
      <c r="M314" s="41"/>
      <c r="N314" s="41"/>
      <c r="O314" s="58" t="s">
        <v>2</v>
      </c>
      <c r="P314" s="41"/>
      <c r="Q314" s="41"/>
      <c r="R314" s="401"/>
      <c r="S314" s="401"/>
    </row>
    <row r="315" spans="1:19" s="36" customFormat="1" ht="11.25" outlineLevel="4" x14ac:dyDescent="0.2">
      <c r="A315" s="37"/>
      <c r="B315" s="38"/>
      <c r="C315" s="39" t="s">
        <v>922</v>
      </c>
      <c r="D315" s="39"/>
      <c r="E315" s="38"/>
      <c r="F315" s="40">
        <v>3.1500000000000004</v>
      </c>
      <c r="G315" s="41"/>
      <c r="H315" s="42"/>
      <c r="I315" s="41"/>
      <c r="J315" s="43"/>
      <c r="K315" s="44"/>
      <c r="L315" s="41"/>
      <c r="M315" s="41"/>
      <c r="N315" s="41"/>
      <c r="O315" s="58" t="s">
        <v>2</v>
      </c>
      <c r="P315" s="41"/>
      <c r="Q315" s="41"/>
      <c r="R315" s="401"/>
      <c r="S315" s="401"/>
    </row>
    <row r="316" spans="1:19" s="36" customFormat="1" ht="11.25" outlineLevel="4" x14ac:dyDescent="0.2">
      <c r="A316" s="37"/>
      <c r="B316" s="38"/>
      <c r="C316" s="39" t="s">
        <v>1057</v>
      </c>
      <c r="D316" s="39"/>
      <c r="E316" s="38"/>
      <c r="F316" s="40">
        <v>4.2</v>
      </c>
      <c r="G316" s="41"/>
      <c r="H316" s="42"/>
      <c r="I316" s="41"/>
      <c r="J316" s="43"/>
      <c r="K316" s="44"/>
      <c r="L316" s="41"/>
      <c r="M316" s="41"/>
      <c r="N316" s="41"/>
      <c r="O316" s="58" t="s">
        <v>2</v>
      </c>
      <c r="P316" s="41"/>
      <c r="Q316" s="41"/>
      <c r="R316" s="401"/>
      <c r="S316" s="401"/>
    </row>
    <row r="317" spans="1:19" s="36" customFormat="1" ht="11.25" outlineLevel="4" x14ac:dyDescent="0.2">
      <c r="A317" s="37"/>
      <c r="B317" s="38"/>
      <c r="C317" s="39" t="s">
        <v>923</v>
      </c>
      <c r="D317" s="39"/>
      <c r="E317" s="38"/>
      <c r="F317" s="40">
        <v>1.2</v>
      </c>
      <c r="G317" s="41"/>
      <c r="H317" s="42"/>
      <c r="I317" s="41"/>
      <c r="J317" s="43"/>
      <c r="K317" s="44"/>
      <c r="L317" s="41"/>
      <c r="M317" s="41"/>
      <c r="N317" s="41"/>
      <c r="O317" s="58" t="s">
        <v>2</v>
      </c>
      <c r="P317" s="41"/>
      <c r="Q317" s="41"/>
      <c r="R317" s="401"/>
      <c r="S317" s="401"/>
    </row>
    <row r="318" spans="1:19" s="36" customFormat="1" ht="11.25" outlineLevel="4" x14ac:dyDescent="0.2">
      <c r="A318" s="37"/>
      <c r="B318" s="38"/>
      <c r="C318" s="39" t="s">
        <v>926</v>
      </c>
      <c r="D318" s="39"/>
      <c r="E318" s="38"/>
      <c r="F318" s="40">
        <v>1</v>
      </c>
      <c r="G318" s="41"/>
      <c r="H318" s="42"/>
      <c r="I318" s="41"/>
      <c r="J318" s="43"/>
      <c r="K318" s="44"/>
      <c r="L318" s="41"/>
      <c r="M318" s="41"/>
      <c r="N318" s="41"/>
      <c r="O318" s="58" t="s">
        <v>2</v>
      </c>
      <c r="P318" s="41"/>
      <c r="Q318" s="41"/>
      <c r="R318" s="401"/>
      <c r="S318" s="401"/>
    </row>
    <row r="319" spans="1:19" s="36" customFormat="1" ht="11.25" outlineLevel="4" x14ac:dyDescent="0.2">
      <c r="A319" s="37"/>
      <c r="B319" s="38"/>
      <c r="C319" s="39" t="s">
        <v>930</v>
      </c>
      <c r="D319" s="39"/>
      <c r="E319" s="38"/>
      <c r="F319" s="40">
        <v>1.1599999999999999</v>
      </c>
      <c r="G319" s="41"/>
      <c r="H319" s="42"/>
      <c r="I319" s="41"/>
      <c r="J319" s="43"/>
      <c r="K319" s="44"/>
      <c r="L319" s="41"/>
      <c r="M319" s="41"/>
      <c r="N319" s="41"/>
      <c r="O319" s="58" t="s">
        <v>2</v>
      </c>
      <c r="P319" s="41"/>
      <c r="Q319" s="41"/>
      <c r="R319" s="401"/>
      <c r="S319" s="401"/>
    </row>
    <row r="320" spans="1:19" s="36" customFormat="1" ht="11.25" outlineLevel="4" x14ac:dyDescent="0.2">
      <c r="A320" s="37"/>
      <c r="B320" s="38"/>
      <c r="C320" s="39" t="s">
        <v>934</v>
      </c>
      <c r="D320" s="39"/>
      <c r="E320" s="38"/>
      <c r="F320" s="40">
        <v>1.8500000000000003</v>
      </c>
      <c r="G320" s="41"/>
      <c r="H320" s="42"/>
      <c r="I320" s="41"/>
      <c r="J320" s="43"/>
      <c r="K320" s="44"/>
      <c r="L320" s="41"/>
      <c r="M320" s="41"/>
      <c r="N320" s="41"/>
      <c r="O320" s="58" t="s">
        <v>2</v>
      </c>
      <c r="P320" s="41"/>
      <c r="Q320" s="41"/>
      <c r="R320" s="401"/>
      <c r="S320" s="401"/>
    </row>
    <row r="321" spans="1:19" s="36" customFormat="1" ht="11.25" outlineLevel="4" x14ac:dyDescent="0.2">
      <c r="A321" s="37"/>
      <c r="B321" s="38"/>
      <c r="C321" s="39" t="s">
        <v>937</v>
      </c>
      <c r="D321" s="39"/>
      <c r="E321" s="38"/>
      <c r="F321" s="40">
        <v>9.4E-2</v>
      </c>
      <c r="G321" s="41"/>
      <c r="H321" s="42"/>
      <c r="I321" s="41"/>
      <c r="J321" s="43"/>
      <c r="K321" s="44"/>
      <c r="L321" s="41"/>
      <c r="M321" s="41"/>
      <c r="N321" s="41"/>
      <c r="O321" s="58" t="s">
        <v>2</v>
      </c>
      <c r="P321" s="41"/>
      <c r="Q321" s="41"/>
      <c r="R321" s="401"/>
      <c r="S321" s="401"/>
    </row>
    <row r="322" spans="1:19" s="36" customFormat="1" ht="11.25" outlineLevel="4" x14ac:dyDescent="0.2">
      <c r="A322" s="37"/>
      <c r="B322" s="38"/>
      <c r="C322" s="39" t="s">
        <v>1059</v>
      </c>
      <c r="D322" s="39"/>
      <c r="E322" s="38"/>
      <c r="F322" s="40">
        <v>2.46</v>
      </c>
      <c r="G322" s="41"/>
      <c r="H322" s="42"/>
      <c r="I322" s="41"/>
      <c r="J322" s="43"/>
      <c r="K322" s="44"/>
      <c r="L322" s="41"/>
      <c r="M322" s="41"/>
      <c r="N322" s="41"/>
      <c r="O322" s="58" t="s">
        <v>2</v>
      </c>
      <c r="P322" s="41"/>
      <c r="Q322" s="41"/>
      <c r="R322" s="401"/>
      <c r="S322" s="401"/>
    </row>
    <row r="323" spans="1:19" s="36" customFormat="1" ht="11.25" outlineLevel="4" x14ac:dyDescent="0.2">
      <c r="A323" s="37"/>
      <c r="B323" s="38"/>
      <c r="C323" s="39" t="s">
        <v>942</v>
      </c>
      <c r="D323" s="39"/>
      <c r="E323" s="38"/>
      <c r="F323" s="40">
        <v>0.2</v>
      </c>
      <c r="G323" s="41"/>
      <c r="H323" s="42"/>
      <c r="I323" s="41"/>
      <c r="J323" s="43"/>
      <c r="K323" s="44"/>
      <c r="L323" s="41"/>
      <c r="M323" s="41"/>
      <c r="N323" s="41"/>
      <c r="O323" s="58" t="s">
        <v>2</v>
      </c>
      <c r="P323" s="41"/>
      <c r="Q323" s="41"/>
      <c r="R323" s="401"/>
      <c r="S323" s="401"/>
    </row>
    <row r="324" spans="1:19" s="36" customFormat="1" ht="11.25" outlineLevel="4" x14ac:dyDescent="0.2">
      <c r="A324" s="37"/>
      <c r="B324" s="38"/>
      <c r="C324" s="39" t="s">
        <v>945</v>
      </c>
      <c r="D324" s="39"/>
      <c r="E324" s="38"/>
      <c r="F324" s="40">
        <v>0.52</v>
      </c>
      <c r="G324" s="41"/>
      <c r="H324" s="42"/>
      <c r="I324" s="41"/>
      <c r="J324" s="43"/>
      <c r="K324" s="44"/>
      <c r="L324" s="41"/>
      <c r="M324" s="41"/>
      <c r="N324" s="41"/>
      <c r="O324" s="58" t="s">
        <v>2</v>
      </c>
      <c r="P324" s="41"/>
      <c r="Q324" s="41"/>
      <c r="R324" s="401"/>
      <c r="S324" s="401"/>
    </row>
    <row r="325" spans="1:19" s="36" customFormat="1" ht="11.25" outlineLevel="4" x14ac:dyDescent="0.2">
      <c r="A325" s="37"/>
      <c r="B325" s="38"/>
      <c r="C325" s="39" t="s">
        <v>948</v>
      </c>
      <c r="D325" s="39"/>
      <c r="E325" s="38"/>
      <c r="F325" s="40">
        <v>0.82</v>
      </c>
      <c r="G325" s="41"/>
      <c r="H325" s="42"/>
      <c r="I325" s="41"/>
      <c r="J325" s="43"/>
      <c r="K325" s="44"/>
      <c r="L325" s="41"/>
      <c r="M325" s="41"/>
      <c r="N325" s="41"/>
      <c r="O325" s="58" t="s">
        <v>2</v>
      </c>
      <c r="P325" s="41"/>
      <c r="Q325" s="41"/>
      <c r="R325" s="401"/>
      <c r="S325" s="401"/>
    </row>
    <row r="326" spans="1:19" s="36" customFormat="1" ht="11.25" outlineLevel="4" x14ac:dyDescent="0.2">
      <c r="A326" s="37"/>
      <c r="B326" s="38"/>
      <c r="C326" s="39" t="s">
        <v>950</v>
      </c>
      <c r="D326" s="39"/>
      <c r="E326" s="38"/>
      <c r="F326" s="40">
        <v>1.23</v>
      </c>
      <c r="G326" s="41"/>
      <c r="H326" s="42"/>
      <c r="I326" s="41"/>
      <c r="J326" s="43"/>
      <c r="K326" s="44"/>
      <c r="L326" s="41"/>
      <c r="M326" s="41"/>
      <c r="N326" s="41"/>
      <c r="O326" s="58" t="s">
        <v>2</v>
      </c>
      <c r="P326" s="41"/>
      <c r="Q326" s="41"/>
      <c r="R326" s="401"/>
      <c r="S326" s="401"/>
    </row>
    <row r="327" spans="1:19" s="36" customFormat="1" ht="11.25" outlineLevel="4" x14ac:dyDescent="0.2">
      <c r="A327" s="37"/>
      <c r="B327" s="38"/>
      <c r="C327" s="39" t="s">
        <v>954</v>
      </c>
      <c r="D327" s="39"/>
      <c r="E327" s="38"/>
      <c r="F327" s="40">
        <v>1.54</v>
      </c>
      <c r="G327" s="41"/>
      <c r="H327" s="42"/>
      <c r="I327" s="41"/>
      <c r="J327" s="43"/>
      <c r="K327" s="44"/>
      <c r="L327" s="41"/>
      <c r="M327" s="41"/>
      <c r="N327" s="41"/>
      <c r="O327" s="58" t="s">
        <v>2</v>
      </c>
      <c r="P327" s="41"/>
      <c r="Q327" s="41"/>
      <c r="R327" s="401"/>
      <c r="S327" s="401"/>
    </row>
    <row r="328" spans="1:19" s="36" customFormat="1" ht="11.25" outlineLevel="4" x14ac:dyDescent="0.2">
      <c r="A328" s="37"/>
      <c r="B328" s="38"/>
      <c r="C328" s="39" t="s">
        <v>957</v>
      </c>
      <c r="D328" s="39"/>
      <c r="E328" s="38"/>
      <c r="F328" s="40">
        <v>1.9599999999999997</v>
      </c>
      <c r="G328" s="41"/>
      <c r="H328" s="42"/>
      <c r="I328" s="41"/>
      <c r="J328" s="43"/>
      <c r="K328" s="44"/>
      <c r="L328" s="41"/>
      <c r="M328" s="41"/>
      <c r="N328" s="41"/>
      <c r="O328" s="58" t="s">
        <v>2</v>
      </c>
      <c r="P328" s="41"/>
      <c r="Q328" s="41"/>
      <c r="R328" s="401"/>
      <c r="S328" s="401"/>
    </row>
    <row r="329" spans="1:19" s="36" customFormat="1" ht="11.25" outlineLevel="4" x14ac:dyDescent="0.2">
      <c r="A329" s="37"/>
      <c r="B329" s="38"/>
      <c r="C329" s="39" t="s">
        <v>959</v>
      </c>
      <c r="D329" s="39"/>
      <c r="E329" s="38"/>
      <c r="F329" s="40">
        <v>0.84</v>
      </c>
      <c r="G329" s="41"/>
      <c r="H329" s="42"/>
      <c r="I329" s="41"/>
      <c r="J329" s="43"/>
      <c r="K329" s="44"/>
      <c r="L329" s="41"/>
      <c r="M329" s="41"/>
      <c r="N329" s="41"/>
      <c r="O329" s="58" t="s">
        <v>2</v>
      </c>
      <c r="P329" s="41"/>
      <c r="Q329" s="41"/>
      <c r="R329" s="401"/>
      <c r="S329" s="401"/>
    </row>
    <row r="330" spans="1:19" s="36" customFormat="1" ht="11.25" outlineLevel="4" x14ac:dyDescent="0.2">
      <c r="A330" s="37"/>
      <c r="B330" s="38"/>
      <c r="C330" s="39" t="s">
        <v>962</v>
      </c>
      <c r="D330" s="39"/>
      <c r="E330" s="38"/>
      <c r="F330" s="40">
        <v>1.08</v>
      </c>
      <c r="G330" s="41"/>
      <c r="H330" s="42"/>
      <c r="I330" s="41"/>
      <c r="J330" s="43"/>
      <c r="K330" s="44"/>
      <c r="L330" s="41"/>
      <c r="M330" s="41"/>
      <c r="N330" s="41"/>
      <c r="O330" s="58" t="s">
        <v>2</v>
      </c>
      <c r="P330" s="41"/>
      <c r="Q330" s="41"/>
      <c r="R330" s="401"/>
      <c r="S330" s="401"/>
    </row>
    <row r="331" spans="1:19" s="36" customFormat="1" ht="11.25" outlineLevel="4" x14ac:dyDescent="0.2">
      <c r="A331" s="37"/>
      <c r="B331" s="38"/>
      <c r="C331" s="39" t="s">
        <v>965</v>
      </c>
      <c r="D331" s="39"/>
      <c r="E331" s="38"/>
      <c r="F331" s="40">
        <v>0.55000000000000004</v>
      </c>
      <c r="G331" s="41"/>
      <c r="H331" s="42"/>
      <c r="I331" s="41"/>
      <c r="J331" s="43"/>
      <c r="K331" s="44"/>
      <c r="L331" s="41"/>
      <c r="M331" s="41"/>
      <c r="N331" s="41"/>
      <c r="O331" s="58" t="s">
        <v>2</v>
      </c>
      <c r="P331" s="41"/>
      <c r="Q331" s="41"/>
      <c r="R331" s="401"/>
      <c r="S331" s="401"/>
    </row>
    <row r="332" spans="1:19" s="36" customFormat="1" ht="11.25" outlineLevel="4" x14ac:dyDescent="0.2">
      <c r="A332" s="37"/>
      <c r="B332" s="38"/>
      <c r="C332" s="39" t="s">
        <v>967</v>
      </c>
      <c r="D332" s="39"/>
      <c r="E332" s="38"/>
      <c r="F332" s="40">
        <v>0.42</v>
      </c>
      <c r="G332" s="41"/>
      <c r="H332" s="42"/>
      <c r="I332" s="41"/>
      <c r="J332" s="43"/>
      <c r="K332" s="44"/>
      <c r="L332" s="41"/>
      <c r="M332" s="41"/>
      <c r="N332" s="41"/>
      <c r="O332" s="58" t="s">
        <v>2</v>
      </c>
      <c r="P332" s="41"/>
      <c r="Q332" s="41"/>
      <c r="R332" s="401"/>
      <c r="S332" s="401"/>
    </row>
    <row r="333" spans="1:19" s="36" customFormat="1" ht="11.25" outlineLevel="4" x14ac:dyDescent="0.2">
      <c r="A333" s="37"/>
      <c r="B333" s="38"/>
      <c r="C333" s="39" t="s">
        <v>1161</v>
      </c>
      <c r="D333" s="39"/>
      <c r="E333" s="38"/>
      <c r="F333" s="40">
        <v>3.1499999999999995</v>
      </c>
      <c r="G333" s="41"/>
      <c r="H333" s="42"/>
      <c r="I333" s="41"/>
      <c r="J333" s="43"/>
      <c r="K333" s="44"/>
      <c r="L333" s="41"/>
      <c r="M333" s="41"/>
      <c r="N333" s="41"/>
      <c r="O333" s="58" t="s">
        <v>2</v>
      </c>
      <c r="P333" s="41"/>
      <c r="Q333" s="41"/>
      <c r="R333" s="401"/>
      <c r="S333" s="401"/>
    </row>
    <row r="334" spans="1:19" s="36" customFormat="1" ht="11.25" outlineLevel="4" x14ac:dyDescent="0.2">
      <c r="A334" s="37"/>
      <c r="B334" s="38"/>
      <c r="C334" s="39" t="s">
        <v>841</v>
      </c>
      <c r="D334" s="39"/>
      <c r="E334" s="38"/>
      <c r="F334" s="40">
        <v>0.72000000000000008</v>
      </c>
      <c r="G334" s="41"/>
      <c r="H334" s="42"/>
      <c r="I334" s="41"/>
      <c r="J334" s="43"/>
      <c r="K334" s="44"/>
      <c r="L334" s="41"/>
      <c r="M334" s="41"/>
      <c r="N334" s="41"/>
      <c r="O334" s="58" t="s">
        <v>2</v>
      </c>
      <c r="P334" s="41"/>
      <c r="Q334" s="41"/>
      <c r="R334" s="401"/>
      <c r="S334" s="401"/>
    </row>
    <row r="335" spans="1:19" s="36" customFormat="1" ht="11.25" outlineLevel="4" x14ac:dyDescent="0.2">
      <c r="A335" s="37"/>
      <c r="B335" s="38"/>
      <c r="C335" s="39" t="s">
        <v>842</v>
      </c>
      <c r="D335" s="39"/>
      <c r="E335" s="38"/>
      <c r="F335" s="40">
        <v>0.36000000000000004</v>
      </c>
      <c r="G335" s="41"/>
      <c r="H335" s="42"/>
      <c r="I335" s="41"/>
      <c r="J335" s="43"/>
      <c r="K335" s="44"/>
      <c r="L335" s="41"/>
      <c r="M335" s="41"/>
      <c r="N335" s="41"/>
      <c r="O335" s="58" t="s">
        <v>2</v>
      </c>
      <c r="P335" s="41"/>
      <c r="Q335" s="41"/>
      <c r="R335" s="401"/>
      <c r="S335" s="401"/>
    </row>
    <row r="336" spans="1:19" s="36" customFormat="1" ht="11.25" outlineLevel="4" x14ac:dyDescent="0.2">
      <c r="A336" s="37"/>
      <c r="B336" s="38"/>
      <c r="C336" s="39" t="s">
        <v>843</v>
      </c>
      <c r="D336" s="39"/>
      <c r="E336" s="38"/>
      <c r="F336" s="40">
        <v>0.36000000000000004</v>
      </c>
      <c r="G336" s="41"/>
      <c r="H336" s="42"/>
      <c r="I336" s="41"/>
      <c r="J336" s="43"/>
      <c r="K336" s="44"/>
      <c r="L336" s="41"/>
      <c r="M336" s="41"/>
      <c r="N336" s="41"/>
      <c r="O336" s="58" t="s">
        <v>2</v>
      </c>
      <c r="P336" s="41"/>
      <c r="Q336" s="41"/>
      <c r="R336" s="401"/>
      <c r="S336" s="401"/>
    </row>
    <row r="337" spans="1:27" s="36" customFormat="1" ht="11.25" outlineLevel="4" x14ac:dyDescent="0.2">
      <c r="A337" s="37"/>
      <c r="B337" s="38"/>
      <c r="C337" s="39" t="s">
        <v>1061</v>
      </c>
      <c r="D337" s="39"/>
      <c r="E337" s="38"/>
      <c r="F337" s="40">
        <v>2.1120000000000001</v>
      </c>
      <c r="G337" s="41"/>
      <c r="H337" s="42"/>
      <c r="I337" s="41"/>
      <c r="J337" s="43"/>
      <c r="K337" s="44"/>
      <c r="L337" s="41"/>
      <c r="M337" s="41"/>
      <c r="N337" s="41"/>
      <c r="O337" s="58" t="s">
        <v>2</v>
      </c>
      <c r="P337" s="41"/>
      <c r="Q337" s="41"/>
      <c r="R337" s="401"/>
      <c r="S337" s="401"/>
    </row>
    <row r="338" spans="1:27" s="36" customFormat="1" ht="11.25" outlineLevel="4" x14ac:dyDescent="0.2">
      <c r="A338" s="37"/>
      <c r="B338" s="38"/>
      <c r="C338" s="39" t="s">
        <v>974</v>
      </c>
      <c r="D338" s="39"/>
      <c r="E338" s="38"/>
      <c r="F338" s="40">
        <v>3.7920000000000003</v>
      </c>
      <c r="G338" s="41"/>
      <c r="H338" s="42"/>
      <c r="I338" s="41"/>
      <c r="J338" s="43"/>
      <c r="K338" s="44"/>
      <c r="L338" s="41"/>
      <c r="M338" s="41"/>
      <c r="N338" s="41"/>
      <c r="O338" s="58" t="s">
        <v>2</v>
      </c>
      <c r="P338" s="41"/>
      <c r="Q338" s="41"/>
      <c r="R338" s="401"/>
      <c r="S338" s="401"/>
    </row>
    <row r="339" spans="1:27" s="36" customFormat="1" ht="11.25" outlineLevel="4" x14ac:dyDescent="0.2">
      <c r="A339" s="37"/>
      <c r="B339" s="38"/>
      <c r="C339" s="39" t="s">
        <v>976</v>
      </c>
      <c r="D339" s="39"/>
      <c r="E339" s="38"/>
      <c r="F339" s="40">
        <v>3.7920000000000003</v>
      </c>
      <c r="G339" s="41"/>
      <c r="H339" s="42"/>
      <c r="I339" s="41"/>
      <c r="J339" s="43"/>
      <c r="K339" s="44"/>
      <c r="L339" s="41"/>
      <c r="M339" s="41"/>
      <c r="N339" s="41"/>
      <c r="O339" s="58" t="s">
        <v>2</v>
      </c>
      <c r="P339" s="41"/>
      <c r="Q339" s="41"/>
      <c r="R339" s="401"/>
      <c r="S339" s="401"/>
    </row>
    <row r="340" spans="1:27" s="36" customFormat="1" ht="11.25" outlineLevel="4" x14ac:dyDescent="0.2">
      <c r="A340" s="37"/>
      <c r="B340" s="38"/>
      <c r="C340" s="39" t="s">
        <v>979</v>
      </c>
      <c r="D340" s="39"/>
      <c r="E340" s="38"/>
      <c r="F340" s="40">
        <v>1.4320000000000002</v>
      </c>
      <c r="G340" s="41"/>
      <c r="H340" s="42"/>
      <c r="I340" s="41"/>
      <c r="J340" s="43"/>
      <c r="K340" s="44"/>
      <c r="L340" s="41"/>
      <c r="M340" s="41"/>
      <c r="N340" s="41"/>
      <c r="O340" s="58" t="s">
        <v>2</v>
      </c>
      <c r="P340" s="41"/>
      <c r="Q340" s="41"/>
      <c r="R340" s="401"/>
      <c r="S340" s="401"/>
    </row>
    <row r="341" spans="1:27" s="36" customFormat="1" ht="11.25" outlineLevel="4" x14ac:dyDescent="0.2">
      <c r="A341" s="37"/>
      <c r="B341" s="38"/>
      <c r="C341" s="39" t="s">
        <v>981</v>
      </c>
      <c r="D341" s="39"/>
      <c r="E341" s="38"/>
      <c r="F341" s="40">
        <v>1.23</v>
      </c>
      <c r="G341" s="41"/>
      <c r="H341" s="42"/>
      <c r="I341" s="41"/>
      <c r="J341" s="43"/>
      <c r="K341" s="44"/>
      <c r="L341" s="41"/>
      <c r="M341" s="41"/>
      <c r="N341" s="41"/>
      <c r="O341" s="58" t="s">
        <v>2</v>
      </c>
      <c r="P341" s="41"/>
      <c r="Q341" s="41"/>
      <c r="R341" s="401"/>
      <c r="S341" s="401"/>
    </row>
    <row r="342" spans="1:27" s="36" customFormat="1" ht="11.25" outlineLevel="4" x14ac:dyDescent="0.2">
      <c r="A342" s="37"/>
      <c r="B342" s="38"/>
      <c r="C342" s="39" t="s">
        <v>1</v>
      </c>
      <c r="D342" s="39"/>
      <c r="E342" s="38"/>
      <c r="F342" s="40">
        <v>133.27449999999996</v>
      </c>
      <c r="G342" s="41"/>
      <c r="H342" s="42"/>
      <c r="I342" s="41"/>
      <c r="J342" s="43"/>
      <c r="K342" s="44"/>
      <c r="L342" s="41"/>
      <c r="M342" s="41"/>
      <c r="N342" s="41"/>
      <c r="O342" s="58" t="s">
        <v>2</v>
      </c>
      <c r="P342" s="41"/>
      <c r="Q342" s="41"/>
      <c r="R342" s="401"/>
      <c r="S342" s="401"/>
    </row>
    <row r="343" spans="1:27" s="30" customFormat="1" ht="12" outlineLevel="3" x14ac:dyDescent="0.2">
      <c r="A343" s="12">
        <v>7</v>
      </c>
      <c r="B343" s="31" t="s">
        <v>548</v>
      </c>
      <c r="C343" s="32" t="s">
        <v>1580</v>
      </c>
      <c r="D343" s="32" t="s">
        <v>17</v>
      </c>
      <c r="E343" s="13" t="s">
        <v>7</v>
      </c>
      <c r="F343" s="33">
        <v>699.42600000000004</v>
      </c>
      <c r="G343" s="14">
        <v>0</v>
      </c>
      <c r="H343" s="33">
        <f>F343*(1+G343/100)</f>
        <v>699.42600000000004</v>
      </c>
      <c r="I343" s="475"/>
      <c r="J343" s="15">
        <f>H343*I343</f>
        <v>0</v>
      </c>
      <c r="K343" s="34">
        <v>1.4E-3</v>
      </c>
      <c r="L343" s="35">
        <f>H343*K343</f>
        <v>0.97919640000000008</v>
      </c>
      <c r="M343" s="34"/>
      <c r="N343" s="35">
        <f>H343*M343</f>
        <v>0</v>
      </c>
      <c r="O343" s="15">
        <v>21</v>
      </c>
      <c r="P343" s="15">
        <f>J343*(O343/100)</f>
        <v>0</v>
      </c>
      <c r="Q343" s="15">
        <f>J343+P343</f>
        <v>0</v>
      </c>
      <c r="R343" s="400"/>
      <c r="S343" s="400"/>
      <c r="T343" s="232"/>
      <c r="U343" s="232"/>
      <c r="V343" s="232"/>
      <c r="W343" s="232"/>
      <c r="X343" s="232"/>
      <c r="Y343" s="232"/>
      <c r="Z343" s="232"/>
      <c r="AA343" s="232"/>
    </row>
    <row r="344" spans="1:27" s="30" customFormat="1" ht="12" outlineLevel="3" x14ac:dyDescent="0.2">
      <c r="A344" s="12">
        <v>8</v>
      </c>
      <c r="B344" s="31" t="s">
        <v>223</v>
      </c>
      <c r="C344" s="32" t="s">
        <v>1795</v>
      </c>
      <c r="D344" s="32" t="s">
        <v>17</v>
      </c>
      <c r="E344" s="13" t="s">
        <v>7</v>
      </c>
      <c r="F344" s="33">
        <v>591.57650000000001</v>
      </c>
      <c r="G344" s="14">
        <v>0</v>
      </c>
      <c r="H344" s="33">
        <f>F344*(1+G344/100)</f>
        <v>591.57650000000001</v>
      </c>
      <c r="I344" s="475"/>
      <c r="J344" s="15">
        <f>H344*I344</f>
        <v>0</v>
      </c>
      <c r="K344" s="34">
        <v>3.0000000000000001E-3</v>
      </c>
      <c r="L344" s="35">
        <f>H344*K344</f>
        <v>1.7747295000000001</v>
      </c>
      <c r="M344" s="34"/>
      <c r="N344" s="35">
        <f>H344*M344</f>
        <v>0</v>
      </c>
      <c r="O344" s="15">
        <v>21</v>
      </c>
      <c r="P344" s="15">
        <f>J344*(O344/100)</f>
        <v>0</v>
      </c>
      <c r="Q344" s="15">
        <f>J344+P344</f>
        <v>0</v>
      </c>
      <c r="R344" s="400"/>
      <c r="S344" s="400"/>
      <c r="T344" s="232"/>
      <c r="U344" s="232"/>
      <c r="V344" s="232"/>
      <c r="W344" s="232"/>
      <c r="X344" s="232"/>
      <c r="Y344" s="232"/>
      <c r="Z344" s="232"/>
      <c r="AA344" s="232"/>
    </row>
    <row r="345" spans="1:27" s="36" customFormat="1" ht="11.25" outlineLevel="4" x14ac:dyDescent="0.2">
      <c r="A345" s="37"/>
      <c r="B345" s="38"/>
      <c r="C345" s="39" t="s">
        <v>1408</v>
      </c>
      <c r="D345" s="39"/>
      <c r="E345" s="38"/>
      <c r="F345" s="40">
        <v>0</v>
      </c>
      <c r="G345" s="41"/>
      <c r="H345" s="42"/>
      <c r="I345" s="41"/>
      <c r="J345" s="43"/>
      <c r="K345" s="44"/>
      <c r="L345" s="41"/>
      <c r="M345" s="41"/>
      <c r="N345" s="41"/>
      <c r="O345" s="58" t="s">
        <v>2</v>
      </c>
      <c r="P345" s="41"/>
      <c r="Q345" s="41"/>
      <c r="R345" s="401"/>
      <c r="S345" s="401"/>
    </row>
    <row r="346" spans="1:27" s="36" customFormat="1" ht="11.25" outlineLevel="4" x14ac:dyDescent="0.2">
      <c r="A346" s="37"/>
      <c r="B346" s="38"/>
      <c r="C346" s="39" t="s">
        <v>65</v>
      </c>
      <c r="D346" s="39"/>
      <c r="E346" s="38"/>
      <c r="F346" s="40">
        <v>0</v>
      </c>
      <c r="G346" s="41"/>
      <c r="H346" s="42"/>
      <c r="I346" s="41"/>
      <c r="J346" s="43"/>
      <c r="K346" s="44"/>
      <c r="L346" s="41"/>
      <c r="M346" s="41"/>
      <c r="N346" s="41"/>
      <c r="O346" s="58" t="s">
        <v>2</v>
      </c>
      <c r="P346" s="41"/>
      <c r="Q346" s="41"/>
      <c r="R346" s="401"/>
      <c r="S346" s="401"/>
    </row>
    <row r="347" spans="1:27" s="36" customFormat="1" ht="11.25" outlineLevel="4" x14ac:dyDescent="0.2">
      <c r="A347" s="37"/>
      <c r="B347" s="38"/>
      <c r="C347" s="39" t="s">
        <v>1350</v>
      </c>
      <c r="D347" s="39"/>
      <c r="E347" s="38"/>
      <c r="F347" s="40">
        <v>59.201999999999998</v>
      </c>
      <c r="G347" s="41"/>
      <c r="H347" s="42"/>
      <c r="I347" s="41"/>
      <c r="J347" s="43"/>
      <c r="K347" s="44"/>
      <c r="L347" s="41"/>
      <c r="M347" s="41"/>
      <c r="N347" s="41"/>
      <c r="O347" s="58" t="s">
        <v>2</v>
      </c>
      <c r="P347" s="41"/>
      <c r="Q347" s="41"/>
      <c r="R347" s="401"/>
      <c r="S347" s="401"/>
    </row>
    <row r="348" spans="1:27" s="36" customFormat="1" ht="11.25" outlineLevel="4" x14ac:dyDescent="0.2">
      <c r="A348" s="37"/>
      <c r="B348" s="38"/>
      <c r="C348" s="39" t="s">
        <v>1278</v>
      </c>
      <c r="D348" s="39"/>
      <c r="E348" s="38"/>
      <c r="F348" s="40">
        <v>1.518</v>
      </c>
      <c r="G348" s="41"/>
      <c r="H348" s="42"/>
      <c r="I348" s="41"/>
      <c r="J348" s="43"/>
      <c r="K348" s="44"/>
      <c r="L348" s="41"/>
      <c r="M348" s="41"/>
      <c r="N348" s="41"/>
      <c r="O348" s="58" t="s">
        <v>2</v>
      </c>
      <c r="P348" s="41"/>
      <c r="Q348" s="41"/>
      <c r="R348" s="401"/>
      <c r="S348" s="401"/>
    </row>
    <row r="349" spans="1:27" s="36" customFormat="1" ht="11.25" outlineLevel="4" x14ac:dyDescent="0.2">
      <c r="A349" s="37"/>
      <c r="B349" s="38"/>
      <c r="C349" s="39" t="s">
        <v>1280</v>
      </c>
      <c r="D349" s="39"/>
      <c r="E349" s="38"/>
      <c r="F349" s="40">
        <v>5.3025000000000002</v>
      </c>
      <c r="G349" s="41"/>
      <c r="H349" s="42"/>
      <c r="I349" s="41"/>
      <c r="J349" s="43"/>
      <c r="K349" s="44"/>
      <c r="L349" s="41"/>
      <c r="M349" s="41"/>
      <c r="N349" s="41"/>
      <c r="O349" s="58" t="s">
        <v>2</v>
      </c>
      <c r="P349" s="41"/>
      <c r="Q349" s="41"/>
      <c r="R349" s="401"/>
      <c r="S349" s="401"/>
    </row>
    <row r="350" spans="1:27" s="36" customFormat="1" ht="11.25" outlineLevel="4" x14ac:dyDescent="0.2">
      <c r="A350" s="37"/>
      <c r="B350" s="38"/>
      <c r="C350" s="39" t="s">
        <v>1282</v>
      </c>
      <c r="D350" s="39"/>
      <c r="E350" s="38"/>
      <c r="F350" s="40">
        <v>0.7</v>
      </c>
      <c r="G350" s="41"/>
      <c r="H350" s="42"/>
      <c r="I350" s="41"/>
      <c r="J350" s="43"/>
      <c r="K350" s="44"/>
      <c r="L350" s="41"/>
      <c r="M350" s="41"/>
      <c r="N350" s="41"/>
      <c r="O350" s="58" t="s">
        <v>2</v>
      </c>
      <c r="P350" s="41"/>
      <c r="Q350" s="41"/>
      <c r="R350" s="401"/>
      <c r="S350" s="401"/>
    </row>
    <row r="351" spans="1:27" s="36" customFormat="1" ht="11.25" outlineLevel="4" x14ac:dyDescent="0.2">
      <c r="A351" s="37"/>
      <c r="B351" s="38"/>
      <c r="C351" s="39" t="s">
        <v>1351</v>
      </c>
      <c r="D351" s="39"/>
      <c r="E351" s="38"/>
      <c r="F351" s="40">
        <v>16.698</v>
      </c>
      <c r="G351" s="41"/>
      <c r="H351" s="42"/>
      <c r="I351" s="41"/>
      <c r="J351" s="43"/>
      <c r="K351" s="44"/>
      <c r="L351" s="41"/>
      <c r="M351" s="41"/>
      <c r="N351" s="41"/>
      <c r="O351" s="58" t="s">
        <v>2</v>
      </c>
      <c r="P351" s="41"/>
      <c r="Q351" s="41"/>
      <c r="R351" s="401"/>
      <c r="S351" s="401"/>
    </row>
    <row r="352" spans="1:27" s="36" customFormat="1" ht="11.25" outlineLevel="4" x14ac:dyDescent="0.2">
      <c r="A352" s="37"/>
      <c r="B352" s="38"/>
      <c r="C352" s="39" t="s">
        <v>1284</v>
      </c>
      <c r="D352" s="39"/>
      <c r="E352" s="38"/>
      <c r="F352" s="40">
        <v>2.4200000000000004</v>
      </c>
      <c r="G352" s="41"/>
      <c r="H352" s="42"/>
      <c r="I352" s="41"/>
      <c r="J352" s="43"/>
      <c r="K352" s="44"/>
      <c r="L352" s="41"/>
      <c r="M352" s="41"/>
      <c r="N352" s="41"/>
      <c r="O352" s="58" t="s">
        <v>2</v>
      </c>
      <c r="P352" s="41"/>
      <c r="Q352" s="41"/>
      <c r="R352" s="401"/>
      <c r="S352" s="401"/>
    </row>
    <row r="353" spans="1:19" s="36" customFormat="1" ht="11.25" outlineLevel="4" x14ac:dyDescent="0.2">
      <c r="A353" s="37"/>
      <c r="B353" s="38"/>
      <c r="C353" s="39" t="s">
        <v>1354</v>
      </c>
      <c r="D353" s="39"/>
      <c r="E353" s="38"/>
      <c r="F353" s="40">
        <v>82.8</v>
      </c>
      <c r="G353" s="41"/>
      <c r="H353" s="42"/>
      <c r="I353" s="41"/>
      <c r="J353" s="43"/>
      <c r="K353" s="44"/>
      <c r="L353" s="41"/>
      <c r="M353" s="41"/>
      <c r="N353" s="41"/>
      <c r="O353" s="58" t="s">
        <v>2</v>
      </c>
      <c r="P353" s="41"/>
      <c r="Q353" s="41"/>
      <c r="R353" s="401"/>
      <c r="S353" s="401"/>
    </row>
    <row r="354" spans="1:19" s="36" customFormat="1" ht="11.25" outlineLevel="4" x14ac:dyDescent="0.2">
      <c r="A354" s="37"/>
      <c r="B354" s="38"/>
      <c r="C354" s="39" t="s">
        <v>1353</v>
      </c>
      <c r="D354" s="39"/>
      <c r="E354" s="38"/>
      <c r="F354" s="40">
        <v>63.360000000000007</v>
      </c>
      <c r="G354" s="41"/>
      <c r="H354" s="42"/>
      <c r="I354" s="41"/>
      <c r="J354" s="43"/>
      <c r="K354" s="44"/>
      <c r="L354" s="41"/>
      <c r="M354" s="41"/>
      <c r="N354" s="41"/>
      <c r="O354" s="58" t="s">
        <v>2</v>
      </c>
      <c r="P354" s="41"/>
      <c r="Q354" s="41"/>
      <c r="R354" s="401"/>
      <c r="S354" s="401"/>
    </row>
    <row r="355" spans="1:19" s="36" customFormat="1" ht="11.25" outlineLevel="4" x14ac:dyDescent="0.2">
      <c r="A355" s="37"/>
      <c r="B355" s="38"/>
      <c r="C355" s="39" t="s">
        <v>1357</v>
      </c>
      <c r="D355" s="39"/>
      <c r="E355" s="38"/>
      <c r="F355" s="40">
        <v>65</v>
      </c>
      <c r="G355" s="41"/>
      <c r="H355" s="42"/>
      <c r="I355" s="41"/>
      <c r="J355" s="43"/>
      <c r="K355" s="44"/>
      <c r="L355" s="41"/>
      <c r="M355" s="41"/>
      <c r="N355" s="41"/>
      <c r="O355" s="58" t="s">
        <v>2</v>
      </c>
      <c r="P355" s="41"/>
      <c r="Q355" s="41"/>
      <c r="R355" s="401"/>
      <c r="S355" s="401"/>
    </row>
    <row r="356" spans="1:19" s="36" customFormat="1" ht="11.25" outlineLevel="4" x14ac:dyDescent="0.2">
      <c r="A356" s="37"/>
      <c r="B356" s="38"/>
      <c r="C356" s="39" t="s">
        <v>1356</v>
      </c>
      <c r="D356" s="39"/>
      <c r="E356" s="38"/>
      <c r="F356" s="40">
        <v>62.400000000000006</v>
      </c>
      <c r="G356" s="41"/>
      <c r="H356" s="42"/>
      <c r="I356" s="41"/>
      <c r="J356" s="43"/>
      <c r="K356" s="44"/>
      <c r="L356" s="41"/>
      <c r="M356" s="41"/>
      <c r="N356" s="41"/>
      <c r="O356" s="58" t="s">
        <v>2</v>
      </c>
      <c r="P356" s="41"/>
      <c r="Q356" s="41"/>
      <c r="R356" s="401"/>
      <c r="S356" s="401"/>
    </row>
    <row r="357" spans="1:19" s="36" customFormat="1" ht="11.25" outlineLevel="4" x14ac:dyDescent="0.2">
      <c r="A357" s="37"/>
      <c r="B357" s="38"/>
      <c r="C357" s="39" t="s">
        <v>1285</v>
      </c>
      <c r="D357" s="39"/>
      <c r="E357" s="38"/>
      <c r="F357" s="40">
        <v>0.60000000000000009</v>
      </c>
      <c r="G357" s="41"/>
      <c r="H357" s="42"/>
      <c r="I357" s="41"/>
      <c r="J357" s="43"/>
      <c r="K357" s="44"/>
      <c r="L357" s="41"/>
      <c r="M357" s="41"/>
      <c r="N357" s="41"/>
      <c r="O357" s="58" t="s">
        <v>2</v>
      </c>
      <c r="P357" s="41"/>
      <c r="Q357" s="41"/>
      <c r="R357" s="401"/>
      <c r="S357" s="401"/>
    </row>
    <row r="358" spans="1:19" s="36" customFormat="1" ht="11.25" outlineLevel="4" x14ac:dyDescent="0.2">
      <c r="A358" s="37"/>
      <c r="B358" s="38"/>
      <c r="C358" s="39" t="s">
        <v>1288</v>
      </c>
      <c r="D358" s="39"/>
      <c r="E358" s="38"/>
      <c r="F358" s="40">
        <v>13.41</v>
      </c>
      <c r="G358" s="41"/>
      <c r="H358" s="42"/>
      <c r="I358" s="41"/>
      <c r="J358" s="43"/>
      <c r="K358" s="44"/>
      <c r="L358" s="41"/>
      <c r="M358" s="41"/>
      <c r="N358" s="41"/>
      <c r="O358" s="58" t="s">
        <v>2</v>
      </c>
      <c r="P358" s="41"/>
      <c r="Q358" s="41"/>
      <c r="R358" s="401"/>
      <c r="S358" s="401"/>
    </row>
    <row r="359" spans="1:19" s="36" customFormat="1" ht="11.25" outlineLevel="4" x14ac:dyDescent="0.2">
      <c r="A359" s="37"/>
      <c r="B359" s="38"/>
      <c r="C359" s="39" t="s">
        <v>1360</v>
      </c>
      <c r="D359" s="39"/>
      <c r="E359" s="38"/>
      <c r="F359" s="40">
        <v>17.880000000000003</v>
      </c>
      <c r="G359" s="41"/>
      <c r="H359" s="42"/>
      <c r="I359" s="41"/>
      <c r="J359" s="43"/>
      <c r="K359" s="44"/>
      <c r="L359" s="41"/>
      <c r="M359" s="41"/>
      <c r="N359" s="41"/>
      <c r="O359" s="58" t="s">
        <v>2</v>
      </c>
      <c r="P359" s="41"/>
      <c r="Q359" s="41"/>
      <c r="R359" s="401"/>
      <c r="S359" s="401"/>
    </row>
    <row r="360" spans="1:19" s="36" customFormat="1" ht="11.25" outlineLevel="4" x14ac:dyDescent="0.2">
      <c r="A360" s="37"/>
      <c r="B360" s="38"/>
      <c r="C360" s="39" t="s">
        <v>1289</v>
      </c>
      <c r="D360" s="39"/>
      <c r="E360" s="38"/>
      <c r="F360" s="40">
        <v>5.66</v>
      </c>
      <c r="G360" s="41"/>
      <c r="H360" s="42"/>
      <c r="I360" s="41"/>
      <c r="J360" s="43"/>
      <c r="K360" s="44"/>
      <c r="L360" s="41"/>
      <c r="M360" s="41"/>
      <c r="N360" s="41"/>
      <c r="O360" s="58" t="s">
        <v>2</v>
      </c>
      <c r="P360" s="41"/>
      <c r="Q360" s="41"/>
      <c r="R360" s="401"/>
      <c r="S360" s="401"/>
    </row>
    <row r="361" spans="1:19" s="36" customFormat="1" ht="11.25" outlineLevel="4" x14ac:dyDescent="0.2">
      <c r="A361" s="37"/>
      <c r="B361" s="38"/>
      <c r="C361" s="39" t="s">
        <v>1291</v>
      </c>
      <c r="D361" s="39"/>
      <c r="E361" s="38"/>
      <c r="F361" s="40">
        <v>7</v>
      </c>
      <c r="G361" s="41"/>
      <c r="H361" s="42"/>
      <c r="I361" s="41"/>
      <c r="J361" s="43"/>
      <c r="K361" s="44"/>
      <c r="L361" s="41"/>
      <c r="M361" s="41"/>
      <c r="N361" s="41"/>
      <c r="O361" s="58" t="s">
        <v>2</v>
      </c>
      <c r="P361" s="41"/>
      <c r="Q361" s="41"/>
      <c r="R361" s="401"/>
      <c r="S361" s="401"/>
    </row>
    <row r="362" spans="1:19" s="36" customFormat="1" ht="11.25" outlineLevel="4" x14ac:dyDescent="0.2">
      <c r="A362" s="37"/>
      <c r="B362" s="38"/>
      <c r="C362" s="39" t="s">
        <v>1293</v>
      </c>
      <c r="D362" s="39"/>
      <c r="E362" s="38"/>
      <c r="F362" s="40">
        <v>7.16</v>
      </c>
      <c r="G362" s="41"/>
      <c r="H362" s="42"/>
      <c r="I362" s="41"/>
      <c r="J362" s="43"/>
      <c r="K362" s="44"/>
      <c r="L362" s="41"/>
      <c r="M362" s="41"/>
      <c r="N362" s="41"/>
      <c r="O362" s="58" t="s">
        <v>2</v>
      </c>
      <c r="P362" s="41"/>
      <c r="Q362" s="41"/>
      <c r="R362" s="401"/>
      <c r="S362" s="401"/>
    </row>
    <row r="363" spans="1:19" s="36" customFormat="1" ht="11.25" outlineLevel="4" x14ac:dyDescent="0.2">
      <c r="A363" s="37"/>
      <c r="B363" s="38"/>
      <c r="C363" s="39" t="s">
        <v>1295</v>
      </c>
      <c r="D363" s="39"/>
      <c r="E363" s="38"/>
      <c r="F363" s="40">
        <v>9.3500000000000014</v>
      </c>
      <c r="G363" s="41"/>
      <c r="H363" s="42"/>
      <c r="I363" s="41"/>
      <c r="J363" s="43"/>
      <c r="K363" s="44"/>
      <c r="L363" s="41"/>
      <c r="M363" s="41"/>
      <c r="N363" s="41"/>
      <c r="O363" s="58" t="s">
        <v>2</v>
      </c>
      <c r="P363" s="41"/>
      <c r="Q363" s="41"/>
      <c r="R363" s="401"/>
      <c r="S363" s="401"/>
    </row>
    <row r="364" spans="1:19" s="36" customFormat="1" ht="11.25" outlineLevel="4" x14ac:dyDescent="0.2">
      <c r="A364" s="37"/>
      <c r="B364" s="38"/>
      <c r="C364" s="39" t="s">
        <v>1297</v>
      </c>
      <c r="D364" s="39"/>
      <c r="E364" s="38"/>
      <c r="F364" s="40">
        <v>0.98599999999999999</v>
      </c>
      <c r="G364" s="41"/>
      <c r="H364" s="42"/>
      <c r="I364" s="41"/>
      <c r="J364" s="43"/>
      <c r="K364" s="44"/>
      <c r="L364" s="41"/>
      <c r="M364" s="41"/>
      <c r="N364" s="41"/>
      <c r="O364" s="58" t="s">
        <v>2</v>
      </c>
      <c r="P364" s="41"/>
      <c r="Q364" s="41"/>
      <c r="R364" s="401"/>
      <c r="S364" s="401"/>
    </row>
    <row r="365" spans="1:19" s="36" customFormat="1" ht="11.25" outlineLevel="4" x14ac:dyDescent="0.2">
      <c r="A365" s="37"/>
      <c r="B365" s="38"/>
      <c r="C365" s="39" t="s">
        <v>1364</v>
      </c>
      <c r="D365" s="39"/>
      <c r="E365" s="38"/>
      <c r="F365" s="40">
        <v>10.220000000000001</v>
      </c>
      <c r="G365" s="41"/>
      <c r="H365" s="42"/>
      <c r="I365" s="41"/>
      <c r="J365" s="43"/>
      <c r="K365" s="44"/>
      <c r="L365" s="41"/>
      <c r="M365" s="41"/>
      <c r="N365" s="41"/>
      <c r="O365" s="58" t="s">
        <v>2</v>
      </c>
      <c r="P365" s="41"/>
      <c r="Q365" s="41"/>
      <c r="R365" s="401"/>
      <c r="S365" s="401"/>
    </row>
    <row r="366" spans="1:19" s="36" customFormat="1" ht="11.25" outlineLevel="4" x14ac:dyDescent="0.2">
      <c r="A366" s="37"/>
      <c r="B366" s="38"/>
      <c r="C366" s="39" t="s">
        <v>1300</v>
      </c>
      <c r="D366" s="39"/>
      <c r="E366" s="38"/>
      <c r="F366" s="40">
        <v>1.08</v>
      </c>
      <c r="G366" s="41"/>
      <c r="H366" s="42"/>
      <c r="I366" s="41"/>
      <c r="J366" s="43"/>
      <c r="K366" s="44"/>
      <c r="L366" s="41"/>
      <c r="M366" s="41"/>
      <c r="N366" s="41"/>
      <c r="O366" s="58" t="s">
        <v>2</v>
      </c>
      <c r="P366" s="41"/>
      <c r="Q366" s="41"/>
      <c r="R366" s="401"/>
      <c r="S366" s="401"/>
    </row>
    <row r="367" spans="1:19" s="36" customFormat="1" ht="11.25" outlineLevel="4" x14ac:dyDescent="0.2">
      <c r="A367" s="37"/>
      <c r="B367" s="38"/>
      <c r="C367" s="39" t="s">
        <v>1302</v>
      </c>
      <c r="D367" s="39"/>
      <c r="E367" s="38"/>
      <c r="F367" s="40">
        <v>2.52</v>
      </c>
      <c r="G367" s="41"/>
      <c r="H367" s="42"/>
      <c r="I367" s="41"/>
      <c r="J367" s="43"/>
      <c r="K367" s="44"/>
      <c r="L367" s="41"/>
      <c r="M367" s="41"/>
      <c r="N367" s="41"/>
      <c r="O367" s="58" t="s">
        <v>2</v>
      </c>
      <c r="P367" s="41"/>
      <c r="Q367" s="41"/>
      <c r="R367" s="401"/>
      <c r="S367" s="401"/>
    </row>
    <row r="368" spans="1:19" s="36" customFormat="1" ht="11.25" outlineLevel="4" x14ac:dyDescent="0.2">
      <c r="A368" s="37"/>
      <c r="B368" s="38"/>
      <c r="C368" s="39" t="s">
        <v>1304</v>
      </c>
      <c r="D368" s="39"/>
      <c r="E368" s="38"/>
      <c r="F368" s="40">
        <v>3.78</v>
      </c>
      <c r="G368" s="41"/>
      <c r="H368" s="42"/>
      <c r="I368" s="41"/>
      <c r="J368" s="43"/>
      <c r="K368" s="44"/>
      <c r="L368" s="41"/>
      <c r="M368" s="41"/>
      <c r="N368" s="41"/>
      <c r="O368" s="58" t="s">
        <v>2</v>
      </c>
      <c r="P368" s="41"/>
      <c r="Q368" s="41"/>
      <c r="R368" s="401"/>
      <c r="S368" s="401"/>
    </row>
    <row r="369" spans="1:19" s="36" customFormat="1" ht="11.25" outlineLevel="4" x14ac:dyDescent="0.2">
      <c r="A369" s="37"/>
      <c r="B369" s="38"/>
      <c r="C369" s="39" t="s">
        <v>1305</v>
      </c>
      <c r="D369" s="39"/>
      <c r="E369" s="38"/>
      <c r="F369" s="40">
        <v>6.57</v>
      </c>
      <c r="G369" s="41"/>
      <c r="H369" s="42"/>
      <c r="I369" s="41"/>
      <c r="J369" s="43"/>
      <c r="K369" s="44"/>
      <c r="L369" s="41"/>
      <c r="M369" s="41"/>
      <c r="N369" s="41"/>
      <c r="O369" s="58" t="s">
        <v>2</v>
      </c>
      <c r="P369" s="41"/>
      <c r="Q369" s="41"/>
      <c r="R369" s="401"/>
      <c r="S369" s="401"/>
    </row>
    <row r="370" spans="1:19" s="36" customFormat="1" ht="11.25" outlineLevel="4" x14ac:dyDescent="0.2">
      <c r="A370" s="37"/>
      <c r="B370" s="38"/>
      <c r="C370" s="39" t="s">
        <v>1306</v>
      </c>
      <c r="D370" s="39"/>
      <c r="E370" s="38"/>
      <c r="F370" s="40">
        <v>7.1399999999999988</v>
      </c>
      <c r="G370" s="41"/>
      <c r="H370" s="42"/>
      <c r="I370" s="41"/>
      <c r="J370" s="43"/>
      <c r="K370" s="44"/>
      <c r="L370" s="41"/>
      <c r="M370" s="41"/>
      <c r="N370" s="41"/>
      <c r="O370" s="58" t="s">
        <v>2</v>
      </c>
      <c r="P370" s="41"/>
      <c r="Q370" s="41"/>
      <c r="R370" s="401"/>
      <c r="S370" s="401"/>
    </row>
    <row r="371" spans="1:19" s="36" customFormat="1" ht="11.25" outlineLevel="4" x14ac:dyDescent="0.2">
      <c r="A371" s="37"/>
      <c r="B371" s="38"/>
      <c r="C371" s="39" t="s">
        <v>837</v>
      </c>
      <c r="D371" s="39"/>
      <c r="E371" s="38"/>
      <c r="F371" s="40">
        <v>2.52</v>
      </c>
      <c r="G371" s="41"/>
      <c r="H371" s="42"/>
      <c r="I371" s="41"/>
      <c r="J371" s="43"/>
      <c r="K371" s="44"/>
      <c r="L371" s="41"/>
      <c r="M371" s="41"/>
      <c r="N371" s="41"/>
      <c r="O371" s="58" t="s">
        <v>2</v>
      </c>
      <c r="P371" s="41"/>
      <c r="Q371" s="41"/>
      <c r="R371" s="401"/>
      <c r="S371" s="401"/>
    </row>
    <row r="372" spans="1:19" s="36" customFormat="1" ht="11.25" outlineLevel="4" x14ac:dyDescent="0.2">
      <c r="A372" s="37"/>
      <c r="B372" s="38"/>
      <c r="C372" s="39" t="s">
        <v>1307</v>
      </c>
      <c r="D372" s="39"/>
      <c r="E372" s="38"/>
      <c r="F372" s="40">
        <v>3.6399999999999997</v>
      </c>
      <c r="G372" s="41"/>
      <c r="H372" s="42"/>
      <c r="I372" s="41"/>
      <c r="J372" s="43"/>
      <c r="K372" s="44"/>
      <c r="L372" s="41"/>
      <c r="M372" s="41"/>
      <c r="N372" s="41"/>
      <c r="O372" s="58" t="s">
        <v>2</v>
      </c>
      <c r="P372" s="41"/>
      <c r="Q372" s="41"/>
      <c r="R372" s="401"/>
      <c r="S372" s="401"/>
    </row>
    <row r="373" spans="1:19" s="36" customFormat="1" ht="11.25" outlineLevel="4" x14ac:dyDescent="0.2">
      <c r="A373" s="37"/>
      <c r="B373" s="38"/>
      <c r="C373" s="39" t="s">
        <v>1308</v>
      </c>
      <c r="D373" s="39"/>
      <c r="E373" s="38"/>
      <c r="F373" s="40">
        <v>5.4</v>
      </c>
      <c r="G373" s="41"/>
      <c r="H373" s="42"/>
      <c r="I373" s="41"/>
      <c r="J373" s="43"/>
      <c r="K373" s="44"/>
      <c r="L373" s="41"/>
      <c r="M373" s="41"/>
      <c r="N373" s="41"/>
      <c r="O373" s="58" t="s">
        <v>2</v>
      </c>
      <c r="P373" s="41"/>
      <c r="Q373" s="41"/>
      <c r="R373" s="401"/>
      <c r="S373" s="401"/>
    </row>
    <row r="374" spans="1:19" s="36" customFormat="1" ht="11.25" outlineLevel="4" x14ac:dyDescent="0.2">
      <c r="A374" s="37"/>
      <c r="B374" s="38"/>
      <c r="C374" s="39" t="s">
        <v>1309</v>
      </c>
      <c r="D374" s="39"/>
      <c r="E374" s="38"/>
      <c r="F374" s="40">
        <v>0.86350000000000016</v>
      </c>
      <c r="G374" s="41"/>
      <c r="H374" s="42"/>
      <c r="I374" s="41"/>
      <c r="J374" s="43"/>
      <c r="K374" s="44"/>
      <c r="L374" s="41"/>
      <c r="M374" s="41"/>
      <c r="N374" s="41"/>
      <c r="O374" s="58" t="s">
        <v>2</v>
      </c>
      <c r="P374" s="41"/>
      <c r="Q374" s="41"/>
      <c r="R374" s="401"/>
      <c r="S374" s="401"/>
    </row>
    <row r="375" spans="1:19" s="36" customFormat="1" ht="11.25" outlineLevel="4" x14ac:dyDescent="0.2">
      <c r="A375" s="37"/>
      <c r="B375" s="38"/>
      <c r="C375" s="39" t="s">
        <v>1310</v>
      </c>
      <c r="D375" s="39"/>
      <c r="E375" s="38"/>
      <c r="F375" s="40">
        <v>0.55999999999999994</v>
      </c>
      <c r="G375" s="41"/>
      <c r="H375" s="42"/>
      <c r="I375" s="41"/>
      <c r="J375" s="43"/>
      <c r="K375" s="44"/>
      <c r="L375" s="41"/>
      <c r="M375" s="41"/>
      <c r="N375" s="41"/>
      <c r="O375" s="58" t="s">
        <v>2</v>
      </c>
      <c r="P375" s="41"/>
      <c r="Q375" s="41"/>
      <c r="R375" s="401"/>
      <c r="S375" s="401"/>
    </row>
    <row r="376" spans="1:19" s="36" customFormat="1" ht="11.25" outlineLevel="4" x14ac:dyDescent="0.2">
      <c r="A376" s="37"/>
      <c r="B376" s="38"/>
      <c r="C376" s="39" t="s">
        <v>1311</v>
      </c>
      <c r="D376" s="39"/>
      <c r="E376" s="38"/>
      <c r="F376" s="40">
        <v>4.8000000000000007</v>
      </c>
      <c r="G376" s="41"/>
      <c r="H376" s="42"/>
      <c r="I376" s="41"/>
      <c r="J376" s="43"/>
      <c r="K376" s="44"/>
      <c r="L376" s="41"/>
      <c r="M376" s="41"/>
      <c r="N376" s="41"/>
      <c r="O376" s="58" t="s">
        <v>2</v>
      </c>
      <c r="P376" s="41"/>
      <c r="Q376" s="41"/>
      <c r="R376" s="401"/>
      <c r="S376" s="401"/>
    </row>
    <row r="377" spans="1:19" s="36" customFormat="1" ht="11.25" outlineLevel="4" x14ac:dyDescent="0.2">
      <c r="A377" s="37"/>
      <c r="B377" s="38"/>
      <c r="C377" s="39" t="s">
        <v>1201</v>
      </c>
      <c r="D377" s="39"/>
      <c r="E377" s="38"/>
      <c r="F377" s="40">
        <v>2.16</v>
      </c>
      <c r="G377" s="41"/>
      <c r="H377" s="42"/>
      <c r="I377" s="41"/>
      <c r="J377" s="43"/>
      <c r="K377" s="44"/>
      <c r="L377" s="41"/>
      <c r="M377" s="41"/>
      <c r="N377" s="41"/>
      <c r="O377" s="58" t="s">
        <v>2</v>
      </c>
      <c r="P377" s="41"/>
      <c r="Q377" s="41"/>
      <c r="R377" s="401"/>
      <c r="S377" s="401"/>
    </row>
    <row r="378" spans="1:19" s="36" customFormat="1" ht="11.25" outlineLevel="4" x14ac:dyDescent="0.2">
      <c r="A378" s="37"/>
      <c r="B378" s="38"/>
      <c r="C378" s="39" t="s">
        <v>1202</v>
      </c>
      <c r="D378" s="39"/>
      <c r="E378" s="38"/>
      <c r="F378" s="40">
        <v>1.08</v>
      </c>
      <c r="G378" s="41"/>
      <c r="H378" s="42"/>
      <c r="I378" s="41"/>
      <c r="J378" s="43"/>
      <c r="K378" s="44"/>
      <c r="L378" s="41"/>
      <c r="M378" s="41"/>
      <c r="N378" s="41"/>
      <c r="O378" s="58" t="s">
        <v>2</v>
      </c>
      <c r="P378" s="41"/>
      <c r="Q378" s="41"/>
      <c r="R378" s="401"/>
      <c r="S378" s="401"/>
    </row>
    <row r="379" spans="1:19" s="36" customFormat="1" ht="11.25" outlineLevel="4" x14ac:dyDescent="0.2">
      <c r="A379" s="37"/>
      <c r="B379" s="38"/>
      <c r="C379" s="39" t="s">
        <v>1203</v>
      </c>
      <c r="D379" s="39"/>
      <c r="E379" s="38"/>
      <c r="F379" s="40">
        <v>1.08</v>
      </c>
      <c r="G379" s="41"/>
      <c r="H379" s="42"/>
      <c r="I379" s="41"/>
      <c r="J379" s="43"/>
      <c r="K379" s="44"/>
      <c r="L379" s="41"/>
      <c r="M379" s="41"/>
      <c r="N379" s="41"/>
      <c r="O379" s="58" t="s">
        <v>2</v>
      </c>
      <c r="P379" s="41"/>
      <c r="Q379" s="41"/>
      <c r="R379" s="401"/>
      <c r="S379" s="401"/>
    </row>
    <row r="380" spans="1:19" s="36" customFormat="1" ht="11.25" outlineLevel="4" x14ac:dyDescent="0.2">
      <c r="A380" s="37"/>
      <c r="B380" s="38"/>
      <c r="C380" s="39" t="s">
        <v>1370</v>
      </c>
      <c r="D380" s="39"/>
      <c r="E380" s="38"/>
      <c r="F380" s="40">
        <v>6.3840000000000003</v>
      </c>
      <c r="G380" s="41"/>
      <c r="H380" s="42"/>
      <c r="I380" s="41"/>
      <c r="J380" s="43"/>
      <c r="K380" s="44"/>
      <c r="L380" s="41"/>
      <c r="M380" s="41"/>
      <c r="N380" s="41"/>
      <c r="O380" s="58" t="s">
        <v>2</v>
      </c>
      <c r="P380" s="41"/>
      <c r="Q380" s="41"/>
      <c r="R380" s="401"/>
      <c r="S380" s="401"/>
    </row>
    <row r="381" spans="1:19" s="36" customFormat="1" ht="11.25" outlineLevel="4" x14ac:dyDescent="0.2">
      <c r="A381" s="37"/>
      <c r="B381" s="38"/>
      <c r="C381" s="39" t="s">
        <v>1314</v>
      </c>
      <c r="D381" s="39"/>
      <c r="E381" s="38"/>
      <c r="F381" s="40">
        <v>22.160000000000004</v>
      </c>
      <c r="G381" s="41"/>
      <c r="H381" s="42"/>
      <c r="I381" s="41"/>
      <c r="J381" s="43"/>
      <c r="K381" s="44"/>
      <c r="L381" s="41"/>
      <c r="M381" s="41"/>
      <c r="N381" s="41"/>
      <c r="O381" s="58" t="s">
        <v>2</v>
      </c>
      <c r="P381" s="41"/>
      <c r="Q381" s="41"/>
      <c r="R381" s="401"/>
      <c r="S381" s="401"/>
    </row>
    <row r="382" spans="1:19" s="36" customFormat="1" ht="11.25" outlineLevel="4" x14ac:dyDescent="0.2">
      <c r="A382" s="37"/>
      <c r="B382" s="38"/>
      <c r="C382" s="39" t="s">
        <v>1315</v>
      </c>
      <c r="D382" s="39"/>
      <c r="E382" s="38"/>
      <c r="F382" s="40">
        <v>22.160000000000004</v>
      </c>
      <c r="G382" s="41"/>
      <c r="H382" s="42"/>
      <c r="I382" s="41"/>
      <c r="J382" s="43"/>
      <c r="K382" s="44"/>
      <c r="L382" s="41"/>
      <c r="M382" s="41"/>
      <c r="N382" s="41"/>
      <c r="O382" s="58" t="s">
        <v>2</v>
      </c>
      <c r="P382" s="41"/>
      <c r="Q382" s="41"/>
      <c r="R382" s="401"/>
      <c r="S382" s="401"/>
    </row>
    <row r="383" spans="1:19" s="36" customFormat="1" ht="11.25" outlineLevel="4" x14ac:dyDescent="0.2">
      <c r="A383" s="37"/>
      <c r="B383" s="38"/>
      <c r="C383" s="39" t="s">
        <v>1246</v>
      </c>
      <c r="D383" s="39"/>
      <c r="E383" s="38"/>
      <c r="F383" s="40">
        <v>6.7120000000000006</v>
      </c>
      <c r="G383" s="41"/>
      <c r="H383" s="42"/>
      <c r="I383" s="41"/>
      <c r="J383" s="43"/>
      <c r="K383" s="44"/>
      <c r="L383" s="41"/>
      <c r="M383" s="41"/>
      <c r="N383" s="41"/>
      <c r="O383" s="58" t="s">
        <v>2</v>
      </c>
      <c r="P383" s="41"/>
      <c r="Q383" s="41"/>
      <c r="R383" s="401"/>
      <c r="S383" s="401"/>
    </row>
    <row r="384" spans="1:19" s="36" customFormat="1" ht="11.25" outlineLevel="4" x14ac:dyDescent="0.2">
      <c r="A384" s="37"/>
      <c r="B384" s="38"/>
      <c r="C384" s="39" t="s">
        <v>1248</v>
      </c>
      <c r="D384" s="39"/>
      <c r="E384" s="38"/>
      <c r="F384" s="40">
        <v>2.4240000000000004</v>
      </c>
      <c r="G384" s="41"/>
      <c r="H384" s="42"/>
      <c r="I384" s="41"/>
      <c r="J384" s="43"/>
      <c r="K384" s="44"/>
      <c r="L384" s="41"/>
      <c r="M384" s="41"/>
      <c r="N384" s="41"/>
      <c r="O384" s="58" t="s">
        <v>2</v>
      </c>
      <c r="P384" s="41"/>
      <c r="Q384" s="41"/>
      <c r="R384" s="401"/>
      <c r="S384" s="401"/>
    </row>
    <row r="385" spans="1:19" s="36" customFormat="1" ht="11.25" outlineLevel="4" x14ac:dyDescent="0.2">
      <c r="A385" s="37"/>
      <c r="B385" s="38"/>
      <c r="C385" s="39" t="s">
        <v>1</v>
      </c>
      <c r="D385" s="39"/>
      <c r="E385" s="38"/>
      <c r="F385" s="40">
        <v>534.69999999999993</v>
      </c>
      <c r="G385" s="41"/>
      <c r="H385" s="42"/>
      <c r="I385" s="41"/>
      <c r="J385" s="43"/>
      <c r="K385" s="44"/>
      <c r="L385" s="41"/>
      <c r="M385" s="41"/>
      <c r="N385" s="41"/>
      <c r="O385" s="58" t="s">
        <v>2</v>
      </c>
      <c r="P385" s="41"/>
      <c r="Q385" s="41"/>
      <c r="R385" s="401"/>
      <c r="S385" s="401"/>
    </row>
    <row r="386" spans="1:19" s="36" customFormat="1" ht="11.25" outlineLevel="4" x14ac:dyDescent="0.2">
      <c r="A386" s="37"/>
      <c r="B386" s="38"/>
      <c r="C386" s="39" t="s">
        <v>423</v>
      </c>
      <c r="D386" s="39"/>
      <c r="E386" s="38"/>
      <c r="F386" s="40">
        <v>0</v>
      </c>
      <c r="G386" s="41"/>
      <c r="H386" s="42"/>
      <c r="I386" s="41"/>
      <c r="J386" s="43"/>
      <c r="K386" s="44"/>
      <c r="L386" s="41"/>
      <c r="M386" s="41"/>
      <c r="N386" s="41"/>
      <c r="O386" s="58" t="s">
        <v>2</v>
      </c>
      <c r="P386" s="41"/>
      <c r="Q386" s="41"/>
      <c r="R386" s="401"/>
      <c r="S386" s="401"/>
    </row>
    <row r="387" spans="1:19" s="36" customFormat="1" ht="11.25" outlineLevel="4" x14ac:dyDescent="0.2">
      <c r="A387" s="37"/>
      <c r="B387" s="38"/>
      <c r="C387" s="39" t="s">
        <v>1259</v>
      </c>
      <c r="D387" s="39"/>
      <c r="E387" s="38"/>
      <c r="F387" s="40">
        <v>0.78</v>
      </c>
      <c r="G387" s="41"/>
      <c r="H387" s="42"/>
      <c r="I387" s="41"/>
      <c r="J387" s="43"/>
      <c r="K387" s="44"/>
      <c r="L387" s="41"/>
      <c r="M387" s="41"/>
      <c r="N387" s="41"/>
      <c r="O387" s="58" t="s">
        <v>2</v>
      </c>
      <c r="P387" s="41"/>
      <c r="Q387" s="41"/>
      <c r="R387" s="401"/>
      <c r="S387" s="401"/>
    </row>
    <row r="388" spans="1:19" s="36" customFormat="1" ht="11.25" outlineLevel="4" x14ac:dyDescent="0.2">
      <c r="A388" s="37"/>
      <c r="B388" s="38"/>
      <c r="C388" s="39" t="s">
        <v>1261</v>
      </c>
      <c r="D388" s="39"/>
      <c r="E388" s="38"/>
      <c r="F388" s="40">
        <v>3.4334999999999996</v>
      </c>
      <c r="G388" s="41"/>
      <c r="H388" s="42"/>
      <c r="I388" s="41"/>
      <c r="J388" s="43"/>
      <c r="K388" s="44"/>
      <c r="L388" s="41"/>
      <c r="M388" s="41"/>
      <c r="N388" s="41"/>
      <c r="O388" s="58" t="s">
        <v>2</v>
      </c>
      <c r="P388" s="41"/>
      <c r="Q388" s="41"/>
      <c r="R388" s="401"/>
      <c r="S388" s="401"/>
    </row>
    <row r="389" spans="1:19" s="36" customFormat="1" ht="11.25" outlineLevel="4" x14ac:dyDescent="0.2">
      <c r="A389" s="37"/>
      <c r="B389" s="38"/>
      <c r="C389" s="39" t="s">
        <v>1263</v>
      </c>
      <c r="D389" s="39"/>
      <c r="E389" s="38"/>
      <c r="F389" s="40">
        <v>6.1280000000000001</v>
      </c>
      <c r="G389" s="41"/>
      <c r="H389" s="42"/>
      <c r="I389" s="41"/>
      <c r="J389" s="43"/>
      <c r="K389" s="44"/>
      <c r="L389" s="41"/>
      <c r="M389" s="41"/>
      <c r="N389" s="41"/>
      <c r="O389" s="58" t="s">
        <v>2</v>
      </c>
      <c r="P389" s="41"/>
      <c r="Q389" s="41"/>
      <c r="R389" s="401"/>
      <c r="S389" s="401"/>
    </row>
    <row r="390" spans="1:19" s="36" customFormat="1" ht="11.25" outlineLevel="4" x14ac:dyDescent="0.2">
      <c r="A390" s="37"/>
      <c r="B390" s="38"/>
      <c r="C390" s="39" t="s">
        <v>1265</v>
      </c>
      <c r="D390" s="39"/>
      <c r="E390" s="38"/>
      <c r="F390" s="40">
        <v>4.29</v>
      </c>
      <c r="G390" s="41"/>
      <c r="H390" s="42"/>
      <c r="I390" s="41"/>
      <c r="J390" s="43"/>
      <c r="K390" s="44"/>
      <c r="L390" s="41"/>
      <c r="M390" s="41"/>
      <c r="N390" s="41"/>
      <c r="O390" s="58" t="s">
        <v>2</v>
      </c>
      <c r="P390" s="41"/>
      <c r="Q390" s="41"/>
      <c r="R390" s="401"/>
      <c r="S390" s="401"/>
    </row>
    <row r="391" spans="1:19" s="36" customFormat="1" ht="11.25" outlineLevel="4" x14ac:dyDescent="0.2">
      <c r="A391" s="37"/>
      <c r="B391" s="38"/>
      <c r="C391" s="39" t="s">
        <v>1266</v>
      </c>
      <c r="D391" s="39"/>
      <c r="E391" s="38"/>
      <c r="F391" s="40">
        <v>2.8</v>
      </c>
      <c r="G391" s="41"/>
      <c r="H391" s="42"/>
      <c r="I391" s="41"/>
      <c r="J391" s="43"/>
      <c r="K391" s="44"/>
      <c r="L391" s="41"/>
      <c r="M391" s="41"/>
      <c r="N391" s="41"/>
      <c r="O391" s="58" t="s">
        <v>2</v>
      </c>
      <c r="P391" s="41"/>
      <c r="Q391" s="41"/>
      <c r="R391" s="401"/>
      <c r="S391" s="401"/>
    </row>
    <row r="392" spans="1:19" s="36" customFormat="1" ht="11.25" outlineLevel="4" x14ac:dyDescent="0.2">
      <c r="A392" s="37"/>
      <c r="B392" s="38"/>
      <c r="C392" s="39" t="s">
        <v>1267</v>
      </c>
      <c r="D392" s="39"/>
      <c r="E392" s="38"/>
      <c r="F392" s="40">
        <v>1.59</v>
      </c>
      <c r="G392" s="41"/>
      <c r="H392" s="42"/>
      <c r="I392" s="41"/>
      <c r="J392" s="43"/>
      <c r="K392" s="44"/>
      <c r="L392" s="41"/>
      <c r="M392" s="41"/>
      <c r="N392" s="41"/>
      <c r="O392" s="58" t="s">
        <v>2</v>
      </c>
      <c r="P392" s="41"/>
      <c r="Q392" s="41"/>
      <c r="R392" s="401"/>
      <c r="S392" s="401"/>
    </row>
    <row r="393" spans="1:19" s="36" customFormat="1" ht="11.25" outlineLevel="4" x14ac:dyDescent="0.2">
      <c r="A393" s="37"/>
      <c r="B393" s="38"/>
      <c r="C393" s="39" t="s">
        <v>1269</v>
      </c>
      <c r="D393" s="39"/>
      <c r="E393" s="38"/>
      <c r="F393" s="40">
        <v>0.84</v>
      </c>
      <c r="G393" s="41"/>
      <c r="H393" s="42"/>
      <c r="I393" s="41"/>
      <c r="J393" s="43"/>
      <c r="K393" s="44"/>
      <c r="L393" s="41"/>
      <c r="M393" s="41"/>
      <c r="N393" s="41"/>
      <c r="O393" s="58" t="s">
        <v>2</v>
      </c>
      <c r="P393" s="41"/>
      <c r="Q393" s="41"/>
      <c r="R393" s="401"/>
      <c r="S393" s="401"/>
    </row>
    <row r="394" spans="1:19" s="36" customFormat="1" ht="11.25" outlineLevel="4" x14ac:dyDescent="0.2">
      <c r="A394" s="37"/>
      <c r="B394" s="38"/>
      <c r="C394" s="39" t="s">
        <v>1270</v>
      </c>
      <c r="D394" s="39"/>
      <c r="E394" s="38"/>
      <c r="F394" s="40">
        <v>4.29</v>
      </c>
      <c r="G394" s="41"/>
      <c r="H394" s="42"/>
      <c r="I394" s="41"/>
      <c r="J394" s="43"/>
      <c r="K394" s="44"/>
      <c r="L394" s="41"/>
      <c r="M394" s="41"/>
      <c r="N394" s="41"/>
      <c r="O394" s="58" t="s">
        <v>2</v>
      </c>
      <c r="P394" s="41"/>
      <c r="Q394" s="41"/>
      <c r="R394" s="401"/>
      <c r="S394" s="401"/>
    </row>
    <row r="395" spans="1:19" s="36" customFormat="1" ht="11.25" outlineLevel="4" x14ac:dyDescent="0.2">
      <c r="A395" s="37"/>
      <c r="B395" s="38"/>
      <c r="C395" s="39" t="s">
        <v>1271</v>
      </c>
      <c r="D395" s="39"/>
      <c r="E395" s="38"/>
      <c r="F395" s="40">
        <v>3.1150000000000002</v>
      </c>
      <c r="G395" s="41"/>
      <c r="H395" s="42"/>
      <c r="I395" s="41"/>
      <c r="J395" s="43"/>
      <c r="K395" s="44"/>
      <c r="L395" s="41"/>
      <c r="M395" s="41"/>
      <c r="N395" s="41"/>
      <c r="O395" s="58" t="s">
        <v>2</v>
      </c>
      <c r="P395" s="41"/>
      <c r="Q395" s="41"/>
      <c r="R395" s="401"/>
      <c r="S395" s="401"/>
    </row>
    <row r="396" spans="1:19" s="36" customFormat="1" ht="11.25" outlineLevel="4" x14ac:dyDescent="0.2">
      <c r="A396" s="37"/>
      <c r="B396" s="38"/>
      <c r="C396" s="39" t="s">
        <v>1272</v>
      </c>
      <c r="D396" s="39"/>
      <c r="E396" s="38"/>
      <c r="F396" s="40">
        <v>1.35</v>
      </c>
      <c r="G396" s="41"/>
      <c r="H396" s="42"/>
      <c r="I396" s="41"/>
      <c r="J396" s="43"/>
      <c r="K396" s="44"/>
      <c r="L396" s="41"/>
      <c r="M396" s="41"/>
      <c r="N396" s="41"/>
      <c r="O396" s="58" t="s">
        <v>2</v>
      </c>
      <c r="P396" s="41"/>
      <c r="Q396" s="41"/>
      <c r="R396" s="401"/>
      <c r="S396" s="401"/>
    </row>
    <row r="397" spans="1:19" s="36" customFormat="1" ht="11.25" outlineLevel="4" x14ac:dyDescent="0.2">
      <c r="A397" s="37"/>
      <c r="B397" s="38"/>
      <c r="C397" s="39" t="s">
        <v>1273</v>
      </c>
      <c r="D397" s="39"/>
      <c r="E397" s="38"/>
      <c r="F397" s="40">
        <v>1.875</v>
      </c>
      <c r="G397" s="41"/>
      <c r="H397" s="42"/>
      <c r="I397" s="41"/>
      <c r="J397" s="43"/>
      <c r="K397" s="44"/>
      <c r="L397" s="41"/>
      <c r="M397" s="41"/>
      <c r="N397" s="41"/>
      <c r="O397" s="58" t="s">
        <v>2</v>
      </c>
      <c r="P397" s="41"/>
      <c r="Q397" s="41"/>
      <c r="R397" s="401"/>
      <c r="S397" s="401"/>
    </row>
    <row r="398" spans="1:19" s="36" customFormat="1" ht="11.25" outlineLevel="4" x14ac:dyDescent="0.2">
      <c r="A398" s="37"/>
      <c r="B398" s="38"/>
      <c r="C398" s="39" t="s">
        <v>1274</v>
      </c>
      <c r="D398" s="39"/>
      <c r="E398" s="38"/>
      <c r="F398" s="40">
        <v>0.96</v>
      </c>
      <c r="G398" s="41"/>
      <c r="H398" s="42"/>
      <c r="I398" s="41"/>
      <c r="J398" s="43"/>
      <c r="K398" s="44"/>
      <c r="L398" s="41"/>
      <c r="M398" s="41"/>
      <c r="N398" s="41"/>
      <c r="O398" s="58" t="s">
        <v>2</v>
      </c>
      <c r="P398" s="41"/>
      <c r="Q398" s="41"/>
      <c r="R398" s="401"/>
      <c r="S398" s="401"/>
    </row>
    <row r="399" spans="1:19" s="36" customFormat="1" ht="11.25" outlineLevel="4" x14ac:dyDescent="0.2">
      <c r="A399" s="37"/>
      <c r="B399" s="38"/>
      <c r="C399" s="39" t="s">
        <v>1</v>
      </c>
      <c r="D399" s="39"/>
      <c r="E399" s="38"/>
      <c r="F399" s="40">
        <v>31.451499999999999</v>
      </c>
      <c r="G399" s="41"/>
      <c r="H399" s="42"/>
      <c r="I399" s="41"/>
      <c r="J399" s="43"/>
      <c r="K399" s="44"/>
      <c r="L399" s="41"/>
      <c r="M399" s="41"/>
      <c r="N399" s="41"/>
      <c r="O399" s="58" t="s">
        <v>2</v>
      </c>
      <c r="P399" s="41"/>
      <c r="Q399" s="41"/>
      <c r="R399" s="401"/>
      <c r="S399" s="401"/>
    </row>
    <row r="400" spans="1:19" s="36" customFormat="1" ht="11.25" outlineLevel="4" x14ac:dyDescent="0.2">
      <c r="A400" s="37"/>
      <c r="B400" s="38"/>
      <c r="C400" s="39" t="s">
        <v>1407</v>
      </c>
      <c r="D400" s="39"/>
      <c r="E400" s="38"/>
      <c r="F400" s="40">
        <v>0</v>
      </c>
      <c r="G400" s="41"/>
      <c r="H400" s="42"/>
      <c r="I400" s="41"/>
      <c r="J400" s="43"/>
      <c r="K400" s="44"/>
      <c r="L400" s="41"/>
      <c r="M400" s="41"/>
      <c r="N400" s="41"/>
      <c r="O400" s="58" t="s">
        <v>2</v>
      </c>
      <c r="P400" s="41"/>
      <c r="Q400" s="41"/>
      <c r="R400" s="401"/>
      <c r="S400" s="401"/>
    </row>
    <row r="401" spans="1:27" s="36" customFormat="1" ht="11.25" outlineLevel="4" x14ac:dyDescent="0.2">
      <c r="A401" s="37"/>
      <c r="B401" s="38"/>
      <c r="C401" s="39" t="s">
        <v>1041</v>
      </c>
      <c r="D401" s="39"/>
      <c r="E401" s="38"/>
      <c r="F401" s="40">
        <v>9.6</v>
      </c>
      <c r="G401" s="41"/>
      <c r="H401" s="42"/>
      <c r="I401" s="41"/>
      <c r="J401" s="43"/>
      <c r="K401" s="44"/>
      <c r="L401" s="41"/>
      <c r="M401" s="41"/>
      <c r="N401" s="41"/>
      <c r="O401" s="58" t="s">
        <v>2</v>
      </c>
      <c r="P401" s="41"/>
      <c r="Q401" s="41"/>
      <c r="R401" s="401"/>
      <c r="S401" s="401"/>
    </row>
    <row r="402" spans="1:27" s="36" customFormat="1" ht="11.25" outlineLevel="4" x14ac:dyDescent="0.2">
      <c r="A402" s="37"/>
      <c r="B402" s="38"/>
      <c r="C402" s="39" t="s">
        <v>905</v>
      </c>
      <c r="D402" s="39"/>
      <c r="E402" s="38"/>
      <c r="F402" s="40">
        <v>0.6</v>
      </c>
      <c r="G402" s="41"/>
      <c r="H402" s="42"/>
      <c r="I402" s="41"/>
      <c r="J402" s="43"/>
      <c r="K402" s="44"/>
      <c r="L402" s="41"/>
      <c r="M402" s="41"/>
      <c r="N402" s="41"/>
      <c r="O402" s="58" t="s">
        <v>2</v>
      </c>
      <c r="P402" s="41"/>
      <c r="Q402" s="41"/>
      <c r="R402" s="401"/>
      <c r="S402" s="401"/>
    </row>
    <row r="403" spans="1:27" s="36" customFormat="1" ht="11.25" outlineLevel="4" x14ac:dyDescent="0.2">
      <c r="A403" s="37"/>
      <c r="B403" s="38"/>
      <c r="C403" s="39" t="s">
        <v>1045</v>
      </c>
      <c r="D403" s="39"/>
      <c r="E403" s="38"/>
      <c r="F403" s="40">
        <v>6.6</v>
      </c>
      <c r="G403" s="41"/>
      <c r="H403" s="42"/>
      <c r="I403" s="41"/>
      <c r="J403" s="43"/>
      <c r="K403" s="44"/>
      <c r="L403" s="41"/>
      <c r="M403" s="41"/>
      <c r="N403" s="41"/>
      <c r="O403" s="58" t="s">
        <v>2</v>
      </c>
      <c r="P403" s="41"/>
      <c r="Q403" s="41"/>
      <c r="R403" s="401"/>
      <c r="S403" s="401"/>
    </row>
    <row r="404" spans="1:27" s="36" customFormat="1" ht="11.25" outlineLevel="4" x14ac:dyDescent="0.2">
      <c r="A404" s="37"/>
      <c r="B404" s="38"/>
      <c r="C404" s="39" t="s">
        <v>915</v>
      </c>
      <c r="D404" s="39"/>
      <c r="E404" s="38"/>
      <c r="F404" s="40">
        <v>0.96</v>
      </c>
      <c r="G404" s="41"/>
      <c r="H404" s="42"/>
      <c r="I404" s="41"/>
      <c r="J404" s="43"/>
      <c r="K404" s="44"/>
      <c r="L404" s="41"/>
      <c r="M404" s="41"/>
      <c r="N404" s="41"/>
      <c r="O404" s="58" t="s">
        <v>2</v>
      </c>
      <c r="P404" s="41"/>
      <c r="Q404" s="41"/>
      <c r="R404" s="401"/>
      <c r="S404" s="401"/>
    </row>
    <row r="405" spans="1:27" s="36" customFormat="1" ht="11.25" outlineLevel="4" x14ac:dyDescent="0.2">
      <c r="A405" s="37"/>
      <c r="B405" s="38"/>
      <c r="C405" s="39" t="s">
        <v>1161</v>
      </c>
      <c r="D405" s="39"/>
      <c r="E405" s="38"/>
      <c r="F405" s="40">
        <v>3.1499999999999995</v>
      </c>
      <c r="G405" s="41"/>
      <c r="H405" s="42"/>
      <c r="I405" s="41"/>
      <c r="J405" s="43"/>
      <c r="K405" s="44"/>
      <c r="L405" s="41"/>
      <c r="M405" s="41"/>
      <c r="N405" s="41"/>
      <c r="O405" s="58" t="s">
        <v>2</v>
      </c>
      <c r="P405" s="41"/>
      <c r="Q405" s="41"/>
      <c r="R405" s="401"/>
      <c r="S405" s="401"/>
    </row>
    <row r="406" spans="1:27" s="36" customFormat="1" ht="11.25" outlineLevel="4" x14ac:dyDescent="0.2">
      <c r="A406" s="37"/>
      <c r="B406" s="38"/>
      <c r="C406" s="39" t="s">
        <v>953</v>
      </c>
      <c r="D406" s="39"/>
      <c r="E406" s="38"/>
      <c r="F406" s="40">
        <v>0.77</v>
      </c>
      <c r="G406" s="41"/>
      <c r="H406" s="42"/>
      <c r="I406" s="41"/>
      <c r="J406" s="43"/>
      <c r="K406" s="44"/>
      <c r="L406" s="41"/>
      <c r="M406" s="41"/>
      <c r="N406" s="41"/>
      <c r="O406" s="58" t="s">
        <v>2</v>
      </c>
      <c r="P406" s="41"/>
      <c r="Q406" s="41"/>
      <c r="R406" s="401"/>
      <c r="S406" s="401"/>
    </row>
    <row r="407" spans="1:27" s="36" customFormat="1" ht="11.25" outlineLevel="4" x14ac:dyDescent="0.2">
      <c r="A407" s="37"/>
      <c r="B407" s="38"/>
      <c r="C407" s="39" t="s">
        <v>956</v>
      </c>
      <c r="D407" s="39"/>
      <c r="E407" s="38"/>
      <c r="F407" s="40">
        <v>0.97999999999999987</v>
      </c>
      <c r="G407" s="41"/>
      <c r="H407" s="42"/>
      <c r="I407" s="41"/>
      <c r="J407" s="43"/>
      <c r="K407" s="44"/>
      <c r="L407" s="41"/>
      <c r="M407" s="41"/>
      <c r="N407" s="41"/>
      <c r="O407" s="58" t="s">
        <v>2</v>
      </c>
      <c r="P407" s="41"/>
      <c r="Q407" s="41"/>
      <c r="R407" s="401"/>
      <c r="S407" s="401"/>
    </row>
    <row r="408" spans="1:27" s="36" customFormat="1" ht="11.25" outlineLevel="4" x14ac:dyDescent="0.2">
      <c r="A408" s="37"/>
      <c r="B408" s="38"/>
      <c r="C408" s="39" t="s">
        <v>958</v>
      </c>
      <c r="D408" s="39"/>
      <c r="E408" s="38"/>
      <c r="F408" s="40">
        <v>0.42</v>
      </c>
      <c r="G408" s="41"/>
      <c r="H408" s="42"/>
      <c r="I408" s="41"/>
      <c r="J408" s="43"/>
      <c r="K408" s="44"/>
      <c r="L408" s="41"/>
      <c r="M408" s="41"/>
      <c r="N408" s="41"/>
      <c r="O408" s="58" t="s">
        <v>2</v>
      </c>
      <c r="P408" s="41"/>
      <c r="Q408" s="41"/>
      <c r="R408" s="401"/>
      <c r="S408" s="401"/>
    </row>
    <row r="409" spans="1:27" s="36" customFormat="1" ht="11.25" outlineLevel="4" x14ac:dyDescent="0.2">
      <c r="A409" s="37"/>
      <c r="B409" s="38"/>
      <c r="C409" s="39" t="s">
        <v>961</v>
      </c>
      <c r="D409" s="39"/>
      <c r="E409" s="38"/>
      <c r="F409" s="40">
        <v>0.84</v>
      </c>
      <c r="G409" s="41"/>
      <c r="H409" s="42"/>
      <c r="I409" s="41"/>
      <c r="J409" s="43"/>
      <c r="K409" s="44"/>
      <c r="L409" s="41"/>
      <c r="M409" s="41"/>
      <c r="N409" s="41"/>
      <c r="O409" s="58" t="s">
        <v>2</v>
      </c>
      <c r="P409" s="41"/>
      <c r="Q409" s="41"/>
      <c r="R409" s="401"/>
      <c r="S409" s="401"/>
    </row>
    <row r="410" spans="1:27" s="36" customFormat="1" ht="11.25" outlineLevel="4" x14ac:dyDescent="0.2">
      <c r="A410" s="37"/>
      <c r="B410" s="38"/>
      <c r="C410" s="39" t="s">
        <v>964</v>
      </c>
      <c r="D410" s="39"/>
      <c r="E410" s="38"/>
      <c r="F410" s="40">
        <v>0.35</v>
      </c>
      <c r="G410" s="41"/>
      <c r="H410" s="42"/>
      <c r="I410" s="41"/>
      <c r="J410" s="43"/>
      <c r="K410" s="44"/>
      <c r="L410" s="41"/>
      <c r="M410" s="41"/>
      <c r="N410" s="41"/>
      <c r="O410" s="58" t="s">
        <v>2</v>
      </c>
      <c r="P410" s="41"/>
      <c r="Q410" s="41"/>
      <c r="R410" s="401"/>
      <c r="S410" s="401"/>
    </row>
    <row r="411" spans="1:27" s="36" customFormat="1" ht="11.25" outlineLevel="4" x14ac:dyDescent="0.2">
      <c r="A411" s="37"/>
      <c r="B411" s="38"/>
      <c r="C411" s="39" t="s">
        <v>969</v>
      </c>
      <c r="D411" s="39"/>
      <c r="E411" s="38"/>
      <c r="F411" s="40">
        <v>1.155</v>
      </c>
      <c r="G411" s="41"/>
      <c r="H411" s="42"/>
      <c r="I411" s="41"/>
      <c r="J411" s="43"/>
      <c r="K411" s="44"/>
      <c r="L411" s="41"/>
      <c r="M411" s="41"/>
      <c r="N411" s="41"/>
      <c r="O411" s="58" t="s">
        <v>2</v>
      </c>
      <c r="P411" s="41"/>
      <c r="Q411" s="41"/>
      <c r="R411" s="401"/>
      <c r="S411" s="401"/>
    </row>
    <row r="412" spans="1:27" s="36" customFormat="1" ht="11.25" outlineLevel="4" x14ac:dyDescent="0.2">
      <c r="A412" s="37"/>
      <c r="B412" s="38"/>
      <c r="C412" s="39" t="s">
        <v>1</v>
      </c>
      <c r="D412" s="39"/>
      <c r="E412" s="38"/>
      <c r="F412" s="40">
        <v>25.425000000000001</v>
      </c>
      <c r="G412" s="41"/>
      <c r="H412" s="42"/>
      <c r="I412" s="41"/>
      <c r="J412" s="43"/>
      <c r="K412" s="44"/>
      <c r="L412" s="41"/>
      <c r="M412" s="41"/>
      <c r="N412" s="41"/>
      <c r="O412" s="58" t="s">
        <v>2</v>
      </c>
      <c r="P412" s="41"/>
      <c r="Q412" s="41"/>
      <c r="R412" s="401"/>
      <c r="S412" s="401"/>
    </row>
    <row r="413" spans="1:27" s="30" customFormat="1" ht="24" outlineLevel="3" x14ac:dyDescent="0.2">
      <c r="A413" s="12">
        <v>9</v>
      </c>
      <c r="B413" s="31" t="s">
        <v>547</v>
      </c>
      <c r="C413" s="32" t="s">
        <v>1856</v>
      </c>
      <c r="D413" s="32"/>
      <c r="E413" s="13" t="s">
        <v>3</v>
      </c>
      <c r="F413" s="33">
        <v>9.25</v>
      </c>
      <c r="G413" s="14">
        <v>0</v>
      </c>
      <c r="H413" s="33">
        <f>F413*(1+G413/100)</f>
        <v>9.25</v>
      </c>
      <c r="I413" s="475"/>
      <c r="J413" s="15">
        <f>H413*I413</f>
        <v>0</v>
      </c>
      <c r="K413" s="34">
        <v>0.05</v>
      </c>
      <c r="L413" s="35">
        <f>H413*K413</f>
        <v>0.46250000000000002</v>
      </c>
      <c r="M413" s="34"/>
      <c r="N413" s="35">
        <f>H413*M413</f>
        <v>0</v>
      </c>
      <c r="O413" s="15">
        <v>21</v>
      </c>
      <c r="P413" s="15">
        <f>J413*(O413/100)</f>
        <v>0</v>
      </c>
      <c r="Q413" s="15">
        <f>J413+P413</f>
        <v>0</v>
      </c>
      <c r="R413" s="400"/>
      <c r="S413" s="400"/>
      <c r="T413" s="232"/>
      <c r="U413" s="232"/>
      <c r="V413" s="232"/>
      <c r="W413" s="232"/>
      <c r="X413" s="232"/>
      <c r="Y413" s="232"/>
      <c r="Z413" s="232"/>
      <c r="AA413" s="232"/>
    </row>
    <row r="414" spans="1:27" s="30" customFormat="1" ht="24" outlineLevel="3" x14ac:dyDescent="0.2">
      <c r="A414" s="12">
        <v>10</v>
      </c>
      <c r="B414" s="31" t="s">
        <v>233</v>
      </c>
      <c r="C414" s="32" t="s">
        <v>1883</v>
      </c>
      <c r="D414" s="32" t="s">
        <v>17</v>
      </c>
      <c r="E414" s="13" t="s">
        <v>7</v>
      </c>
      <c r="F414" s="33">
        <v>14.83</v>
      </c>
      <c r="G414" s="14">
        <v>0</v>
      </c>
      <c r="H414" s="33">
        <f>F414*(1+G414/100)</f>
        <v>14.83</v>
      </c>
      <c r="I414" s="475"/>
      <c r="J414" s="15">
        <f>H414*I414</f>
        <v>0</v>
      </c>
      <c r="K414" s="34">
        <v>0.105</v>
      </c>
      <c r="L414" s="35">
        <f>H414*K414</f>
        <v>1.55715</v>
      </c>
      <c r="M414" s="34"/>
      <c r="N414" s="35">
        <f>H414*M414</f>
        <v>0</v>
      </c>
      <c r="O414" s="15">
        <v>21</v>
      </c>
      <c r="P414" s="15">
        <f>J414*(O414/100)</f>
        <v>0</v>
      </c>
      <c r="Q414" s="15">
        <f>J414+P414</f>
        <v>0</v>
      </c>
      <c r="R414" s="400"/>
      <c r="S414" s="400"/>
      <c r="T414" s="232"/>
      <c r="U414" s="232"/>
      <c r="V414" s="232"/>
      <c r="W414" s="232"/>
      <c r="X414" s="232"/>
      <c r="Y414" s="232"/>
      <c r="Z414" s="232"/>
      <c r="AA414" s="232"/>
    </row>
    <row r="415" spans="1:27" s="36" customFormat="1" ht="11.25" outlineLevel="4" x14ac:dyDescent="0.2">
      <c r="A415" s="37"/>
      <c r="B415" s="38"/>
      <c r="C415" s="39" t="s">
        <v>1529</v>
      </c>
      <c r="D415" s="39"/>
      <c r="E415" s="38"/>
      <c r="F415" s="40">
        <v>0</v>
      </c>
      <c r="G415" s="41"/>
      <c r="H415" s="42"/>
      <c r="I415" s="41"/>
      <c r="J415" s="43"/>
      <c r="K415" s="44"/>
      <c r="L415" s="41"/>
      <c r="M415" s="41"/>
      <c r="N415" s="41"/>
      <c r="O415" s="58" t="s">
        <v>2</v>
      </c>
      <c r="P415" s="41"/>
      <c r="Q415" s="41"/>
      <c r="R415" s="401"/>
      <c r="S415" s="401"/>
    </row>
    <row r="416" spans="1:27" s="36" customFormat="1" ht="11.25" outlineLevel="4" x14ac:dyDescent="0.2">
      <c r="A416" s="37"/>
      <c r="B416" s="38"/>
      <c r="C416" s="39" t="s">
        <v>1093</v>
      </c>
      <c r="D416" s="39"/>
      <c r="E416" s="38"/>
      <c r="F416" s="40">
        <v>0.95</v>
      </c>
      <c r="G416" s="41"/>
      <c r="H416" s="42"/>
      <c r="I416" s="41"/>
      <c r="J416" s="43"/>
      <c r="K416" s="44"/>
      <c r="L416" s="41"/>
      <c r="M416" s="41"/>
      <c r="N416" s="41"/>
      <c r="O416" s="58" t="s">
        <v>2</v>
      </c>
      <c r="P416" s="41"/>
      <c r="Q416" s="41"/>
      <c r="R416" s="401"/>
      <c r="S416" s="401"/>
    </row>
    <row r="417" spans="1:27" s="36" customFormat="1" ht="11.25" outlineLevel="4" x14ac:dyDescent="0.2">
      <c r="A417" s="37"/>
      <c r="B417" s="38"/>
      <c r="C417" s="39" t="s">
        <v>1023</v>
      </c>
      <c r="D417" s="39"/>
      <c r="E417" s="38"/>
      <c r="F417" s="40">
        <v>2.04</v>
      </c>
      <c r="G417" s="41"/>
      <c r="H417" s="42"/>
      <c r="I417" s="41"/>
      <c r="J417" s="43"/>
      <c r="K417" s="44"/>
      <c r="L417" s="41"/>
      <c r="M417" s="41"/>
      <c r="N417" s="41"/>
      <c r="O417" s="58" t="s">
        <v>2</v>
      </c>
      <c r="P417" s="41"/>
      <c r="Q417" s="41"/>
      <c r="R417" s="401"/>
      <c r="S417" s="401"/>
    </row>
    <row r="418" spans="1:27" s="36" customFormat="1" ht="11.25" outlineLevel="4" x14ac:dyDescent="0.2">
      <c r="A418" s="37"/>
      <c r="B418" s="38"/>
      <c r="C418" s="39" t="s">
        <v>1024</v>
      </c>
      <c r="D418" s="39"/>
      <c r="E418" s="38"/>
      <c r="F418" s="40">
        <v>3.2</v>
      </c>
      <c r="G418" s="41"/>
      <c r="H418" s="42"/>
      <c r="I418" s="41"/>
      <c r="J418" s="43"/>
      <c r="K418" s="44"/>
      <c r="L418" s="41"/>
      <c r="M418" s="41"/>
      <c r="N418" s="41"/>
      <c r="O418" s="58" t="s">
        <v>2</v>
      </c>
      <c r="P418" s="41"/>
      <c r="Q418" s="41"/>
      <c r="R418" s="401"/>
      <c r="S418" s="401"/>
    </row>
    <row r="419" spans="1:27" s="36" customFormat="1" ht="11.25" outlineLevel="4" x14ac:dyDescent="0.2">
      <c r="A419" s="37"/>
      <c r="B419" s="38"/>
      <c r="C419" s="39" t="s">
        <v>1025</v>
      </c>
      <c r="D419" s="39"/>
      <c r="E419" s="38"/>
      <c r="F419" s="40">
        <v>1.04</v>
      </c>
      <c r="G419" s="41"/>
      <c r="H419" s="42"/>
      <c r="I419" s="41"/>
      <c r="J419" s="43"/>
      <c r="K419" s="44"/>
      <c r="L419" s="41"/>
      <c r="M419" s="41"/>
      <c r="N419" s="41"/>
      <c r="O419" s="58" t="s">
        <v>2</v>
      </c>
      <c r="P419" s="41"/>
      <c r="Q419" s="41"/>
      <c r="R419" s="401"/>
      <c r="S419" s="401"/>
    </row>
    <row r="420" spans="1:27" s="36" customFormat="1" ht="11.25" outlineLevel="4" x14ac:dyDescent="0.2">
      <c r="A420" s="37"/>
      <c r="B420" s="38"/>
      <c r="C420" s="39" t="s">
        <v>1026</v>
      </c>
      <c r="D420" s="39"/>
      <c r="E420" s="38"/>
      <c r="F420" s="40">
        <v>0.88000000000000012</v>
      </c>
      <c r="G420" s="41"/>
      <c r="H420" s="42"/>
      <c r="I420" s="41"/>
      <c r="J420" s="43"/>
      <c r="K420" s="44"/>
      <c r="L420" s="41"/>
      <c r="M420" s="41"/>
      <c r="N420" s="41"/>
      <c r="O420" s="58" t="s">
        <v>2</v>
      </c>
      <c r="P420" s="41"/>
      <c r="Q420" s="41"/>
      <c r="R420" s="401"/>
      <c r="S420" s="401"/>
    </row>
    <row r="421" spans="1:27" s="36" customFormat="1" ht="11.25" outlineLevel="4" x14ac:dyDescent="0.2">
      <c r="A421" s="37"/>
      <c r="B421" s="38"/>
      <c r="C421" s="39" t="s">
        <v>1027</v>
      </c>
      <c r="D421" s="39"/>
      <c r="E421" s="38"/>
      <c r="F421" s="40">
        <v>0.64000000000000012</v>
      </c>
      <c r="G421" s="41"/>
      <c r="H421" s="42"/>
      <c r="I421" s="41"/>
      <c r="J421" s="43"/>
      <c r="K421" s="44"/>
      <c r="L421" s="41"/>
      <c r="M421" s="41"/>
      <c r="N421" s="41"/>
      <c r="O421" s="58" t="s">
        <v>2</v>
      </c>
      <c r="P421" s="41"/>
      <c r="Q421" s="41"/>
      <c r="R421" s="401"/>
      <c r="S421" s="401"/>
    </row>
    <row r="422" spans="1:27" s="36" customFormat="1" ht="11.25" outlineLevel="4" x14ac:dyDescent="0.2">
      <c r="A422" s="37"/>
      <c r="B422" s="38"/>
      <c r="C422" s="39" t="s">
        <v>1028</v>
      </c>
      <c r="D422" s="39"/>
      <c r="E422" s="38"/>
      <c r="F422" s="40">
        <v>0.44000000000000006</v>
      </c>
      <c r="G422" s="41"/>
      <c r="H422" s="42"/>
      <c r="I422" s="41"/>
      <c r="J422" s="43"/>
      <c r="K422" s="44"/>
      <c r="L422" s="41"/>
      <c r="M422" s="41"/>
      <c r="N422" s="41"/>
      <c r="O422" s="58" t="s">
        <v>2</v>
      </c>
      <c r="P422" s="41"/>
      <c r="Q422" s="41"/>
      <c r="R422" s="401"/>
      <c r="S422" s="401"/>
    </row>
    <row r="423" spans="1:27" s="36" customFormat="1" ht="11.25" outlineLevel="4" x14ac:dyDescent="0.2">
      <c r="A423" s="37"/>
      <c r="B423" s="38"/>
      <c r="C423" s="39" t="s">
        <v>1029</v>
      </c>
      <c r="D423" s="39"/>
      <c r="E423" s="38"/>
      <c r="F423" s="40">
        <v>1.04</v>
      </c>
      <c r="G423" s="41"/>
      <c r="H423" s="42"/>
      <c r="I423" s="41"/>
      <c r="J423" s="43"/>
      <c r="K423" s="44"/>
      <c r="L423" s="41"/>
      <c r="M423" s="41"/>
      <c r="N423" s="41"/>
      <c r="O423" s="58" t="s">
        <v>2</v>
      </c>
      <c r="P423" s="41"/>
      <c r="Q423" s="41"/>
      <c r="R423" s="401"/>
      <c r="S423" s="401"/>
    </row>
    <row r="424" spans="1:27" s="36" customFormat="1" ht="11.25" outlineLevel="4" x14ac:dyDescent="0.2">
      <c r="A424" s="37"/>
      <c r="B424" s="38"/>
      <c r="C424" s="39" t="s">
        <v>1030</v>
      </c>
      <c r="D424" s="39"/>
      <c r="E424" s="38"/>
      <c r="F424" s="40">
        <v>1.2000000000000002</v>
      </c>
      <c r="G424" s="41"/>
      <c r="H424" s="42"/>
      <c r="I424" s="41"/>
      <c r="J424" s="43"/>
      <c r="K424" s="44"/>
      <c r="L424" s="41"/>
      <c r="M424" s="41"/>
      <c r="N424" s="41"/>
      <c r="O424" s="58" t="s">
        <v>2</v>
      </c>
      <c r="P424" s="41"/>
      <c r="Q424" s="41"/>
      <c r="R424" s="401"/>
      <c r="S424" s="401"/>
    </row>
    <row r="425" spans="1:27" s="36" customFormat="1" ht="11.25" outlineLevel="4" x14ac:dyDescent="0.2">
      <c r="A425" s="37"/>
      <c r="B425" s="38"/>
      <c r="C425" s="39" t="s">
        <v>1031</v>
      </c>
      <c r="D425" s="39"/>
      <c r="E425" s="38"/>
      <c r="F425" s="40">
        <v>1.56</v>
      </c>
      <c r="G425" s="41"/>
      <c r="H425" s="42"/>
      <c r="I425" s="41"/>
      <c r="J425" s="43"/>
      <c r="K425" s="44"/>
      <c r="L425" s="41"/>
      <c r="M425" s="41"/>
      <c r="N425" s="41"/>
      <c r="O425" s="58" t="s">
        <v>2</v>
      </c>
      <c r="P425" s="41"/>
      <c r="Q425" s="41"/>
      <c r="R425" s="401"/>
      <c r="S425" s="401"/>
    </row>
    <row r="426" spans="1:27" s="36" customFormat="1" ht="11.25" outlineLevel="4" x14ac:dyDescent="0.2">
      <c r="A426" s="37"/>
      <c r="B426" s="38"/>
      <c r="C426" s="39" t="s">
        <v>1032</v>
      </c>
      <c r="D426" s="39"/>
      <c r="E426" s="38"/>
      <c r="F426" s="40">
        <v>0.96</v>
      </c>
      <c r="G426" s="41"/>
      <c r="H426" s="42"/>
      <c r="I426" s="41"/>
      <c r="J426" s="43"/>
      <c r="K426" s="44"/>
      <c r="L426" s="41"/>
      <c r="M426" s="41"/>
      <c r="N426" s="41"/>
      <c r="O426" s="58" t="s">
        <v>2</v>
      </c>
      <c r="P426" s="41"/>
      <c r="Q426" s="41"/>
      <c r="R426" s="401"/>
      <c r="S426" s="401"/>
    </row>
    <row r="427" spans="1:27" s="36" customFormat="1" ht="11.25" outlineLevel="4" x14ac:dyDescent="0.2">
      <c r="A427" s="37"/>
      <c r="B427" s="38"/>
      <c r="C427" s="39" t="s">
        <v>1033</v>
      </c>
      <c r="D427" s="39"/>
      <c r="E427" s="38"/>
      <c r="F427" s="40">
        <v>0.88000000000000012</v>
      </c>
      <c r="G427" s="41"/>
      <c r="H427" s="42"/>
      <c r="I427" s="41"/>
      <c r="J427" s="43"/>
      <c r="K427" s="44"/>
      <c r="L427" s="41"/>
      <c r="M427" s="41"/>
      <c r="N427" s="41"/>
      <c r="O427" s="58" t="s">
        <v>2</v>
      </c>
      <c r="P427" s="41"/>
      <c r="Q427" s="41"/>
      <c r="R427" s="401"/>
      <c r="S427" s="401"/>
    </row>
    <row r="428" spans="1:27" s="30" customFormat="1" ht="24" outlineLevel="3" x14ac:dyDescent="0.2">
      <c r="A428" s="12">
        <v>11</v>
      </c>
      <c r="B428" s="31" t="s">
        <v>218</v>
      </c>
      <c r="C428" s="32" t="s">
        <v>1836</v>
      </c>
      <c r="D428" s="32" t="s">
        <v>160</v>
      </c>
      <c r="E428" s="13" t="s">
        <v>26</v>
      </c>
      <c r="F428" s="33">
        <v>560</v>
      </c>
      <c r="G428" s="14">
        <v>0</v>
      </c>
      <c r="H428" s="33">
        <f>F428*(1+G428/100)</f>
        <v>560</v>
      </c>
      <c r="I428" s="475"/>
      <c r="J428" s="15">
        <f>H428*I428</f>
        <v>0</v>
      </c>
      <c r="K428" s="34">
        <v>3.7599999999999999E-3</v>
      </c>
      <c r="L428" s="35">
        <f>H428*K428</f>
        <v>2.1055999999999999</v>
      </c>
      <c r="M428" s="34"/>
      <c r="N428" s="35">
        <f>H428*M428</f>
        <v>0</v>
      </c>
      <c r="O428" s="15">
        <v>21</v>
      </c>
      <c r="P428" s="15">
        <f>J428*(O428/100)</f>
        <v>0</v>
      </c>
      <c r="Q428" s="15">
        <f>J428+P428</f>
        <v>0</v>
      </c>
      <c r="R428" s="400"/>
      <c r="S428" s="400"/>
      <c r="T428" s="232"/>
      <c r="U428" s="232"/>
      <c r="V428" s="232"/>
      <c r="W428" s="232"/>
      <c r="X428" s="232"/>
      <c r="Y428" s="232"/>
      <c r="Z428" s="232"/>
      <c r="AA428" s="232"/>
    </row>
    <row r="429" spans="1:27" s="36" customFormat="1" ht="11.25" outlineLevel="4" x14ac:dyDescent="0.2">
      <c r="A429" s="37"/>
      <c r="B429" s="38"/>
      <c r="C429" s="39" t="s">
        <v>1543</v>
      </c>
      <c r="D429" s="39"/>
      <c r="E429" s="38"/>
      <c r="F429" s="40">
        <v>0</v>
      </c>
      <c r="G429" s="41"/>
      <c r="H429" s="42"/>
      <c r="I429" s="41"/>
      <c r="J429" s="43"/>
      <c r="K429" s="44"/>
      <c r="L429" s="41"/>
      <c r="M429" s="41"/>
      <c r="N429" s="41"/>
      <c r="O429" s="58" t="s">
        <v>2</v>
      </c>
      <c r="P429" s="41"/>
      <c r="Q429" s="41"/>
      <c r="R429" s="401"/>
      <c r="S429" s="401"/>
    </row>
    <row r="430" spans="1:27" s="36" customFormat="1" ht="11.25" outlineLevel="4" x14ac:dyDescent="0.2">
      <c r="A430" s="37"/>
      <c r="B430" s="38"/>
      <c r="C430" s="39" t="s">
        <v>1402</v>
      </c>
      <c r="D430" s="39"/>
      <c r="E430" s="38"/>
      <c r="F430" s="40">
        <v>394</v>
      </c>
      <c r="G430" s="41"/>
      <c r="H430" s="42"/>
      <c r="I430" s="41"/>
      <c r="J430" s="43"/>
      <c r="K430" s="44"/>
      <c r="L430" s="41"/>
      <c r="M430" s="41"/>
      <c r="N430" s="41"/>
      <c r="O430" s="58" t="s">
        <v>2</v>
      </c>
      <c r="P430" s="41"/>
      <c r="Q430" s="41"/>
      <c r="R430" s="401"/>
      <c r="S430" s="401"/>
    </row>
    <row r="431" spans="1:27" s="36" customFormat="1" ht="11.25" outlineLevel="4" x14ac:dyDescent="0.2">
      <c r="A431" s="37"/>
      <c r="B431" s="38"/>
      <c r="C431" s="39" t="s">
        <v>1076</v>
      </c>
      <c r="D431" s="39"/>
      <c r="E431" s="38"/>
      <c r="F431" s="40">
        <v>166</v>
      </c>
      <c r="G431" s="41"/>
      <c r="H431" s="42"/>
      <c r="I431" s="41"/>
      <c r="J431" s="43"/>
      <c r="K431" s="44"/>
      <c r="L431" s="41"/>
      <c r="M431" s="41"/>
      <c r="N431" s="41"/>
      <c r="O431" s="58" t="s">
        <v>2</v>
      </c>
      <c r="P431" s="41"/>
      <c r="Q431" s="41"/>
      <c r="R431" s="401"/>
      <c r="S431" s="401"/>
    </row>
    <row r="432" spans="1:27" s="60" customFormat="1" ht="12.75" customHeight="1" outlineLevel="3" x14ac:dyDescent="0.2">
      <c r="A432" s="61"/>
      <c r="B432" s="62"/>
      <c r="C432" s="63"/>
      <c r="D432" s="65"/>
      <c r="E432" s="62"/>
      <c r="F432" s="64"/>
      <c r="G432" s="65"/>
      <c r="H432" s="64"/>
      <c r="I432" s="65"/>
      <c r="J432" s="66"/>
      <c r="K432" s="67"/>
      <c r="L432" s="65"/>
      <c r="M432" s="65"/>
      <c r="N432" s="65"/>
      <c r="O432" s="59" t="s">
        <v>2</v>
      </c>
      <c r="P432" s="65"/>
      <c r="Q432" s="65"/>
      <c r="R432" s="402"/>
      <c r="S432" s="402"/>
      <c r="T432" s="233"/>
      <c r="U432" s="233"/>
      <c r="V432" s="233"/>
      <c r="W432" s="233"/>
      <c r="X432" s="233"/>
      <c r="Y432" s="233"/>
      <c r="Z432" s="233"/>
      <c r="AA432" s="233"/>
    </row>
    <row r="433" spans="1:27" s="21" customFormat="1" ht="16.5" customHeight="1" outlineLevel="2" x14ac:dyDescent="0.2">
      <c r="A433" s="22"/>
      <c r="B433" s="23"/>
      <c r="C433" s="23" t="s">
        <v>1497</v>
      </c>
      <c r="D433" s="29"/>
      <c r="E433" s="6"/>
      <c r="F433" s="24"/>
      <c r="G433" s="25"/>
      <c r="H433" s="24"/>
      <c r="I433" s="25"/>
      <c r="J433" s="26">
        <f>SUBTOTAL(9,J434:J914)</f>
        <v>0</v>
      </c>
      <c r="K433" s="27"/>
      <c r="L433" s="28">
        <f>SUBTOTAL(9,L434:L914)</f>
        <v>27.705853721499995</v>
      </c>
      <c r="M433" s="25"/>
      <c r="N433" s="28">
        <f>SUBTOTAL(9,N434:N914)</f>
        <v>0</v>
      </c>
      <c r="O433" s="57" t="s">
        <v>2</v>
      </c>
      <c r="P433" s="26">
        <f>SUBTOTAL(9,P434:P914)</f>
        <v>0</v>
      </c>
      <c r="Q433" s="26">
        <f>SUBTOTAL(9,Q434:Q914)</f>
        <v>0</v>
      </c>
      <c r="R433" s="399"/>
      <c r="S433" s="399"/>
      <c r="T433" s="231"/>
      <c r="U433" s="231"/>
      <c r="V433" s="231"/>
      <c r="W433" s="231"/>
      <c r="X433" s="231"/>
      <c r="Y433" s="231"/>
      <c r="Z433" s="231"/>
      <c r="AA433" s="231"/>
    </row>
    <row r="434" spans="1:27" s="30" customFormat="1" ht="12" outlineLevel="3" x14ac:dyDescent="0.2">
      <c r="A434" s="12">
        <v>1</v>
      </c>
      <c r="B434" s="31" t="s">
        <v>232</v>
      </c>
      <c r="C434" s="32" t="s">
        <v>1865</v>
      </c>
      <c r="D434" s="32"/>
      <c r="E434" s="13" t="s">
        <v>7</v>
      </c>
      <c r="F434" s="33">
        <v>1367.4639999999999</v>
      </c>
      <c r="G434" s="14">
        <v>0</v>
      </c>
      <c r="H434" s="33">
        <f>F434*(1+G434/100)</f>
        <v>1367.4639999999999</v>
      </c>
      <c r="I434" s="475"/>
      <c r="J434" s="15">
        <f>H434*I434</f>
        <v>0</v>
      </c>
      <c r="K434" s="34"/>
      <c r="L434" s="35">
        <f>H434*K434</f>
        <v>0</v>
      </c>
      <c r="M434" s="34"/>
      <c r="N434" s="35">
        <f>H434*M434</f>
        <v>0</v>
      </c>
      <c r="O434" s="15">
        <v>21</v>
      </c>
      <c r="P434" s="15">
        <f>J434*(O434/100)</f>
        <v>0</v>
      </c>
      <c r="Q434" s="15">
        <f>J434+P434</f>
        <v>0</v>
      </c>
      <c r="R434" s="400"/>
      <c r="S434" s="400"/>
      <c r="T434" s="232"/>
      <c r="U434" s="232"/>
      <c r="V434" s="232"/>
      <c r="W434" s="232"/>
      <c r="X434" s="232"/>
      <c r="Y434" s="232"/>
      <c r="Z434" s="232"/>
      <c r="AA434" s="232"/>
    </row>
    <row r="435" spans="1:27" s="30" customFormat="1" ht="12" outlineLevel="3" x14ac:dyDescent="0.2">
      <c r="A435" s="12">
        <v>2</v>
      </c>
      <c r="B435" s="31" t="s">
        <v>596</v>
      </c>
      <c r="C435" s="32" t="s">
        <v>1784</v>
      </c>
      <c r="D435" s="32" t="s">
        <v>17</v>
      </c>
      <c r="E435" s="13" t="s">
        <v>7</v>
      </c>
      <c r="F435" s="33">
        <v>812.08900000000006</v>
      </c>
      <c r="G435" s="14">
        <v>0</v>
      </c>
      <c r="H435" s="33">
        <f>F435*(1+G435/100)</f>
        <v>812.08900000000006</v>
      </c>
      <c r="I435" s="475"/>
      <c r="J435" s="15">
        <f>H435*I435</f>
        <v>0</v>
      </c>
      <c r="K435" s="34">
        <v>3.8999999999999999E-4</v>
      </c>
      <c r="L435" s="35">
        <f>H435*K435</f>
        <v>0.31671471000000001</v>
      </c>
      <c r="M435" s="34"/>
      <c r="N435" s="35">
        <f>H435*M435</f>
        <v>0</v>
      </c>
      <c r="O435" s="15">
        <v>21</v>
      </c>
      <c r="P435" s="15">
        <f>J435*(O435/100)</f>
        <v>0</v>
      </c>
      <c r="Q435" s="15">
        <f>J435+P435</f>
        <v>0</v>
      </c>
      <c r="R435" s="400"/>
      <c r="S435" s="400"/>
      <c r="T435" s="232"/>
      <c r="U435" s="232"/>
      <c r="V435" s="232"/>
      <c r="W435" s="232"/>
      <c r="X435" s="232"/>
      <c r="Y435" s="232"/>
      <c r="Z435" s="232"/>
      <c r="AA435" s="232"/>
    </row>
    <row r="436" spans="1:27" s="30" customFormat="1" ht="12" outlineLevel="3" x14ac:dyDescent="0.2">
      <c r="A436" s="12">
        <v>3</v>
      </c>
      <c r="B436" s="31" t="s">
        <v>388</v>
      </c>
      <c r="C436" s="32" t="s">
        <v>1692</v>
      </c>
      <c r="D436" s="32" t="s">
        <v>17</v>
      </c>
      <c r="E436" s="13" t="s">
        <v>7</v>
      </c>
      <c r="F436" s="33">
        <v>812.08900000000006</v>
      </c>
      <c r="G436" s="14">
        <v>0</v>
      </c>
      <c r="H436" s="33">
        <f>F436*(1+G436/100)</f>
        <v>812.08900000000006</v>
      </c>
      <c r="I436" s="475"/>
      <c r="J436" s="15">
        <f>H436*I436</f>
        <v>0</v>
      </c>
      <c r="K436" s="34"/>
      <c r="L436" s="35">
        <f>H436*K436</f>
        <v>0</v>
      </c>
      <c r="M436" s="34"/>
      <c r="N436" s="35">
        <f>H436*M436</f>
        <v>0</v>
      </c>
      <c r="O436" s="15">
        <v>21</v>
      </c>
      <c r="P436" s="15">
        <f>J436*(O436/100)</f>
        <v>0</v>
      </c>
      <c r="Q436" s="15">
        <f>J436+P436</f>
        <v>0</v>
      </c>
      <c r="R436" s="400"/>
      <c r="S436" s="400"/>
      <c r="T436" s="232"/>
      <c r="U436" s="232"/>
      <c r="V436" s="232"/>
      <c r="W436" s="232"/>
      <c r="X436" s="232"/>
      <c r="Y436" s="232"/>
      <c r="Z436" s="232"/>
      <c r="AA436" s="232"/>
    </row>
    <row r="437" spans="1:27" s="36" customFormat="1" ht="11.25" outlineLevel="4" x14ac:dyDescent="0.2">
      <c r="A437" s="37"/>
      <c r="B437" s="38"/>
      <c r="C437" s="39" t="s">
        <v>527</v>
      </c>
      <c r="D437" s="39"/>
      <c r="E437" s="38"/>
      <c r="F437" s="40">
        <v>0</v>
      </c>
      <c r="G437" s="41"/>
      <c r="H437" s="42"/>
      <c r="I437" s="41"/>
      <c r="J437" s="43"/>
      <c r="K437" s="44"/>
      <c r="L437" s="41"/>
      <c r="M437" s="41"/>
      <c r="N437" s="41"/>
      <c r="O437" s="58" t="s">
        <v>2</v>
      </c>
      <c r="P437" s="41"/>
      <c r="Q437" s="41"/>
      <c r="R437" s="401"/>
      <c r="S437" s="401"/>
    </row>
    <row r="438" spans="1:27" s="36" customFormat="1" ht="11.25" outlineLevel="4" x14ac:dyDescent="0.2">
      <c r="A438" s="37"/>
      <c r="B438" s="38"/>
      <c r="C438" s="39" t="s">
        <v>1408</v>
      </c>
      <c r="D438" s="39"/>
      <c r="E438" s="38"/>
      <c r="F438" s="40">
        <v>0</v>
      </c>
      <c r="G438" s="41"/>
      <c r="H438" s="42"/>
      <c r="I438" s="41"/>
      <c r="J438" s="43"/>
      <c r="K438" s="44"/>
      <c r="L438" s="41"/>
      <c r="M438" s="41"/>
      <c r="N438" s="41"/>
      <c r="O438" s="58" t="s">
        <v>2</v>
      </c>
      <c r="P438" s="41"/>
      <c r="Q438" s="41"/>
      <c r="R438" s="401"/>
      <c r="S438" s="401"/>
    </row>
    <row r="439" spans="1:27" s="36" customFormat="1" ht="11.25" outlineLevel="4" x14ac:dyDescent="0.2">
      <c r="A439" s="37"/>
      <c r="B439" s="38"/>
      <c r="C439" s="39" t="s">
        <v>65</v>
      </c>
      <c r="D439" s="39"/>
      <c r="E439" s="38"/>
      <c r="F439" s="40">
        <v>0</v>
      </c>
      <c r="G439" s="41"/>
      <c r="H439" s="42"/>
      <c r="I439" s="41"/>
      <c r="J439" s="43"/>
      <c r="K439" s="44"/>
      <c r="L439" s="41"/>
      <c r="M439" s="41"/>
      <c r="N439" s="41"/>
      <c r="O439" s="58" t="s">
        <v>2</v>
      </c>
      <c r="P439" s="41"/>
      <c r="Q439" s="41"/>
      <c r="R439" s="401"/>
      <c r="S439" s="401"/>
    </row>
    <row r="440" spans="1:27" s="36" customFormat="1" ht="11.25" outlineLevel="4" x14ac:dyDescent="0.2">
      <c r="A440" s="37"/>
      <c r="B440" s="38"/>
      <c r="C440" s="39" t="s">
        <v>1349</v>
      </c>
      <c r="D440" s="39"/>
      <c r="E440" s="38"/>
      <c r="F440" s="40">
        <v>37.673999999999992</v>
      </c>
      <c r="G440" s="41"/>
      <c r="H440" s="42"/>
      <c r="I440" s="41"/>
      <c r="J440" s="43"/>
      <c r="K440" s="44"/>
      <c r="L440" s="41"/>
      <c r="M440" s="41"/>
      <c r="N440" s="41"/>
      <c r="O440" s="58" t="s">
        <v>2</v>
      </c>
      <c r="P440" s="41"/>
      <c r="Q440" s="41"/>
      <c r="R440" s="401"/>
      <c r="S440" s="401"/>
    </row>
    <row r="441" spans="1:27" s="36" customFormat="1" ht="11.25" outlineLevel="4" x14ac:dyDescent="0.2">
      <c r="A441" s="37"/>
      <c r="B441" s="38"/>
      <c r="C441" s="39" t="s">
        <v>1277</v>
      </c>
      <c r="D441" s="39"/>
      <c r="E441" s="38"/>
      <c r="F441" s="40">
        <v>0.96599999999999986</v>
      </c>
      <c r="G441" s="41"/>
      <c r="H441" s="42"/>
      <c r="I441" s="41"/>
      <c r="J441" s="43"/>
      <c r="K441" s="44"/>
      <c r="L441" s="41"/>
      <c r="M441" s="41"/>
      <c r="N441" s="41"/>
      <c r="O441" s="58" t="s">
        <v>2</v>
      </c>
      <c r="P441" s="41"/>
      <c r="Q441" s="41"/>
      <c r="R441" s="401"/>
      <c r="S441" s="401"/>
    </row>
    <row r="442" spans="1:27" s="36" customFormat="1" ht="11.25" outlineLevel="4" x14ac:dyDescent="0.2">
      <c r="A442" s="37"/>
      <c r="B442" s="38"/>
      <c r="C442" s="39" t="s">
        <v>1279</v>
      </c>
      <c r="D442" s="39"/>
      <c r="E442" s="38"/>
      <c r="F442" s="40">
        <v>3.1815000000000002</v>
      </c>
      <c r="G442" s="41"/>
      <c r="H442" s="42"/>
      <c r="I442" s="41"/>
      <c r="J442" s="43"/>
      <c r="K442" s="44"/>
      <c r="L442" s="41"/>
      <c r="M442" s="41"/>
      <c r="N442" s="41"/>
      <c r="O442" s="58" t="s">
        <v>2</v>
      </c>
      <c r="P442" s="41"/>
      <c r="Q442" s="41"/>
      <c r="R442" s="401"/>
      <c r="S442" s="401"/>
    </row>
    <row r="443" spans="1:27" s="36" customFormat="1" ht="11.25" outlineLevel="4" x14ac:dyDescent="0.2">
      <c r="A443" s="37"/>
      <c r="B443" s="38"/>
      <c r="C443" s="39" t="s">
        <v>1281</v>
      </c>
      <c r="D443" s="39"/>
      <c r="E443" s="38"/>
      <c r="F443" s="40">
        <v>0.42</v>
      </c>
      <c r="G443" s="41"/>
      <c r="H443" s="42"/>
      <c r="I443" s="41"/>
      <c r="J443" s="43"/>
      <c r="K443" s="44"/>
      <c r="L443" s="41"/>
      <c r="M443" s="41"/>
      <c r="N443" s="41"/>
      <c r="O443" s="58" t="s">
        <v>2</v>
      </c>
      <c r="P443" s="41"/>
      <c r="Q443" s="41"/>
      <c r="R443" s="401"/>
      <c r="S443" s="401"/>
    </row>
    <row r="444" spans="1:27" s="36" customFormat="1" ht="11.25" outlineLevel="4" x14ac:dyDescent="0.2">
      <c r="A444" s="37"/>
      <c r="B444" s="38"/>
      <c r="C444" s="39" t="s">
        <v>1283</v>
      </c>
      <c r="D444" s="39"/>
      <c r="E444" s="38"/>
      <c r="F444" s="40">
        <v>1.9319999999999997</v>
      </c>
      <c r="G444" s="41"/>
      <c r="H444" s="42"/>
      <c r="I444" s="41"/>
      <c r="J444" s="43"/>
      <c r="K444" s="44"/>
      <c r="L444" s="41"/>
      <c r="M444" s="41"/>
      <c r="N444" s="41"/>
      <c r="O444" s="58" t="s">
        <v>2</v>
      </c>
      <c r="P444" s="41"/>
      <c r="Q444" s="41"/>
      <c r="R444" s="401"/>
      <c r="S444" s="401"/>
    </row>
    <row r="445" spans="1:27" s="36" customFormat="1" ht="11.25" outlineLevel="4" x14ac:dyDescent="0.2">
      <c r="A445" s="37"/>
      <c r="B445" s="38"/>
      <c r="C445" s="39" t="s">
        <v>1352</v>
      </c>
      <c r="D445" s="39"/>
      <c r="E445" s="38"/>
      <c r="F445" s="40">
        <v>7.7</v>
      </c>
      <c r="G445" s="41"/>
      <c r="H445" s="42"/>
      <c r="I445" s="41"/>
      <c r="J445" s="43"/>
      <c r="K445" s="44"/>
      <c r="L445" s="41"/>
      <c r="M445" s="41"/>
      <c r="N445" s="41"/>
      <c r="O445" s="58" t="s">
        <v>2</v>
      </c>
      <c r="P445" s="41"/>
      <c r="Q445" s="41"/>
      <c r="R445" s="401"/>
      <c r="S445" s="401"/>
    </row>
    <row r="446" spans="1:27" s="36" customFormat="1" ht="11.25" outlineLevel="4" x14ac:dyDescent="0.2">
      <c r="A446" s="37"/>
      <c r="B446" s="38"/>
      <c r="C446" s="39" t="s">
        <v>1354</v>
      </c>
      <c r="D446" s="39"/>
      <c r="E446" s="38"/>
      <c r="F446" s="40">
        <v>82.8</v>
      </c>
      <c r="G446" s="41"/>
      <c r="H446" s="42"/>
      <c r="I446" s="41"/>
      <c r="J446" s="43"/>
      <c r="K446" s="44"/>
      <c r="L446" s="41"/>
      <c r="M446" s="41"/>
      <c r="N446" s="41"/>
      <c r="O446" s="58" t="s">
        <v>2</v>
      </c>
      <c r="P446" s="41"/>
      <c r="Q446" s="41"/>
      <c r="R446" s="401"/>
      <c r="S446" s="401"/>
    </row>
    <row r="447" spans="1:27" s="36" customFormat="1" ht="11.25" outlineLevel="4" x14ac:dyDescent="0.2">
      <c r="A447" s="37"/>
      <c r="B447" s="38"/>
      <c r="C447" s="39" t="s">
        <v>1355</v>
      </c>
      <c r="D447" s="39"/>
      <c r="E447" s="38"/>
      <c r="F447" s="40">
        <v>110.88</v>
      </c>
      <c r="G447" s="41"/>
      <c r="H447" s="42"/>
      <c r="I447" s="41"/>
      <c r="J447" s="43"/>
      <c r="K447" s="44"/>
      <c r="L447" s="41"/>
      <c r="M447" s="41"/>
      <c r="N447" s="41"/>
      <c r="O447" s="58" t="s">
        <v>2</v>
      </c>
      <c r="P447" s="41"/>
      <c r="Q447" s="41"/>
      <c r="R447" s="401"/>
      <c r="S447" s="401"/>
    </row>
    <row r="448" spans="1:27" s="36" customFormat="1" ht="11.25" outlineLevel="4" x14ac:dyDescent="0.2">
      <c r="A448" s="37"/>
      <c r="B448" s="38"/>
      <c r="C448" s="39" t="s">
        <v>1357</v>
      </c>
      <c r="D448" s="39"/>
      <c r="E448" s="38"/>
      <c r="F448" s="40">
        <v>65</v>
      </c>
      <c r="G448" s="41"/>
      <c r="H448" s="42"/>
      <c r="I448" s="41"/>
      <c r="J448" s="43"/>
      <c r="K448" s="44"/>
      <c r="L448" s="41"/>
      <c r="M448" s="41"/>
      <c r="N448" s="41"/>
      <c r="O448" s="58" t="s">
        <v>2</v>
      </c>
      <c r="P448" s="41"/>
      <c r="Q448" s="41"/>
      <c r="R448" s="401"/>
      <c r="S448" s="401"/>
    </row>
    <row r="449" spans="1:19" s="36" customFormat="1" ht="11.25" outlineLevel="4" x14ac:dyDescent="0.2">
      <c r="A449" s="37"/>
      <c r="B449" s="38"/>
      <c r="C449" s="39" t="s">
        <v>1358</v>
      </c>
      <c r="D449" s="39"/>
      <c r="E449" s="38"/>
      <c r="F449" s="40">
        <v>109.19999999999999</v>
      </c>
      <c r="G449" s="41"/>
      <c r="H449" s="42"/>
      <c r="I449" s="41"/>
      <c r="J449" s="43"/>
      <c r="K449" s="44"/>
      <c r="L449" s="41"/>
      <c r="M449" s="41"/>
      <c r="N449" s="41"/>
      <c r="O449" s="58" t="s">
        <v>2</v>
      </c>
      <c r="P449" s="41"/>
      <c r="Q449" s="41"/>
      <c r="R449" s="401"/>
      <c r="S449" s="401"/>
    </row>
    <row r="450" spans="1:19" s="36" customFormat="1" ht="11.25" outlineLevel="4" x14ac:dyDescent="0.2">
      <c r="A450" s="37"/>
      <c r="B450" s="38"/>
      <c r="C450" s="39" t="s">
        <v>1286</v>
      </c>
      <c r="D450" s="39"/>
      <c r="E450" s="38"/>
      <c r="F450" s="40">
        <v>0.75</v>
      </c>
      <c r="G450" s="41"/>
      <c r="H450" s="42"/>
      <c r="I450" s="41"/>
      <c r="J450" s="43"/>
      <c r="K450" s="44"/>
      <c r="L450" s="41"/>
      <c r="M450" s="41"/>
      <c r="N450" s="41"/>
      <c r="O450" s="58" t="s">
        <v>2</v>
      </c>
      <c r="P450" s="41"/>
      <c r="Q450" s="41"/>
      <c r="R450" s="401"/>
      <c r="S450" s="401"/>
    </row>
    <row r="451" spans="1:19" s="36" customFormat="1" ht="11.25" outlineLevel="4" x14ac:dyDescent="0.2">
      <c r="A451" s="37"/>
      <c r="B451" s="38"/>
      <c r="C451" s="39" t="s">
        <v>1235</v>
      </c>
      <c r="D451" s="39"/>
      <c r="E451" s="38"/>
      <c r="F451" s="40">
        <v>8.9400000000000013</v>
      </c>
      <c r="G451" s="41"/>
      <c r="H451" s="42"/>
      <c r="I451" s="41"/>
      <c r="J451" s="43"/>
      <c r="K451" s="44"/>
      <c r="L451" s="41"/>
      <c r="M451" s="41"/>
      <c r="N451" s="41"/>
      <c r="O451" s="58" t="s">
        <v>2</v>
      </c>
      <c r="P451" s="41"/>
      <c r="Q451" s="41"/>
      <c r="R451" s="401"/>
      <c r="S451" s="401"/>
    </row>
    <row r="452" spans="1:19" s="36" customFormat="1" ht="11.25" outlineLevel="4" x14ac:dyDescent="0.2">
      <c r="A452" s="37"/>
      <c r="B452" s="38"/>
      <c r="C452" s="39" t="s">
        <v>1287</v>
      </c>
      <c r="D452" s="39"/>
      <c r="E452" s="38"/>
      <c r="F452" s="40">
        <v>26.82</v>
      </c>
      <c r="G452" s="41"/>
      <c r="H452" s="42"/>
      <c r="I452" s="41"/>
      <c r="J452" s="43"/>
      <c r="K452" s="44"/>
      <c r="L452" s="41"/>
      <c r="M452" s="41"/>
      <c r="N452" s="41"/>
      <c r="O452" s="58" t="s">
        <v>2</v>
      </c>
      <c r="P452" s="41"/>
      <c r="Q452" s="41"/>
      <c r="R452" s="401"/>
      <c r="S452" s="401"/>
    </row>
    <row r="453" spans="1:19" s="36" customFormat="1" ht="11.25" outlineLevel="4" x14ac:dyDescent="0.2">
      <c r="A453" s="37"/>
      <c r="B453" s="38"/>
      <c r="C453" s="39" t="s">
        <v>1290</v>
      </c>
      <c r="D453" s="39"/>
      <c r="E453" s="38"/>
      <c r="F453" s="40">
        <v>12.735000000000001</v>
      </c>
      <c r="G453" s="41"/>
      <c r="H453" s="42"/>
      <c r="I453" s="41"/>
      <c r="J453" s="43"/>
      <c r="K453" s="44"/>
      <c r="L453" s="41"/>
      <c r="M453" s="41"/>
      <c r="N453" s="41"/>
      <c r="O453" s="58" t="s">
        <v>2</v>
      </c>
      <c r="P453" s="41"/>
      <c r="Q453" s="41"/>
      <c r="R453" s="401"/>
      <c r="S453" s="401"/>
    </row>
    <row r="454" spans="1:19" s="36" customFormat="1" ht="11.25" outlineLevel="4" x14ac:dyDescent="0.2">
      <c r="A454" s="37"/>
      <c r="B454" s="38"/>
      <c r="C454" s="39" t="s">
        <v>1292</v>
      </c>
      <c r="D454" s="39"/>
      <c r="E454" s="38"/>
      <c r="F454" s="40">
        <v>12.25</v>
      </c>
      <c r="G454" s="41"/>
      <c r="H454" s="42"/>
      <c r="I454" s="41"/>
      <c r="J454" s="43"/>
      <c r="K454" s="44"/>
      <c r="L454" s="41"/>
      <c r="M454" s="41"/>
      <c r="N454" s="41"/>
      <c r="O454" s="58" t="s">
        <v>2</v>
      </c>
      <c r="P454" s="41"/>
      <c r="Q454" s="41"/>
      <c r="R454" s="401"/>
      <c r="S454" s="401"/>
    </row>
    <row r="455" spans="1:19" s="36" customFormat="1" ht="11.25" outlineLevel="4" x14ac:dyDescent="0.2">
      <c r="A455" s="37"/>
      <c r="B455" s="38"/>
      <c r="C455" s="39" t="s">
        <v>1294</v>
      </c>
      <c r="D455" s="39"/>
      <c r="E455" s="38"/>
      <c r="F455" s="40">
        <v>12.529999999999998</v>
      </c>
      <c r="G455" s="41"/>
      <c r="H455" s="42"/>
      <c r="I455" s="41"/>
      <c r="J455" s="43"/>
      <c r="K455" s="44"/>
      <c r="L455" s="41"/>
      <c r="M455" s="41"/>
      <c r="N455" s="41"/>
      <c r="O455" s="58" t="s">
        <v>2</v>
      </c>
      <c r="P455" s="41"/>
      <c r="Q455" s="41"/>
      <c r="R455" s="401"/>
      <c r="S455" s="401"/>
    </row>
    <row r="456" spans="1:19" s="36" customFormat="1" ht="11.25" outlineLevel="4" x14ac:dyDescent="0.2">
      <c r="A456" s="37"/>
      <c r="B456" s="38"/>
      <c r="C456" s="39" t="s">
        <v>1296</v>
      </c>
      <c r="D456" s="39"/>
      <c r="E456" s="38"/>
      <c r="F456" s="40">
        <v>16.362499999999997</v>
      </c>
      <c r="G456" s="41"/>
      <c r="H456" s="42"/>
      <c r="I456" s="41"/>
      <c r="J456" s="43"/>
      <c r="K456" s="44"/>
      <c r="L456" s="41"/>
      <c r="M456" s="41"/>
      <c r="N456" s="41"/>
      <c r="O456" s="58" t="s">
        <v>2</v>
      </c>
      <c r="P456" s="41"/>
      <c r="Q456" s="41"/>
      <c r="R456" s="401"/>
      <c r="S456" s="401"/>
    </row>
    <row r="457" spans="1:19" s="36" customFormat="1" ht="11.25" outlineLevel="4" x14ac:dyDescent="0.2">
      <c r="A457" s="37"/>
      <c r="B457" s="38"/>
      <c r="C457" s="39" t="s">
        <v>1298</v>
      </c>
      <c r="D457" s="39"/>
      <c r="E457" s="38"/>
      <c r="F457" s="40">
        <v>2.2185000000000001</v>
      </c>
      <c r="G457" s="41"/>
      <c r="H457" s="42"/>
      <c r="I457" s="41"/>
      <c r="J457" s="43"/>
      <c r="K457" s="44"/>
      <c r="L457" s="41"/>
      <c r="M457" s="41"/>
      <c r="N457" s="41"/>
      <c r="O457" s="58" t="s">
        <v>2</v>
      </c>
      <c r="P457" s="41"/>
      <c r="Q457" s="41"/>
      <c r="R457" s="401"/>
      <c r="S457" s="401"/>
    </row>
    <row r="458" spans="1:19" s="36" customFormat="1" ht="11.25" outlineLevel="4" x14ac:dyDescent="0.2">
      <c r="A458" s="37"/>
      <c r="B458" s="38"/>
      <c r="C458" s="39" t="s">
        <v>1299</v>
      </c>
      <c r="D458" s="39"/>
      <c r="E458" s="38"/>
      <c r="F458" s="40">
        <v>10.220000000000001</v>
      </c>
      <c r="G458" s="41"/>
      <c r="H458" s="42"/>
      <c r="I458" s="41"/>
      <c r="J458" s="43"/>
      <c r="K458" s="44"/>
      <c r="L458" s="41"/>
      <c r="M458" s="41"/>
      <c r="N458" s="41"/>
      <c r="O458" s="58" t="s">
        <v>2</v>
      </c>
      <c r="P458" s="41"/>
      <c r="Q458" s="41"/>
      <c r="R458" s="401"/>
      <c r="S458" s="401"/>
    </row>
    <row r="459" spans="1:19" s="36" customFormat="1" ht="11.25" outlineLevel="4" x14ac:dyDescent="0.2">
      <c r="A459" s="37"/>
      <c r="B459" s="38"/>
      <c r="C459" s="39" t="s">
        <v>1301</v>
      </c>
      <c r="D459" s="39"/>
      <c r="E459" s="38"/>
      <c r="F459" s="40">
        <v>1.35</v>
      </c>
      <c r="G459" s="41"/>
      <c r="H459" s="42"/>
      <c r="I459" s="41"/>
      <c r="J459" s="43"/>
      <c r="K459" s="44"/>
      <c r="L459" s="41"/>
      <c r="M459" s="41"/>
      <c r="N459" s="41"/>
      <c r="O459" s="58" t="s">
        <v>2</v>
      </c>
      <c r="P459" s="41"/>
      <c r="Q459" s="41"/>
      <c r="R459" s="401"/>
      <c r="S459" s="401"/>
    </row>
    <row r="460" spans="1:19" s="36" customFormat="1" ht="11.25" outlineLevel="4" x14ac:dyDescent="0.2">
      <c r="A460" s="37"/>
      <c r="B460" s="38"/>
      <c r="C460" s="39" t="s">
        <v>1303</v>
      </c>
      <c r="D460" s="39"/>
      <c r="E460" s="38"/>
      <c r="F460" s="40">
        <v>3.15</v>
      </c>
      <c r="G460" s="41"/>
      <c r="H460" s="42"/>
      <c r="I460" s="41"/>
      <c r="J460" s="43"/>
      <c r="K460" s="44"/>
      <c r="L460" s="41"/>
      <c r="M460" s="41"/>
      <c r="N460" s="41"/>
      <c r="O460" s="58" t="s">
        <v>2</v>
      </c>
      <c r="P460" s="41"/>
      <c r="Q460" s="41"/>
      <c r="R460" s="401"/>
      <c r="S460" s="401"/>
    </row>
    <row r="461" spans="1:19" s="36" customFormat="1" ht="11.25" outlineLevel="4" x14ac:dyDescent="0.2">
      <c r="A461" s="37"/>
      <c r="B461" s="38"/>
      <c r="C461" s="39" t="s">
        <v>1236</v>
      </c>
      <c r="D461" s="39"/>
      <c r="E461" s="38"/>
      <c r="F461" s="40">
        <v>9.4499999999999993</v>
      </c>
      <c r="G461" s="41"/>
      <c r="H461" s="42"/>
      <c r="I461" s="41"/>
      <c r="J461" s="43"/>
      <c r="K461" s="44"/>
      <c r="L461" s="41"/>
      <c r="M461" s="41"/>
      <c r="N461" s="41"/>
      <c r="O461" s="58" t="s">
        <v>2</v>
      </c>
      <c r="P461" s="41"/>
      <c r="Q461" s="41"/>
      <c r="R461" s="401"/>
      <c r="S461" s="401"/>
    </row>
    <row r="462" spans="1:19" s="36" customFormat="1" ht="11.25" outlineLevel="4" x14ac:dyDescent="0.2">
      <c r="A462" s="37"/>
      <c r="B462" s="38"/>
      <c r="C462" s="39" t="s">
        <v>1237</v>
      </c>
      <c r="D462" s="39"/>
      <c r="E462" s="38"/>
      <c r="F462" s="40">
        <v>16.424999999999997</v>
      </c>
      <c r="G462" s="41"/>
      <c r="H462" s="42"/>
      <c r="I462" s="41"/>
      <c r="J462" s="43"/>
      <c r="K462" s="44"/>
      <c r="L462" s="41"/>
      <c r="M462" s="41"/>
      <c r="N462" s="41"/>
      <c r="O462" s="58" t="s">
        <v>2</v>
      </c>
      <c r="P462" s="41"/>
      <c r="Q462" s="41"/>
      <c r="R462" s="401"/>
      <c r="S462" s="401"/>
    </row>
    <row r="463" spans="1:19" s="36" customFormat="1" ht="11.25" outlineLevel="4" x14ac:dyDescent="0.2">
      <c r="A463" s="37"/>
      <c r="B463" s="38"/>
      <c r="C463" s="39" t="s">
        <v>1238</v>
      </c>
      <c r="D463" s="39"/>
      <c r="E463" s="38"/>
      <c r="F463" s="40">
        <v>2.04</v>
      </c>
      <c r="G463" s="41"/>
      <c r="H463" s="42"/>
      <c r="I463" s="41"/>
      <c r="J463" s="43"/>
      <c r="K463" s="44"/>
      <c r="L463" s="41"/>
      <c r="M463" s="41"/>
      <c r="N463" s="41"/>
      <c r="O463" s="58" t="s">
        <v>2</v>
      </c>
      <c r="P463" s="41"/>
      <c r="Q463" s="41"/>
      <c r="R463" s="401"/>
      <c r="S463" s="401"/>
    </row>
    <row r="464" spans="1:19" s="36" customFormat="1" ht="11.25" outlineLevel="4" x14ac:dyDescent="0.2">
      <c r="A464" s="37"/>
      <c r="B464" s="38"/>
      <c r="C464" s="39" t="s">
        <v>788</v>
      </c>
      <c r="D464" s="39"/>
      <c r="E464" s="38"/>
      <c r="F464" s="40">
        <v>0.72000000000000008</v>
      </c>
      <c r="G464" s="41"/>
      <c r="H464" s="42"/>
      <c r="I464" s="41"/>
      <c r="J464" s="43"/>
      <c r="K464" s="44"/>
      <c r="L464" s="41"/>
      <c r="M464" s="41"/>
      <c r="N464" s="41"/>
      <c r="O464" s="58" t="s">
        <v>2</v>
      </c>
      <c r="P464" s="41"/>
      <c r="Q464" s="41"/>
      <c r="R464" s="401"/>
      <c r="S464" s="401"/>
    </row>
    <row r="465" spans="1:19" s="36" customFormat="1" ht="11.25" outlineLevel="4" x14ac:dyDescent="0.2">
      <c r="A465" s="37"/>
      <c r="B465" s="38"/>
      <c r="C465" s="39" t="s">
        <v>1239</v>
      </c>
      <c r="D465" s="39"/>
      <c r="E465" s="38"/>
      <c r="F465" s="40">
        <v>1.04</v>
      </c>
      <c r="G465" s="41"/>
      <c r="H465" s="42"/>
      <c r="I465" s="41"/>
      <c r="J465" s="43"/>
      <c r="K465" s="44"/>
      <c r="L465" s="41"/>
      <c r="M465" s="41"/>
      <c r="N465" s="41"/>
      <c r="O465" s="58" t="s">
        <v>2</v>
      </c>
      <c r="P465" s="41"/>
      <c r="Q465" s="41"/>
      <c r="R465" s="401"/>
      <c r="S465" s="401"/>
    </row>
    <row r="466" spans="1:19" s="36" customFormat="1" ht="11.25" outlineLevel="4" x14ac:dyDescent="0.2">
      <c r="A466" s="37"/>
      <c r="B466" s="38"/>
      <c r="C466" s="39" t="s">
        <v>1240</v>
      </c>
      <c r="D466" s="39"/>
      <c r="E466" s="38"/>
      <c r="F466" s="40">
        <v>3.5999999999999996</v>
      </c>
      <c r="G466" s="41"/>
      <c r="H466" s="42"/>
      <c r="I466" s="41"/>
      <c r="J466" s="43"/>
      <c r="K466" s="44"/>
      <c r="L466" s="41"/>
      <c r="M466" s="41"/>
      <c r="N466" s="41"/>
      <c r="O466" s="58" t="s">
        <v>2</v>
      </c>
      <c r="P466" s="41"/>
      <c r="Q466" s="41"/>
      <c r="R466" s="401"/>
      <c r="S466" s="401"/>
    </row>
    <row r="467" spans="1:19" s="36" customFormat="1" ht="11.25" outlineLevel="4" x14ac:dyDescent="0.2">
      <c r="A467" s="37"/>
      <c r="B467" s="38"/>
      <c r="C467" s="39" t="s">
        <v>1241</v>
      </c>
      <c r="D467" s="39"/>
      <c r="E467" s="38"/>
      <c r="F467" s="40">
        <v>0.31400000000000006</v>
      </c>
      <c r="G467" s="41"/>
      <c r="H467" s="42"/>
      <c r="I467" s="41"/>
      <c r="J467" s="43"/>
      <c r="K467" s="44"/>
      <c r="L467" s="41"/>
      <c r="M467" s="41"/>
      <c r="N467" s="41"/>
      <c r="O467" s="58" t="s">
        <v>2</v>
      </c>
      <c r="P467" s="41"/>
      <c r="Q467" s="41"/>
      <c r="R467" s="401"/>
      <c r="S467" s="401"/>
    </row>
    <row r="468" spans="1:19" s="36" customFormat="1" ht="11.25" outlineLevel="4" x14ac:dyDescent="0.2">
      <c r="A468" s="37"/>
      <c r="B468" s="38"/>
      <c r="C468" s="39" t="s">
        <v>1242</v>
      </c>
      <c r="D468" s="39"/>
      <c r="E468" s="38"/>
      <c r="F468" s="40">
        <v>0.55999999999999994</v>
      </c>
      <c r="G468" s="41"/>
      <c r="H468" s="42"/>
      <c r="I468" s="41"/>
      <c r="J468" s="43"/>
      <c r="K468" s="44"/>
      <c r="L468" s="41"/>
      <c r="M468" s="41"/>
      <c r="N468" s="41"/>
      <c r="O468" s="58" t="s">
        <v>2</v>
      </c>
      <c r="P468" s="41"/>
      <c r="Q468" s="41"/>
      <c r="R468" s="401"/>
      <c r="S468" s="401"/>
    </row>
    <row r="469" spans="1:19" s="36" customFormat="1" ht="11.25" outlineLevel="4" x14ac:dyDescent="0.2">
      <c r="A469" s="37"/>
      <c r="B469" s="38"/>
      <c r="C469" s="39" t="s">
        <v>1312</v>
      </c>
      <c r="D469" s="39"/>
      <c r="E469" s="38"/>
      <c r="F469" s="40">
        <v>10.8</v>
      </c>
      <c r="G469" s="41"/>
      <c r="H469" s="42"/>
      <c r="I469" s="41"/>
      <c r="J469" s="43"/>
      <c r="K469" s="44"/>
      <c r="L469" s="41"/>
      <c r="M469" s="41"/>
      <c r="N469" s="41"/>
      <c r="O469" s="58" t="s">
        <v>2</v>
      </c>
      <c r="P469" s="41"/>
      <c r="Q469" s="41"/>
      <c r="R469" s="401"/>
      <c r="S469" s="401"/>
    </row>
    <row r="470" spans="1:19" s="36" customFormat="1" ht="11.25" outlineLevel="4" x14ac:dyDescent="0.2">
      <c r="A470" s="37"/>
      <c r="B470" s="38"/>
      <c r="C470" s="39" t="s">
        <v>1191</v>
      </c>
      <c r="D470" s="39"/>
      <c r="E470" s="38"/>
      <c r="F470" s="40">
        <v>2.16</v>
      </c>
      <c r="G470" s="41"/>
      <c r="H470" s="42"/>
      <c r="I470" s="41"/>
      <c r="J470" s="43"/>
      <c r="K470" s="44"/>
      <c r="L470" s="41"/>
      <c r="M470" s="41"/>
      <c r="N470" s="41"/>
      <c r="O470" s="58" t="s">
        <v>2</v>
      </c>
      <c r="P470" s="41"/>
      <c r="Q470" s="41"/>
      <c r="R470" s="401"/>
      <c r="S470" s="401"/>
    </row>
    <row r="471" spans="1:19" s="36" customFormat="1" ht="11.25" outlineLevel="4" x14ac:dyDescent="0.2">
      <c r="A471" s="37"/>
      <c r="B471" s="38"/>
      <c r="C471" s="39" t="s">
        <v>1192</v>
      </c>
      <c r="D471" s="39"/>
      <c r="E471" s="38"/>
      <c r="F471" s="40">
        <v>1.08</v>
      </c>
      <c r="G471" s="41"/>
      <c r="H471" s="42"/>
      <c r="I471" s="41"/>
      <c r="J471" s="43"/>
      <c r="K471" s="44"/>
      <c r="L471" s="41"/>
      <c r="M471" s="41"/>
      <c r="N471" s="41"/>
      <c r="O471" s="58" t="s">
        <v>2</v>
      </c>
      <c r="P471" s="41"/>
      <c r="Q471" s="41"/>
      <c r="R471" s="401"/>
      <c r="S471" s="401"/>
    </row>
    <row r="472" spans="1:19" s="36" customFormat="1" ht="11.25" outlineLevel="4" x14ac:dyDescent="0.2">
      <c r="A472" s="37"/>
      <c r="B472" s="38"/>
      <c r="C472" s="39" t="s">
        <v>1193</v>
      </c>
      <c r="D472" s="39"/>
      <c r="E472" s="38"/>
      <c r="F472" s="40">
        <v>1.08</v>
      </c>
      <c r="G472" s="41"/>
      <c r="H472" s="42"/>
      <c r="I472" s="41"/>
      <c r="J472" s="43"/>
      <c r="K472" s="44"/>
      <c r="L472" s="41"/>
      <c r="M472" s="41"/>
      <c r="N472" s="41"/>
      <c r="O472" s="58" t="s">
        <v>2</v>
      </c>
      <c r="P472" s="41"/>
      <c r="Q472" s="41"/>
      <c r="R472" s="401"/>
      <c r="S472" s="401"/>
    </row>
    <row r="473" spans="1:19" s="36" customFormat="1" ht="11.25" outlineLevel="4" x14ac:dyDescent="0.2">
      <c r="A473" s="37"/>
      <c r="B473" s="38"/>
      <c r="C473" s="39" t="s">
        <v>1313</v>
      </c>
      <c r="D473" s="39"/>
      <c r="E473" s="38"/>
      <c r="F473" s="40">
        <v>6.3840000000000003</v>
      </c>
      <c r="G473" s="41"/>
      <c r="H473" s="42"/>
      <c r="I473" s="41"/>
      <c r="J473" s="43"/>
      <c r="K473" s="44"/>
      <c r="L473" s="41"/>
      <c r="M473" s="41"/>
      <c r="N473" s="41"/>
      <c r="O473" s="58" t="s">
        <v>2</v>
      </c>
      <c r="P473" s="41"/>
      <c r="Q473" s="41"/>
      <c r="R473" s="401"/>
      <c r="S473" s="401"/>
    </row>
    <row r="474" spans="1:19" s="36" customFormat="1" ht="11.25" outlineLevel="4" x14ac:dyDescent="0.2">
      <c r="A474" s="37"/>
      <c r="B474" s="38"/>
      <c r="C474" s="39" t="s">
        <v>1243</v>
      </c>
      <c r="D474" s="39"/>
      <c r="E474" s="38"/>
      <c r="F474" s="40">
        <v>22.160000000000004</v>
      </c>
      <c r="G474" s="41"/>
      <c r="H474" s="42"/>
      <c r="I474" s="41"/>
      <c r="J474" s="43"/>
      <c r="K474" s="44"/>
      <c r="L474" s="41"/>
      <c r="M474" s="41"/>
      <c r="N474" s="41"/>
      <c r="O474" s="58" t="s">
        <v>2</v>
      </c>
      <c r="P474" s="41"/>
      <c r="Q474" s="41"/>
      <c r="R474" s="401"/>
      <c r="S474" s="401"/>
    </row>
    <row r="475" spans="1:19" s="36" customFormat="1" ht="11.25" outlineLevel="4" x14ac:dyDescent="0.2">
      <c r="A475" s="37"/>
      <c r="B475" s="38"/>
      <c r="C475" s="39" t="s">
        <v>1244</v>
      </c>
      <c r="D475" s="39"/>
      <c r="E475" s="38"/>
      <c r="F475" s="40">
        <v>22.160000000000004</v>
      </c>
      <c r="G475" s="41"/>
      <c r="H475" s="42"/>
      <c r="I475" s="41"/>
      <c r="J475" s="43"/>
      <c r="K475" s="44"/>
      <c r="L475" s="41"/>
      <c r="M475" s="41"/>
      <c r="N475" s="41"/>
      <c r="O475" s="58" t="s">
        <v>2</v>
      </c>
      <c r="P475" s="41"/>
      <c r="Q475" s="41"/>
      <c r="R475" s="401"/>
      <c r="S475" s="401"/>
    </row>
    <row r="476" spans="1:19" s="36" customFormat="1" ht="11.25" outlineLevel="4" x14ac:dyDescent="0.2">
      <c r="A476" s="37"/>
      <c r="B476" s="38"/>
      <c r="C476" s="39" t="s">
        <v>1245</v>
      </c>
      <c r="D476" s="39"/>
      <c r="E476" s="38"/>
      <c r="F476" s="40">
        <v>5.0339999999999998</v>
      </c>
      <c r="G476" s="41"/>
      <c r="H476" s="42"/>
      <c r="I476" s="41"/>
      <c r="J476" s="43"/>
      <c r="K476" s="44"/>
      <c r="L476" s="41"/>
      <c r="M476" s="41"/>
      <c r="N476" s="41"/>
      <c r="O476" s="58" t="s">
        <v>2</v>
      </c>
      <c r="P476" s="41"/>
      <c r="Q476" s="41"/>
      <c r="R476" s="401"/>
      <c r="S476" s="401"/>
    </row>
    <row r="477" spans="1:19" s="36" customFormat="1" ht="11.25" outlineLevel="4" x14ac:dyDescent="0.2">
      <c r="A477" s="37"/>
      <c r="B477" s="38"/>
      <c r="C477" s="39" t="s">
        <v>1247</v>
      </c>
      <c r="D477" s="39"/>
      <c r="E477" s="38"/>
      <c r="F477" s="40">
        <v>1.8180000000000001</v>
      </c>
      <c r="G477" s="41"/>
      <c r="H477" s="42"/>
      <c r="I477" s="41"/>
      <c r="J477" s="43"/>
      <c r="K477" s="44"/>
      <c r="L477" s="41"/>
      <c r="M477" s="41"/>
      <c r="N477" s="41"/>
      <c r="O477" s="58" t="s">
        <v>2</v>
      </c>
      <c r="P477" s="41"/>
      <c r="Q477" s="41"/>
      <c r="R477" s="401"/>
      <c r="S477" s="401"/>
    </row>
    <row r="478" spans="1:19" s="36" customFormat="1" ht="11.25" outlineLevel="4" x14ac:dyDescent="0.2">
      <c r="A478" s="37"/>
      <c r="B478" s="38"/>
      <c r="C478" s="39" t="s">
        <v>423</v>
      </c>
      <c r="D478" s="39"/>
      <c r="E478" s="38"/>
      <c r="F478" s="40">
        <v>0</v>
      </c>
      <c r="G478" s="41"/>
      <c r="H478" s="42"/>
      <c r="I478" s="41"/>
      <c r="J478" s="43"/>
      <c r="K478" s="44"/>
      <c r="L478" s="41"/>
      <c r="M478" s="41"/>
      <c r="N478" s="41"/>
      <c r="O478" s="58" t="s">
        <v>2</v>
      </c>
      <c r="P478" s="41"/>
      <c r="Q478" s="41"/>
      <c r="R478" s="401"/>
      <c r="S478" s="401"/>
    </row>
    <row r="479" spans="1:19" s="36" customFormat="1" ht="11.25" outlineLevel="4" x14ac:dyDescent="0.2">
      <c r="A479" s="37"/>
      <c r="B479" s="38"/>
      <c r="C479" s="39" t="s">
        <v>1260</v>
      </c>
      <c r="D479" s="39"/>
      <c r="E479" s="38"/>
      <c r="F479" s="40">
        <v>3.9000000000000004</v>
      </c>
      <c r="G479" s="41"/>
      <c r="H479" s="42"/>
      <c r="I479" s="41"/>
      <c r="J479" s="43"/>
      <c r="K479" s="44"/>
      <c r="L479" s="41"/>
      <c r="M479" s="41"/>
      <c r="N479" s="41"/>
      <c r="O479" s="58" t="s">
        <v>2</v>
      </c>
      <c r="P479" s="41"/>
      <c r="Q479" s="41"/>
      <c r="R479" s="401"/>
      <c r="S479" s="401"/>
    </row>
    <row r="480" spans="1:19" s="36" customFormat="1" ht="11.25" outlineLevel="4" x14ac:dyDescent="0.2">
      <c r="A480" s="37"/>
      <c r="B480" s="38"/>
      <c r="C480" s="39" t="s">
        <v>1262</v>
      </c>
      <c r="D480" s="39"/>
      <c r="E480" s="38"/>
      <c r="F480" s="40">
        <v>4.4144999999999994</v>
      </c>
      <c r="G480" s="41"/>
      <c r="H480" s="42"/>
      <c r="I480" s="41"/>
      <c r="J480" s="43"/>
      <c r="K480" s="44"/>
      <c r="L480" s="41"/>
      <c r="M480" s="41"/>
      <c r="N480" s="41"/>
      <c r="O480" s="58" t="s">
        <v>2</v>
      </c>
      <c r="P480" s="41"/>
      <c r="Q480" s="41"/>
      <c r="R480" s="401"/>
      <c r="S480" s="401"/>
    </row>
    <row r="481" spans="1:19" s="36" customFormat="1" ht="11.25" outlineLevel="4" x14ac:dyDescent="0.2">
      <c r="A481" s="37"/>
      <c r="B481" s="38"/>
      <c r="C481" s="39" t="s">
        <v>1227</v>
      </c>
      <c r="D481" s="39"/>
      <c r="E481" s="38"/>
      <c r="F481" s="40">
        <v>6.1280000000000001</v>
      </c>
      <c r="G481" s="41"/>
      <c r="H481" s="42"/>
      <c r="I481" s="41"/>
      <c r="J481" s="43"/>
      <c r="K481" s="44"/>
      <c r="L481" s="41"/>
      <c r="M481" s="41"/>
      <c r="N481" s="41"/>
      <c r="O481" s="58" t="s">
        <v>2</v>
      </c>
      <c r="P481" s="41"/>
      <c r="Q481" s="41"/>
      <c r="R481" s="401"/>
      <c r="S481" s="401"/>
    </row>
    <row r="482" spans="1:19" s="36" customFormat="1" ht="11.25" outlineLevel="4" x14ac:dyDescent="0.2">
      <c r="A482" s="37"/>
      <c r="B482" s="38"/>
      <c r="C482" s="39" t="s">
        <v>1264</v>
      </c>
      <c r="D482" s="39"/>
      <c r="E482" s="38"/>
      <c r="F482" s="40">
        <v>2.73</v>
      </c>
      <c r="G482" s="41"/>
      <c r="H482" s="42"/>
      <c r="I482" s="41"/>
      <c r="J482" s="43"/>
      <c r="K482" s="44"/>
      <c r="L482" s="41"/>
      <c r="M482" s="41"/>
      <c r="N482" s="41"/>
      <c r="O482" s="58" t="s">
        <v>2</v>
      </c>
      <c r="P482" s="41"/>
      <c r="Q482" s="41"/>
      <c r="R482" s="401"/>
      <c r="S482" s="401"/>
    </row>
    <row r="483" spans="1:19" s="36" customFormat="1" ht="11.25" outlineLevel="4" x14ac:dyDescent="0.2">
      <c r="A483" s="37"/>
      <c r="B483" s="38"/>
      <c r="C483" s="39" t="s">
        <v>1228</v>
      </c>
      <c r="D483" s="39"/>
      <c r="E483" s="38"/>
      <c r="F483" s="40">
        <v>1.1199999999999999</v>
      </c>
      <c r="G483" s="41"/>
      <c r="H483" s="42"/>
      <c r="I483" s="41"/>
      <c r="J483" s="43"/>
      <c r="K483" s="44"/>
      <c r="L483" s="41"/>
      <c r="M483" s="41"/>
      <c r="N483" s="41"/>
      <c r="O483" s="58" t="s">
        <v>2</v>
      </c>
      <c r="P483" s="41"/>
      <c r="Q483" s="41"/>
      <c r="R483" s="401"/>
      <c r="S483" s="401"/>
    </row>
    <row r="484" spans="1:19" s="36" customFormat="1" ht="11.25" outlineLevel="4" x14ac:dyDescent="0.2">
      <c r="A484" s="37"/>
      <c r="B484" s="38"/>
      <c r="C484" s="39" t="s">
        <v>1268</v>
      </c>
      <c r="D484" s="39"/>
      <c r="E484" s="38"/>
      <c r="F484" s="40">
        <v>2.3319999999999999</v>
      </c>
      <c r="G484" s="41"/>
      <c r="H484" s="42"/>
      <c r="I484" s="41"/>
      <c r="J484" s="43"/>
      <c r="K484" s="44"/>
      <c r="L484" s="41"/>
      <c r="M484" s="41"/>
      <c r="N484" s="41"/>
      <c r="O484" s="58" t="s">
        <v>2</v>
      </c>
      <c r="P484" s="41"/>
      <c r="Q484" s="41"/>
      <c r="R484" s="401"/>
      <c r="S484" s="401"/>
    </row>
    <row r="485" spans="1:19" s="36" customFormat="1" ht="11.25" outlineLevel="4" x14ac:dyDescent="0.2">
      <c r="A485" s="37"/>
      <c r="B485" s="38"/>
      <c r="C485" s="39" t="s">
        <v>1229</v>
      </c>
      <c r="D485" s="39"/>
      <c r="E485" s="38"/>
      <c r="F485" s="40">
        <v>1.68</v>
      </c>
      <c r="G485" s="41"/>
      <c r="H485" s="42"/>
      <c r="I485" s="41"/>
      <c r="J485" s="43"/>
      <c r="K485" s="44"/>
      <c r="L485" s="41"/>
      <c r="M485" s="41"/>
      <c r="N485" s="41"/>
      <c r="O485" s="58" t="s">
        <v>2</v>
      </c>
      <c r="P485" s="41"/>
      <c r="Q485" s="41"/>
      <c r="R485" s="401"/>
      <c r="S485" s="401"/>
    </row>
    <row r="486" spans="1:19" s="36" customFormat="1" ht="11.25" outlineLevel="4" x14ac:dyDescent="0.2">
      <c r="A486" s="37"/>
      <c r="B486" s="38"/>
      <c r="C486" s="39" t="s">
        <v>1230</v>
      </c>
      <c r="D486" s="39"/>
      <c r="E486" s="38"/>
      <c r="F486" s="40">
        <v>0.78</v>
      </c>
      <c r="G486" s="41"/>
      <c r="H486" s="42"/>
      <c r="I486" s="41"/>
      <c r="J486" s="43"/>
      <c r="K486" s="44"/>
      <c r="L486" s="41"/>
      <c r="M486" s="41"/>
      <c r="N486" s="41"/>
      <c r="O486" s="58" t="s">
        <v>2</v>
      </c>
      <c r="P486" s="41"/>
      <c r="Q486" s="41"/>
      <c r="R486" s="401"/>
      <c r="S486" s="401"/>
    </row>
    <row r="487" spans="1:19" s="36" customFormat="1" ht="11.25" outlineLevel="4" x14ac:dyDescent="0.2">
      <c r="A487" s="37"/>
      <c r="B487" s="38"/>
      <c r="C487" s="39" t="s">
        <v>1231</v>
      </c>
      <c r="D487" s="39"/>
      <c r="E487" s="38"/>
      <c r="F487" s="40">
        <v>2.67</v>
      </c>
      <c r="G487" s="41"/>
      <c r="H487" s="42"/>
      <c r="I487" s="41"/>
      <c r="J487" s="43"/>
      <c r="K487" s="44"/>
      <c r="L487" s="41"/>
      <c r="M487" s="41"/>
      <c r="N487" s="41"/>
      <c r="O487" s="58" t="s">
        <v>2</v>
      </c>
      <c r="P487" s="41"/>
      <c r="Q487" s="41"/>
      <c r="R487" s="401"/>
      <c r="S487" s="401"/>
    </row>
    <row r="488" spans="1:19" s="36" customFormat="1" ht="11.25" outlineLevel="4" x14ac:dyDescent="0.2">
      <c r="A488" s="37"/>
      <c r="B488" s="38"/>
      <c r="C488" s="39" t="s">
        <v>1272</v>
      </c>
      <c r="D488" s="39"/>
      <c r="E488" s="38"/>
      <c r="F488" s="40">
        <v>1.35</v>
      </c>
      <c r="G488" s="41"/>
      <c r="H488" s="42"/>
      <c r="I488" s="41"/>
      <c r="J488" s="43"/>
      <c r="K488" s="44"/>
      <c r="L488" s="41"/>
      <c r="M488" s="41"/>
      <c r="N488" s="41"/>
      <c r="O488" s="58" t="s">
        <v>2</v>
      </c>
      <c r="P488" s="41"/>
      <c r="Q488" s="41"/>
      <c r="R488" s="401"/>
      <c r="S488" s="401"/>
    </row>
    <row r="489" spans="1:19" s="36" customFormat="1" ht="11.25" outlineLevel="4" x14ac:dyDescent="0.2">
      <c r="A489" s="37"/>
      <c r="B489" s="38"/>
      <c r="C489" s="39" t="s">
        <v>1232</v>
      </c>
      <c r="D489" s="39"/>
      <c r="E489" s="38"/>
      <c r="F489" s="40">
        <v>0.75</v>
      </c>
      <c r="G489" s="41"/>
      <c r="H489" s="42"/>
      <c r="I489" s="41"/>
      <c r="J489" s="43"/>
      <c r="K489" s="44"/>
      <c r="L489" s="41"/>
      <c r="M489" s="41"/>
      <c r="N489" s="41"/>
      <c r="O489" s="58" t="s">
        <v>2</v>
      </c>
      <c r="P489" s="41"/>
      <c r="Q489" s="41"/>
      <c r="R489" s="401"/>
      <c r="S489" s="401"/>
    </row>
    <row r="490" spans="1:19" s="36" customFormat="1" ht="11.25" outlineLevel="4" x14ac:dyDescent="0.2">
      <c r="A490" s="37"/>
      <c r="B490" s="38"/>
      <c r="C490" s="39" t="s">
        <v>1233</v>
      </c>
      <c r="D490" s="39"/>
      <c r="E490" s="38"/>
      <c r="F490" s="40">
        <v>1.92</v>
      </c>
      <c r="G490" s="41"/>
      <c r="H490" s="42"/>
      <c r="I490" s="41"/>
      <c r="J490" s="43"/>
      <c r="K490" s="44"/>
      <c r="L490" s="41"/>
      <c r="M490" s="41"/>
      <c r="N490" s="41"/>
      <c r="O490" s="58" t="s">
        <v>2</v>
      </c>
      <c r="P490" s="41"/>
      <c r="Q490" s="41"/>
      <c r="R490" s="401"/>
      <c r="S490" s="401"/>
    </row>
    <row r="491" spans="1:19" s="36" customFormat="1" ht="11.25" outlineLevel="4" x14ac:dyDescent="0.2">
      <c r="A491" s="37"/>
      <c r="B491" s="38"/>
      <c r="C491" s="39" t="s">
        <v>1</v>
      </c>
      <c r="D491" s="39"/>
      <c r="E491" s="38"/>
      <c r="F491" s="40">
        <v>663.67899999999963</v>
      </c>
      <c r="G491" s="41"/>
      <c r="H491" s="42"/>
      <c r="I491" s="41"/>
      <c r="J491" s="43"/>
      <c r="K491" s="44"/>
      <c r="L491" s="41"/>
      <c r="M491" s="41"/>
      <c r="N491" s="41"/>
      <c r="O491" s="58" t="s">
        <v>2</v>
      </c>
      <c r="P491" s="41"/>
      <c r="Q491" s="41"/>
      <c r="R491" s="401"/>
      <c r="S491" s="401"/>
    </row>
    <row r="492" spans="1:19" s="36" customFormat="1" ht="11.25" outlineLevel="4" x14ac:dyDescent="0.2">
      <c r="A492" s="37"/>
      <c r="B492" s="38"/>
      <c r="C492" s="39" t="s">
        <v>756</v>
      </c>
      <c r="D492" s="39"/>
      <c r="E492" s="38"/>
      <c r="F492" s="40">
        <v>0</v>
      </c>
      <c r="G492" s="41"/>
      <c r="H492" s="42"/>
      <c r="I492" s="41"/>
      <c r="J492" s="43"/>
      <c r="K492" s="44"/>
      <c r="L492" s="41"/>
      <c r="M492" s="41"/>
      <c r="N492" s="41"/>
      <c r="O492" s="58" t="s">
        <v>2</v>
      </c>
      <c r="P492" s="41"/>
      <c r="Q492" s="41"/>
      <c r="R492" s="401"/>
      <c r="S492" s="401"/>
    </row>
    <row r="493" spans="1:19" s="36" customFormat="1" ht="11.25" outlineLevel="4" x14ac:dyDescent="0.2">
      <c r="A493" s="37"/>
      <c r="B493" s="38"/>
      <c r="C493" s="39" t="s">
        <v>1040</v>
      </c>
      <c r="D493" s="39"/>
      <c r="E493" s="38"/>
      <c r="F493" s="40">
        <v>13.649999999999999</v>
      </c>
      <c r="G493" s="41"/>
      <c r="H493" s="42"/>
      <c r="I493" s="41"/>
      <c r="J493" s="43"/>
      <c r="K493" s="44"/>
      <c r="L493" s="41"/>
      <c r="M493" s="41"/>
      <c r="N493" s="41"/>
      <c r="O493" s="58" t="s">
        <v>2</v>
      </c>
      <c r="P493" s="41"/>
      <c r="Q493" s="41"/>
      <c r="R493" s="401"/>
      <c r="S493" s="401"/>
    </row>
    <row r="494" spans="1:19" s="36" customFormat="1" ht="11.25" outlineLevel="4" x14ac:dyDescent="0.2">
      <c r="A494" s="37"/>
      <c r="B494" s="38"/>
      <c r="C494" s="39" t="s">
        <v>904</v>
      </c>
      <c r="D494" s="39"/>
      <c r="E494" s="38"/>
      <c r="F494" s="40">
        <v>0.35</v>
      </c>
      <c r="G494" s="41"/>
      <c r="H494" s="42"/>
      <c r="I494" s="41"/>
      <c r="J494" s="43"/>
      <c r="K494" s="44"/>
      <c r="L494" s="41"/>
      <c r="M494" s="41"/>
      <c r="N494" s="41"/>
      <c r="O494" s="58" t="s">
        <v>2</v>
      </c>
      <c r="P494" s="41"/>
      <c r="Q494" s="41"/>
      <c r="R494" s="401"/>
      <c r="S494" s="401"/>
    </row>
    <row r="495" spans="1:19" s="36" customFormat="1" ht="11.25" outlineLevel="4" x14ac:dyDescent="0.2">
      <c r="A495" s="37"/>
      <c r="B495" s="38"/>
      <c r="C495" s="39" t="s">
        <v>907</v>
      </c>
      <c r="D495" s="39"/>
      <c r="E495" s="38"/>
      <c r="F495" s="40">
        <v>1.2915000000000001</v>
      </c>
      <c r="G495" s="41"/>
      <c r="H495" s="42"/>
      <c r="I495" s="41"/>
      <c r="J495" s="43"/>
      <c r="K495" s="44"/>
      <c r="L495" s="41"/>
      <c r="M495" s="41"/>
      <c r="N495" s="41"/>
      <c r="O495" s="58" t="s">
        <v>2</v>
      </c>
      <c r="P495" s="41"/>
      <c r="Q495" s="41"/>
      <c r="R495" s="401"/>
      <c r="S495" s="401"/>
    </row>
    <row r="496" spans="1:19" s="36" customFormat="1" ht="11.25" outlineLevel="4" x14ac:dyDescent="0.2">
      <c r="A496" s="37"/>
      <c r="B496" s="38"/>
      <c r="C496" s="39" t="s">
        <v>910</v>
      </c>
      <c r="D496" s="39"/>
      <c r="E496" s="38"/>
      <c r="F496" s="40">
        <v>0.15</v>
      </c>
      <c r="G496" s="41"/>
      <c r="H496" s="42"/>
      <c r="I496" s="41"/>
      <c r="J496" s="43"/>
      <c r="K496" s="44"/>
      <c r="L496" s="41"/>
      <c r="M496" s="41"/>
      <c r="N496" s="41"/>
      <c r="O496" s="58" t="s">
        <v>2</v>
      </c>
      <c r="P496" s="41"/>
      <c r="Q496" s="41"/>
      <c r="R496" s="401"/>
      <c r="S496" s="401"/>
    </row>
    <row r="497" spans="1:19" s="36" customFormat="1" ht="11.25" outlineLevel="4" x14ac:dyDescent="0.2">
      <c r="A497" s="37"/>
      <c r="B497" s="38"/>
      <c r="C497" s="39" t="s">
        <v>913</v>
      </c>
      <c r="D497" s="39"/>
      <c r="E497" s="38"/>
      <c r="F497" s="40">
        <v>0.7</v>
      </c>
      <c r="G497" s="41"/>
      <c r="H497" s="42"/>
      <c r="I497" s="41"/>
      <c r="J497" s="43"/>
      <c r="K497" s="44"/>
      <c r="L497" s="41"/>
      <c r="M497" s="41"/>
      <c r="N497" s="41"/>
      <c r="O497" s="58" t="s">
        <v>2</v>
      </c>
      <c r="P497" s="41"/>
      <c r="Q497" s="41"/>
      <c r="R497" s="401"/>
      <c r="S497" s="401"/>
    </row>
    <row r="498" spans="1:19" s="36" customFormat="1" ht="11.25" outlineLevel="4" x14ac:dyDescent="0.2">
      <c r="A498" s="37"/>
      <c r="B498" s="38"/>
      <c r="C498" s="39" t="s">
        <v>1047</v>
      </c>
      <c r="D498" s="39"/>
      <c r="E498" s="38"/>
      <c r="F498" s="40">
        <v>2.8</v>
      </c>
      <c r="G498" s="41"/>
      <c r="H498" s="42"/>
      <c r="I498" s="41"/>
      <c r="J498" s="43"/>
      <c r="K498" s="44"/>
      <c r="L498" s="41"/>
      <c r="M498" s="41"/>
      <c r="N498" s="41"/>
      <c r="O498" s="58" t="s">
        <v>2</v>
      </c>
      <c r="P498" s="41"/>
      <c r="Q498" s="41"/>
      <c r="R498" s="401"/>
      <c r="S498" s="401"/>
    </row>
    <row r="499" spans="1:19" s="36" customFormat="1" ht="11.25" outlineLevel="4" x14ac:dyDescent="0.2">
      <c r="A499" s="37"/>
      <c r="B499" s="38"/>
      <c r="C499" s="39" t="s">
        <v>1049</v>
      </c>
      <c r="D499" s="39"/>
      <c r="E499" s="38"/>
      <c r="F499" s="40">
        <v>17.25</v>
      </c>
      <c r="G499" s="41"/>
      <c r="H499" s="42"/>
      <c r="I499" s="41"/>
      <c r="J499" s="43"/>
      <c r="K499" s="44"/>
      <c r="L499" s="41"/>
      <c r="M499" s="41"/>
      <c r="N499" s="41"/>
      <c r="O499" s="58" t="s">
        <v>2</v>
      </c>
      <c r="P499" s="41"/>
      <c r="Q499" s="41"/>
      <c r="R499" s="401"/>
      <c r="S499" s="401"/>
    </row>
    <row r="500" spans="1:19" s="36" customFormat="1" ht="11.25" outlineLevel="4" x14ac:dyDescent="0.2">
      <c r="A500" s="37"/>
      <c r="B500" s="38"/>
      <c r="C500" s="39" t="s">
        <v>1050</v>
      </c>
      <c r="D500" s="39"/>
      <c r="E500" s="38"/>
      <c r="F500" s="40">
        <v>23.099999999999994</v>
      </c>
      <c r="G500" s="41"/>
      <c r="H500" s="42"/>
      <c r="I500" s="41"/>
      <c r="J500" s="43"/>
      <c r="K500" s="44"/>
      <c r="L500" s="41"/>
      <c r="M500" s="41"/>
      <c r="N500" s="41"/>
      <c r="O500" s="58" t="s">
        <v>2</v>
      </c>
      <c r="P500" s="41"/>
      <c r="Q500" s="41"/>
      <c r="R500" s="401"/>
      <c r="S500" s="401"/>
    </row>
    <row r="501" spans="1:19" s="36" customFormat="1" ht="11.25" outlineLevel="4" x14ac:dyDescent="0.2">
      <c r="A501" s="37"/>
      <c r="B501" s="38"/>
      <c r="C501" s="39" t="s">
        <v>1054</v>
      </c>
      <c r="D501" s="39"/>
      <c r="E501" s="38"/>
      <c r="F501" s="40">
        <v>14</v>
      </c>
      <c r="G501" s="41"/>
      <c r="H501" s="42"/>
      <c r="I501" s="41"/>
      <c r="J501" s="43"/>
      <c r="K501" s="44"/>
      <c r="L501" s="41"/>
      <c r="M501" s="41"/>
      <c r="N501" s="41"/>
      <c r="O501" s="58" t="s">
        <v>2</v>
      </c>
      <c r="P501" s="41"/>
      <c r="Q501" s="41"/>
      <c r="R501" s="401"/>
      <c r="S501" s="401"/>
    </row>
    <row r="502" spans="1:19" s="36" customFormat="1" ht="11.25" outlineLevel="4" x14ac:dyDescent="0.2">
      <c r="A502" s="37"/>
      <c r="B502" s="38"/>
      <c r="C502" s="39" t="s">
        <v>1055</v>
      </c>
      <c r="D502" s="39"/>
      <c r="E502" s="38"/>
      <c r="F502" s="40">
        <v>23.519999999999996</v>
      </c>
      <c r="G502" s="41"/>
      <c r="H502" s="42"/>
      <c r="I502" s="41"/>
      <c r="J502" s="43"/>
      <c r="K502" s="44"/>
      <c r="L502" s="41"/>
      <c r="M502" s="41"/>
      <c r="N502" s="41"/>
      <c r="O502" s="58" t="s">
        <v>2</v>
      </c>
      <c r="P502" s="41"/>
      <c r="Q502" s="41"/>
      <c r="R502" s="401"/>
      <c r="S502" s="401"/>
    </row>
    <row r="503" spans="1:19" s="36" customFormat="1" ht="11.25" outlineLevel="4" x14ac:dyDescent="0.2">
      <c r="A503" s="37"/>
      <c r="B503" s="38"/>
      <c r="C503" s="39" t="s">
        <v>919</v>
      </c>
      <c r="D503" s="39"/>
      <c r="E503" s="38"/>
      <c r="F503" s="40">
        <v>0.25</v>
      </c>
      <c r="G503" s="41"/>
      <c r="H503" s="42"/>
      <c r="I503" s="41"/>
      <c r="J503" s="43"/>
      <c r="K503" s="44"/>
      <c r="L503" s="41"/>
      <c r="M503" s="41"/>
      <c r="N503" s="41"/>
      <c r="O503" s="58" t="s">
        <v>2</v>
      </c>
      <c r="P503" s="41"/>
      <c r="Q503" s="41"/>
      <c r="R503" s="401"/>
      <c r="S503" s="401"/>
    </row>
    <row r="504" spans="1:19" s="36" customFormat="1" ht="11.25" outlineLevel="4" x14ac:dyDescent="0.2">
      <c r="A504" s="37"/>
      <c r="B504" s="38"/>
      <c r="C504" s="39" t="s">
        <v>831</v>
      </c>
      <c r="D504" s="39"/>
      <c r="E504" s="38"/>
      <c r="F504" s="40">
        <v>2.1</v>
      </c>
      <c r="G504" s="41"/>
      <c r="H504" s="42"/>
      <c r="I504" s="41"/>
      <c r="J504" s="43"/>
      <c r="K504" s="44"/>
      <c r="L504" s="41"/>
      <c r="M504" s="41"/>
      <c r="N504" s="41"/>
      <c r="O504" s="58" t="s">
        <v>2</v>
      </c>
      <c r="P504" s="41"/>
      <c r="Q504" s="41"/>
      <c r="R504" s="401"/>
      <c r="S504" s="401"/>
    </row>
    <row r="505" spans="1:19" s="36" customFormat="1" ht="11.25" outlineLevel="4" x14ac:dyDescent="0.2">
      <c r="A505" s="37"/>
      <c r="B505" s="38"/>
      <c r="C505" s="39" t="s">
        <v>921</v>
      </c>
      <c r="D505" s="39"/>
      <c r="E505" s="38"/>
      <c r="F505" s="40">
        <v>6.3000000000000007</v>
      </c>
      <c r="G505" s="41"/>
      <c r="H505" s="42"/>
      <c r="I505" s="41"/>
      <c r="J505" s="43"/>
      <c r="K505" s="44"/>
      <c r="L505" s="41"/>
      <c r="M505" s="41"/>
      <c r="N505" s="41"/>
      <c r="O505" s="58" t="s">
        <v>2</v>
      </c>
      <c r="P505" s="41"/>
      <c r="Q505" s="41"/>
      <c r="R505" s="401"/>
      <c r="S505" s="401"/>
    </row>
    <row r="506" spans="1:19" s="36" customFormat="1" ht="11.25" outlineLevel="4" x14ac:dyDescent="0.2">
      <c r="A506" s="37"/>
      <c r="B506" s="38"/>
      <c r="C506" s="39" t="s">
        <v>924</v>
      </c>
      <c r="D506" s="39"/>
      <c r="E506" s="38"/>
      <c r="F506" s="40">
        <v>2.7</v>
      </c>
      <c r="G506" s="41"/>
      <c r="H506" s="42"/>
      <c r="I506" s="41"/>
      <c r="J506" s="43"/>
      <c r="K506" s="44"/>
      <c r="L506" s="41"/>
      <c r="M506" s="41"/>
      <c r="N506" s="41"/>
      <c r="O506" s="58" t="s">
        <v>2</v>
      </c>
      <c r="P506" s="41"/>
      <c r="Q506" s="41"/>
      <c r="R506" s="401"/>
      <c r="S506" s="401"/>
    </row>
    <row r="507" spans="1:19" s="36" customFormat="1" ht="11.25" outlineLevel="4" x14ac:dyDescent="0.2">
      <c r="A507" s="37"/>
      <c r="B507" s="38"/>
      <c r="C507" s="39" t="s">
        <v>927</v>
      </c>
      <c r="D507" s="39"/>
      <c r="E507" s="38"/>
      <c r="F507" s="40">
        <v>1.75</v>
      </c>
      <c r="G507" s="41"/>
      <c r="H507" s="42"/>
      <c r="I507" s="41"/>
      <c r="J507" s="43"/>
      <c r="K507" s="44"/>
      <c r="L507" s="41"/>
      <c r="M507" s="41"/>
      <c r="N507" s="41"/>
      <c r="O507" s="58" t="s">
        <v>2</v>
      </c>
      <c r="P507" s="41"/>
      <c r="Q507" s="41"/>
      <c r="R507" s="401"/>
      <c r="S507" s="401"/>
    </row>
    <row r="508" spans="1:19" s="36" customFormat="1" ht="11.25" outlineLevel="4" x14ac:dyDescent="0.2">
      <c r="A508" s="37"/>
      <c r="B508" s="38"/>
      <c r="C508" s="39" t="s">
        <v>931</v>
      </c>
      <c r="D508" s="39"/>
      <c r="E508" s="38"/>
      <c r="F508" s="40">
        <v>2.0299999999999998</v>
      </c>
      <c r="G508" s="41"/>
      <c r="H508" s="42"/>
      <c r="I508" s="41"/>
      <c r="J508" s="43"/>
      <c r="K508" s="44"/>
      <c r="L508" s="41"/>
      <c r="M508" s="41"/>
      <c r="N508" s="41"/>
      <c r="O508" s="58" t="s">
        <v>2</v>
      </c>
      <c r="P508" s="41"/>
      <c r="Q508" s="41"/>
      <c r="R508" s="401"/>
      <c r="S508" s="401"/>
    </row>
    <row r="509" spans="1:19" s="36" customFormat="1" ht="11.25" outlineLevel="4" x14ac:dyDescent="0.2">
      <c r="A509" s="37"/>
      <c r="B509" s="38"/>
      <c r="C509" s="39" t="s">
        <v>935</v>
      </c>
      <c r="D509" s="39"/>
      <c r="E509" s="38"/>
      <c r="F509" s="40">
        <v>3.2374999999999998</v>
      </c>
      <c r="G509" s="41"/>
      <c r="H509" s="42"/>
      <c r="I509" s="41"/>
      <c r="J509" s="43"/>
      <c r="K509" s="44"/>
      <c r="L509" s="41"/>
      <c r="M509" s="41"/>
      <c r="N509" s="41"/>
      <c r="O509" s="58" t="s">
        <v>2</v>
      </c>
      <c r="P509" s="41"/>
      <c r="Q509" s="41"/>
      <c r="R509" s="401"/>
      <c r="S509" s="401"/>
    </row>
    <row r="510" spans="1:19" s="36" customFormat="1" ht="11.25" outlineLevel="4" x14ac:dyDescent="0.2">
      <c r="A510" s="37"/>
      <c r="B510" s="38"/>
      <c r="C510" s="39" t="s">
        <v>938</v>
      </c>
      <c r="D510" s="39"/>
      <c r="E510" s="38"/>
      <c r="F510" s="40">
        <v>0.21149999999999999</v>
      </c>
      <c r="G510" s="41"/>
      <c r="H510" s="42"/>
      <c r="I510" s="41"/>
      <c r="J510" s="43"/>
      <c r="K510" s="44"/>
      <c r="L510" s="41"/>
      <c r="M510" s="41"/>
      <c r="N510" s="41"/>
      <c r="O510" s="58" t="s">
        <v>2</v>
      </c>
      <c r="P510" s="41"/>
      <c r="Q510" s="41"/>
      <c r="R510" s="401"/>
      <c r="S510" s="401"/>
    </row>
    <row r="511" spans="1:19" s="36" customFormat="1" ht="11.25" outlineLevel="4" x14ac:dyDescent="0.2">
      <c r="A511" s="37"/>
      <c r="B511" s="38"/>
      <c r="C511" s="39" t="s">
        <v>940</v>
      </c>
      <c r="D511" s="39"/>
      <c r="E511" s="38"/>
      <c r="F511" s="40">
        <v>2.46</v>
      </c>
      <c r="G511" s="41"/>
      <c r="H511" s="42"/>
      <c r="I511" s="41"/>
      <c r="J511" s="43"/>
      <c r="K511" s="44"/>
      <c r="L511" s="41"/>
      <c r="M511" s="41"/>
      <c r="N511" s="41"/>
      <c r="O511" s="58" t="s">
        <v>2</v>
      </c>
      <c r="P511" s="41"/>
      <c r="Q511" s="41"/>
      <c r="R511" s="401"/>
      <c r="S511" s="401"/>
    </row>
    <row r="512" spans="1:19" s="36" customFormat="1" ht="11.25" outlineLevel="4" x14ac:dyDescent="0.2">
      <c r="A512" s="37"/>
      <c r="B512" s="38"/>
      <c r="C512" s="39" t="s">
        <v>943</v>
      </c>
      <c r="D512" s="39"/>
      <c r="E512" s="38"/>
      <c r="F512" s="40">
        <v>0.25</v>
      </c>
      <c r="G512" s="41"/>
      <c r="H512" s="42"/>
      <c r="I512" s="41"/>
      <c r="J512" s="43"/>
      <c r="K512" s="44"/>
      <c r="L512" s="41"/>
      <c r="M512" s="41"/>
      <c r="N512" s="41"/>
      <c r="O512" s="58" t="s">
        <v>2</v>
      </c>
      <c r="P512" s="41"/>
      <c r="Q512" s="41"/>
      <c r="R512" s="401"/>
      <c r="S512" s="401"/>
    </row>
    <row r="513" spans="1:19" s="36" customFormat="1" ht="11.25" outlineLevel="4" x14ac:dyDescent="0.2">
      <c r="A513" s="37"/>
      <c r="B513" s="38"/>
      <c r="C513" s="39" t="s">
        <v>946</v>
      </c>
      <c r="D513" s="39"/>
      <c r="E513" s="38"/>
      <c r="F513" s="40">
        <v>0.65</v>
      </c>
      <c r="G513" s="41"/>
      <c r="H513" s="42"/>
      <c r="I513" s="41"/>
      <c r="J513" s="43"/>
      <c r="K513" s="44"/>
      <c r="L513" s="41"/>
      <c r="M513" s="41"/>
      <c r="N513" s="41"/>
      <c r="O513" s="58" t="s">
        <v>2</v>
      </c>
      <c r="P513" s="41"/>
      <c r="Q513" s="41"/>
      <c r="R513" s="401"/>
      <c r="S513" s="401"/>
    </row>
    <row r="514" spans="1:19" s="36" customFormat="1" ht="11.25" outlineLevel="4" x14ac:dyDescent="0.2">
      <c r="A514" s="37"/>
      <c r="B514" s="38"/>
      <c r="C514" s="39" t="s">
        <v>833</v>
      </c>
      <c r="D514" s="39"/>
      <c r="E514" s="38"/>
      <c r="F514" s="40">
        <v>2.0499999999999998</v>
      </c>
      <c r="G514" s="41"/>
      <c r="H514" s="42"/>
      <c r="I514" s="41"/>
      <c r="J514" s="43"/>
      <c r="K514" s="44"/>
      <c r="L514" s="41"/>
      <c r="M514" s="41"/>
      <c r="N514" s="41"/>
      <c r="O514" s="58" t="s">
        <v>2</v>
      </c>
      <c r="P514" s="41"/>
      <c r="Q514" s="41"/>
      <c r="R514" s="401"/>
      <c r="S514" s="401"/>
    </row>
    <row r="515" spans="1:19" s="36" customFormat="1" ht="11.25" outlineLevel="4" x14ac:dyDescent="0.2">
      <c r="A515" s="37"/>
      <c r="B515" s="38"/>
      <c r="C515" s="39" t="s">
        <v>835</v>
      </c>
      <c r="D515" s="39"/>
      <c r="E515" s="38"/>
      <c r="F515" s="40">
        <v>3.0750000000000002</v>
      </c>
      <c r="G515" s="41"/>
      <c r="H515" s="42"/>
      <c r="I515" s="41"/>
      <c r="J515" s="43"/>
      <c r="K515" s="44"/>
      <c r="L515" s="41"/>
      <c r="M515" s="41"/>
      <c r="N515" s="41"/>
      <c r="O515" s="58" t="s">
        <v>2</v>
      </c>
      <c r="P515" s="41"/>
      <c r="Q515" s="41"/>
      <c r="R515" s="401"/>
      <c r="S515" s="401"/>
    </row>
    <row r="516" spans="1:19" s="36" customFormat="1" ht="11.25" outlineLevel="4" x14ac:dyDescent="0.2">
      <c r="A516" s="37"/>
      <c r="B516" s="38"/>
      <c r="C516" s="39" t="s">
        <v>836</v>
      </c>
      <c r="D516" s="39"/>
      <c r="E516" s="38"/>
      <c r="F516" s="40">
        <v>0.44000000000000006</v>
      </c>
      <c r="G516" s="41"/>
      <c r="H516" s="42"/>
      <c r="I516" s="41"/>
      <c r="J516" s="43"/>
      <c r="K516" s="44"/>
      <c r="L516" s="41"/>
      <c r="M516" s="41"/>
      <c r="N516" s="41"/>
      <c r="O516" s="58" t="s">
        <v>2</v>
      </c>
      <c r="P516" s="41"/>
      <c r="Q516" s="41"/>
      <c r="R516" s="401"/>
      <c r="S516" s="401"/>
    </row>
    <row r="517" spans="1:19" s="36" customFormat="1" ht="11.25" outlineLevel="4" x14ac:dyDescent="0.2">
      <c r="A517" s="37"/>
      <c r="B517" s="38"/>
      <c r="C517" s="39" t="s">
        <v>788</v>
      </c>
      <c r="D517" s="39"/>
      <c r="E517" s="38"/>
      <c r="F517" s="40">
        <v>0.72000000000000008</v>
      </c>
      <c r="G517" s="41"/>
      <c r="H517" s="42"/>
      <c r="I517" s="41"/>
      <c r="J517" s="43"/>
      <c r="K517" s="44"/>
      <c r="L517" s="41"/>
      <c r="M517" s="41"/>
      <c r="N517" s="41"/>
      <c r="O517" s="58" t="s">
        <v>2</v>
      </c>
      <c r="P517" s="41"/>
      <c r="Q517" s="41"/>
      <c r="R517" s="401"/>
      <c r="S517" s="401"/>
    </row>
    <row r="518" spans="1:19" s="36" customFormat="1" ht="11.25" outlineLevel="4" x14ac:dyDescent="0.2">
      <c r="A518" s="37"/>
      <c r="B518" s="38"/>
      <c r="C518" s="39" t="s">
        <v>838</v>
      </c>
      <c r="D518" s="39"/>
      <c r="E518" s="38"/>
      <c r="F518" s="40">
        <v>0.24</v>
      </c>
      <c r="G518" s="41"/>
      <c r="H518" s="42"/>
      <c r="I518" s="41"/>
      <c r="J518" s="43"/>
      <c r="K518" s="44"/>
      <c r="L518" s="41"/>
      <c r="M518" s="41"/>
      <c r="N518" s="41"/>
      <c r="O518" s="58" t="s">
        <v>2</v>
      </c>
      <c r="P518" s="41"/>
      <c r="Q518" s="41"/>
      <c r="R518" s="401"/>
      <c r="S518" s="401"/>
    </row>
    <row r="519" spans="1:19" s="36" customFormat="1" ht="11.25" outlineLevel="4" x14ac:dyDescent="0.2">
      <c r="A519" s="37"/>
      <c r="B519" s="38"/>
      <c r="C519" s="39" t="s">
        <v>839</v>
      </c>
      <c r="D519" s="39"/>
      <c r="E519" s="38"/>
      <c r="F519" s="40">
        <v>0.72</v>
      </c>
      <c r="G519" s="41"/>
      <c r="H519" s="42"/>
      <c r="I519" s="41"/>
      <c r="J519" s="43"/>
      <c r="K519" s="44"/>
      <c r="L519" s="41"/>
      <c r="M519" s="41"/>
      <c r="N519" s="41"/>
      <c r="O519" s="58" t="s">
        <v>2</v>
      </c>
      <c r="P519" s="41"/>
      <c r="Q519" s="41"/>
      <c r="R519" s="401"/>
      <c r="S519" s="401"/>
    </row>
    <row r="520" spans="1:19" s="36" customFormat="1" ht="11.25" outlineLevel="4" x14ac:dyDescent="0.2">
      <c r="A520" s="37"/>
      <c r="B520" s="38"/>
      <c r="C520" s="39" t="s">
        <v>1241</v>
      </c>
      <c r="D520" s="39"/>
      <c r="E520" s="38"/>
      <c r="F520" s="40">
        <v>0.31400000000000006</v>
      </c>
      <c r="G520" s="41"/>
      <c r="H520" s="42"/>
      <c r="I520" s="41"/>
      <c r="J520" s="43"/>
      <c r="K520" s="44"/>
      <c r="L520" s="41"/>
      <c r="M520" s="41"/>
      <c r="N520" s="41"/>
      <c r="O520" s="58" t="s">
        <v>2</v>
      </c>
      <c r="P520" s="41"/>
      <c r="Q520" s="41"/>
      <c r="R520" s="401"/>
      <c r="S520" s="401"/>
    </row>
    <row r="521" spans="1:19" s="36" customFormat="1" ht="11.25" outlineLevel="4" x14ac:dyDescent="0.2">
      <c r="A521" s="37"/>
      <c r="B521" s="38"/>
      <c r="C521" s="39" t="s">
        <v>840</v>
      </c>
      <c r="D521" s="39"/>
      <c r="E521" s="38"/>
      <c r="F521" s="40">
        <v>0.24</v>
      </c>
      <c r="G521" s="41"/>
      <c r="H521" s="42"/>
      <c r="I521" s="41"/>
      <c r="J521" s="43"/>
      <c r="K521" s="44"/>
      <c r="L521" s="41"/>
      <c r="M521" s="41"/>
      <c r="N521" s="41"/>
      <c r="O521" s="58" t="s">
        <v>2</v>
      </c>
      <c r="P521" s="41"/>
      <c r="Q521" s="41"/>
      <c r="R521" s="401"/>
      <c r="S521" s="401"/>
    </row>
    <row r="522" spans="1:19" s="36" customFormat="1" ht="11.25" outlineLevel="4" x14ac:dyDescent="0.2">
      <c r="A522" s="37"/>
      <c r="B522" s="38"/>
      <c r="C522" s="39" t="s">
        <v>970</v>
      </c>
      <c r="D522" s="39"/>
      <c r="E522" s="38"/>
      <c r="F522" s="40">
        <v>2.0250000000000004</v>
      </c>
      <c r="G522" s="41"/>
      <c r="H522" s="42"/>
      <c r="I522" s="41"/>
      <c r="J522" s="43"/>
      <c r="K522" s="44"/>
      <c r="L522" s="41"/>
      <c r="M522" s="41"/>
      <c r="N522" s="41"/>
      <c r="O522" s="58" t="s">
        <v>2</v>
      </c>
      <c r="P522" s="41"/>
      <c r="Q522" s="41"/>
      <c r="R522" s="401"/>
      <c r="S522" s="401"/>
    </row>
    <row r="523" spans="1:19" s="36" customFormat="1" ht="11.25" outlineLevel="4" x14ac:dyDescent="0.2">
      <c r="A523" s="37"/>
      <c r="B523" s="38"/>
      <c r="C523" s="39" t="s">
        <v>789</v>
      </c>
      <c r="D523" s="39"/>
      <c r="E523" s="38"/>
      <c r="F523" s="40">
        <v>0.72000000000000008</v>
      </c>
      <c r="G523" s="41"/>
      <c r="H523" s="42"/>
      <c r="I523" s="41"/>
      <c r="J523" s="43"/>
      <c r="K523" s="44"/>
      <c r="L523" s="41"/>
      <c r="M523" s="41"/>
      <c r="N523" s="41"/>
      <c r="O523" s="58" t="s">
        <v>2</v>
      </c>
      <c r="P523" s="41"/>
      <c r="Q523" s="41"/>
      <c r="R523" s="401"/>
      <c r="S523" s="401"/>
    </row>
    <row r="524" spans="1:19" s="36" customFormat="1" ht="11.25" outlineLevel="4" x14ac:dyDescent="0.2">
      <c r="A524" s="37"/>
      <c r="B524" s="38"/>
      <c r="C524" s="39" t="s">
        <v>791</v>
      </c>
      <c r="D524" s="39"/>
      <c r="E524" s="38"/>
      <c r="F524" s="40">
        <v>0.36000000000000004</v>
      </c>
      <c r="G524" s="41"/>
      <c r="H524" s="42"/>
      <c r="I524" s="41"/>
      <c r="J524" s="43"/>
      <c r="K524" s="44"/>
      <c r="L524" s="41"/>
      <c r="M524" s="41"/>
      <c r="N524" s="41"/>
      <c r="O524" s="58" t="s">
        <v>2</v>
      </c>
      <c r="P524" s="41"/>
      <c r="Q524" s="41"/>
      <c r="R524" s="401"/>
      <c r="S524" s="401"/>
    </row>
    <row r="525" spans="1:19" s="36" customFormat="1" ht="11.25" outlineLevel="4" x14ac:dyDescent="0.2">
      <c r="A525" s="37"/>
      <c r="B525" s="38"/>
      <c r="C525" s="39" t="s">
        <v>793</v>
      </c>
      <c r="D525" s="39"/>
      <c r="E525" s="38"/>
      <c r="F525" s="40">
        <v>0.36000000000000004</v>
      </c>
      <c r="G525" s="41"/>
      <c r="H525" s="42"/>
      <c r="I525" s="41"/>
      <c r="J525" s="43"/>
      <c r="K525" s="44"/>
      <c r="L525" s="41"/>
      <c r="M525" s="41"/>
      <c r="N525" s="41"/>
      <c r="O525" s="58" t="s">
        <v>2</v>
      </c>
      <c r="P525" s="41"/>
      <c r="Q525" s="41"/>
      <c r="R525" s="401"/>
      <c r="S525" s="401"/>
    </row>
    <row r="526" spans="1:19" s="36" customFormat="1" ht="11.25" outlineLevel="4" x14ac:dyDescent="0.2">
      <c r="A526" s="37"/>
      <c r="B526" s="38"/>
      <c r="C526" s="39" t="s">
        <v>973</v>
      </c>
      <c r="D526" s="39"/>
      <c r="E526" s="38"/>
      <c r="F526" s="40">
        <v>2.1120000000000001</v>
      </c>
      <c r="G526" s="41"/>
      <c r="H526" s="42"/>
      <c r="I526" s="41"/>
      <c r="J526" s="43"/>
      <c r="K526" s="44"/>
      <c r="L526" s="41"/>
      <c r="M526" s="41"/>
      <c r="N526" s="41"/>
      <c r="O526" s="58" t="s">
        <v>2</v>
      </c>
      <c r="P526" s="41"/>
      <c r="Q526" s="41"/>
      <c r="R526" s="401"/>
      <c r="S526" s="401"/>
    </row>
    <row r="527" spans="1:19" s="36" customFormat="1" ht="11.25" outlineLevel="4" x14ac:dyDescent="0.2">
      <c r="A527" s="37"/>
      <c r="B527" s="38"/>
      <c r="C527" s="39" t="s">
        <v>844</v>
      </c>
      <c r="D527" s="39"/>
      <c r="E527" s="38"/>
      <c r="F527" s="40">
        <v>3.7920000000000003</v>
      </c>
      <c r="G527" s="41"/>
      <c r="H527" s="42"/>
      <c r="I527" s="41"/>
      <c r="J527" s="43"/>
      <c r="K527" s="44"/>
      <c r="L527" s="41"/>
      <c r="M527" s="41"/>
      <c r="N527" s="41"/>
      <c r="O527" s="58" t="s">
        <v>2</v>
      </c>
      <c r="P527" s="41"/>
      <c r="Q527" s="41"/>
      <c r="R527" s="401"/>
      <c r="S527" s="401"/>
    </row>
    <row r="528" spans="1:19" s="36" customFormat="1" ht="11.25" outlineLevel="4" x14ac:dyDescent="0.2">
      <c r="A528" s="37"/>
      <c r="B528" s="38"/>
      <c r="C528" s="39" t="s">
        <v>845</v>
      </c>
      <c r="D528" s="39"/>
      <c r="E528" s="38"/>
      <c r="F528" s="40">
        <v>3.7920000000000003</v>
      </c>
      <c r="G528" s="41"/>
      <c r="H528" s="42"/>
      <c r="I528" s="41"/>
      <c r="J528" s="43"/>
      <c r="K528" s="44"/>
      <c r="L528" s="41"/>
      <c r="M528" s="41"/>
      <c r="N528" s="41"/>
      <c r="O528" s="58" t="s">
        <v>2</v>
      </c>
      <c r="P528" s="41"/>
      <c r="Q528" s="41"/>
      <c r="R528" s="401"/>
      <c r="S528" s="401"/>
    </row>
    <row r="529" spans="1:19" s="36" customFormat="1" ht="11.25" outlineLevel="4" x14ac:dyDescent="0.2">
      <c r="A529" s="37"/>
      <c r="B529" s="38"/>
      <c r="C529" s="39" t="s">
        <v>978</v>
      </c>
      <c r="D529" s="39"/>
      <c r="E529" s="38"/>
      <c r="F529" s="40">
        <v>1.0740000000000001</v>
      </c>
      <c r="G529" s="41"/>
      <c r="H529" s="42"/>
      <c r="I529" s="41"/>
      <c r="J529" s="43"/>
      <c r="K529" s="44"/>
      <c r="L529" s="41"/>
      <c r="M529" s="41"/>
      <c r="N529" s="41"/>
      <c r="O529" s="58" t="s">
        <v>2</v>
      </c>
      <c r="P529" s="41"/>
      <c r="Q529" s="41"/>
      <c r="R529" s="401"/>
      <c r="S529" s="401"/>
    </row>
    <row r="530" spans="1:19" s="36" customFormat="1" ht="11.25" outlineLevel="4" x14ac:dyDescent="0.2">
      <c r="A530" s="37"/>
      <c r="B530" s="38"/>
      <c r="C530" s="39" t="s">
        <v>980</v>
      </c>
      <c r="D530" s="39"/>
      <c r="E530" s="38"/>
      <c r="F530" s="40">
        <v>0.73799999999999988</v>
      </c>
      <c r="G530" s="41"/>
      <c r="H530" s="42"/>
      <c r="I530" s="41"/>
      <c r="J530" s="43"/>
      <c r="K530" s="44"/>
      <c r="L530" s="41"/>
      <c r="M530" s="41"/>
      <c r="N530" s="41"/>
      <c r="O530" s="58" t="s">
        <v>2</v>
      </c>
      <c r="P530" s="41"/>
      <c r="Q530" s="41"/>
      <c r="R530" s="401"/>
      <c r="S530" s="401"/>
    </row>
    <row r="531" spans="1:19" s="36" customFormat="1" ht="11.25" outlineLevel="4" x14ac:dyDescent="0.2">
      <c r="A531" s="37"/>
      <c r="B531" s="38"/>
      <c r="C531" s="39" t="s">
        <v>1</v>
      </c>
      <c r="D531" s="39"/>
      <c r="E531" s="38"/>
      <c r="F531" s="40">
        <v>141.52250000000001</v>
      </c>
      <c r="G531" s="41"/>
      <c r="H531" s="42"/>
      <c r="I531" s="41"/>
      <c r="J531" s="43"/>
      <c r="K531" s="44"/>
      <c r="L531" s="41"/>
      <c r="M531" s="41"/>
      <c r="N531" s="41"/>
      <c r="O531" s="58" t="s">
        <v>2</v>
      </c>
      <c r="P531" s="41"/>
      <c r="Q531" s="41"/>
      <c r="R531" s="401"/>
      <c r="S531" s="401"/>
    </row>
    <row r="532" spans="1:19" s="36" customFormat="1" ht="11.25" outlineLevel="4" x14ac:dyDescent="0.2">
      <c r="A532" s="37"/>
      <c r="B532" s="38"/>
      <c r="C532" s="39" t="s">
        <v>1206</v>
      </c>
      <c r="D532" s="39"/>
      <c r="E532" s="38"/>
      <c r="F532" s="40">
        <v>0</v>
      </c>
      <c r="G532" s="41"/>
      <c r="H532" s="42"/>
      <c r="I532" s="41"/>
      <c r="J532" s="43"/>
      <c r="K532" s="44"/>
      <c r="L532" s="41"/>
      <c r="M532" s="41"/>
      <c r="N532" s="41"/>
      <c r="O532" s="58" t="s">
        <v>2</v>
      </c>
      <c r="P532" s="41"/>
      <c r="Q532" s="41"/>
      <c r="R532" s="401"/>
      <c r="S532" s="401"/>
    </row>
    <row r="533" spans="1:19" s="36" customFormat="1" ht="11.25" outlineLevel="4" x14ac:dyDescent="0.2">
      <c r="A533" s="37"/>
      <c r="B533" s="38"/>
      <c r="C533" s="39" t="s">
        <v>866</v>
      </c>
      <c r="D533" s="39"/>
      <c r="E533" s="38"/>
      <c r="F533" s="40">
        <v>0.75</v>
      </c>
      <c r="G533" s="41"/>
      <c r="H533" s="42"/>
      <c r="I533" s="41"/>
      <c r="J533" s="43"/>
      <c r="K533" s="44"/>
      <c r="L533" s="41"/>
      <c r="M533" s="41"/>
      <c r="N533" s="41"/>
      <c r="O533" s="58" t="s">
        <v>2</v>
      </c>
      <c r="P533" s="41"/>
      <c r="Q533" s="41"/>
      <c r="R533" s="401"/>
      <c r="S533" s="401"/>
    </row>
    <row r="534" spans="1:19" s="36" customFormat="1" ht="11.25" outlineLevel="4" x14ac:dyDescent="0.2">
      <c r="A534" s="37"/>
      <c r="B534" s="38"/>
      <c r="C534" s="39" t="s">
        <v>869</v>
      </c>
      <c r="D534" s="39"/>
      <c r="E534" s="38"/>
      <c r="F534" s="40">
        <v>1.1475</v>
      </c>
      <c r="G534" s="41"/>
      <c r="H534" s="42"/>
      <c r="I534" s="41"/>
      <c r="J534" s="43"/>
      <c r="K534" s="44"/>
      <c r="L534" s="41"/>
      <c r="M534" s="41"/>
      <c r="N534" s="41"/>
      <c r="O534" s="58" t="s">
        <v>2</v>
      </c>
      <c r="P534" s="41"/>
      <c r="Q534" s="41"/>
      <c r="R534" s="401"/>
      <c r="S534" s="401"/>
    </row>
    <row r="535" spans="1:19" s="36" customFormat="1" ht="11.25" outlineLevel="4" x14ac:dyDescent="0.2">
      <c r="A535" s="37"/>
      <c r="B535" s="38"/>
      <c r="C535" s="39" t="s">
        <v>870</v>
      </c>
      <c r="D535" s="39"/>
      <c r="E535" s="38"/>
      <c r="F535" s="40">
        <v>1.6</v>
      </c>
      <c r="G535" s="41"/>
      <c r="H535" s="42"/>
      <c r="I535" s="41"/>
      <c r="J535" s="43"/>
      <c r="K535" s="44"/>
      <c r="L535" s="41"/>
      <c r="M535" s="41"/>
      <c r="N535" s="41"/>
      <c r="O535" s="58" t="s">
        <v>2</v>
      </c>
      <c r="P535" s="41"/>
      <c r="Q535" s="41"/>
      <c r="R535" s="401"/>
      <c r="S535" s="401"/>
    </row>
    <row r="536" spans="1:19" s="36" customFormat="1" ht="11.25" outlineLevel="4" x14ac:dyDescent="0.2">
      <c r="A536" s="37"/>
      <c r="B536" s="38"/>
      <c r="C536" s="39" t="s">
        <v>872</v>
      </c>
      <c r="D536" s="39"/>
      <c r="E536" s="38"/>
      <c r="F536" s="40">
        <v>0.45499999999999996</v>
      </c>
      <c r="G536" s="41"/>
      <c r="H536" s="42"/>
      <c r="I536" s="41"/>
      <c r="J536" s="43"/>
      <c r="K536" s="44"/>
      <c r="L536" s="41"/>
      <c r="M536" s="41"/>
      <c r="N536" s="41"/>
      <c r="O536" s="58" t="s">
        <v>2</v>
      </c>
      <c r="P536" s="41"/>
      <c r="Q536" s="41"/>
      <c r="R536" s="401"/>
      <c r="S536" s="401"/>
    </row>
    <row r="537" spans="1:19" s="36" customFormat="1" ht="11.25" outlineLevel="4" x14ac:dyDescent="0.2">
      <c r="A537" s="37"/>
      <c r="B537" s="38"/>
      <c r="C537" s="39" t="s">
        <v>876</v>
      </c>
      <c r="D537" s="39"/>
      <c r="E537" s="38"/>
      <c r="F537" s="40">
        <v>0.22000000000000003</v>
      </c>
      <c r="G537" s="41"/>
      <c r="H537" s="42"/>
      <c r="I537" s="41"/>
      <c r="J537" s="43"/>
      <c r="K537" s="44"/>
      <c r="L537" s="41"/>
      <c r="M537" s="41"/>
      <c r="N537" s="41"/>
      <c r="O537" s="58" t="s">
        <v>2</v>
      </c>
      <c r="P537" s="41"/>
      <c r="Q537" s="41"/>
      <c r="R537" s="401"/>
      <c r="S537" s="401"/>
    </row>
    <row r="538" spans="1:19" s="36" customFormat="1" ht="11.25" outlineLevel="4" x14ac:dyDescent="0.2">
      <c r="A538" s="37"/>
      <c r="B538" s="38"/>
      <c r="C538" s="39" t="s">
        <v>879</v>
      </c>
      <c r="D538" s="39"/>
      <c r="E538" s="38"/>
      <c r="F538" s="40">
        <v>0.32000000000000006</v>
      </c>
      <c r="G538" s="41"/>
      <c r="H538" s="42"/>
      <c r="I538" s="41"/>
      <c r="J538" s="43"/>
      <c r="K538" s="44"/>
      <c r="L538" s="41"/>
      <c r="M538" s="41"/>
      <c r="N538" s="41"/>
      <c r="O538" s="58" t="s">
        <v>2</v>
      </c>
      <c r="P538" s="41"/>
      <c r="Q538" s="41"/>
      <c r="R538" s="401"/>
      <c r="S538" s="401"/>
    </row>
    <row r="539" spans="1:19" s="36" customFormat="1" ht="11.25" outlineLevel="4" x14ac:dyDescent="0.2">
      <c r="A539" s="37"/>
      <c r="B539" s="38"/>
      <c r="C539" s="39" t="s">
        <v>882</v>
      </c>
      <c r="D539" s="39"/>
      <c r="E539" s="38"/>
      <c r="F539" s="40">
        <v>0.33</v>
      </c>
      <c r="G539" s="41"/>
      <c r="H539" s="42"/>
      <c r="I539" s="41"/>
      <c r="J539" s="43"/>
      <c r="K539" s="44"/>
      <c r="L539" s="41"/>
      <c r="M539" s="41"/>
      <c r="N539" s="41"/>
      <c r="O539" s="58" t="s">
        <v>2</v>
      </c>
      <c r="P539" s="41"/>
      <c r="Q539" s="41"/>
      <c r="R539" s="401"/>
      <c r="S539" s="401"/>
    </row>
    <row r="540" spans="1:19" s="36" customFormat="1" ht="11.25" outlineLevel="4" x14ac:dyDescent="0.2">
      <c r="A540" s="37"/>
      <c r="B540" s="38"/>
      <c r="C540" s="39" t="s">
        <v>884</v>
      </c>
      <c r="D540" s="39"/>
      <c r="E540" s="38"/>
      <c r="F540" s="40">
        <v>0.13</v>
      </c>
      <c r="G540" s="41"/>
      <c r="H540" s="42"/>
      <c r="I540" s="41"/>
      <c r="J540" s="43"/>
      <c r="K540" s="44"/>
      <c r="L540" s="41"/>
      <c r="M540" s="41"/>
      <c r="N540" s="41"/>
      <c r="O540" s="58" t="s">
        <v>2</v>
      </c>
      <c r="P540" s="41"/>
      <c r="Q540" s="41"/>
      <c r="R540" s="401"/>
      <c r="S540" s="401"/>
    </row>
    <row r="541" spans="1:19" s="36" customFormat="1" ht="11.25" outlineLevel="4" x14ac:dyDescent="0.2">
      <c r="A541" s="37"/>
      <c r="B541" s="38"/>
      <c r="C541" s="39" t="s">
        <v>888</v>
      </c>
      <c r="D541" s="39"/>
      <c r="E541" s="38"/>
      <c r="F541" s="40">
        <v>0.44999999999999996</v>
      </c>
      <c r="G541" s="41"/>
      <c r="H541" s="42"/>
      <c r="I541" s="41"/>
      <c r="J541" s="43"/>
      <c r="K541" s="44"/>
      <c r="L541" s="41"/>
      <c r="M541" s="41"/>
      <c r="N541" s="41"/>
      <c r="O541" s="58" t="s">
        <v>2</v>
      </c>
      <c r="P541" s="41"/>
      <c r="Q541" s="41"/>
      <c r="R541" s="401"/>
      <c r="S541" s="401"/>
    </row>
    <row r="542" spans="1:19" s="36" customFormat="1" ht="11.25" outlineLevel="4" x14ac:dyDescent="0.2">
      <c r="A542" s="37"/>
      <c r="B542" s="38"/>
      <c r="C542" s="39" t="s">
        <v>894</v>
      </c>
      <c r="D542" s="39"/>
      <c r="E542" s="38"/>
      <c r="F542" s="40">
        <v>0.58499999999999996</v>
      </c>
      <c r="G542" s="41"/>
      <c r="H542" s="42"/>
      <c r="I542" s="41"/>
      <c r="J542" s="43"/>
      <c r="K542" s="44"/>
      <c r="L542" s="41"/>
      <c r="M542" s="41"/>
      <c r="N542" s="41"/>
      <c r="O542" s="58" t="s">
        <v>2</v>
      </c>
      <c r="P542" s="41"/>
      <c r="Q542" s="41"/>
      <c r="R542" s="401"/>
      <c r="S542" s="401"/>
    </row>
    <row r="543" spans="1:19" s="36" customFormat="1" ht="11.25" outlineLevel="4" x14ac:dyDescent="0.2">
      <c r="A543" s="37"/>
      <c r="B543" s="38"/>
      <c r="C543" s="39" t="s">
        <v>896</v>
      </c>
      <c r="D543" s="39"/>
      <c r="E543" s="38"/>
      <c r="F543" s="40">
        <v>0.24</v>
      </c>
      <c r="G543" s="41"/>
      <c r="H543" s="42"/>
      <c r="I543" s="41"/>
      <c r="J543" s="43"/>
      <c r="K543" s="44"/>
      <c r="L543" s="41"/>
      <c r="M543" s="41"/>
      <c r="N543" s="41"/>
      <c r="O543" s="58" t="s">
        <v>2</v>
      </c>
      <c r="P543" s="41"/>
      <c r="Q543" s="41"/>
      <c r="R543" s="401"/>
      <c r="S543" s="401"/>
    </row>
    <row r="544" spans="1:19" s="36" customFormat="1" ht="11.25" outlineLevel="4" x14ac:dyDescent="0.2">
      <c r="A544" s="37"/>
      <c r="B544" s="38"/>
      <c r="C544" s="39" t="s">
        <v>900</v>
      </c>
      <c r="D544" s="39"/>
      <c r="E544" s="38"/>
      <c r="F544" s="40">
        <v>0.66</v>
      </c>
      <c r="G544" s="41"/>
      <c r="H544" s="42"/>
      <c r="I544" s="41"/>
      <c r="J544" s="43"/>
      <c r="K544" s="44"/>
      <c r="L544" s="41"/>
      <c r="M544" s="41"/>
      <c r="N544" s="41"/>
      <c r="O544" s="58" t="s">
        <v>2</v>
      </c>
      <c r="P544" s="41"/>
      <c r="Q544" s="41"/>
      <c r="R544" s="401"/>
      <c r="S544" s="401"/>
    </row>
    <row r="545" spans="1:27" s="36" customFormat="1" ht="11.25" outlineLevel="4" x14ac:dyDescent="0.2">
      <c r="A545" s="37"/>
      <c r="B545" s="38"/>
      <c r="C545" s="39" t="s">
        <v>1</v>
      </c>
      <c r="D545" s="39"/>
      <c r="E545" s="38"/>
      <c r="F545" s="40">
        <v>6.8875000000000011</v>
      </c>
      <c r="G545" s="41"/>
      <c r="H545" s="42"/>
      <c r="I545" s="41"/>
      <c r="J545" s="43"/>
      <c r="K545" s="44"/>
      <c r="L545" s="41"/>
      <c r="M545" s="41"/>
      <c r="N545" s="41"/>
      <c r="O545" s="58" t="s">
        <v>2</v>
      </c>
      <c r="P545" s="41"/>
      <c r="Q545" s="41"/>
      <c r="R545" s="401"/>
      <c r="S545" s="401"/>
    </row>
    <row r="546" spans="1:27" s="30" customFormat="1" ht="24" outlineLevel="3" x14ac:dyDescent="0.2">
      <c r="A546" s="12">
        <v>4</v>
      </c>
      <c r="B546" s="31" t="s">
        <v>546</v>
      </c>
      <c r="C546" s="32" t="s">
        <v>1880</v>
      </c>
      <c r="D546" s="32" t="s">
        <v>17</v>
      </c>
      <c r="E546" s="13" t="s">
        <v>7</v>
      </c>
      <c r="F546" s="33">
        <v>663.67899999999963</v>
      </c>
      <c r="G546" s="14">
        <v>0</v>
      </c>
      <c r="H546" s="33">
        <f>F546*(1+G546/100)</f>
        <v>663.67899999999963</v>
      </c>
      <c r="I546" s="475"/>
      <c r="J546" s="15">
        <f>H546*I546</f>
        <v>0</v>
      </c>
      <c r="K546" s="34">
        <v>3.0450000000000001E-2</v>
      </c>
      <c r="L546" s="35">
        <f>H546*K546</f>
        <v>20.209025549999989</v>
      </c>
      <c r="M546" s="34"/>
      <c r="N546" s="35">
        <f>H546*M546</f>
        <v>0</v>
      </c>
      <c r="O546" s="15">
        <v>21</v>
      </c>
      <c r="P546" s="15">
        <f>J546*(O546/100)</f>
        <v>0</v>
      </c>
      <c r="Q546" s="15">
        <f>J546+P546</f>
        <v>0</v>
      </c>
      <c r="R546" s="400"/>
      <c r="S546" s="400"/>
      <c r="T546" s="232"/>
      <c r="U546" s="232"/>
      <c r="V546" s="232"/>
      <c r="W546" s="232"/>
      <c r="X546" s="232"/>
      <c r="Y546" s="232"/>
      <c r="Z546" s="232"/>
      <c r="AA546" s="232"/>
    </row>
    <row r="547" spans="1:27" s="36" customFormat="1" ht="11.25" outlineLevel="4" x14ac:dyDescent="0.2">
      <c r="A547" s="37"/>
      <c r="B547" s="38"/>
      <c r="C547" s="39" t="s">
        <v>1408</v>
      </c>
      <c r="D547" s="39"/>
      <c r="E547" s="38"/>
      <c r="F547" s="40">
        <v>0</v>
      </c>
      <c r="G547" s="41"/>
      <c r="H547" s="42"/>
      <c r="I547" s="41"/>
      <c r="J547" s="43"/>
      <c r="K547" s="44"/>
      <c r="L547" s="41"/>
      <c r="M547" s="41"/>
      <c r="N547" s="41"/>
      <c r="O547" s="58" t="s">
        <v>2</v>
      </c>
      <c r="P547" s="41"/>
      <c r="Q547" s="41"/>
      <c r="R547" s="401"/>
      <c r="S547" s="401"/>
    </row>
    <row r="548" spans="1:27" s="36" customFormat="1" ht="11.25" outlineLevel="4" x14ac:dyDescent="0.2">
      <c r="A548" s="37"/>
      <c r="B548" s="38"/>
      <c r="C548" s="39" t="s">
        <v>65</v>
      </c>
      <c r="D548" s="39"/>
      <c r="E548" s="38"/>
      <c r="F548" s="40">
        <v>0</v>
      </c>
      <c r="G548" s="41"/>
      <c r="H548" s="42"/>
      <c r="I548" s="41"/>
      <c r="J548" s="43"/>
      <c r="K548" s="44"/>
      <c r="L548" s="41"/>
      <c r="M548" s="41"/>
      <c r="N548" s="41"/>
      <c r="O548" s="58" t="s">
        <v>2</v>
      </c>
      <c r="P548" s="41"/>
      <c r="Q548" s="41"/>
      <c r="R548" s="401"/>
      <c r="S548" s="401"/>
    </row>
    <row r="549" spans="1:27" s="36" customFormat="1" ht="11.25" outlineLevel="4" x14ac:dyDescent="0.2">
      <c r="A549" s="37"/>
      <c r="B549" s="38"/>
      <c r="C549" s="39" t="s">
        <v>1349</v>
      </c>
      <c r="D549" s="39"/>
      <c r="E549" s="38"/>
      <c r="F549" s="40">
        <v>37.673999999999992</v>
      </c>
      <c r="G549" s="41"/>
      <c r="H549" s="42"/>
      <c r="I549" s="41"/>
      <c r="J549" s="43"/>
      <c r="K549" s="44"/>
      <c r="L549" s="41"/>
      <c r="M549" s="41"/>
      <c r="N549" s="41"/>
      <c r="O549" s="58" t="s">
        <v>2</v>
      </c>
      <c r="P549" s="41"/>
      <c r="Q549" s="41"/>
      <c r="R549" s="401"/>
      <c r="S549" s="401"/>
    </row>
    <row r="550" spans="1:27" s="36" customFormat="1" ht="11.25" outlineLevel="4" x14ac:dyDescent="0.2">
      <c r="A550" s="37"/>
      <c r="B550" s="38"/>
      <c r="C550" s="39" t="s">
        <v>1277</v>
      </c>
      <c r="D550" s="39"/>
      <c r="E550" s="38"/>
      <c r="F550" s="40">
        <v>0.96599999999999986</v>
      </c>
      <c r="G550" s="41"/>
      <c r="H550" s="42"/>
      <c r="I550" s="41"/>
      <c r="J550" s="43"/>
      <c r="K550" s="44"/>
      <c r="L550" s="41"/>
      <c r="M550" s="41"/>
      <c r="N550" s="41"/>
      <c r="O550" s="58" t="s">
        <v>2</v>
      </c>
      <c r="P550" s="41"/>
      <c r="Q550" s="41"/>
      <c r="R550" s="401"/>
      <c r="S550" s="401"/>
    </row>
    <row r="551" spans="1:27" s="36" customFormat="1" ht="11.25" outlineLevel="4" x14ac:dyDescent="0.2">
      <c r="A551" s="37"/>
      <c r="B551" s="38"/>
      <c r="C551" s="39" t="s">
        <v>1279</v>
      </c>
      <c r="D551" s="39"/>
      <c r="E551" s="38"/>
      <c r="F551" s="40">
        <v>3.1815000000000002</v>
      </c>
      <c r="G551" s="41"/>
      <c r="H551" s="42"/>
      <c r="I551" s="41"/>
      <c r="J551" s="43"/>
      <c r="K551" s="44"/>
      <c r="L551" s="41"/>
      <c r="M551" s="41"/>
      <c r="N551" s="41"/>
      <c r="O551" s="58" t="s">
        <v>2</v>
      </c>
      <c r="P551" s="41"/>
      <c r="Q551" s="41"/>
      <c r="R551" s="401"/>
      <c r="S551" s="401"/>
    </row>
    <row r="552" spans="1:27" s="36" customFormat="1" ht="11.25" outlineLevel="4" x14ac:dyDescent="0.2">
      <c r="A552" s="37"/>
      <c r="B552" s="38"/>
      <c r="C552" s="39" t="s">
        <v>1281</v>
      </c>
      <c r="D552" s="39"/>
      <c r="E552" s="38"/>
      <c r="F552" s="40">
        <v>0.42</v>
      </c>
      <c r="G552" s="41"/>
      <c r="H552" s="42"/>
      <c r="I552" s="41"/>
      <c r="J552" s="43"/>
      <c r="K552" s="44"/>
      <c r="L552" s="41"/>
      <c r="M552" s="41"/>
      <c r="N552" s="41"/>
      <c r="O552" s="58" t="s">
        <v>2</v>
      </c>
      <c r="P552" s="41"/>
      <c r="Q552" s="41"/>
      <c r="R552" s="401"/>
      <c r="S552" s="401"/>
    </row>
    <row r="553" spans="1:27" s="36" customFormat="1" ht="11.25" outlineLevel="4" x14ac:dyDescent="0.2">
      <c r="A553" s="37"/>
      <c r="B553" s="38"/>
      <c r="C553" s="39" t="s">
        <v>1283</v>
      </c>
      <c r="D553" s="39"/>
      <c r="E553" s="38"/>
      <c r="F553" s="40">
        <v>1.9319999999999997</v>
      </c>
      <c r="G553" s="41"/>
      <c r="H553" s="42"/>
      <c r="I553" s="41"/>
      <c r="J553" s="43"/>
      <c r="K553" s="44"/>
      <c r="L553" s="41"/>
      <c r="M553" s="41"/>
      <c r="N553" s="41"/>
      <c r="O553" s="58" t="s">
        <v>2</v>
      </c>
      <c r="P553" s="41"/>
      <c r="Q553" s="41"/>
      <c r="R553" s="401"/>
      <c r="S553" s="401"/>
    </row>
    <row r="554" spans="1:27" s="36" customFormat="1" ht="11.25" outlineLevel="4" x14ac:dyDescent="0.2">
      <c r="A554" s="37"/>
      <c r="B554" s="38"/>
      <c r="C554" s="39" t="s">
        <v>1352</v>
      </c>
      <c r="D554" s="39"/>
      <c r="E554" s="38"/>
      <c r="F554" s="40">
        <v>7.7</v>
      </c>
      <c r="G554" s="41"/>
      <c r="H554" s="42"/>
      <c r="I554" s="41"/>
      <c r="J554" s="43"/>
      <c r="K554" s="44"/>
      <c r="L554" s="41"/>
      <c r="M554" s="41"/>
      <c r="N554" s="41"/>
      <c r="O554" s="58" t="s">
        <v>2</v>
      </c>
      <c r="P554" s="41"/>
      <c r="Q554" s="41"/>
      <c r="R554" s="401"/>
      <c r="S554" s="401"/>
    </row>
    <row r="555" spans="1:27" s="36" customFormat="1" ht="11.25" outlineLevel="4" x14ac:dyDescent="0.2">
      <c r="A555" s="37"/>
      <c r="B555" s="38"/>
      <c r="C555" s="39" t="s">
        <v>1354</v>
      </c>
      <c r="D555" s="39"/>
      <c r="E555" s="38"/>
      <c r="F555" s="40">
        <v>82.8</v>
      </c>
      <c r="G555" s="41"/>
      <c r="H555" s="42"/>
      <c r="I555" s="41"/>
      <c r="J555" s="43"/>
      <c r="K555" s="44"/>
      <c r="L555" s="41"/>
      <c r="M555" s="41"/>
      <c r="N555" s="41"/>
      <c r="O555" s="58" t="s">
        <v>2</v>
      </c>
      <c r="P555" s="41"/>
      <c r="Q555" s="41"/>
      <c r="R555" s="401"/>
      <c r="S555" s="401"/>
    </row>
    <row r="556" spans="1:27" s="36" customFormat="1" ht="11.25" outlineLevel="4" x14ac:dyDescent="0.2">
      <c r="A556" s="37"/>
      <c r="B556" s="38"/>
      <c r="C556" s="39" t="s">
        <v>1355</v>
      </c>
      <c r="D556" s="39"/>
      <c r="E556" s="38"/>
      <c r="F556" s="40">
        <v>110.88</v>
      </c>
      <c r="G556" s="41"/>
      <c r="H556" s="42"/>
      <c r="I556" s="41"/>
      <c r="J556" s="43"/>
      <c r="K556" s="44"/>
      <c r="L556" s="41"/>
      <c r="M556" s="41"/>
      <c r="N556" s="41"/>
      <c r="O556" s="58" t="s">
        <v>2</v>
      </c>
      <c r="P556" s="41"/>
      <c r="Q556" s="41"/>
      <c r="R556" s="401"/>
      <c r="S556" s="401"/>
    </row>
    <row r="557" spans="1:27" s="36" customFormat="1" ht="11.25" outlineLevel="4" x14ac:dyDescent="0.2">
      <c r="A557" s="37"/>
      <c r="B557" s="38"/>
      <c r="C557" s="39" t="s">
        <v>1357</v>
      </c>
      <c r="D557" s="39"/>
      <c r="E557" s="38"/>
      <c r="F557" s="40">
        <v>65</v>
      </c>
      <c r="G557" s="41"/>
      <c r="H557" s="42"/>
      <c r="I557" s="41"/>
      <c r="J557" s="43"/>
      <c r="K557" s="44"/>
      <c r="L557" s="41"/>
      <c r="M557" s="41"/>
      <c r="N557" s="41"/>
      <c r="O557" s="58" t="s">
        <v>2</v>
      </c>
      <c r="P557" s="41"/>
      <c r="Q557" s="41"/>
      <c r="R557" s="401"/>
      <c r="S557" s="401"/>
    </row>
    <row r="558" spans="1:27" s="36" customFormat="1" ht="11.25" outlineLevel="4" x14ac:dyDescent="0.2">
      <c r="A558" s="37"/>
      <c r="B558" s="38"/>
      <c r="C558" s="39" t="s">
        <v>1358</v>
      </c>
      <c r="D558" s="39"/>
      <c r="E558" s="38"/>
      <c r="F558" s="40">
        <v>109.19999999999999</v>
      </c>
      <c r="G558" s="41"/>
      <c r="H558" s="42"/>
      <c r="I558" s="41"/>
      <c r="J558" s="43"/>
      <c r="K558" s="44"/>
      <c r="L558" s="41"/>
      <c r="M558" s="41"/>
      <c r="N558" s="41"/>
      <c r="O558" s="58" t="s">
        <v>2</v>
      </c>
      <c r="P558" s="41"/>
      <c r="Q558" s="41"/>
      <c r="R558" s="401"/>
      <c r="S558" s="401"/>
    </row>
    <row r="559" spans="1:27" s="36" customFormat="1" ht="11.25" outlineLevel="4" x14ac:dyDescent="0.2">
      <c r="A559" s="37"/>
      <c r="B559" s="38"/>
      <c r="C559" s="39" t="s">
        <v>1286</v>
      </c>
      <c r="D559" s="39"/>
      <c r="E559" s="38"/>
      <c r="F559" s="40">
        <v>0.75</v>
      </c>
      <c r="G559" s="41"/>
      <c r="H559" s="42"/>
      <c r="I559" s="41"/>
      <c r="J559" s="43"/>
      <c r="K559" s="44"/>
      <c r="L559" s="41"/>
      <c r="M559" s="41"/>
      <c r="N559" s="41"/>
      <c r="O559" s="58" t="s">
        <v>2</v>
      </c>
      <c r="P559" s="41"/>
      <c r="Q559" s="41"/>
      <c r="R559" s="401"/>
      <c r="S559" s="401"/>
    </row>
    <row r="560" spans="1:27" s="36" customFormat="1" ht="11.25" outlineLevel="4" x14ac:dyDescent="0.2">
      <c r="A560" s="37"/>
      <c r="B560" s="38"/>
      <c r="C560" s="39" t="s">
        <v>1235</v>
      </c>
      <c r="D560" s="39"/>
      <c r="E560" s="38"/>
      <c r="F560" s="40">
        <v>8.9400000000000013</v>
      </c>
      <c r="G560" s="41"/>
      <c r="H560" s="42"/>
      <c r="I560" s="41"/>
      <c r="J560" s="43"/>
      <c r="K560" s="44"/>
      <c r="L560" s="41"/>
      <c r="M560" s="41"/>
      <c r="N560" s="41"/>
      <c r="O560" s="58" t="s">
        <v>2</v>
      </c>
      <c r="P560" s="41"/>
      <c r="Q560" s="41"/>
      <c r="R560" s="401"/>
      <c r="S560" s="401"/>
    </row>
    <row r="561" spans="1:19" s="36" customFormat="1" ht="11.25" outlineLevel="4" x14ac:dyDescent="0.2">
      <c r="A561" s="37"/>
      <c r="B561" s="38"/>
      <c r="C561" s="39" t="s">
        <v>1287</v>
      </c>
      <c r="D561" s="39"/>
      <c r="E561" s="38"/>
      <c r="F561" s="40">
        <v>26.82</v>
      </c>
      <c r="G561" s="41"/>
      <c r="H561" s="42"/>
      <c r="I561" s="41"/>
      <c r="J561" s="43"/>
      <c r="K561" s="44"/>
      <c r="L561" s="41"/>
      <c r="M561" s="41"/>
      <c r="N561" s="41"/>
      <c r="O561" s="58" t="s">
        <v>2</v>
      </c>
      <c r="P561" s="41"/>
      <c r="Q561" s="41"/>
      <c r="R561" s="401"/>
      <c r="S561" s="401"/>
    </row>
    <row r="562" spans="1:19" s="36" customFormat="1" ht="11.25" outlineLevel="4" x14ac:dyDescent="0.2">
      <c r="A562" s="37"/>
      <c r="B562" s="38"/>
      <c r="C562" s="39" t="s">
        <v>1290</v>
      </c>
      <c r="D562" s="39"/>
      <c r="E562" s="38"/>
      <c r="F562" s="40">
        <v>12.735000000000001</v>
      </c>
      <c r="G562" s="41"/>
      <c r="H562" s="42"/>
      <c r="I562" s="41"/>
      <c r="J562" s="43"/>
      <c r="K562" s="44"/>
      <c r="L562" s="41"/>
      <c r="M562" s="41"/>
      <c r="N562" s="41"/>
      <c r="O562" s="58" t="s">
        <v>2</v>
      </c>
      <c r="P562" s="41"/>
      <c r="Q562" s="41"/>
      <c r="R562" s="401"/>
      <c r="S562" s="401"/>
    </row>
    <row r="563" spans="1:19" s="36" customFormat="1" ht="11.25" outlineLevel="4" x14ac:dyDescent="0.2">
      <c r="A563" s="37"/>
      <c r="B563" s="38"/>
      <c r="C563" s="39" t="s">
        <v>1292</v>
      </c>
      <c r="D563" s="39"/>
      <c r="E563" s="38"/>
      <c r="F563" s="40">
        <v>12.25</v>
      </c>
      <c r="G563" s="41"/>
      <c r="H563" s="42"/>
      <c r="I563" s="41"/>
      <c r="J563" s="43"/>
      <c r="K563" s="44"/>
      <c r="L563" s="41"/>
      <c r="M563" s="41"/>
      <c r="N563" s="41"/>
      <c r="O563" s="58" t="s">
        <v>2</v>
      </c>
      <c r="P563" s="41"/>
      <c r="Q563" s="41"/>
      <c r="R563" s="401"/>
      <c r="S563" s="401"/>
    </row>
    <row r="564" spans="1:19" s="36" customFormat="1" ht="11.25" outlineLevel="4" x14ac:dyDescent="0.2">
      <c r="A564" s="37"/>
      <c r="B564" s="38"/>
      <c r="C564" s="39" t="s">
        <v>1294</v>
      </c>
      <c r="D564" s="39"/>
      <c r="E564" s="38"/>
      <c r="F564" s="40">
        <v>12.529999999999998</v>
      </c>
      <c r="G564" s="41"/>
      <c r="H564" s="42"/>
      <c r="I564" s="41"/>
      <c r="J564" s="43"/>
      <c r="K564" s="44"/>
      <c r="L564" s="41"/>
      <c r="M564" s="41"/>
      <c r="N564" s="41"/>
      <c r="O564" s="58" t="s">
        <v>2</v>
      </c>
      <c r="P564" s="41"/>
      <c r="Q564" s="41"/>
      <c r="R564" s="401"/>
      <c r="S564" s="401"/>
    </row>
    <row r="565" spans="1:19" s="36" customFormat="1" ht="11.25" outlineLevel="4" x14ac:dyDescent="0.2">
      <c r="A565" s="37"/>
      <c r="B565" s="38"/>
      <c r="C565" s="39" t="s">
        <v>1296</v>
      </c>
      <c r="D565" s="39"/>
      <c r="E565" s="38"/>
      <c r="F565" s="40">
        <v>16.362499999999997</v>
      </c>
      <c r="G565" s="41"/>
      <c r="H565" s="42"/>
      <c r="I565" s="41"/>
      <c r="J565" s="43"/>
      <c r="K565" s="44"/>
      <c r="L565" s="41"/>
      <c r="M565" s="41"/>
      <c r="N565" s="41"/>
      <c r="O565" s="58" t="s">
        <v>2</v>
      </c>
      <c r="P565" s="41"/>
      <c r="Q565" s="41"/>
      <c r="R565" s="401"/>
      <c r="S565" s="401"/>
    </row>
    <row r="566" spans="1:19" s="36" customFormat="1" ht="11.25" outlineLevel="4" x14ac:dyDescent="0.2">
      <c r="A566" s="37"/>
      <c r="B566" s="38"/>
      <c r="C566" s="39" t="s">
        <v>1298</v>
      </c>
      <c r="D566" s="39"/>
      <c r="E566" s="38"/>
      <c r="F566" s="40">
        <v>2.2185000000000001</v>
      </c>
      <c r="G566" s="41"/>
      <c r="H566" s="42"/>
      <c r="I566" s="41"/>
      <c r="J566" s="43"/>
      <c r="K566" s="44"/>
      <c r="L566" s="41"/>
      <c r="M566" s="41"/>
      <c r="N566" s="41"/>
      <c r="O566" s="58" t="s">
        <v>2</v>
      </c>
      <c r="P566" s="41"/>
      <c r="Q566" s="41"/>
      <c r="R566" s="401"/>
      <c r="S566" s="401"/>
    </row>
    <row r="567" spans="1:19" s="36" customFormat="1" ht="11.25" outlineLevel="4" x14ac:dyDescent="0.2">
      <c r="A567" s="37"/>
      <c r="B567" s="38"/>
      <c r="C567" s="39" t="s">
        <v>1299</v>
      </c>
      <c r="D567" s="39"/>
      <c r="E567" s="38"/>
      <c r="F567" s="40">
        <v>10.220000000000001</v>
      </c>
      <c r="G567" s="41"/>
      <c r="H567" s="42"/>
      <c r="I567" s="41"/>
      <c r="J567" s="43"/>
      <c r="K567" s="44"/>
      <c r="L567" s="41"/>
      <c r="M567" s="41"/>
      <c r="N567" s="41"/>
      <c r="O567" s="58" t="s">
        <v>2</v>
      </c>
      <c r="P567" s="41"/>
      <c r="Q567" s="41"/>
      <c r="R567" s="401"/>
      <c r="S567" s="401"/>
    </row>
    <row r="568" spans="1:19" s="36" customFormat="1" ht="11.25" outlineLevel="4" x14ac:dyDescent="0.2">
      <c r="A568" s="37"/>
      <c r="B568" s="38"/>
      <c r="C568" s="39" t="s">
        <v>1301</v>
      </c>
      <c r="D568" s="39"/>
      <c r="E568" s="38"/>
      <c r="F568" s="40">
        <v>1.35</v>
      </c>
      <c r="G568" s="41"/>
      <c r="H568" s="42"/>
      <c r="I568" s="41"/>
      <c r="J568" s="43"/>
      <c r="K568" s="44"/>
      <c r="L568" s="41"/>
      <c r="M568" s="41"/>
      <c r="N568" s="41"/>
      <c r="O568" s="58" t="s">
        <v>2</v>
      </c>
      <c r="P568" s="41"/>
      <c r="Q568" s="41"/>
      <c r="R568" s="401"/>
      <c r="S568" s="401"/>
    </row>
    <row r="569" spans="1:19" s="36" customFormat="1" ht="11.25" outlineLevel="4" x14ac:dyDescent="0.2">
      <c r="A569" s="37"/>
      <c r="B569" s="38"/>
      <c r="C569" s="39" t="s">
        <v>1303</v>
      </c>
      <c r="D569" s="39"/>
      <c r="E569" s="38"/>
      <c r="F569" s="40">
        <v>3.15</v>
      </c>
      <c r="G569" s="41"/>
      <c r="H569" s="42"/>
      <c r="I569" s="41"/>
      <c r="J569" s="43"/>
      <c r="K569" s="44"/>
      <c r="L569" s="41"/>
      <c r="M569" s="41"/>
      <c r="N569" s="41"/>
      <c r="O569" s="58" t="s">
        <v>2</v>
      </c>
      <c r="P569" s="41"/>
      <c r="Q569" s="41"/>
      <c r="R569" s="401"/>
      <c r="S569" s="401"/>
    </row>
    <row r="570" spans="1:19" s="36" customFormat="1" ht="11.25" outlineLevel="4" x14ac:dyDescent="0.2">
      <c r="A570" s="37"/>
      <c r="B570" s="38"/>
      <c r="C570" s="39" t="s">
        <v>1236</v>
      </c>
      <c r="D570" s="39"/>
      <c r="E570" s="38"/>
      <c r="F570" s="40">
        <v>9.4499999999999993</v>
      </c>
      <c r="G570" s="41"/>
      <c r="H570" s="42"/>
      <c r="I570" s="41"/>
      <c r="J570" s="43"/>
      <c r="K570" s="44"/>
      <c r="L570" s="41"/>
      <c r="M570" s="41"/>
      <c r="N570" s="41"/>
      <c r="O570" s="58" t="s">
        <v>2</v>
      </c>
      <c r="P570" s="41"/>
      <c r="Q570" s="41"/>
      <c r="R570" s="401"/>
      <c r="S570" s="401"/>
    </row>
    <row r="571" spans="1:19" s="36" customFormat="1" ht="11.25" outlineLevel="4" x14ac:dyDescent="0.2">
      <c r="A571" s="37"/>
      <c r="B571" s="38"/>
      <c r="C571" s="39" t="s">
        <v>1237</v>
      </c>
      <c r="D571" s="39"/>
      <c r="E571" s="38"/>
      <c r="F571" s="40">
        <v>16.424999999999997</v>
      </c>
      <c r="G571" s="41"/>
      <c r="H571" s="42"/>
      <c r="I571" s="41"/>
      <c r="J571" s="43"/>
      <c r="K571" s="44"/>
      <c r="L571" s="41"/>
      <c r="M571" s="41"/>
      <c r="N571" s="41"/>
      <c r="O571" s="58" t="s">
        <v>2</v>
      </c>
      <c r="P571" s="41"/>
      <c r="Q571" s="41"/>
      <c r="R571" s="401"/>
      <c r="S571" s="401"/>
    </row>
    <row r="572" spans="1:19" s="36" customFormat="1" ht="11.25" outlineLevel="4" x14ac:dyDescent="0.2">
      <c r="A572" s="37"/>
      <c r="B572" s="38"/>
      <c r="C572" s="39" t="s">
        <v>1238</v>
      </c>
      <c r="D572" s="39"/>
      <c r="E572" s="38"/>
      <c r="F572" s="40">
        <v>2.04</v>
      </c>
      <c r="G572" s="41"/>
      <c r="H572" s="42"/>
      <c r="I572" s="41"/>
      <c r="J572" s="43"/>
      <c r="K572" s="44"/>
      <c r="L572" s="41"/>
      <c r="M572" s="41"/>
      <c r="N572" s="41"/>
      <c r="O572" s="58" t="s">
        <v>2</v>
      </c>
      <c r="P572" s="41"/>
      <c r="Q572" s="41"/>
      <c r="R572" s="401"/>
      <c r="S572" s="401"/>
    </row>
    <row r="573" spans="1:19" s="36" customFormat="1" ht="11.25" outlineLevel="4" x14ac:dyDescent="0.2">
      <c r="A573" s="37"/>
      <c r="B573" s="38"/>
      <c r="C573" s="39" t="s">
        <v>788</v>
      </c>
      <c r="D573" s="39"/>
      <c r="E573" s="38"/>
      <c r="F573" s="40">
        <v>0.72000000000000008</v>
      </c>
      <c r="G573" s="41"/>
      <c r="H573" s="42"/>
      <c r="I573" s="41"/>
      <c r="J573" s="43"/>
      <c r="K573" s="44"/>
      <c r="L573" s="41"/>
      <c r="M573" s="41"/>
      <c r="N573" s="41"/>
      <c r="O573" s="58" t="s">
        <v>2</v>
      </c>
      <c r="P573" s="41"/>
      <c r="Q573" s="41"/>
      <c r="R573" s="401"/>
      <c r="S573" s="401"/>
    </row>
    <row r="574" spans="1:19" s="36" customFormat="1" ht="11.25" outlineLevel="4" x14ac:dyDescent="0.2">
      <c r="A574" s="37"/>
      <c r="B574" s="38"/>
      <c r="C574" s="39" t="s">
        <v>1239</v>
      </c>
      <c r="D574" s="39"/>
      <c r="E574" s="38"/>
      <c r="F574" s="40">
        <v>1.04</v>
      </c>
      <c r="G574" s="41"/>
      <c r="H574" s="42"/>
      <c r="I574" s="41"/>
      <c r="J574" s="43"/>
      <c r="K574" s="44"/>
      <c r="L574" s="41"/>
      <c r="M574" s="41"/>
      <c r="N574" s="41"/>
      <c r="O574" s="58" t="s">
        <v>2</v>
      </c>
      <c r="P574" s="41"/>
      <c r="Q574" s="41"/>
      <c r="R574" s="401"/>
      <c r="S574" s="401"/>
    </row>
    <row r="575" spans="1:19" s="36" customFormat="1" ht="11.25" outlineLevel="4" x14ac:dyDescent="0.2">
      <c r="A575" s="37"/>
      <c r="B575" s="38"/>
      <c r="C575" s="39" t="s">
        <v>1240</v>
      </c>
      <c r="D575" s="39"/>
      <c r="E575" s="38"/>
      <c r="F575" s="40">
        <v>3.5999999999999996</v>
      </c>
      <c r="G575" s="41"/>
      <c r="H575" s="42"/>
      <c r="I575" s="41"/>
      <c r="J575" s="43"/>
      <c r="K575" s="44"/>
      <c r="L575" s="41"/>
      <c r="M575" s="41"/>
      <c r="N575" s="41"/>
      <c r="O575" s="58" t="s">
        <v>2</v>
      </c>
      <c r="P575" s="41"/>
      <c r="Q575" s="41"/>
      <c r="R575" s="401"/>
      <c r="S575" s="401"/>
    </row>
    <row r="576" spans="1:19" s="36" customFormat="1" ht="11.25" outlineLevel="4" x14ac:dyDescent="0.2">
      <c r="A576" s="37"/>
      <c r="B576" s="38"/>
      <c r="C576" s="39" t="s">
        <v>1241</v>
      </c>
      <c r="D576" s="39"/>
      <c r="E576" s="38"/>
      <c r="F576" s="40">
        <v>0.31400000000000006</v>
      </c>
      <c r="G576" s="41"/>
      <c r="H576" s="42"/>
      <c r="I576" s="41"/>
      <c r="J576" s="43"/>
      <c r="K576" s="44"/>
      <c r="L576" s="41"/>
      <c r="M576" s="41"/>
      <c r="N576" s="41"/>
      <c r="O576" s="58" t="s">
        <v>2</v>
      </c>
      <c r="P576" s="41"/>
      <c r="Q576" s="41"/>
      <c r="R576" s="401"/>
      <c r="S576" s="401"/>
    </row>
    <row r="577" spans="1:19" s="36" customFormat="1" ht="11.25" outlineLevel="4" x14ac:dyDescent="0.2">
      <c r="A577" s="37"/>
      <c r="B577" s="38"/>
      <c r="C577" s="39" t="s">
        <v>1242</v>
      </c>
      <c r="D577" s="39"/>
      <c r="E577" s="38"/>
      <c r="F577" s="40">
        <v>0.55999999999999994</v>
      </c>
      <c r="G577" s="41"/>
      <c r="H577" s="42"/>
      <c r="I577" s="41"/>
      <c r="J577" s="43"/>
      <c r="K577" s="44"/>
      <c r="L577" s="41"/>
      <c r="M577" s="41"/>
      <c r="N577" s="41"/>
      <c r="O577" s="58" t="s">
        <v>2</v>
      </c>
      <c r="P577" s="41"/>
      <c r="Q577" s="41"/>
      <c r="R577" s="401"/>
      <c r="S577" s="401"/>
    </row>
    <row r="578" spans="1:19" s="36" customFormat="1" ht="11.25" outlineLevel="4" x14ac:dyDescent="0.2">
      <c r="A578" s="37"/>
      <c r="B578" s="38"/>
      <c r="C578" s="39" t="s">
        <v>1312</v>
      </c>
      <c r="D578" s="39"/>
      <c r="E578" s="38"/>
      <c r="F578" s="40">
        <v>10.8</v>
      </c>
      <c r="G578" s="41"/>
      <c r="H578" s="42"/>
      <c r="I578" s="41"/>
      <c r="J578" s="43"/>
      <c r="K578" s="44"/>
      <c r="L578" s="41"/>
      <c r="M578" s="41"/>
      <c r="N578" s="41"/>
      <c r="O578" s="58" t="s">
        <v>2</v>
      </c>
      <c r="P578" s="41"/>
      <c r="Q578" s="41"/>
      <c r="R578" s="401"/>
      <c r="S578" s="401"/>
    </row>
    <row r="579" spans="1:19" s="36" customFormat="1" ht="11.25" outlineLevel="4" x14ac:dyDescent="0.2">
      <c r="A579" s="37"/>
      <c r="B579" s="38"/>
      <c r="C579" s="39" t="s">
        <v>1191</v>
      </c>
      <c r="D579" s="39"/>
      <c r="E579" s="38"/>
      <c r="F579" s="40">
        <v>2.16</v>
      </c>
      <c r="G579" s="41"/>
      <c r="H579" s="42"/>
      <c r="I579" s="41"/>
      <c r="J579" s="43"/>
      <c r="K579" s="44"/>
      <c r="L579" s="41"/>
      <c r="M579" s="41"/>
      <c r="N579" s="41"/>
      <c r="O579" s="58" t="s">
        <v>2</v>
      </c>
      <c r="P579" s="41"/>
      <c r="Q579" s="41"/>
      <c r="R579" s="401"/>
      <c r="S579" s="401"/>
    </row>
    <row r="580" spans="1:19" s="36" customFormat="1" ht="11.25" outlineLevel="4" x14ac:dyDescent="0.2">
      <c r="A580" s="37"/>
      <c r="B580" s="38"/>
      <c r="C580" s="39" t="s">
        <v>1192</v>
      </c>
      <c r="D580" s="39"/>
      <c r="E580" s="38"/>
      <c r="F580" s="40">
        <v>1.08</v>
      </c>
      <c r="G580" s="41"/>
      <c r="H580" s="42"/>
      <c r="I580" s="41"/>
      <c r="J580" s="43"/>
      <c r="K580" s="44"/>
      <c r="L580" s="41"/>
      <c r="M580" s="41"/>
      <c r="N580" s="41"/>
      <c r="O580" s="58" t="s">
        <v>2</v>
      </c>
      <c r="P580" s="41"/>
      <c r="Q580" s="41"/>
      <c r="R580" s="401"/>
      <c r="S580" s="401"/>
    </row>
    <row r="581" spans="1:19" s="36" customFormat="1" ht="11.25" outlineLevel="4" x14ac:dyDescent="0.2">
      <c r="A581" s="37"/>
      <c r="B581" s="38"/>
      <c r="C581" s="39" t="s">
        <v>1193</v>
      </c>
      <c r="D581" s="39"/>
      <c r="E581" s="38"/>
      <c r="F581" s="40">
        <v>1.08</v>
      </c>
      <c r="G581" s="41"/>
      <c r="H581" s="42"/>
      <c r="I581" s="41"/>
      <c r="J581" s="43"/>
      <c r="K581" s="44"/>
      <c r="L581" s="41"/>
      <c r="M581" s="41"/>
      <c r="N581" s="41"/>
      <c r="O581" s="58" t="s">
        <v>2</v>
      </c>
      <c r="P581" s="41"/>
      <c r="Q581" s="41"/>
      <c r="R581" s="401"/>
      <c r="S581" s="401"/>
    </row>
    <row r="582" spans="1:19" s="36" customFormat="1" ht="11.25" outlineLevel="4" x14ac:dyDescent="0.2">
      <c r="A582" s="37"/>
      <c r="B582" s="38"/>
      <c r="C582" s="39" t="s">
        <v>1313</v>
      </c>
      <c r="D582" s="39"/>
      <c r="E582" s="38"/>
      <c r="F582" s="40">
        <v>6.3840000000000003</v>
      </c>
      <c r="G582" s="41"/>
      <c r="H582" s="42"/>
      <c r="I582" s="41"/>
      <c r="J582" s="43"/>
      <c r="K582" s="44"/>
      <c r="L582" s="41"/>
      <c r="M582" s="41"/>
      <c r="N582" s="41"/>
      <c r="O582" s="58" t="s">
        <v>2</v>
      </c>
      <c r="P582" s="41"/>
      <c r="Q582" s="41"/>
      <c r="R582" s="401"/>
      <c r="S582" s="401"/>
    </row>
    <row r="583" spans="1:19" s="36" customFormat="1" ht="11.25" outlineLevel="4" x14ac:dyDescent="0.2">
      <c r="A583" s="37"/>
      <c r="B583" s="38"/>
      <c r="C583" s="39" t="s">
        <v>1243</v>
      </c>
      <c r="D583" s="39"/>
      <c r="E583" s="38"/>
      <c r="F583" s="40">
        <v>22.160000000000004</v>
      </c>
      <c r="G583" s="41"/>
      <c r="H583" s="42"/>
      <c r="I583" s="41"/>
      <c r="J583" s="43"/>
      <c r="K583" s="44"/>
      <c r="L583" s="41"/>
      <c r="M583" s="41"/>
      <c r="N583" s="41"/>
      <c r="O583" s="58" t="s">
        <v>2</v>
      </c>
      <c r="P583" s="41"/>
      <c r="Q583" s="41"/>
      <c r="R583" s="401"/>
      <c r="S583" s="401"/>
    </row>
    <row r="584" spans="1:19" s="36" customFormat="1" ht="11.25" outlineLevel="4" x14ac:dyDescent="0.2">
      <c r="A584" s="37"/>
      <c r="B584" s="38"/>
      <c r="C584" s="39" t="s">
        <v>1244</v>
      </c>
      <c r="D584" s="39"/>
      <c r="E584" s="38"/>
      <c r="F584" s="40">
        <v>22.160000000000004</v>
      </c>
      <c r="G584" s="41"/>
      <c r="H584" s="42"/>
      <c r="I584" s="41"/>
      <c r="J584" s="43"/>
      <c r="K584" s="44"/>
      <c r="L584" s="41"/>
      <c r="M584" s="41"/>
      <c r="N584" s="41"/>
      <c r="O584" s="58" t="s">
        <v>2</v>
      </c>
      <c r="P584" s="41"/>
      <c r="Q584" s="41"/>
      <c r="R584" s="401"/>
      <c r="S584" s="401"/>
    </row>
    <row r="585" spans="1:19" s="36" customFormat="1" ht="11.25" outlineLevel="4" x14ac:dyDescent="0.2">
      <c r="A585" s="37"/>
      <c r="B585" s="38"/>
      <c r="C585" s="39" t="s">
        <v>1245</v>
      </c>
      <c r="D585" s="39"/>
      <c r="E585" s="38"/>
      <c r="F585" s="40">
        <v>5.0339999999999998</v>
      </c>
      <c r="G585" s="41"/>
      <c r="H585" s="42"/>
      <c r="I585" s="41"/>
      <c r="J585" s="43"/>
      <c r="K585" s="44"/>
      <c r="L585" s="41"/>
      <c r="M585" s="41"/>
      <c r="N585" s="41"/>
      <c r="O585" s="58" t="s">
        <v>2</v>
      </c>
      <c r="P585" s="41"/>
      <c r="Q585" s="41"/>
      <c r="R585" s="401"/>
      <c r="S585" s="401"/>
    </row>
    <row r="586" spans="1:19" s="36" customFormat="1" ht="11.25" outlineLevel="4" x14ac:dyDescent="0.2">
      <c r="A586" s="37"/>
      <c r="B586" s="38"/>
      <c r="C586" s="39" t="s">
        <v>1247</v>
      </c>
      <c r="D586" s="39"/>
      <c r="E586" s="38"/>
      <c r="F586" s="40">
        <v>1.8180000000000001</v>
      </c>
      <c r="G586" s="41"/>
      <c r="H586" s="42"/>
      <c r="I586" s="41"/>
      <c r="J586" s="43"/>
      <c r="K586" s="44"/>
      <c r="L586" s="41"/>
      <c r="M586" s="41"/>
      <c r="N586" s="41"/>
      <c r="O586" s="58" t="s">
        <v>2</v>
      </c>
      <c r="P586" s="41"/>
      <c r="Q586" s="41"/>
      <c r="R586" s="401"/>
      <c r="S586" s="401"/>
    </row>
    <row r="587" spans="1:19" s="36" customFormat="1" ht="11.25" outlineLevel="4" x14ac:dyDescent="0.2">
      <c r="A587" s="37"/>
      <c r="B587" s="38"/>
      <c r="C587" s="39" t="s">
        <v>1</v>
      </c>
      <c r="D587" s="39"/>
      <c r="E587" s="38"/>
      <c r="F587" s="40">
        <v>633.90449999999976</v>
      </c>
      <c r="G587" s="41"/>
      <c r="H587" s="42"/>
      <c r="I587" s="41"/>
      <c r="J587" s="43"/>
      <c r="K587" s="44"/>
      <c r="L587" s="41"/>
      <c r="M587" s="41"/>
      <c r="N587" s="41"/>
      <c r="O587" s="58" t="s">
        <v>2</v>
      </c>
      <c r="P587" s="41"/>
      <c r="Q587" s="41"/>
      <c r="R587" s="401"/>
      <c r="S587" s="401"/>
    </row>
    <row r="588" spans="1:19" s="36" customFormat="1" ht="11.25" outlineLevel="4" x14ac:dyDescent="0.2">
      <c r="A588" s="37"/>
      <c r="B588" s="38"/>
      <c r="C588" s="39" t="s">
        <v>423</v>
      </c>
      <c r="D588" s="39"/>
      <c r="E588" s="38"/>
      <c r="F588" s="40">
        <v>0</v>
      </c>
      <c r="G588" s="41"/>
      <c r="H588" s="42"/>
      <c r="I588" s="41"/>
      <c r="J588" s="43"/>
      <c r="K588" s="44"/>
      <c r="L588" s="41"/>
      <c r="M588" s="41"/>
      <c r="N588" s="41"/>
      <c r="O588" s="58" t="s">
        <v>2</v>
      </c>
      <c r="P588" s="41"/>
      <c r="Q588" s="41"/>
      <c r="R588" s="401"/>
      <c r="S588" s="401"/>
    </row>
    <row r="589" spans="1:19" s="36" customFormat="1" ht="11.25" outlineLevel="4" x14ac:dyDescent="0.2">
      <c r="A589" s="37"/>
      <c r="B589" s="38"/>
      <c r="C589" s="39" t="s">
        <v>1260</v>
      </c>
      <c r="D589" s="39"/>
      <c r="E589" s="38"/>
      <c r="F589" s="40">
        <v>3.9000000000000004</v>
      </c>
      <c r="G589" s="41"/>
      <c r="H589" s="42"/>
      <c r="I589" s="41"/>
      <c r="J589" s="43"/>
      <c r="K589" s="44"/>
      <c r="L589" s="41"/>
      <c r="M589" s="41"/>
      <c r="N589" s="41"/>
      <c r="O589" s="58" t="s">
        <v>2</v>
      </c>
      <c r="P589" s="41"/>
      <c r="Q589" s="41"/>
      <c r="R589" s="401"/>
      <c r="S589" s="401"/>
    </row>
    <row r="590" spans="1:19" s="36" customFormat="1" ht="11.25" outlineLevel="4" x14ac:dyDescent="0.2">
      <c r="A590" s="37"/>
      <c r="B590" s="38"/>
      <c r="C590" s="39" t="s">
        <v>1262</v>
      </c>
      <c r="D590" s="39"/>
      <c r="E590" s="38"/>
      <c r="F590" s="40">
        <v>4.4144999999999994</v>
      </c>
      <c r="G590" s="41"/>
      <c r="H590" s="42"/>
      <c r="I590" s="41"/>
      <c r="J590" s="43"/>
      <c r="K590" s="44"/>
      <c r="L590" s="41"/>
      <c r="M590" s="41"/>
      <c r="N590" s="41"/>
      <c r="O590" s="58" t="s">
        <v>2</v>
      </c>
      <c r="P590" s="41"/>
      <c r="Q590" s="41"/>
      <c r="R590" s="401"/>
      <c r="S590" s="401"/>
    </row>
    <row r="591" spans="1:19" s="36" customFormat="1" ht="11.25" outlineLevel="4" x14ac:dyDescent="0.2">
      <c r="A591" s="37"/>
      <c r="B591" s="38"/>
      <c r="C591" s="39" t="s">
        <v>1227</v>
      </c>
      <c r="D591" s="39"/>
      <c r="E591" s="38"/>
      <c r="F591" s="40">
        <v>6.1280000000000001</v>
      </c>
      <c r="G591" s="41"/>
      <c r="H591" s="42"/>
      <c r="I591" s="41"/>
      <c r="J591" s="43"/>
      <c r="K591" s="44"/>
      <c r="L591" s="41"/>
      <c r="M591" s="41"/>
      <c r="N591" s="41"/>
      <c r="O591" s="58" t="s">
        <v>2</v>
      </c>
      <c r="P591" s="41"/>
      <c r="Q591" s="41"/>
      <c r="R591" s="401"/>
      <c r="S591" s="401"/>
    </row>
    <row r="592" spans="1:19" s="36" customFormat="1" ht="11.25" outlineLevel="4" x14ac:dyDescent="0.2">
      <c r="A592" s="37"/>
      <c r="B592" s="38"/>
      <c r="C592" s="39" t="s">
        <v>1264</v>
      </c>
      <c r="D592" s="39"/>
      <c r="E592" s="38"/>
      <c r="F592" s="40">
        <v>2.73</v>
      </c>
      <c r="G592" s="41"/>
      <c r="H592" s="42"/>
      <c r="I592" s="41"/>
      <c r="J592" s="43"/>
      <c r="K592" s="44"/>
      <c r="L592" s="41"/>
      <c r="M592" s="41"/>
      <c r="N592" s="41"/>
      <c r="O592" s="58" t="s">
        <v>2</v>
      </c>
      <c r="P592" s="41"/>
      <c r="Q592" s="41"/>
      <c r="R592" s="401"/>
      <c r="S592" s="401"/>
    </row>
    <row r="593" spans="1:27" s="36" customFormat="1" ht="11.25" outlineLevel="4" x14ac:dyDescent="0.2">
      <c r="A593" s="37"/>
      <c r="B593" s="38"/>
      <c r="C593" s="39" t="s">
        <v>1228</v>
      </c>
      <c r="D593" s="39"/>
      <c r="E593" s="38"/>
      <c r="F593" s="40">
        <v>1.1199999999999999</v>
      </c>
      <c r="G593" s="41"/>
      <c r="H593" s="42"/>
      <c r="I593" s="41"/>
      <c r="J593" s="43"/>
      <c r="K593" s="44"/>
      <c r="L593" s="41"/>
      <c r="M593" s="41"/>
      <c r="N593" s="41"/>
      <c r="O593" s="58" t="s">
        <v>2</v>
      </c>
      <c r="P593" s="41"/>
      <c r="Q593" s="41"/>
      <c r="R593" s="401"/>
      <c r="S593" s="401"/>
    </row>
    <row r="594" spans="1:27" s="36" customFormat="1" ht="11.25" outlineLevel="4" x14ac:dyDescent="0.2">
      <c r="A594" s="37"/>
      <c r="B594" s="38"/>
      <c r="C594" s="39" t="s">
        <v>1268</v>
      </c>
      <c r="D594" s="39"/>
      <c r="E594" s="38"/>
      <c r="F594" s="40">
        <v>2.3319999999999999</v>
      </c>
      <c r="G594" s="41"/>
      <c r="H594" s="42"/>
      <c r="I594" s="41"/>
      <c r="J594" s="43"/>
      <c r="K594" s="44"/>
      <c r="L594" s="41"/>
      <c r="M594" s="41"/>
      <c r="N594" s="41"/>
      <c r="O594" s="58" t="s">
        <v>2</v>
      </c>
      <c r="P594" s="41"/>
      <c r="Q594" s="41"/>
      <c r="R594" s="401"/>
      <c r="S594" s="401"/>
    </row>
    <row r="595" spans="1:27" s="36" customFormat="1" ht="11.25" outlineLevel="4" x14ac:dyDescent="0.2">
      <c r="A595" s="37"/>
      <c r="B595" s="38"/>
      <c r="C595" s="39" t="s">
        <v>1229</v>
      </c>
      <c r="D595" s="39"/>
      <c r="E595" s="38"/>
      <c r="F595" s="40">
        <v>1.68</v>
      </c>
      <c r="G595" s="41"/>
      <c r="H595" s="42"/>
      <c r="I595" s="41"/>
      <c r="J595" s="43"/>
      <c r="K595" s="44"/>
      <c r="L595" s="41"/>
      <c r="M595" s="41"/>
      <c r="N595" s="41"/>
      <c r="O595" s="58" t="s">
        <v>2</v>
      </c>
      <c r="P595" s="41"/>
      <c r="Q595" s="41"/>
      <c r="R595" s="401"/>
      <c r="S595" s="401"/>
    </row>
    <row r="596" spans="1:27" s="36" customFormat="1" ht="11.25" outlineLevel="4" x14ac:dyDescent="0.2">
      <c r="A596" s="37"/>
      <c r="B596" s="38"/>
      <c r="C596" s="39" t="s">
        <v>1230</v>
      </c>
      <c r="D596" s="39"/>
      <c r="E596" s="38"/>
      <c r="F596" s="40">
        <v>0.78</v>
      </c>
      <c r="G596" s="41"/>
      <c r="H596" s="42"/>
      <c r="I596" s="41"/>
      <c r="J596" s="43"/>
      <c r="K596" s="44"/>
      <c r="L596" s="41"/>
      <c r="M596" s="41"/>
      <c r="N596" s="41"/>
      <c r="O596" s="58" t="s">
        <v>2</v>
      </c>
      <c r="P596" s="41"/>
      <c r="Q596" s="41"/>
      <c r="R596" s="401"/>
      <c r="S596" s="401"/>
    </row>
    <row r="597" spans="1:27" s="36" customFormat="1" ht="11.25" outlineLevel="4" x14ac:dyDescent="0.2">
      <c r="A597" s="37"/>
      <c r="B597" s="38"/>
      <c r="C597" s="39" t="s">
        <v>1231</v>
      </c>
      <c r="D597" s="39"/>
      <c r="E597" s="38"/>
      <c r="F597" s="40">
        <v>2.67</v>
      </c>
      <c r="G597" s="41"/>
      <c r="H597" s="42"/>
      <c r="I597" s="41"/>
      <c r="J597" s="43"/>
      <c r="K597" s="44"/>
      <c r="L597" s="41"/>
      <c r="M597" s="41"/>
      <c r="N597" s="41"/>
      <c r="O597" s="58" t="s">
        <v>2</v>
      </c>
      <c r="P597" s="41"/>
      <c r="Q597" s="41"/>
      <c r="R597" s="401"/>
      <c r="S597" s="401"/>
    </row>
    <row r="598" spans="1:27" s="36" customFormat="1" ht="11.25" outlineLevel="4" x14ac:dyDescent="0.2">
      <c r="A598" s="37"/>
      <c r="B598" s="38"/>
      <c r="C598" s="39" t="s">
        <v>1272</v>
      </c>
      <c r="D598" s="39"/>
      <c r="E598" s="38"/>
      <c r="F598" s="40">
        <v>1.35</v>
      </c>
      <c r="G598" s="41"/>
      <c r="H598" s="42"/>
      <c r="I598" s="41"/>
      <c r="J598" s="43"/>
      <c r="K598" s="44"/>
      <c r="L598" s="41"/>
      <c r="M598" s="41"/>
      <c r="N598" s="41"/>
      <c r="O598" s="58" t="s">
        <v>2</v>
      </c>
      <c r="P598" s="41"/>
      <c r="Q598" s="41"/>
      <c r="R598" s="401"/>
      <c r="S598" s="401"/>
    </row>
    <row r="599" spans="1:27" s="36" customFormat="1" ht="11.25" outlineLevel="4" x14ac:dyDescent="0.2">
      <c r="A599" s="37"/>
      <c r="B599" s="38"/>
      <c r="C599" s="39" t="s">
        <v>1232</v>
      </c>
      <c r="D599" s="39"/>
      <c r="E599" s="38"/>
      <c r="F599" s="40">
        <v>0.75</v>
      </c>
      <c r="G599" s="41"/>
      <c r="H599" s="42"/>
      <c r="I599" s="41"/>
      <c r="J599" s="43"/>
      <c r="K599" s="44"/>
      <c r="L599" s="41"/>
      <c r="M599" s="41"/>
      <c r="N599" s="41"/>
      <c r="O599" s="58" t="s">
        <v>2</v>
      </c>
      <c r="P599" s="41"/>
      <c r="Q599" s="41"/>
      <c r="R599" s="401"/>
      <c r="S599" s="401"/>
    </row>
    <row r="600" spans="1:27" s="36" customFormat="1" ht="11.25" outlineLevel="4" x14ac:dyDescent="0.2">
      <c r="A600" s="37"/>
      <c r="B600" s="38"/>
      <c r="C600" s="39" t="s">
        <v>1233</v>
      </c>
      <c r="D600" s="39"/>
      <c r="E600" s="38"/>
      <c r="F600" s="40">
        <v>1.92</v>
      </c>
      <c r="G600" s="41"/>
      <c r="H600" s="42"/>
      <c r="I600" s="41"/>
      <c r="J600" s="43"/>
      <c r="K600" s="44"/>
      <c r="L600" s="41"/>
      <c r="M600" s="41"/>
      <c r="N600" s="41"/>
      <c r="O600" s="58" t="s">
        <v>2</v>
      </c>
      <c r="P600" s="41"/>
      <c r="Q600" s="41"/>
      <c r="R600" s="401"/>
      <c r="S600" s="401"/>
    </row>
    <row r="601" spans="1:27" s="36" customFormat="1" ht="11.25" outlineLevel="4" x14ac:dyDescent="0.2">
      <c r="A601" s="37"/>
      <c r="B601" s="38"/>
      <c r="C601" s="39" t="s">
        <v>1</v>
      </c>
      <c r="D601" s="39"/>
      <c r="E601" s="38"/>
      <c r="F601" s="40">
        <v>29.774500000000003</v>
      </c>
      <c r="G601" s="41"/>
      <c r="H601" s="42"/>
      <c r="I601" s="41"/>
      <c r="J601" s="43"/>
      <c r="K601" s="44"/>
      <c r="L601" s="41"/>
      <c r="M601" s="41"/>
      <c r="N601" s="41"/>
      <c r="O601" s="58" t="s">
        <v>2</v>
      </c>
      <c r="P601" s="41"/>
      <c r="Q601" s="41"/>
      <c r="R601" s="401"/>
      <c r="S601" s="401"/>
    </row>
    <row r="602" spans="1:27" s="30" customFormat="1" ht="12" outlineLevel="3" x14ac:dyDescent="0.2">
      <c r="A602" s="12">
        <v>5</v>
      </c>
      <c r="B602" s="31" t="s">
        <v>231</v>
      </c>
      <c r="C602" s="32" t="s">
        <v>1787</v>
      </c>
      <c r="D602" s="32" t="s">
        <v>17</v>
      </c>
      <c r="E602" s="13" t="s">
        <v>7</v>
      </c>
      <c r="F602" s="33">
        <v>663.67899999999997</v>
      </c>
      <c r="G602" s="14">
        <v>0</v>
      </c>
      <c r="H602" s="33">
        <f>F602*(1+G602/100)</f>
        <v>663.67899999999997</v>
      </c>
      <c r="I602" s="475"/>
      <c r="J602" s="15">
        <f>H602*I602</f>
        <v>0</v>
      </c>
      <c r="K602" s="34">
        <v>4.0000000000000001E-3</v>
      </c>
      <c r="L602" s="35">
        <f>H602*K602</f>
        <v>2.6547160000000001</v>
      </c>
      <c r="M602" s="34"/>
      <c r="N602" s="35">
        <f>H602*M602</f>
        <v>0</v>
      </c>
      <c r="O602" s="15">
        <v>21</v>
      </c>
      <c r="P602" s="15">
        <f>J602*(O602/100)</f>
        <v>0</v>
      </c>
      <c r="Q602" s="15">
        <f>J602+P602</f>
        <v>0</v>
      </c>
      <c r="R602" s="400"/>
      <c r="S602" s="400"/>
      <c r="T602" s="232"/>
      <c r="U602" s="232"/>
      <c r="V602" s="232"/>
      <c r="W602" s="232"/>
      <c r="X602" s="232"/>
      <c r="Y602" s="232"/>
      <c r="Z602" s="232"/>
      <c r="AA602" s="232"/>
    </row>
    <row r="603" spans="1:27" s="30" customFormat="1" ht="12" outlineLevel="3" x14ac:dyDescent="0.2">
      <c r="A603" s="12">
        <v>6</v>
      </c>
      <c r="B603" s="31" t="s">
        <v>550</v>
      </c>
      <c r="C603" s="32" t="s">
        <v>1822</v>
      </c>
      <c r="D603" s="32" t="s">
        <v>17</v>
      </c>
      <c r="E603" s="13" t="s">
        <v>7</v>
      </c>
      <c r="F603" s="33">
        <v>141.52250000000001</v>
      </c>
      <c r="G603" s="14">
        <v>0</v>
      </c>
      <c r="H603" s="33">
        <f>F603*(1+G603/100)</f>
        <v>141.52250000000001</v>
      </c>
      <c r="I603" s="475"/>
      <c r="J603" s="15">
        <f>H603*I603</f>
        <v>0</v>
      </c>
      <c r="K603" s="34">
        <v>5.4599999999999996E-3</v>
      </c>
      <c r="L603" s="35">
        <f>H603*K603</f>
        <v>0.77271285000000001</v>
      </c>
      <c r="M603" s="34"/>
      <c r="N603" s="35">
        <f>H603*M603</f>
        <v>0</v>
      </c>
      <c r="O603" s="15">
        <v>21</v>
      </c>
      <c r="P603" s="15">
        <f>J603*(O603/100)</f>
        <v>0</v>
      </c>
      <c r="Q603" s="15">
        <f>J603+P603</f>
        <v>0</v>
      </c>
      <c r="R603" s="400"/>
      <c r="S603" s="400"/>
      <c r="T603" s="232"/>
      <c r="U603" s="232"/>
      <c r="V603" s="232"/>
      <c r="W603" s="232"/>
      <c r="X603" s="232"/>
      <c r="Y603" s="232"/>
      <c r="Z603" s="232"/>
      <c r="AA603" s="232"/>
    </row>
    <row r="604" spans="1:27" s="36" customFormat="1" ht="11.25" outlineLevel="4" x14ac:dyDescent="0.2">
      <c r="A604" s="37"/>
      <c r="B604" s="38"/>
      <c r="C604" s="39" t="s">
        <v>756</v>
      </c>
      <c r="D604" s="39"/>
      <c r="E604" s="38"/>
      <c r="F604" s="40">
        <v>0</v>
      </c>
      <c r="G604" s="41"/>
      <c r="H604" s="42"/>
      <c r="I604" s="41"/>
      <c r="J604" s="43"/>
      <c r="K604" s="44"/>
      <c r="L604" s="41"/>
      <c r="M604" s="41"/>
      <c r="N604" s="41"/>
      <c r="O604" s="58" t="s">
        <v>2</v>
      </c>
      <c r="P604" s="41"/>
      <c r="Q604" s="41"/>
      <c r="R604" s="401"/>
      <c r="S604" s="401"/>
    </row>
    <row r="605" spans="1:27" s="36" customFormat="1" ht="11.25" outlineLevel="4" x14ac:dyDescent="0.2">
      <c r="A605" s="37"/>
      <c r="B605" s="38"/>
      <c r="C605" s="39" t="s">
        <v>1040</v>
      </c>
      <c r="D605" s="39"/>
      <c r="E605" s="38"/>
      <c r="F605" s="40">
        <v>13.649999999999999</v>
      </c>
      <c r="G605" s="41"/>
      <c r="H605" s="42"/>
      <c r="I605" s="41"/>
      <c r="J605" s="43"/>
      <c r="K605" s="44"/>
      <c r="L605" s="41"/>
      <c r="M605" s="41"/>
      <c r="N605" s="41"/>
      <c r="O605" s="58" t="s">
        <v>2</v>
      </c>
      <c r="P605" s="41"/>
      <c r="Q605" s="41"/>
      <c r="R605" s="401"/>
      <c r="S605" s="401"/>
    </row>
    <row r="606" spans="1:27" s="36" customFormat="1" ht="11.25" outlineLevel="4" x14ac:dyDescent="0.2">
      <c r="A606" s="37"/>
      <c r="B606" s="38"/>
      <c r="C606" s="39" t="s">
        <v>904</v>
      </c>
      <c r="D606" s="39"/>
      <c r="E606" s="38"/>
      <c r="F606" s="40">
        <v>0.35</v>
      </c>
      <c r="G606" s="41"/>
      <c r="H606" s="42"/>
      <c r="I606" s="41"/>
      <c r="J606" s="43"/>
      <c r="K606" s="44"/>
      <c r="L606" s="41"/>
      <c r="M606" s="41"/>
      <c r="N606" s="41"/>
      <c r="O606" s="58" t="s">
        <v>2</v>
      </c>
      <c r="P606" s="41"/>
      <c r="Q606" s="41"/>
      <c r="R606" s="401"/>
      <c r="S606" s="401"/>
    </row>
    <row r="607" spans="1:27" s="36" customFormat="1" ht="11.25" outlineLevel="4" x14ac:dyDescent="0.2">
      <c r="A607" s="37"/>
      <c r="B607" s="38"/>
      <c r="C607" s="39" t="s">
        <v>907</v>
      </c>
      <c r="D607" s="39"/>
      <c r="E607" s="38"/>
      <c r="F607" s="40">
        <v>1.2915000000000001</v>
      </c>
      <c r="G607" s="41"/>
      <c r="H607" s="42"/>
      <c r="I607" s="41"/>
      <c r="J607" s="43"/>
      <c r="K607" s="44"/>
      <c r="L607" s="41"/>
      <c r="M607" s="41"/>
      <c r="N607" s="41"/>
      <c r="O607" s="58" t="s">
        <v>2</v>
      </c>
      <c r="P607" s="41"/>
      <c r="Q607" s="41"/>
      <c r="R607" s="401"/>
      <c r="S607" s="401"/>
    </row>
    <row r="608" spans="1:27" s="36" customFormat="1" ht="11.25" outlineLevel="4" x14ac:dyDescent="0.2">
      <c r="A608" s="37"/>
      <c r="B608" s="38"/>
      <c r="C608" s="39" t="s">
        <v>910</v>
      </c>
      <c r="D608" s="39"/>
      <c r="E608" s="38"/>
      <c r="F608" s="40">
        <v>0.15</v>
      </c>
      <c r="G608" s="41"/>
      <c r="H608" s="42"/>
      <c r="I608" s="41"/>
      <c r="J608" s="43"/>
      <c r="K608" s="44"/>
      <c r="L608" s="41"/>
      <c r="M608" s="41"/>
      <c r="N608" s="41"/>
      <c r="O608" s="58" t="s">
        <v>2</v>
      </c>
      <c r="P608" s="41"/>
      <c r="Q608" s="41"/>
      <c r="R608" s="401"/>
      <c r="S608" s="401"/>
    </row>
    <row r="609" spans="1:19" s="36" customFormat="1" ht="11.25" outlineLevel="4" x14ac:dyDescent="0.2">
      <c r="A609" s="37"/>
      <c r="B609" s="38"/>
      <c r="C609" s="39" t="s">
        <v>913</v>
      </c>
      <c r="D609" s="39"/>
      <c r="E609" s="38"/>
      <c r="F609" s="40">
        <v>0.7</v>
      </c>
      <c r="G609" s="41"/>
      <c r="H609" s="42"/>
      <c r="I609" s="41"/>
      <c r="J609" s="43"/>
      <c r="K609" s="44"/>
      <c r="L609" s="41"/>
      <c r="M609" s="41"/>
      <c r="N609" s="41"/>
      <c r="O609" s="58" t="s">
        <v>2</v>
      </c>
      <c r="P609" s="41"/>
      <c r="Q609" s="41"/>
      <c r="R609" s="401"/>
      <c r="S609" s="401"/>
    </row>
    <row r="610" spans="1:19" s="36" customFormat="1" ht="11.25" outlineLevel="4" x14ac:dyDescent="0.2">
      <c r="A610" s="37"/>
      <c r="B610" s="38"/>
      <c r="C610" s="39" t="s">
        <v>1047</v>
      </c>
      <c r="D610" s="39"/>
      <c r="E610" s="38"/>
      <c r="F610" s="40">
        <v>2.8</v>
      </c>
      <c r="G610" s="41"/>
      <c r="H610" s="42"/>
      <c r="I610" s="41"/>
      <c r="J610" s="43"/>
      <c r="K610" s="44"/>
      <c r="L610" s="41"/>
      <c r="M610" s="41"/>
      <c r="N610" s="41"/>
      <c r="O610" s="58" t="s">
        <v>2</v>
      </c>
      <c r="P610" s="41"/>
      <c r="Q610" s="41"/>
      <c r="R610" s="401"/>
      <c r="S610" s="401"/>
    </row>
    <row r="611" spans="1:19" s="36" customFormat="1" ht="11.25" outlineLevel="4" x14ac:dyDescent="0.2">
      <c r="A611" s="37"/>
      <c r="B611" s="38"/>
      <c r="C611" s="39" t="s">
        <v>1049</v>
      </c>
      <c r="D611" s="39"/>
      <c r="E611" s="38"/>
      <c r="F611" s="40">
        <v>17.25</v>
      </c>
      <c r="G611" s="41"/>
      <c r="H611" s="42"/>
      <c r="I611" s="41"/>
      <c r="J611" s="43"/>
      <c r="K611" s="44"/>
      <c r="L611" s="41"/>
      <c r="M611" s="41"/>
      <c r="N611" s="41"/>
      <c r="O611" s="58" t="s">
        <v>2</v>
      </c>
      <c r="P611" s="41"/>
      <c r="Q611" s="41"/>
      <c r="R611" s="401"/>
      <c r="S611" s="401"/>
    </row>
    <row r="612" spans="1:19" s="36" customFormat="1" ht="11.25" outlineLevel="4" x14ac:dyDescent="0.2">
      <c r="A612" s="37"/>
      <c r="B612" s="38"/>
      <c r="C612" s="39" t="s">
        <v>1050</v>
      </c>
      <c r="D612" s="39"/>
      <c r="E612" s="38"/>
      <c r="F612" s="40">
        <v>23.099999999999994</v>
      </c>
      <c r="G612" s="41"/>
      <c r="H612" s="42"/>
      <c r="I612" s="41"/>
      <c r="J612" s="43"/>
      <c r="K612" s="44"/>
      <c r="L612" s="41"/>
      <c r="M612" s="41"/>
      <c r="N612" s="41"/>
      <c r="O612" s="58" t="s">
        <v>2</v>
      </c>
      <c r="P612" s="41"/>
      <c r="Q612" s="41"/>
      <c r="R612" s="401"/>
      <c r="S612" s="401"/>
    </row>
    <row r="613" spans="1:19" s="36" customFormat="1" ht="11.25" outlineLevel="4" x14ac:dyDescent="0.2">
      <c r="A613" s="37"/>
      <c r="B613" s="38"/>
      <c r="C613" s="39" t="s">
        <v>1054</v>
      </c>
      <c r="D613" s="39"/>
      <c r="E613" s="38"/>
      <c r="F613" s="40">
        <v>14</v>
      </c>
      <c r="G613" s="41"/>
      <c r="H613" s="42"/>
      <c r="I613" s="41"/>
      <c r="J613" s="43"/>
      <c r="K613" s="44"/>
      <c r="L613" s="41"/>
      <c r="M613" s="41"/>
      <c r="N613" s="41"/>
      <c r="O613" s="58" t="s">
        <v>2</v>
      </c>
      <c r="P613" s="41"/>
      <c r="Q613" s="41"/>
      <c r="R613" s="401"/>
      <c r="S613" s="401"/>
    </row>
    <row r="614" spans="1:19" s="36" customFormat="1" ht="11.25" outlineLevel="4" x14ac:dyDescent="0.2">
      <c r="A614" s="37"/>
      <c r="B614" s="38"/>
      <c r="C614" s="39" t="s">
        <v>1055</v>
      </c>
      <c r="D614" s="39"/>
      <c r="E614" s="38"/>
      <c r="F614" s="40">
        <v>23.519999999999996</v>
      </c>
      <c r="G614" s="41"/>
      <c r="H614" s="42"/>
      <c r="I614" s="41"/>
      <c r="J614" s="43"/>
      <c r="K614" s="44"/>
      <c r="L614" s="41"/>
      <c r="M614" s="41"/>
      <c r="N614" s="41"/>
      <c r="O614" s="58" t="s">
        <v>2</v>
      </c>
      <c r="P614" s="41"/>
      <c r="Q614" s="41"/>
      <c r="R614" s="401"/>
      <c r="S614" s="401"/>
    </row>
    <row r="615" spans="1:19" s="36" customFormat="1" ht="11.25" outlineLevel="4" x14ac:dyDescent="0.2">
      <c r="A615" s="37"/>
      <c r="B615" s="38"/>
      <c r="C615" s="39" t="s">
        <v>919</v>
      </c>
      <c r="D615" s="39"/>
      <c r="E615" s="38"/>
      <c r="F615" s="40">
        <v>0.25</v>
      </c>
      <c r="G615" s="41"/>
      <c r="H615" s="42"/>
      <c r="I615" s="41"/>
      <c r="J615" s="43"/>
      <c r="K615" s="44"/>
      <c r="L615" s="41"/>
      <c r="M615" s="41"/>
      <c r="N615" s="41"/>
      <c r="O615" s="58" t="s">
        <v>2</v>
      </c>
      <c r="P615" s="41"/>
      <c r="Q615" s="41"/>
      <c r="R615" s="401"/>
      <c r="S615" s="401"/>
    </row>
    <row r="616" spans="1:19" s="36" customFormat="1" ht="11.25" outlineLevel="4" x14ac:dyDescent="0.2">
      <c r="A616" s="37"/>
      <c r="B616" s="38"/>
      <c r="C616" s="39" t="s">
        <v>831</v>
      </c>
      <c r="D616" s="39"/>
      <c r="E616" s="38"/>
      <c r="F616" s="40">
        <v>2.1</v>
      </c>
      <c r="G616" s="41"/>
      <c r="H616" s="42"/>
      <c r="I616" s="41"/>
      <c r="J616" s="43"/>
      <c r="K616" s="44"/>
      <c r="L616" s="41"/>
      <c r="M616" s="41"/>
      <c r="N616" s="41"/>
      <c r="O616" s="58" t="s">
        <v>2</v>
      </c>
      <c r="P616" s="41"/>
      <c r="Q616" s="41"/>
      <c r="R616" s="401"/>
      <c r="S616" s="401"/>
    </row>
    <row r="617" spans="1:19" s="36" customFormat="1" ht="11.25" outlineLevel="4" x14ac:dyDescent="0.2">
      <c r="A617" s="37"/>
      <c r="B617" s="38"/>
      <c r="C617" s="39" t="s">
        <v>921</v>
      </c>
      <c r="D617" s="39"/>
      <c r="E617" s="38"/>
      <c r="F617" s="40">
        <v>6.3000000000000007</v>
      </c>
      <c r="G617" s="41"/>
      <c r="H617" s="42"/>
      <c r="I617" s="41"/>
      <c r="J617" s="43"/>
      <c r="K617" s="44"/>
      <c r="L617" s="41"/>
      <c r="M617" s="41"/>
      <c r="N617" s="41"/>
      <c r="O617" s="58" t="s">
        <v>2</v>
      </c>
      <c r="P617" s="41"/>
      <c r="Q617" s="41"/>
      <c r="R617" s="401"/>
      <c r="S617" s="401"/>
    </row>
    <row r="618" spans="1:19" s="36" customFormat="1" ht="11.25" outlineLevel="4" x14ac:dyDescent="0.2">
      <c r="A618" s="37"/>
      <c r="B618" s="38"/>
      <c r="C618" s="39" t="s">
        <v>924</v>
      </c>
      <c r="D618" s="39"/>
      <c r="E618" s="38"/>
      <c r="F618" s="40">
        <v>2.7</v>
      </c>
      <c r="G618" s="41"/>
      <c r="H618" s="42"/>
      <c r="I618" s="41"/>
      <c r="J618" s="43"/>
      <c r="K618" s="44"/>
      <c r="L618" s="41"/>
      <c r="M618" s="41"/>
      <c r="N618" s="41"/>
      <c r="O618" s="58" t="s">
        <v>2</v>
      </c>
      <c r="P618" s="41"/>
      <c r="Q618" s="41"/>
      <c r="R618" s="401"/>
      <c r="S618" s="401"/>
    </row>
    <row r="619" spans="1:19" s="36" customFormat="1" ht="11.25" outlineLevel="4" x14ac:dyDescent="0.2">
      <c r="A619" s="37"/>
      <c r="B619" s="38"/>
      <c r="C619" s="39" t="s">
        <v>927</v>
      </c>
      <c r="D619" s="39"/>
      <c r="E619" s="38"/>
      <c r="F619" s="40">
        <v>1.75</v>
      </c>
      <c r="G619" s="41"/>
      <c r="H619" s="42"/>
      <c r="I619" s="41"/>
      <c r="J619" s="43"/>
      <c r="K619" s="44"/>
      <c r="L619" s="41"/>
      <c r="M619" s="41"/>
      <c r="N619" s="41"/>
      <c r="O619" s="58" t="s">
        <v>2</v>
      </c>
      <c r="P619" s="41"/>
      <c r="Q619" s="41"/>
      <c r="R619" s="401"/>
      <c r="S619" s="401"/>
    </row>
    <row r="620" spans="1:19" s="36" customFormat="1" ht="11.25" outlineLevel="4" x14ac:dyDescent="0.2">
      <c r="A620" s="37"/>
      <c r="B620" s="38"/>
      <c r="C620" s="39" t="s">
        <v>931</v>
      </c>
      <c r="D620" s="39"/>
      <c r="E620" s="38"/>
      <c r="F620" s="40">
        <v>2.0299999999999998</v>
      </c>
      <c r="G620" s="41"/>
      <c r="H620" s="42"/>
      <c r="I620" s="41"/>
      <c r="J620" s="43"/>
      <c r="K620" s="44"/>
      <c r="L620" s="41"/>
      <c r="M620" s="41"/>
      <c r="N620" s="41"/>
      <c r="O620" s="58" t="s">
        <v>2</v>
      </c>
      <c r="P620" s="41"/>
      <c r="Q620" s="41"/>
      <c r="R620" s="401"/>
      <c r="S620" s="401"/>
    </row>
    <row r="621" spans="1:19" s="36" customFormat="1" ht="11.25" outlineLevel="4" x14ac:dyDescent="0.2">
      <c r="A621" s="37"/>
      <c r="B621" s="38"/>
      <c r="C621" s="39" t="s">
        <v>935</v>
      </c>
      <c r="D621" s="39"/>
      <c r="E621" s="38"/>
      <c r="F621" s="40">
        <v>3.2374999999999998</v>
      </c>
      <c r="G621" s="41"/>
      <c r="H621" s="42"/>
      <c r="I621" s="41"/>
      <c r="J621" s="43"/>
      <c r="K621" s="44"/>
      <c r="L621" s="41"/>
      <c r="M621" s="41"/>
      <c r="N621" s="41"/>
      <c r="O621" s="58" t="s">
        <v>2</v>
      </c>
      <c r="P621" s="41"/>
      <c r="Q621" s="41"/>
      <c r="R621" s="401"/>
      <c r="S621" s="401"/>
    </row>
    <row r="622" spans="1:19" s="36" customFormat="1" ht="11.25" outlineLevel="4" x14ac:dyDescent="0.2">
      <c r="A622" s="37"/>
      <c r="B622" s="38"/>
      <c r="C622" s="39" t="s">
        <v>938</v>
      </c>
      <c r="D622" s="39"/>
      <c r="E622" s="38"/>
      <c r="F622" s="40">
        <v>0.21149999999999999</v>
      </c>
      <c r="G622" s="41"/>
      <c r="H622" s="42"/>
      <c r="I622" s="41"/>
      <c r="J622" s="43"/>
      <c r="K622" s="44"/>
      <c r="L622" s="41"/>
      <c r="M622" s="41"/>
      <c r="N622" s="41"/>
      <c r="O622" s="58" t="s">
        <v>2</v>
      </c>
      <c r="P622" s="41"/>
      <c r="Q622" s="41"/>
      <c r="R622" s="401"/>
      <c r="S622" s="401"/>
    </row>
    <row r="623" spans="1:19" s="36" customFormat="1" ht="11.25" outlineLevel="4" x14ac:dyDescent="0.2">
      <c r="A623" s="37"/>
      <c r="B623" s="38"/>
      <c r="C623" s="39" t="s">
        <v>940</v>
      </c>
      <c r="D623" s="39"/>
      <c r="E623" s="38"/>
      <c r="F623" s="40">
        <v>2.46</v>
      </c>
      <c r="G623" s="41"/>
      <c r="H623" s="42"/>
      <c r="I623" s="41"/>
      <c r="J623" s="43"/>
      <c r="K623" s="44"/>
      <c r="L623" s="41"/>
      <c r="M623" s="41"/>
      <c r="N623" s="41"/>
      <c r="O623" s="58" t="s">
        <v>2</v>
      </c>
      <c r="P623" s="41"/>
      <c r="Q623" s="41"/>
      <c r="R623" s="401"/>
      <c r="S623" s="401"/>
    </row>
    <row r="624" spans="1:19" s="36" customFormat="1" ht="11.25" outlineLevel="4" x14ac:dyDescent="0.2">
      <c r="A624" s="37"/>
      <c r="B624" s="38"/>
      <c r="C624" s="39" t="s">
        <v>943</v>
      </c>
      <c r="D624" s="39"/>
      <c r="E624" s="38"/>
      <c r="F624" s="40">
        <v>0.25</v>
      </c>
      <c r="G624" s="41"/>
      <c r="H624" s="42"/>
      <c r="I624" s="41"/>
      <c r="J624" s="43"/>
      <c r="K624" s="44"/>
      <c r="L624" s="41"/>
      <c r="M624" s="41"/>
      <c r="N624" s="41"/>
      <c r="O624" s="58" t="s">
        <v>2</v>
      </c>
      <c r="P624" s="41"/>
      <c r="Q624" s="41"/>
      <c r="R624" s="401"/>
      <c r="S624" s="401"/>
    </row>
    <row r="625" spans="1:19" s="36" customFormat="1" ht="11.25" outlineLevel="4" x14ac:dyDescent="0.2">
      <c r="A625" s="37"/>
      <c r="B625" s="38"/>
      <c r="C625" s="39" t="s">
        <v>946</v>
      </c>
      <c r="D625" s="39"/>
      <c r="E625" s="38"/>
      <c r="F625" s="40">
        <v>0.65</v>
      </c>
      <c r="G625" s="41"/>
      <c r="H625" s="42"/>
      <c r="I625" s="41"/>
      <c r="J625" s="43"/>
      <c r="K625" s="44"/>
      <c r="L625" s="41"/>
      <c r="M625" s="41"/>
      <c r="N625" s="41"/>
      <c r="O625" s="58" t="s">
        <v>2</v>
      </c>
      <c r="P625" s="41"/>
      <c r="Q625" s="41"/>
      <c r="R625" s="401"/>
      <c r="S625" s="401"/>
    </row>
    <row r="626" spans="1:19" s="36" customFormat="1" ht="11.25" outlineLevel="4" x14ac:dyDescent="0.2">
      <c r="A626" s="37"/>
      <c r="B626" s="38"/>
      <c r="C626" s="39" t="s">
        <v>833</v>
      </c>
      <c r="D626" s="39"/>
      <c r="E626" s="38"/>
      <c r="F626" s="40">
        <v>2.0499999999999998</v>
      </c>
      <c r="G626" s="41"/>
      <c r="H626" s="42"/>
      <c r="I626" s="41"/>
      <c r="J626" s="43"/>
      <c r="K626" s="44"/>
      <c r="L626" s="41"/>
      <c r="M626" s="41"/>
      <c r="N626" s="41"/>
      <c r="O626" s="58" t="s">
        <v>2</v>
      </c>
      <c r="P626" s="41"/>
      <c r="Q626" s="41"/>
      <c r="R626" s="401"/>
      <c r="S626" s="401"/>
    </row>
    <row r="627" spans="1:19" s="36" customFormat="1" ht="11.25" outlineLevel="4" x14ac:dyDescent="0.2">
      <c r="A627" s="37"/>
      <c r="B627" s="38"/>
      <c r="C627" s="39" t="s">
        <v>835</v>
      </c>
      <c r="D627" s="39"/>
      <c r="E627" s="38"/>
      <c r="F627" s="40">
        <v>3.0750000000000002</v>
      </c>
      <c r="G627" s="41"/>
      <c r="H627" s="42"/>
      <c r="I627" s="41"/>
      <c r="J627" s="43"/>
      <c r="K627" s="44"/>
      <c r="L627" s="41"/>
      <c r="M627" s="41"/>
      <c r="N627" s="41"/>
      <c r="O627" s="58" t="s">
        <v>2</v>
      </c>
      <c r="P627" s="41"/>
      <c r="Q627" s="41"/>
      <c r="R627" s="401"/>
      <c r="S627" s="401"/>
    </row>
    <row r="628" spans="1:19" s="36" customFormat="1" ht="11.25" outlineLevel="4" x14ac:dyDescent="0.2">
      <c r="A628" s="37"/>
      <c r="B628" s="38"/>
      <c r="C628" s="39" t="s">
        <v>836</v>
      </c>
      <c r="D628" s="39"/>
      <c r="E628" s="38"/>
      <c r="F628" s="40">
        <v>0.44000000000000006</v>
      </c>
      <c r="G628" s="41"/>
      <c r="H628" s="42"/>
      <c r="I628" s="41"/>
      <c r="J628" s="43"/>
      <c r="K628" s="44"/>
      <c r="L628" s="41"/>
      <c r="M628" s="41"/>
      <c r="N628" s="41"/>
      <c r="O628" s="58" t="s">
        <v>2</v>
      </c>
      <c r="P628" s="41"/>
      <c r="Q628" s="41"/>
      <c r="R628" s="401"/>
      <c r="S628" s="401"/>
    </row>
    <row r="629" spans="1:19" s="36" customFormat="1" ht="11.25" outlineLevel="4" x14ac:dyDescent="0.2">
      <c r="A629" s="37"/>
      <c r="B629" s="38"/>
      <c r="C629" s="39" t="s">
        <v>788</v>
      </c>
      <c r="D629" s="39"/>
      <c r="E629" s="38"/>
      <c r="F629" s="40">
        <v>0.72000000000000008</v>
      </c>
      <c r="G629" s="41"/>
      <c r="H629" s="42"/>
      <c r="I629" s="41"/>
      <c r="J629" s="43"/>
      <c r="K629" s="44"/>
      <c r="L629" s="41"/>
      <c r="M629" s="41"/>
      <c r="N629" s="41"/>
      <c r="O629" s="58" t="s">
        <v>2</v>
      </c>
      <c r="P629" s="41"/>
      <c r="Q629" s="41"/>
      <c r="R629" s="401"/>
      <c r="S629" s="401"/>
    </row>
    <row r="630" spans="1:19" s="36" customFormat="1" ht="11.25" outlineLevel="4" x14ac:dyDescent="0.2">
      <c r="A630" s="37"/>
      <c r="B630" s="38"/>
      <c r="C630" s="39" t="s">
        <v>838</v>
      </c>
      <c r="D630" s="39"/>
      <c r="E630" s="38"/>
      <c r="F630" s="40">
        <v>0.24</v>
      </c>
      <c r="G630" s="41"/>
      <c r="H630" s="42"/>
      <c r="I630" s="41"/>
      <c r="J630" s="43"/>
      <c r="K630" s="44"/>
      <c r="L630" s="41"/>
      <c r="M630" s="41"/>
      <c r="N630" s="41"/>
      <c r="O630" s="58" t="s">
        <v>2</v>
      </c>
      <c r="P630" s="41"/>
      <c r="Q630" s="41"/>
      <c r="R630" s="401"/>
      <c r="S630" s="401"/>
    </row>
    <row r="631" spans="1:19" s="36" customFormat="1" ht="11.25" outlineLevel="4" x14ac:dyDescent="0.2">
      <c r="A631" s="37"/>
      <c r="B631" s="38"/>
      <c r="C631" s="39" t="s">
        <v>839</v>
      </c>
      <c r="D631" s="39"/>
      <c r="E631" s="38"/>
      <c r="F631" s="40">
        <v>0.72</v>
      </c>
      <c r="G631" s="41"/>
      <c r="H631" s="42"/>
      <c r="I631" s="41"/>
      <c r="J631" s="43"/>
      <c r="K631" s="44"/>
      <c r="L631" s="41"/>
      <c r="M631" s="41"/>
      <c r="N631" s="41"/>
      <c r="O631" s="58" t="s">
        <v>2</v>
      </c>
      <c r="P631" s="41"/>
      <c r="Q631" s="41"/>
      <c r="R631" s="401"/>
      <c r="S631" s="401"/>
    </row>
    <row r="632" spans="1:19" s="36" customFormat="1" ht="11.25" outlineLevel="4" x14ac:dyDescent="0.2">
      <c r="A632" s="37"/>
      <c r="B632" s="38"/>
      <c r="C632" s="39" t="s">
        <v>1241</v>
      </c>
      <c r="D632" s="39"/>
      <c r="E632" s="38"/>
      <c r="F632" s="40">
        <v>0.31400000000000006</v>
      </c>
      <c r="G632" s="41"/>
      <c r="H632" s="42"/>
      <c r="I632" s="41"/>
      <c r="J632" s="43"/>
      <c r="K632" s="44"/>
      <c r="L632" s="41"/>
      <c r="M632" s="41"/>
      <c r="N632" s="41"/>
      <c r="O632" s="58" t="s">
        <v>2</v>
      </c>
      <c r="P632" s="41"/>
      <c r="Q632" s="41"/>
      <c r="R632" s="401"/>
      <c r="S632" s="401"/>
    </row>
    <row r="633" spans="1:19" s="36" customFormat="1" ht="11.25" outlineLevel="4" x14ac:dyDescent="0.2">
      <c r="A633" s="37"/>
      <c r="B633" s="38"/>
      <c r="C633" s="39" t="s">
        <v>840</v>
      </c>
      <c r="D633" s="39"/>
      <c r="E633" s="38"/>
      <c r="F633" s="40">
        <v>0.24</v>
      </c>
      <c r="G633" s="41"/>
      <c r="H633" s="42"/>
      <c r="I633" s="41"/>
      <c r="J633" s="43"/>
      <c r="K633" s="44"/>
      <c r="L633" s="41"/>
      <c r="M633" s="41"/>
      <c r="N633" s="41"/>
      <c r="O633" s="58" t="s">
        <v>2</v>
      </c>
      <c r="P633" s="41"/>
      <c r="Q633" s="41"/>
      <c r="R633" s="401"/>
      <c r="S633" s="401"/>
    </row>
    <row r="634" spans="1:19" s="36" customFormat="1" ht="11.25" outlineLevel="4" x14ac:dyDescent="0.2">
      <c r="A634" s="37"/>
      <c r="B634" s="38"/>
      <c r="C634" s="39" t="s">
        <v>970</v>
      </c>
      <c r="D634" s="39"/>
      <c r="E634" s="38"/>
      <c r="F634" s="40">
        <v>2.0250000000000004</v>
      </c>
      <c r="G634" s="41"/>
      <c r="H634" s="42"/>
      <c r="I634" s="41"/>
      <c r="J634" s="43"/>
      <c r="K634" s="44"/>
      <c r="L634" s="41"/>
      <c r="M634" s="41"/>
      <c r="N634" s="41"/>
      <c r="O634" s="58" t="s">
        <v>2</v>
      </c>
      <c r="P634" s="41"/>
      <c r="Q634" s="41"/>
      <c r="R634" s="401"/>
      <c r="S634" s="401"/>
    </row>
    <row r="635" spans="1:19" s="36" customFormat="1" ht="11.25" outlineLevel="4" x14ac:dyDescent="0.2">
      <c r="A635" s="37"/>
      <c r="B635" s="38"/>
      <c r="C635" s="39" t="s">
        <v>789</v>
      </c>
      <c r="D635" s="39"/>
      <c r="E635" s="38"/>
      <c r="F635" s="40">
        <v>0.72000000000000008</v>
      </c>
      <c r="G635" s="41"/>
      <c r="H635" s="42"/>
      <c r="I635" s="41"/>
      <c r="J635" s="43"/>
      <c r="K635" s="44"/>
      <c r="L635" s="41"/>
      <c r="M635" s="41"/>
      <c r="N635" s="41"/>
      <c r="O635" s="58" t="s">
        <v>2</v>
      </c>
      <c r="P635" s="41"/>
      <c r="Q635" s="41"/>
      <c r="R635" s="401"/>
      <c r="S635" s="401"/>
    </row>
    <row r="636" spans="1:19" s="36" customFormat="1" ht="11.25" outlineLevel="4" x14ac:dyDescent="0.2">
      <c r="A636" s="37"/>
      <c r="B636" s="38"/>
      <c r="C636" s="39" t="s">
        <v>791</v>
      </c>
      <c r="D636" s="39"/>
      <c r="E636" s="38"/>
      <c r="F636" s="40">
        <v>0.36000000000000004</v>
      </c>
      <c r="G636" s="41"/>
      <c r="H636" s="42"/>
      <c r="I636" s="41"/>
      <c r="J636" s="43"/>
      <c r="K636" s="44"/>
      <c r="L636" s="41"/>
      <c r="M636" s="41"/>
      <c r="N636" s="41"/>
      <c r="O636" s="58" t="s">
        <v>2</v>
      </c>
      <c r="P636" s="41"/>
      <c r="Q636" s="41"/>
      <c r="R636" s="401"/>
      <c r="S636" s="401"/>
    </row>
    <row r="637" spans="1:19" s="36" customFormat="1" ht="11.25" outlineLevel="4" x14ac:dyDescent="0.2">
      <c r="A637" s="37"/>
      <c r="B637" s="38"/>
      <c r="C637" s="39" t="s">
        <v>793</v>
      </c>
      <c r="D637" s="39"/>
      <c r="E637" s="38"/>
      <c r="F637" s="40">
        <v>0.36000000000000004</v>
      </c>
      <c r="G637" s="41"/>
      <c r="H637" s="42"/>
      <c r="I637" s="41"/>
      <c r="J637" s="43"/>
      <c r="K637" s="44"/>
      <c r="L637" s="41"/>
      <c r="M637" s="41"/>
      <c r="N637" s="41"/>
      <c r="O637" s="58" t="s">
        <v>2</v>
      </c>
      <c r="P637" s="41"/>
      <c r="Q637" s="41"/>
      <c r="R637" s="401"/>
      <c r="S637" s="401"/>
    </row>
    <row r="638" spans="1:19" s="36" customFormat="1" ht="11.25" outlineLevel="4" x14ac:dyDescent="0.2">
      <c r="A638" s="37"/>
      <c r="B638" s="38"/>
      <c r="C638" s="39" t="s">
        <v>973</v>
      </c>
      <c r="D638" s="39"/>
      <c r="E638" s="38"/>
      <c r="F638" s="40">
        <v>2.1120000000000001</v>
      </c>
      <c r="G638" s="41"/>
      <c r="H638" s="42"/>
      <c r="I638" s="41"/>
      <c r="J638" s="43"/>
      <c r="K638" s="44"/>
      <c r="L638" s="41"/>
      <c r="M638" s="41"/>
      <c r="N638" s="41"/>
      <c r="O638" s="58" t="s">
        <v>2</v>
      </c>
      <c r="P638" s="41"/>
      <c r="Q638" s="41"/>
      <c r="R638" s="401"/>
      <c r="S638" s="401"/>
    </row>
    <row r="639" spans="1:19" s="36" customFormat="1" ht="11.25" outlineLevel="4" x14ac:dyDescent="0.2">
      <c r="A639" s="37"/>
      <c r="B639" s="38"/>
      <c r="C639" s="39" t="s">
        <v>844</v>
      </c>
      <c r="D639" s="39"/>
      <c r="E639" s="38"/>
      <c r="F639" s="40">
        <v>3.7920000000000003</v>
      </c>
      <c r="G639" s="41"/>
      <c r="H639" s="42"/>
      <c r="I639" s="41"/>
      <c r="J639" s="43"/>
      <c r="K639" s="44"/>
      <c r="L639" s="41"/>
      <c r="M639" s="41"/>
      <c r="N639" s="41"/>
      <c r="O639" s="58" t="s">
        <v>2</v>
      </c>
      <c r="P639" s="41"/>
      <c r="Q639" s="41"/>
      <c r="R639" s="401"/>
      <c r="S639" s="401"/>
    </row>
    <row r="640" spans="1:19" s="36" customFormat="1" ht="11.25" outlineLevel="4" x14ac:dyDescent="0.2">
      <c r="A640" s="37"/>
      <c r="B640" s="38"/>
      <c r="C640" s="39" t="s">
        <v>845</v>
      </c>
      <c r="D640" s="39"/>
      <c r="E640" s="38"/>
      <c r="F640" s="40">
        <v>3.7920000000000003</v>
      </c>
      <c r="G640" s="41"/>
      <c r="H640" s="42"/>
      <c r="I640" s="41"/>
      <c r="J640" s="43"/>
      <c r="K640" s="44"/>
      <c r="L640" s="41"/>
      <c r="M640" s="41"/>
      <c r="N640" s="41"/>
      <c r="O640" s="58" t="s">
        <v>2</v>
      </c>
      <c r="P640" s="41"/>
      <c r="Q640" s="41"/>
      <c r="R640" s="401"/>
      <c r="S640" s="401"/>
    </row>
    <row r="641" spans="1:27" s="36" customFormat="1" ht="11.25" outlineLevel="4" x14ac:dyDescent="0.2">
      <c r="A641" s="37"/>
      <c r="B641" s="38"/>
      <c r="C641" s="39" t="s">
        <v>978</v>
      </c>
      <c r="D641" s="39"/>
      <c r="E641" s="38"/>
      <c r="F641" s="40">
        <v>1.0740000000000001</v>
      </c>
      <c r="G641" s="41"/>
      <c r="H641" s="42"/>
      <c r="I641" s="41"/>
      <c r="J641" s="43"/>
      <c r="K641" s="44"/>
      <c r="L641" s="41"/>
      <c r="M641" s="41"/>
      <c r="N641" s="41"/>
      <c r="O641" s="58" t="s">
        <v>2</v>
      </c>
      <c r="P641" s="41"/>
      <c r="Q641" s="41"/>
      <c r="R641" s="401"/>
      <c r="S641" s="401"/>
    </row>
    <row r="642" spans="1:27" s="36" customFormat="1" ht="11.25" outlineLevel="4" x14ac:dyDescent="0.2">
      <c r="A642" s="37"/>
      <c r="B642" s="38"/>
      <c r="C642" s="39" t="s">
        <v>980</v>
      </c>
      <c r="D642" s="39"/>
      <c r="E642" s="38"/>
      <c r="F642" s="40">
        <v>0.73799999999999988</v>
      </c>
      <c r="G642" s="41"/>
      <c r="H642" s="42"/>
      <c r="I642" s="41"/>
      <c r="J642" s="43"/>
      <c r="K642" s="44"/>
      <c r="L642" s="41"/>
      <c r="M642" s="41"/>
      <c r="N642" s="41"/>
      <c r="O642" s="58" t="s">
        <v>2</v>
      </c>
      <c r="P642" s="41"/>
      <c r="Q642" s="41"/>
      <c r="R642" s="401"/>
      <c r="S642" s="401"/>
    </row>
    <row r="643" spans="1:27" s="30" customFormat="1" ht="24" outlineLevel="3" x14ac:dyDescent="0.2">
      <c r="A643" s="12">
        <v>7</v>
      </c>
      <c r="B643" s="31" t="s">
        <v>551</v>
      </c>
      <c r="C643" s="32" t="s">
        <v>1927</v>
      </c>
      <c r="D643" s="32" t="s">
        <v>17</v>
      </c>
      <c r="E643" s="13" t="s">
        <v>7</v>
      </c>
      <c r="F643" s="33">
        <v>424.56899999999996</v>
      </c>
      <c r="G643" s="14">
        <v>0</v>
      </c>
      <c r="H643" s="33">
        <f>F643*(1+G643/100)</f>
        <v>424.56899999999996</v>
      </c>
      <c r="I643" s="475"/>
      <c r="J643" s="15">
        <f>H643*I643</f>
        <v>0</v>
      </c>
      <c r="K643" s="34">
        <v>2.0999999999999999E-3</v>
      </c>
      <c r="L643" s="35">
        <f>H643*K643</f>
        <v>0.89159489999999986</v>
      </c>
      <c r="M643" s="34"/>
      <c r="N643" s="35">
        <f>H643*M643</f>
        <v>0</v>
      </c>
      <c r="O643" s="15">
        <v>21</v>
      </c>
      <c r="P643" s="15">
        <f>J643*(O643/100)</f>
        <v>0</v>
      </c>
      <c r="Q643" s="15">
        <f>J643+P643</f>
        <v>0</v>
      </c>
      <c r="R643" s="400"/>
      <c r="S643" s="400"/>
      <c r="T643" s="232"/>
      <c r="U643" s="232"/>
      <c r="V643" s="232"/>
      <c r="W643" s="232"/>
      <c r="X643" s="232"/>
      <c r="Y643" s="232"/>
      <c r="Z643" s="232"/>
      <c r="AA643" s="232"/>
    </row>
    <row r="644" spans="1:27" s="36" customFormat="1" ht="11.25" outlineLevel="4" x14ac:dyDescent="0.2">
      <c r="A644" s="37"/>
      <c r="B644" s="38"/>
      <c r="C644" s="39" t="s">
        <v>193</v>
      </c>
      <c r="D644" s="39"/>
      <c r="E644" s="38"/>
      <c r="F644" s="40">
        <v>424.56899999999996</v>
      </c>
      <c r="G644" s="41"/>
      <c r="H644" s="42"/>
      <c r="I644" s="41"/>
      <c r="J644" s="43"/>
      <c r="K644" s="44"/>
      <c r="L644" s="41"/>
      <c r="M644" s="41"/>
      <c r="N644" s="41"/>
      <c r="O644" s="58" t="s">
        <v>2</v>
      </c>
      <c r="P644" s="41"/>
      <c r="Q644" s="41"/>
      <c r="R644" s="401"/>
      <c r="S644" s="401"/>
    </row>
    <row r="645" spans="1:27" s="30" customFormat="1" ht="24" outlineLevel="3" x14ac:dyDescent="0.2">
      <c r="A645" s="12">
        <v>8</v>
      </c>
      <c r="B645" s="31" t="s">
        <v>552</v>
      </c>
      <c r="C645" s="32" t="s">
        <v>1916</v>
      </c>
      <c r="D645" s="32" t="s">
        <v>17</v>
      </c>
      <c r="E645" s="13" t="s">
        <v>7</v>
      </c>
      <c r="F645" s="33">
        <v>134.13099999999997</v>
      </c>
      <c r="G645" s="14">
        <v>0</v>
      </c>
      <c r="H645" s="33">
        <f>F645*(1+G645/100)</f>
        <v>134.13099999999997</v>
      </c>
      <c r="I645" s="475"/>
      <c r="J645" s="15">
        <f>H645*I645</f>
        <v>0</v>
      </c>
      <c r="K645" s="34">
        <v>4.4099999999999999E-3</v>
      </c>
      <c r="L645" s="35">
        <f>H645*K645</f>
        <v>0.59151770999999986</v>
      </c>
      <c r="M645" s="34"/>
      <c r="N645" s="35">
        <f>H645*M645</f>
        <v>0</v>
      </c>
      <c r="O645" s="15">
        <v>21</v>
      </c>
      <c r="P645" s="15">
        <f>J645*(O645/100)</f>
        <v>0</v>
      </c>
      <c r="Q645" s="15">
        <f>J645+P645</f>
        <v>0</v>
      </c>
      <c r="R645" s="400"/>
      <c r="S645" s="400"/>
      <c r="T645" s="232"/>
      <c r="U645" s="232"/>
      <c r="V645" s="232"/>
      <c r="W645" s="232"/>
      <c r="X645" s="232"/>
      <c r="Y645" s="232"/>
      <c r="Z645" s="232"/>
      <c r="AA645" s="232"/>
    </row>
    <row r="646" spans="1:27" s="36" customFormat="1" ht="11.25" outlineLevel="4" x14ac:dyDescent="0.2">
      <c r="A646" s="37"/>
      <c r="B646" s="38"/>
      <c r="C646" s="39" t="s">
        <v>756</v>
      </c>
      <c r="D646" s="39"/>
      <c r="E646" s="38"/>
      <c r="F646" s="40">
        <v>0</v>
      </c>
      <c r="G646" s="41"/>
      <c r="H646" s="42"/>
      <c r="I646" s="41"/>
      <c r="J646" s="43"/>
      <c r="K646" s="44"/>
      <c r="L646" s="41"/>
      <c r="M646" s="41"/>
      <c r="N646" s="41"/>
      <c r="O646" s="58" t="s">
        <v>2</v>
      </c>
      <c r="P646" s="41"/>
      <c r="Q646" s="41"/>
      <c r="R646" s="401"/>
      <c r="S646" s="401"/>
    </row>
    <row r="647" spans="1:27" s="36" customFormat="1" ht="11.25" outlineLevel="4" x14ac:dyDescent="0.2">
      <c r="A647" s="37"/>
      <c r="B647" s="38"/>
      <c r="C647" s="39" t="s">
        <v>1189</v>
      </c>
      <c r="D647" s="39"/>
      <c r="E647" s="38"/>
      <c r="F647" s="40">
        <v>8.0499999999999989</v>
      </c>
      <c r="G647" s="41"/>
      <c r="H647" s="42"/>
      <c r="I647" s="41"/>
      <c r="J647" s="43"/>
      <c r="K647" s="44"/>
      <c r="L647" s="41"/>
      <c r="M647" s="41"/>
      <c r="N647" s="41"/>
      <c r="O647" s="58" t="s">
        <v>2</v>
      </c>
      <c r="P647" s="41"/>
      <c r="Q647" s="41"/>
      <c r="R647" s="401"/>
      <c r="S647" s="401"/>
    </row>
    <row r="648" spans="1:27" s="36" customFormat="1" ht="11.25" outlineLevel="4" x14ac:dyDescent="0.2">
      <c r="A648" s="37"/>
      <c r="B648" s="38"/>
      <c r="C648" s="39" t="s">
        <v>1136</v>
      </c>
      <c r="D648" s="39"/>
      <c r="E648" s="38"/>
      <c r="F648" s="40">
        <v>0</v>
      </c>
      <c r="G648" s="41"/>
      <c r="H648" s="42"/>
      <c r="I648" s="41"/>
      <c r="J648" s="43"/>
      <c r="K648" s="44"/>
      <c r="L648" s="41"/>
      <c r="M648" s="41"/>
      <c r="N648" s="41"/>
      <c r="O648" s="58" t="s">
        <v>2</v>
      </c>
      <c r="P648" s="41"/>
      <c r="Q648" s="41"/>
      <c r="R648" s="401"/>
      <c r="S648" s="401"/>
    </row>
    <row r="649" spans="1:27" s="36" customFormat="1" ht="11.25" outlineLevel="4" x14ac:dyDescent="0.2">
      <c r="A649" s="37"/>
      <c r="B649" s="38"/>
      <c r="C649" s="39" t="s">
        <v>1138</v>
      </c>
      <c r="D649" s="39"/>
      <c r="E649" s="38"/>
      <c r="F649" s="40">
        <v>0</v>
      </c>
      <c r="G649" s="41"/>
      <c r="H649" s="42"/>
      <c r="I649" s="41"/>
      <c r="J649" s="43"/>
      <c r="K649" s="44"/>
      <c r="L649" s="41"/>
      <c r="M649" s="41"/>
      <c r="N649" s="41"/>
      <c r="O649" s="58" t="s">
        <v>2</v>
      </c>
      <c r="P649" s="41"/>
      <c r="Q649" s="41"/>
      <c r="R649" s="401"/>
      <c r="S649" s="401"/>
    </row>
    <row r="650" spans="1:27" s="36" customFormat="1" ht="11.25" outlineLevel="4" x14ac:dyDescent="0.2">
      <c r="A650" s="37"/>
      <c r="B650" s="38"/>
      <c r="C650" s="39" t="s">
        <v>1140</v>
      </c>
      <c r="D650" s="39"/>
      <c r="E650" s="38"/>
      <c r="F650" s="40">
        <v>0</v>
      </c>
      <c r="G650" s="41"/>
      <c r="H650" s="42"/>
      <c r="I650" s="41"/>
      <c r="J650" s="43"/>
      <c r="K650" s="44"/>
      <c r="L650" s="41"/>
      <c r="M650" s="41"/>
      <c r="N650" s="41"/>
      <c r="O650" s="58" t="s">
        <v>2</v>
      </c>
      <c r="P650" s="41"/>
      <c r="Q650" s="41"/>
      <c r="R650" s="401"/>
      <c r="S650" s="401"/>
    </row>
    <row r="651" spans="1:27" s="36" customFormat="1" ht="11.25" outlineLevel="4" x14ac:dyDescent="0.2">
      <c r="A651" s="37"/>
      <c r="B651" s="38"/>
      <c r="C651" s="39" t="s">
        <v>913</v>
      </c>
      <c r="D651" s="39"/>
      <c r="E651" s="38"/>
      <c r="F651" s="40">
        <v>0.7</v>
      </c>
      <c r="G651" s="41"/>
      <c r="H651" s="42"/>
      <c r="I651" s="41"/>
      <c r="J651" s="43"/>
      <c r="K651" s="44"/>
      <c r="L651" s="41"/>
      <c r="M651" s="41"/>
      <c r="N651" s="41"/>
      <c r="O651" s="58" t="s">
        <v>2</v>
      </c>
      <c r="P651" s="41"/>
      <c r="Q651" s="41"/>
      <c r="R651" s="401"/>
      <c r="S651" s="401"/>
    </row>
    <row r="652" spans="1:27" s="36" customFormat="1" ht="11.25" outlineLevel="4" x14ac:dyDescent="0.2">
      <c r="A652" s="37"/>
      <c r="B652" s="38"/>
      <c r="C652" s="39" t="s">
        <v>1047</v>
      </c>
      <c r="D652" s="39"/>
      <c r="E652" s="38"/>
      <c r="F652" s="40">
        <v>2.8</v>
      </c>
      <c r="G652" s="41"/>
      <c r="H652" s="42"/>
      <c r="I652" s="41"/>
      <c r="J652" s="43"/>
      <c r="K652" s="44"/>
      <c r="L652" s="41"/>
      <c r="M652" s="41"/>
      <c r="N652" s="41"/>
      <c r="O652" s="58" t="s">
        <v>2</v>
      </c>
      <c r="P652" s="41"/>
      <c r="Q652" s="41"/>
      <c r="R652" s="401"/>
      <c r="S652" s="401"/>
    </row>
    <row r="653" spans="1:27" s="36" customFormat="1" ht="11.25" outlineLevel="4" x14ac:dyDescent="0.2">
      <c r="A653" s="37"/>
      <c r="B653" s="38"/>
      <c r="C653" s="39" t="s">
        <v>1049</v>
      </c>
      <c r="D653" s="39"/>
      <c r="E653" s="38"/>
      <c r="F653" s="40">
        <v>17.25</v>
      </c>
      <c r="G653" s="41"/>
      <c r="H653" s="42"/>
      <c r="I653" s="41"/>
      <c r="J653" s="43"/>
      <c r="K653" s="44"/>
      <c r="L653" s="41"/>
      <c r="M653" s="41"/>
      <c r="N653" s="41"/>
      <c r="O653" s="58" t="s">
        <v>2</v>
      </c>
      <c r="P653" s="41"/>
      <c r="Q653" s="41"/>
      <c r="R653" s="401"/>
      <c r="S653" s="401"/>
    </row>
    <row r="654" spans="1:27" s="36" customFormat="1" ht="11.25" outlineLevel="4" x14ac:dyDescent="0.2">
      <c r="A654" s="37"/>
      <c r="B654" s="38"/>
      <c r="C654" s="39" t="s">
        <v>1050</v>
      </c>
      <c r="D654" s="39"/>
      <c r="E654" s="38"/>
      <c r="F654" s="40">
        <v>23.099999999999994</v>
      </c>
      <c r="G654" s="41"/>
      <c r="H654" s="42"/>
      <c r="I654" s="41"/>
      <c r="J654" s="43"/>
      <c r="K654" s="44"/>
      <c r="L654" s="41"/>
      <c r="M654" s="41"/>
      <c r="N654" s="41"/>
      <c r="O654" s="58" t="s">
        <v>2</v>
      </c>
      <c r="P654" s="41"/>
      <c r="Q654" s="41"/>
      <c r="R654" s="401"/>
      <c r="S654" s="401"/>
    </row>
    <row r="655" spans="1:27" s="36" customFormat="1" ht="11.25" outlineLevel="4" x14ac:dyDescent="0.2">
      <c r="A655" s="37"/>
      <c r="B655" s="38"/>
      <c r="C655" s="39" t="s">
        <v>1054</v>
      </c>
      <c r="D655" s="39"/>
      <c r="E655" s="38"/>
      <c r="F655" s="40">
        <v>14</v>
      </c>
      <c r="G655" s="41"/>
      <c r="H655" s="42"/>
      <c r="I655" s="41"/>
      <c r="J655" s="43"/>
      <c r="K655" s="44"/>
      <c r="L655" s="41"/>
      <c r="M655" s="41"/>
      <c r="N655" s="41"/>
      <c r="O655" s="58" t="s">
        <v>2</v>
      </c>
      <c r="P655" s="41"/>
      <c r="Q655" s="41"/>
      <c r="R655" s="401"/>
      <c r="S655" s="401"/>
    </row>
    <row r="656" spans="1:27" s="36" customFormat="1" ht="11.25" outlineLevel="4" x14ac:dyDescent="0.2">
      <c r="A656" s="37"/>
      <c r="B656" s="38"/>
      <c r="C656" s="39" t="s">
        <v>1055</v>
      </c>
      <c r="D656" s="39"/>
      <c r="E656" s="38"/>
      <c r="F656" s="40">
        <v>23.519999999999996</v>
      </c>
      <c r="G656" s="41"/>
      <c r="H656" s="42"/>
      <c r="I656" s="41"/>
      <c r="J656" s="43"/>
      <c r="K656" s="44"/>
      <c r="L656" s="41"/>
      <c r="M656" s="41"/>
      <c r="N656" s="41"/>
      <c r="O656" s="58" t="s">
        <v>2</v>
      </c>
      <c r="P656" s="41"/>
      <c r="Q656" s="41"/>
      <c r="R656" s="401"/>
      <c r="S656" s="401"/>
    </row>
    <row r="657" spans="1:19" s="36" customFormat="1" ht="11.25" outlineLevel="4" x14ac:dyDescent="0.2">
      <c r="A657" s="37"/>
      <c r="B657" s="38"/>
      <c r="C657" s="39" t="s">
        <v>919</v>
      </c>
      <c r="D657" s="39"/>
      <c r="E657" s="38"/>
      <c r="F657" s="40">
        <v>0.25</v>
      </c>
      <c r="G657" s="41"/>
      <c r="H657" s="42"/>
      <c r="I657" s="41"/>
      <c r="J657" s="43"/>
      <c r="K657" s="44"/>
      <c r="L657" s="41"/>
      <c r="M657" s="41"/>
      <c r="N657" s="41"/>
      <c r="O657" s="58" t="s">
        <v>2</v>
      </c>
      <c r="P657" s="41"/>
      <c r="Q657" s="41"/>
      <c r="R657" s="401"/>
      <c r="S657" s="401"/>
    </row>
    <row r="658" spans="1:19" s="36" customFormat="1" ht="11.25" outlineLevel="4" x14ac:dyDescent="0.2">
      <c r="A658" s="37"/>
      <c r="B658" s="38"/>
      <c r="C658" s="39" t="s">
        <v>831</v>
      </c>
      <c r="D658" s="39"/>
      <c r="E658" s="38"/>
      <c r="F658" s="40">
        <v>2.1</v>
      </c>
      <c r="G658" s="41"/>
      <c r="H658" s="42"/>
      <c r="I658" s="41"/>
      <c r="J658" s="43"/>
      <c r="K658" s="44"/>
      <c r="L658" s="41"/>
      <c r="M658" s="41"/>
      <c r="N658" s="41"/>
      <c r="O658" s="58" t="s">
        <v>2</v>
      </c>
      <c r="P658" s="41"/>
      <c r="Q658" s="41"/>
      <c r="R658" s="401"/>
      <c r="S658" s="401"/>
    </row>
    <row r="659" spans="1:19" s="36" customFormat="1" ht="11.25" outlineLevel="4" x14ac:dyDescent="0.2">
      <c r="A659" s="37"/>
      <c r="B659" s="38"/>
      <c r="C659" s="39" t="s">
        <v>921</v>
      </c>
      <c r="D659" s="39"/>
      <c r="E659" s="38"/>
      <c r="F659" s="40">
        <v>6.3000000000000007</v>
      </c>
      <c r="G659" s="41"/>
      <c r="H659" s="42"/>
      <c r="I659" s="41"/>
      <c r="J659" s="43"/>
      <c r="K659" s="44"/>
      <c r="L659" s="41"/>
      <c r="M659" s="41"/>
      <c r="N659" s="41"/>
      <c r="O659" s="58" t="s">
        <v>2</v>
      </c>
      <c r="P659" s="41"/>
      <c r="Q659" s="41"/>
      <c r="R659" s="401"/>
      <c r="S659" s="401"/>
    </row>
    <row r="660" spans="1:19" s="36" customFormat="1" ht="11.25" outlineLevel="4" x14ac:dyDescent="0.2">
      <c r="A660" s="37"/>
      <c r="B660" s="38"/>
      <c r="C660" s="39" t="s">
        <v>924</v>
      </c>
      <c r="D660" s="39"/>
      <c r="E660" s="38"/>
      <c r="F660" s="40">
        <v>2.7</v>
      </c>
      <c r="G660" s="41"/>
      <c r="H660" s="42"/>
      <c r="I660" s="41"/>
      <c r="J660" s="43"/>
      <c r="K660" s="44"/>
      <c r="L660" s="41"/>
      <c r="M660" s="41"/>
      <c r="N660" s="41"/>
      <c r="O660" s="58" t="s">
        <v>2</v>
      </c>
      <c r="P660" s="41"/>
      <c r="Q660" s="41"/>
      <c r="R660" s="401"/>
      <c r="S660" s="401"/>
    </row>
    <row r="661" spans="1:19" s="36" customFormat="1" ht="11.25" outlineLevel="4" x14ac:dyDescent="0.2">
      <c r="A661" s="37"/>
      <c r="B661" s="38"/>
      <c r="C661" s="39" t="s">
        <v>927</v>
      </c>
      <c r="D661" s="39"/>
      <c r="E661" s="38"/>
      <c r="F661" s="40">
        <v>1.75</v>
      </c>
      <c r="G661" s="41"/>
      <c r="H661" s="42"/>
      <c r="I661" s="41"/>
      <c r="J661" s="43"/>
      <c r="K661" s="44"/>
      <c r="L661" s="41"/>
      <c r="M661" s="41"/>
      <c r="N661" s="41"/>
      <c r="O661" s="58" t="s">
        <v>2</v>
      </c>
      <c r="P661" s="41"/>
      <c r="Q661" s="41"/>
      <c r="R661" s="401"/>
      <c r="S661" s="401"/>
    </row>
    <row r="662" spans="1:19" s="36" customFormat="1" ht="11.25" outlineLevel="4" x14ac:dyDescent="0.2">
      <c r="A662" s="37"/>
      <c r="B662" s="38"/>
      <c r="C662" s="39" t="s">
        <v>931</v>
      </c>
      <c r="D662" s="39"/>
      <c r="E662" s="38"/>
      <c r="F662" s="40">
        <v>2.0299999999999998</v>
      </c>
      <c r="G662" s="41"/>
      <c r="H662" s="42"/>
      <c r="I662" s="41"/>
      <c r="J662" s="43"/>
      <c r="K662" s="44"/>
      <c r="L662" s="41"/>
      <c r="M662" s="41"/>
      <c r="N662" s="41"/>
      <c r="O662" s="58" t="s">
        <v>2</v>
      </c>
      <c r="P662" s="41"/>
      <c r="Q662" s="41"/>
      <c r="R662" s="401"/>
      <c r="S662" s="401"/>
    </row>
    <row r="663" spans="1:19" s="36" customFormat="1" ht="11.25" outlineLevel="4" x14ac:dyDescent="0.2">
      <c r="A663" s="37"/>
      <c r="B663" s="38"/>
      <c r="C663" s="39" t="s">
        <v>935</v>
      </c>
      <c r="D663" s="39"/>
      <c r="E663" s="38"/>
      <c r="F663" s="40">
        <v>3.2374999999999998</v>
      </c>
      <c r="G663" s="41"/>
      <c r="H663" s="42"/>
      <c r="I663" s="41"/>
      <c r="J663" s="43"/>
      <c r="K663" s="44"/>
      <c r="L663" s="41"/>
      <c r="M663" s="41"/>
      <c r="N663" s="41"/>
      <c r="O663" s="58" t="s">
        <v>2</v>
      </c>
      <c r="P663" s="41"/>
      <c r="Q663" s="41"/>
      <c r="R663" s="401"/>
      <c r="S663" s="401"/>
    </row>
    <row r="664" spans="1:19" s="36" customFormat="1" ht="11.25" outlineLevel="4" x14ac:dyDescent="0.2">
      <c r="A664" s="37"/>
      <c r="B664" s="38"/>
      <c r="C664" s="39" t="s">
        <v>938</v>
      </c>
      <c r="D664" s="39"/>
      <c r="E664" s="38"/>
      <c r="F664" s="40">
        <v>0.21149999999999999</v>
      </c>
      <c r="G664" s="41"/>
      <c r="H664" s="42"/>
      <c r="I664" s="41"/>
      <c r="J664" s="43"/>
      <c r="K664" s="44"/>
      <c r="L664" s="41"/>
      <c r="M664" s="41"/>
      <c r="N664" s="41"/>
      <c r="O664" s="58" t="s">
        <v>2</v>
      </c>
      <c r="P664" s="41"/>
      <c r="Q664" s="41"/>
      <c r="R664" s="401"/>
      <c r="S664" s="401"/>
    </row>
    <row r="665" spans="1:19" s="36" customFormat="1" ht="11.25" outlineLevel="4" x14ac:dyDescent="0.2">
      <c r="A665" s="37"/>
      <c r="B665" s="38"/>
      <c r="C665" s="39" t="s">
        <v>940</v>
      </c>
      <c r="D665" s="39"/>
      <c r="E665" s="38"/>
      <c r="F665" s="40">
        <v>2.46</v>
      </c>
      <c r="G665" s="41"/>
      <c r="H665" s="42"/>
      <c r="I665" s="41"/>
      <c r="J665" s="43"/>
      <c r="K665" s="44"/>
      <c r="L665" s="41"/>
      <c r="M665" s="41"/>
      <c r="N665" s="41"/>
      <c r="O665" s="58" t="s">
        <v>2</v>
      </c>
      <c r="P665" s="41"/>
      <c r="Q665" s="41"/>
      <c r="R665" s="401"/>
      <c r="S665" s="401"/>
    </row>
    <row r="666" spans="1:19" s="36" customFormat="1" ht="11.25" outlineLevel="4" x14ac:dyDescent="0.2">
      <c r="A666" s="37"/>
      <c r="B666" s="38"/>
      <c r="C666" s="39" t="s">
        <v>943</v>
      </c>
      <c r="D666" s="39"/>
      <c r="E666" s="38"/>
      <c r="F666" s="40">
        <v>0.25</v>
      </c>
      <c r="G666" s="41"/>
      <c r="H666" s="42"/>
      <c r="I666" s="41"/>
      <c r="J666" s="43"/>
      <c r="K666" s="44"/>
      <c r="L666" s="41"/>
      <c r="M666" s="41"/>
      <c r="N666" s="41"/>
      <c r="O666" s="58" t="s">
        <v>2</v>
      </c>
      <c r="P666" s="41"/>
      <c r="Q666" s="41"/>
      <c r="R666" s="401"/>
      <c r="S666" s="401"/>
    </row>
    <row r="667" spans="1:19" s="36" customFormat="1" ht="11.25" outlineLevel="4" x14ac:dyDescent="0.2">
      <c r="A667" s="37"/>
      <c r="B667" s="38"/>
      <c r="C667" s="39" t="s">
        <v>946</v>
      </c>
      <c r="D667" s="39"/>
      <c r="E667" s="38"/>
      <c r="F667" s="40">
        <v>0.65</v>
      </c>
      <c r="G667" s="41"/>
      <c r="H667" s="42"/>
      <c r="I667" s="41"/>
      <c r="J667" s="43"/>
      <c r="K667" s="44"/>
      <c r="L667" s="41"/>
      <c r="M667" s="41"/>
      <c r="N667" s="41"/>
      <c r="O667" s="58" t="s">
        <v>2</v>
      </c>
      <c r="P667" s="41"/>
      <c r="Q667" s="41"/>
      <c r="R667" s="401"/>
      <c r="S667" s="401"/>
    </row>
    <row r="668" spans="1:19" s="36" customFormat="1" ht="11.25" outlineLevel="4" x14ac:dyDescent="0.2">
      <c r="A668" s="37"/>
      <c r="B668" s="38"/>
      <c r="C668" s="39" t="s">
        <v>833</v>
      </c>
      <c r="D668" s="39"/>
      <c r="E668" s="38"/>
      <c r="F668" s="40">
        <v>2.0499999999999998</v>
      </c>
      <c r="G668" s="41"/>
      <c r="H668" s="42"/>
      <c r="I668" s="41"/>
      <c r="J668" s="43"/>
      <c r="K668" s="44"/>
      <c r="L668" s="41"/>
      <c r="M668" s="41"/>
      <c r="N668" s="41"/>
      <c r="O668" s="58" t="s">
        <v>2</v>
      </c>
      <c r="P668" s="41"/>
      <c r="Q668" s="41"/>
      <c r="R668" s="401"/>
      <c r="S668" s="401"/>
    </row>
    <row r="669" spans="1:19" s="36" customFormat="1" ht="11.25" outlineLevel="4" x14ac:dyDescent="0.2">
      <c r="A669" s="37"/>
      <c r="B669" s="38"/>
      <c r="C669" s="39" t="s">
        <v>835</v>
      </c>
      <c r="D669" s="39"/>
      <c r="E669" s="38"/>
      <c r="F669" s="40">
        <v>3.0750000000000002</v>
      </c>
      <c r="G669" s="41"/>
      <c r="H669" s="42"/>
      <c r="I669" s="41"/>
      <c r="J669" s="43"/>
      <c r="K669" s="44"/>
      <c r="L669" s="41"/>
      <c r="M669" s="41"/>
      <c r="N669" s="41"/>
      <c r="O669" s="58" t="s">
        <v>2</v>
      </c>
      <c r="P669" s="41"/>
      <c r="Q669" s="41"/>
      <c r="R669" s="401"/>
      <c r="S669" s="401"/>
    </row>
    <row r="670" spans="1:19" s="36" customFormat="1" ht="11.25" outlineLevel="4" x14ac:dyDescent="0.2">
      <c r="A670" s="37"/>
      <c r="B670" s="38"/>
      <c r="C670" s="39" t="s">
        <v>836</v>
      </c>
      <c r="D670" s="39"/>
      <c r="E670" s="38"/>
      <c r="F670" s="40">
        <v>0.44000000000000006</v>
      </c>
      <c r="G670" s="41"/>
      <c r="H670" s="42"/>
      <c r="I670" s="41"/>
      <c r="J670" s="43"/>
      <c r="K670" s="44"/>
      <c r="L670" s="41"/>
      <c r="M670" s="41"/>
      <c r="N670" s="41"/>
      <c r="O670" s="58" t="s">
        <v>2</v>
      </c>
      <c r="P670" s="41"/>
      <c r="Q670" s="41"/>
      <c r="R670" s="401"/>
      <c r="S670" s="401"/>
    </row>
    <row r="671" spans="1:19" s="36" customFormat="1" ht="11.25" outlineLevel="4" x14ac:dyDescent="0.2">
      <c r="A671" s="37"/>
      <c r="B671" s="38"/>
      <c r="C671" s="39" t="s">
        <v>788</v>
      </c>
      <c r="D671" s="39"/>
      <c r="E671" s="38"/>
      <c r="F671" s="40">
        <v>0.72000000000000008</v>
      </c>
      <c r="G671" s="41"/>
      <c r="H671" s="42"/>
      <c r="I671" s="41"/>
      <c r="J671" s="43"/>
      <c r="K671" s="44"/>
      <c r="L671" s="41"/>
      <c r="M671" s="41"/>
      <c r="N671" s="41"/>
      <c r="O671" s="58" t="s">
        <v>2</v>
      </c>
      <c r="P671" s="41"/>
      <c r="Q671" s="41"/>
      <c r="R671" s="401"/>
      <c r="S671" s="401"/>
    </row>
    <row r="672" spans="1:19" s="36" customFormat="1" ht="11.25" outlineLevel="4" x14ac:dyDescent="0.2">
      <c r="A672" s="37"/>
      <c r="B672" s="38"/>
      <c r="C672" s="39" t="s">
        <v>838</v>
      </c>
      <c r="D672" s="39"/>
      <c r="E672" s="38"/>
      <c r="F672" s="40">
        <v>0.24</v>
      </c>
      <c r="G672" s="41"/>
      <c r="H672" s="42"/>
      <c r="I672" s="41"/>
      <c r="J672" s="43"/>
      <c r="K672" s="44"/>
      <c r="L672" s="41"/>
      <c r="M672" s="41"/>
      <c r="N672" s="41"/>
      <c r="O672" s="58" t="s">
        <v>2</v>
      </c>
      <c r="P672" s="41"/>
      <c r="Q672" s="41"/>
      <c r="R672" s="401"/>
      <c r="S672" s="401"/>
    </row>
    <row r="673" spans="1:27" s="36" customFormat="1" ht="11.25" outlineLevel="4" x14ac:dyDescent="0.2">
      <c r="A673" s="37"/>
      <c r="B673" s="38"/>
      <c r="C673" s="39" t="s">
        <v>839</v>
      </c>
      <c r="D673" s="39"/>
      <c r="E673" s="38"/>
      <c r="F673" s="40">
        <v>0.72</v>
      </c>
      <c r="G673" s="41"/>
      <c r="H673" s="42"/>
      <c r="I673" s="41"/>
      <c r="J673" s="43"/>
      <c r="K673" s="44"/>
      <c r="L673" s="41"/>
      <c r="M673" s="41"/>
      <c r="N673" s="41"/>
      <c r="O673" s="58" t="s">
        <v>2</v>
      </c>
      <c r="P673" s="41"/>
      <c r="Q673" s="41"/>
      <c r="R673" s="401"/>
      <c r="S673" s="401"/>
    </row>
    <row r="674" spans="1:27" s="36" customFormat="1" ht="11.25" outlineLevel="4" x14ac:dyDescent="0.2">
      <c r="A674" s="37"/>
      <c r="B674" s="38"/>
      <c r="C674" s="39" t="s">
        <v>1241</v>
      </c>
      <c r="D674" s="39"/>
      <c r="E674" s="38"/>
      <c r="F674" s="40">
        <v>0.31400000000000006</v>
      </c>
      <c r="G674" s="41"/>
      <c r="H674" s="42"/>
      <c r="I674" s="41"/>
      <c r="J674" s="43"/>
      <c r="K674" s="44"/>
      <c r="L674" s="41"/>
      <c r="M674" s="41"/>
      <c r="N674" s="41"/>
      <c r="O674" s="58" t="s">
        <v>2</v>
      </c>
      <c r="P674" s="41"/>
      <c r="Q674" s="41"/>
      <c r="R674" s="401"/>
      <c r="S674" s="401"/>
    </row>
    <row r="675" spans="1:27" s="36" customFormat="1" ht="11.25" outlineLevel="4" x14ac:dyDescent="0.2">
      <c r="A675" s="37"/>
      <c r="B675" s="38"/>
      <c r="C675" s="39" t="s">
        <v>840</v>
      </c>
      <c r="D675" s="39"/>
      <c r="E675" s="38"/>
      <c r="F675" s="40">
        <v>0.24</v>
      </c>
      <c r="G675" s="41"/>
      <c r="H675" s="42"/>
      <c r="I675" s="41"/>
      <c r="J675" s="43"/>
      <c r="K675" s="44"/>
      <c r="L675" s="41"/>
      <c r="M675" s="41"/>
      <c r="N675" s="41"/>
      <c r="O675" s="58" t="s">
        <v>2</v>
      </c>
      <c r="P675" s="41"/>
      <c r="Q675" s="41"/>
      <c r="R675" s="401"/>
      <c r="S675" s="401"/>
    </row>
    <row r="676" spans="1:27" s="36" customFormat="1" ht="11.25" outlineLevel="4" x14ac:dyDescent="0.2">
      <c r="A676" s="37"/>
      <c r="B676" s="38"/>
      <c r="C676" s="39" t="s">
        <v>970</v>
      </c>
      <c r="D676" s="39"/>
      <c r="E676" s="38"/>
      <c r="F676" s="40">
        <v>2.0250000000000004</v>
      </c>
      <c r="G676" s="41"/>
      <c r="H676" s="42"/>
      <c r="I676" s="41"/>
      <c r="J676" s="43"/>
      <c r="K676" s="44"/>
      <c r="L676" s="41"/>
      <c r="M676" s="41"/>
      <c r="N676" s="41"/>
      <c r="O676" s="58" t="s">
        <v>2</v>
      </c>
      <c r="P676" s="41"/>
      <c r="Q676" s="41"/>
      <c r="R676" s="401"/>
      <c r="S676" s="401"/>
    </row>
    <row r="677" spans="1:27" s="36" customFormat="1" ht="11.25" outlineLevel="4" x14ac:dyDescent="0.2">
      <c r="A677" s="37"/>
      <c r="B677" s="38"/>
      <c r="C677" s="39" t="s">
        <v>789</v>
      </c>
      <c r="D677" s="39"/>
      <c r="E677" s="38"/>
      <c r="F677" s="40">
        <v>0.72000000000000008</v>
      </c>
      <c r="G677" s="41"/>
      <c r="H677" s="42"/>
      <c r="I677" s="41"/>
      <c r="J677" s="43"/>
      <c r="K677" s="44"/>
      <c r="L677" s="41"/>
      <c r="M677" s="41"/>
      <c r="N677" s="41"/>
      <c r="O677" s="58" t="s">
        <v>2</v>
      </c>
      <c r="P677" s="41"/>
      <c r="Q677" s="41"/>
      <c r="R677" s="401"/>
      <c r="S677" s="401"/>
    </row>
    <row r="678" spans="1:27" s="36" customFormat="1" ht="11.25" outlineLevel="4" x14ac:dyDescent="0.2">
      <c r="A678" s="37"/>
      <c r="B678" s="38"/>
      <c r="C678" s="39" t="s">
        <v>791</v>
      </c>
      <c r="D678" s="39"/>
      <c r="E678" s="38"/>
      <c r="F678" s="40">
        <v>0.36000000000000004</v>
      </c>
      <c r="G678" s="41"/>
      <c r="H678" s="42"/>
      <c r="I678" s="41"/>
      <c r="J678" s="43"/>
      <c r="K678" s="44"/>
      <c r="L678" s="41"/>
      <c r="M678" s="41"/>
      <c r="N678" s="41"/>
      <c r="O678" s="58" t="s">
        <v>2</v>
      </c>
      <c r="P678" s="41"/>
      <c r="Q678" s="41"/>
      <c r="R678" s="401"/>
      <c r="S678" s="401"/>
    </row>
    <row r="679" spans="1:27" s="36" customFormat="1" ht="11.25" outlineLevel="4" x14ac:dyDescent="0.2">
      <c r="A679" s="37"/>
      <c r="B679" s="38"/>
      <c r="C679" s="39" t="s">
        <v>793</v>
      </c>
      <c r="D679" s="39"/>
      <c r="E679" s="38"/>
      <c r="F679" s="40">
        <v>0.36000000000000004</v>
      </c>
      <c r="G679" s="41"/>
      <c r="H679" s="42"/>
      <c r="I679" s="41"/>
      <c r="J679" s="43"/>
      <c r="K679" s="44"/>
      <c r="L679" s="41"/>
      <c r="M679" s="41"/>
      <c r="N679" s="41"/>
      <c r="O679" s="58" t="s">
        <v>2</v>
      </c>
      <c r="P679" s="41"/>
      <c r="Q679" s="41"/>
      <c r="R679" s="401"/>
      <c r="S679" s="401"/>
    </row>
    <row r="680" spans="1:27" s="36" customFormat="1" ht="11.25" outlineLevel="4" x14ac:dyDescent="0.2">
      <c r="A680" s="37"/>
      <c r="B680" s="38"/>
      <c r="C680" s="39" t="s">
        <v>973</v>
      </c>
      <c r="D680" s="39"/>
      <c r="E680" s="38"/>
      <c r="F680" s="40">
        <v>2.1120000000000001</v>
      </c>
      <c r="G680" s="41"/>
      <c r="H680" s="42"/>
      <c r="I680" s="41"/>
      <c r="J680" s="43"/>
      <c r="K680" s="44"/>
      <c r="L680" s="41"/>
      <c r="M680" s="41"/>
      <c r="N680" s="41"/>
      <c r="O680" s="58" t="s">
        <v>2</v>
      </c>
      <c r="P680" s="41"/>
      <c r="Q680" s="41"/>
      <c r="R680" s="401"/>
      <c r="S680" s="401"/>
    </row>
    <row r="681" spans="1:27" s="36" customFormat="1" ht="11.25" outlineLevel="4" x14ac:dyDescent="0.2">
      <c r="A681" s="37"/>
      <c r="B681" s="38"/>
      <c r="C681" s="39" t="s">
        <v>844</v>
      </c>
      <c r="D681" s="39"/>
      <c r="E681" s="38"/>
      <c r="F681" s="40">
        <v>3.7920000000000003</v>
      </c>
      <c r="G681" s="41"/>
      <c r="H681" s="42"/>
      <c r="I681" s="41"/>
      <c r="J681" s="43"/>
      <c r="K681" s="44"/>
      <c r="L681" s="41"/>
      <c r="M681" s="41"/>
      <c r="N681" s="41"/>
      <c r="O681" s="58" t="s">
        <v>2</v>
      </c>
      <c r="P681" s="41"/>
      <c r="Q681" s="41"/>
      <c r="R681" s="401"/>
      <c r="S681" s="401"/>
    </row>
    <row r="682" spans="1:27" s="36" customFormat="1" ht="11.25" outlineLevel="4" x14ac:dyDescent="0.2">
      <c r="A682" s="37"/>
      <c r="B682" s="38"/>
      <c r="C682" s="39" t="s">
        <v>845</v>
      </c>
      <c r="D682" s="39"/>
      <c r="E682" s="38"/>
      <c r="F682" s="40">
        <v>3.7920000000000003</v>
      </c>
      <c r="G682" s="41"/>
      <c r="H682" s="42"/>
      <c r="I682" s="41"/>
      <c r="J682" s="43"/>
      <c r="K682" s="44"/>
      <c r="L682" s="41"/>
      <c r="M682" s="41"/>
      <c r="N682" s="41"/>
      <c r="O682" s="58" t="s">
        <v>2</v>
      </c>
      <c r="P682" s="41"/>
      <c r="Q682" s="41"/>
      <c r="R682" s="401"/>
      <c r="S682" s="401"/>
    </row>
    <row r="683" spans="1:27" s="36" customFormat="1" ht="11.25" outlineLevel="4" x14ac:dyDescent="0.2">
      <c r="A683" s="37"/>
      <c r="B683" s="38"/>
      <c r="C683" s="39" t="s">
        <v>978</v>
      </c>
      <c r="D683" s="39"/>
      <c r="E683" s="38"/>
      <c r="F683" s="40">
        <v>1.0740000000000001</v>
      </c>
      <c r="G683" s="41"/>
      <c r="H683" s="42"/>
      <c r="I683" s="41"/>
      <c r="J683" s="43"/>
      <c r="K683" s="44"/>
      <c r="L683" s="41"/>
      <c r="M683" s="41"/>
      <c r="N683" s="41"/>
      <c r="O683" s="58" t="s">
        <v>2</v>
      </c>
      <c r="P683" s="41"/>
      <c r="Q683" s="41"/>
      <c r="R683" s="401"/>
      <c r="S683" s="401"/>
    </row>
    <row r="684" spans="1:27" s="36" customFormat="1" ht="11.25" outlineLevel="4" x14ac:dyDescent="0.2">
      <c r="A684" s="37"/>
      <c r="B684" s="38"/>
      <c r="C684" s="39" t="s">
        <v>980</v>
      </c>
      <c r="D684" s="39"/>
      <c r="E684" s="38"/>
      <c r="F684" s="40">
        <v>0.73799999999999988</v>
      </c>
      <c r="G684" s="41"/>
      <c r="H684" s="42"/>
      <c r="I684" s="41"/>
      <c r="J684" s="43"/>
      <c r="K684" s="44"/>
      <c r="L684" s="41"/>
      <c r="M684" s="41"/>
      <c r="N684" s="41"/>
      <c r="O684" s="58" t="s">
        <v>2</v>
      </c>
      <c r="P684" s="41"/>
      <c r="Q684" s="41"/>
      <c r="R684" s="401"/>
      <c r="S684" s="401"/>
    </row>
    <row r="685" spans="1:27" s="30" customFormat="1" ht="12" outlineLevel="3" x14ac:dyDescent="0.2">
      <c r="A685" s="12">
        <v>9</v>
      </c>
      <c r="B685" s="31" t="s">
        <v>549</v>
      </c>
      <c r="C685" s="32" t="s">
        <v>1674</v>
      </c>
      <c r="D685" s="32" t="s">
        <v>17</v>
      </c>
      <c r="E685" s="13" t="s">
        <v>7</v>
      </c>
      <c r="F685" s="33">
        <v>473.36249999999995</v>
      </c>
      <c r="G685" s="14">
        <v>0</v>
      </c>
      <c r="H685" s="33">
        <f>F685*(1+G685/100)</f>
        <v>473.36249999999995</v>
      </c>
      <c r="I685" s="475"/>
      <c r="J685" s="15">
        <f>H685*I685</f>
        <v>0</v>
      </c>
      <c r="K685" s="34">
        <v>1.4E-3</v>
      </c>
      <c r="L685" s="35">
        <f>H685*K685</f>
        <v>0.66270749999999989</v>
      </c>
      <c r="M685" s="34"/>
      <c r="N685" s="35">
        <f>H685*M685</f>
        <v>0</v>
      </c>
      <c r="O685" s="15">
        <v>21</v>
      </c>
      <c r="P685" s="15">
        <f>J685*(O685/100)</f>
        <v>0</v>
      </c>
      <c r="Q685" s="15">
        <f>J685+P685</f>
        <v>0</v>
      </c>
      <c r="R685" s="400"/>
      <c r="S685" s="400"/>
      <c r="T685" s="232"/>
      <c r="U685" s="232"/>
      <c r="V685" s="232"/>
      <c r="W685" s="232"/>
      <c r="X685" s="232"/>
      <c r="Y685" s="232"/>
      <c r="Z685" s="232"/>
      <c r="AA685" s="232"/>
    </row>
    <row r="686" spans="1:27" s="36" customFormat="1" ht="11.25" outlineLevel="4" x14ac:dyDescent="0.2">
      <c r="A686" s="37"/>
      <c r="B686" s="38"/>
      <c r="C686" s="39" t="s">
        <v>1624</v>
      </c>
      <c r="D686" s="39"/>
      <c r="E686" s="38"/>
      <c r="F686" s="40">
        <v>331.83949999999999</v>
      </c>
      <c r="G686" s="41"/>
      <c r="H686" s="42"/>
      <c r="I686" s="41"/>
      <c r="J686" s="43"/>
      <c r="K686" s="44"/>
      <c r="L686" s="41"/>
      <c r="M686" s="41"/>
      <c r="N686" s="41"/>
      <c r="O686" s="58" t="s">
        <v>2</v>
      </c>
      <c r="P686" s="41"/>
      <c r="Q686" s="41"/>
      <c r="R686" s="401"/>
      <c r="S686" s="401"/>
    </row>
    <row r="687" spans="1:27" s="36" customFormat="1" ht="11.25" outlineLevel="4" x14ac:dyDescent="0.2">
      <c r="A687" s="37"/>
      <c r="B687" s="38"/>
      <c r="C687" s="39" t="s">
        <v>1074</v>
      </c>
      <c r="D687" s="39"/>
      <c r="E687" s="38"/>
      <c r="F687" s="40">
        <v>141.523</v>
      </c>
      <c r="G687" s="41"/>
      <c r="H687" s="42"/>
      <c r="I687" s="41"/>
      <c r="J687" s="43"/>
      <c r="K687" s="44"/>
      <c r="L687" s="41"/>
      <c r="M687" s="41"/>
      <c r="N687" s="41"/>
      <c r="O687" s="58" t="s">
        <v>2</v>
      </c>
      <c r="P687" s="41"/>
      <c r="Q687" s="41"/>
      <c r="R687" s="401"/>
      <c r="S687" s="401"/>
    </row>
    <row r="688" spans="1:27" s="30" customFormat="1" ht="12" outlineLevel="3" x14ac:dyDescent="0.2">
      <c r="A688" s="12">
        <v>10</v>
      </c>
      <c r="B688" s="31" t="s">
        <v>228</v>
      </c>
      <c r="C688" s="32" t="s">
        <v>1876</v>
      </c>
      <c r="D688" s="32" t="s">
        <v>17</v>
      </c>
      <c r="E688" s="13" t="s">
        <v>3</v>
      </c>
      <c r="F688" s="33">
        <v>2771.87</v>
      </c>
      <c r="G688" s="14">
        <v>0</v>
      </c>
      <c r="H688" s="33">
        <f>F688*(1+G688/100)</f>
        <v>2771.87</v>
      </c>
      <c r="I688" s="475"/>
      <c r="J688" s="15">
        <f>H688*I688</f>
        <v>0</v>
      </c>
      <c r="K688" s="34"/>
      <c r="L688" s="35">
        <f>H688*K688</f>
        <v>0</v>
      </c>
      <c r="M688" s="34"/>
      <c r="N688" s="35">
        <f>H688*M688</f>
        <v>0</v>
      </c>
      <c r="O688" s="15">
        <v>21</v>
      </c>
      <c r="P688" s="15">
        <f>J688*(O688/100)</f>
        <v>0</v>
      </c>
      <c r="Q688" s="15">
        <f>J688+P688</f>
        <v>0</v>
      </c>
      <c r="R688" s="400"/>
      <c r="S688" s="400"/>
      <c r="T688" s="232"/>
      <c r="U688" s="232"/>
      <c r="V688" s="232"/>
      <c r="W688" s="232"/>
      <c r="X688" s="232"/>
      <c r="Y688" s="232"/>
      <c r="Z688" s="232"/>
      <c r="AA688" s="232"/>
    </row>
    <row r="689" spans="1:19" s="36" customFormat="1" ht="11.25" outlineLevel="4" x14ac:dyDescent="0.2">
      <c r="A689" s="37"/>
      <c r="B689" s="38"/>
      <c r="C689" s="39" t="s">
        <v>1182</v>
      </c>
      <c r="D689" s="39"/>
      <c r="E689" s="38"/>
      <c r="F689" s="40">
        <v>0</v>
      </c>
      <c r="G689" s="41"/>
      <c r="H689" s="42"/>
      <c r="I689" s="41"/>
      <c r="J689" s="43"/>
      <c r="K689" s="44"/>
      <c r="L689" s="41"/>
      <c r="M689" s="41"/>
      <c r="N689" s="41"/>
      <c r="O689" s="58" t="s">
        <v>2</v>
      </c>
      <c r="P689" s="41"/>
      <c r="Q689" s="41"/>
      <c r="R689" s="401"/>
      <c r="S689" s="401"/>
    </row>
    <row r="690" spans="1:19" s="36" customFormat="1" ht="11.25" outlineLevel="4" x14ac:dyDescent="0.2">
      <c r="A690" s="37"/>
      <c r="B690" s="38"/>
      <c r="C690" s="39" t="s">
        <v>1403</v>
      </c>
      <c r="D690" s="39"/>
      <c r="E690" s="38"/>
      <c r="F690" s="40">
        <v>0</v>
      </c>
      <c r="G690" s="41"/>
      <c r="H690" s="42"/>
      <c r="I690" s="41"/>
      <c r="J690" s="43"/>
      <c r="K690" s="44"/>
      <c r="L690" s="41"/>
      <c r="M690" s="41"/>
      <c r="N690" s="41"/>
      <c r="O690" s="58" t="s">
        <v>2</v>
      </c>
      <c r="P690" s="41"/>
      <c r="Q690" s="41"/>
      <c r="R690" s="401"/>
      <c r="S690" s="401"/>
    </row>
    <row r="691" spans="1:19" s="36" customFormat="1" ht="11.25" outlineLevel="4" x14ac:dyDescent="0.2">
      <c r="A691" s="37"/>
      <c r="B691" s="38"/>
      <c r="C691" s="39" t="s">
        <v>1372</v>
      </c>
      <c r="D691" s="39"/>
      <c r="E691" s="38"/>
      <c r="F691" s="40">
        <v>107.63999999999999</v>
      </c>
      <c r="G691" s="41"/>
      <c r="H691" s="42"/>
      <c r="I691" s="41"/>
      <c r="J691" s="43"/>
      <c r="K691" s="44"/>
      <c r="L691" s="41"/>
      <c r="M691" s="41"/>
      <c r="N691" s="41"/>
      <c r="O691" s="58" t="s">
        <v>2</v>
      </c>
      <c r="P691" s="41"/>
      <c r="Q691" s="41"/>
      <c r="R691" s="401"/>
      <c r="S691" s="401"/>
    </row>
    <row r="692" spans="1:19" s="36" customFormat="1" ht="11.25" outlineLevel="4" x14ac:dyDescent="0.2">
      <c r="A692" s="37"/>
      <c r="B692" s="38"/>
      <c r="C692" s="39" t="s">
        <v>1316</v>
      </c>
      <c r="D692" s="39"/>
      <c r="E692" s="38"/>
      <c r="F692" s="40">
        <v>2.76</v>
      </c>
      <c r="G692" s="41"/>
      <c r="H692" s="42"/>
      <c r="I692" s="41"/>
      <c r="J692" s="43"/>
      <c r="K692" s="44"/>
      <c r="L692" s="41"/>
      <c r="M692" s="41"/>
      <c r="N692" s="41"/>
      <c r="O692" s="58" t="s">
        <v>2</v>
      </c>
      <c r="P692" s="41"/>
      <c r="Q692" s="41"/>
      <c r="R692" s="401"/>
      <c r="S692" s="401"/>
    </row>
    <row r="693" spans="1:19" s="36" customFormat="1" ht="11.25" outlineLevel="4" x14ac:dyDescent="0.2">
      <c r="A693" s="37"/>
      <c r="B693" s="38"/>
      <c r="C693" s="39" t="s">
        <v>1317</v>
      </c>
      <c r="D693" s="39"/>
      <c r="E693" s="38"/>
      <c r="F693" s="40">
        <v>21.21</v>
      </c>
      <c r="G693" s="41"/>
      <c r="H693" s="42"/>
      <c r="I693" s="41"/>
      <c r="J693" s="43"/>
      <c r="K693" s="44"/>
      <c r="L693" s="41"/>
      <c r="M693" s="41"/>
      <c r="N693" s="41"/>
      <c r="O693" s="58" t="s">
        <v>2</v>
      </c>
      <c r="P693" s="41"/>
      <c r="Q693" s="41"/>
      <c r="R693" s="401"/>
      <c r="S693" s="401"/>
    </row>
    <row r="694" spans="1:19" s="36" customFormat="1" ht="11.25" outlineLevel="4" x14ac:dyDescent="0.2">
      <c r="A694" s="37"/>
      <c r="B694" s="38"/>
      <c r="C694" s="39" t="s">
        <v>1318</v>
      </c>
      <c r="D694" s="39"/>
      <c r="E694" s="38"/>
      <c r="F694" s="40">
        <v>2.8</v>
      </c>
      <c r="G694" s="41"/>
      <c r="H694" s="42"/>
      <c r="I694" s="41"/>
      <c r="J694" s="43"/>
      <c r="K694" s="44"/>
      <c r="L694" s="41"/>
      <c r="M694" s="41"/>
      <c r="N694" s="41"/>
      <c r="O694" s="58" t="s">
        <v>2</v>
      </c>
      <c r="P694" s="41"/>
      <c r="Q694" s="41"/>
      <c r="R694" s="401"/>
      <c r="S694" s="401"/>
    </row>
    <row r="695" spans="1:19" s="36" customFormat="1" ht="11.25" outlineLevel="4" x14ac:dyDescent="0.2">
      <c r="A695" s="37"/>
      <c r="B695" s="38"/>
      <c r="C695" s="39" t="s">
        <v>1373</v>
      </c>
      <c r="D695" s="39"/>
      <c r="E695" s="38"/>
      <c r="F695" s="40">
        <v>30.36</v>
      </c>
      <c r="G695" s="41"/>
      <c r="H695" s="42"/>
      <c r="I695" s="41"/>
      <c r="J695" s="43"/>
      <c r="K695" s="44"/>
      <c r="L695" s="41"/>
      <c r="M695" s="41"/>
      <c r="N695" s="41"/>
      <c r="O695" s="58" t="s">
        <v>2</v>
      </c>
      <c r="P695" s="41"/>
      <c r="Q695" s="41"/>
      <c r="R695" s="401"/>
      <c r="S695" s="401"/>
    </row>
    <row r="696" spans="1:19" s="36" customFormat="1" ht="11.25" outlineLevel="4" x14ac:dyDescent="0.2">
      <c r="A696" s="37"/>
      <c r="B696" s="38"/>
      <c r="C696" s="39" t="s">
        <v>1319</v>
      </c>
      <c r="D696" s="39"/>
      <c r="E696" s="38"/>
      <c r="F696" s="40">
        <v>4.4000000000000004</v>
      </c>
      <c r="G696" s="41"/>
      <c r="H696" s="42"/>
      <c r="I696" s="41"/>
      <c r="J696" s="43"/>
      <c r="K696" s="44"/>
      <c r="L696" s="41"/>
      <c r="M696" s="41"/>
      <c r="N696" s="41"/>
      <c r="O696" s="58" t="s">
        <v>2</v>
      </c>
      <c r="P696" s="41"/>
      <c r="Q696" s="41"/>
      <c r="R696" s="401"/>
      <c r="S696" s="401"/>
    </row>
    <row r="697" spans="1:19" s="36" customFormat="1" ht="11.25" outlineLevel="4" x14ac:dyDescent="0.2">
      <c r="A697" s="37"/>
      <c r="B697" s="38"/>
      <c r="C697" s="39" t="s">
        <v>1321</v>
      </c>
      <c r="D697" s="39"/>
      <c r="E697" s="38"/>
      <c r="F697" s="40">
        <v>28.3</v>
      </c>
      <c r="G697" s="41"/>
      <c r="H697" s="42"/>
      <c r="I697" s="41"/>
      <c r="J697" s="43"/>
      <c r="K697" s="44"/>
      <c r="L697" s="41"/>
      <c r="M697" s="41"/>
      <c r="N697" s="41"/>
      <c r="O697" s="58" t="s">
        <v>2</v>
      </c>
      <c r="P697" s="41"/>
      <c r="Q697" s="41"/>
      <c r="R697" s="401"/>
      <c r="S697" s="401"/>
    </row>
    <row r="698" spans="1:19" s="36" customFormat="1" ht="11.25" outlineLevel="4" x14ac:dyDescent="0.2">
      <c r="A698" s="37"/>
      <c r="B698" s="38"/>
      <c r="C698" s="39" t="s">
        <v>1325</v>
      </c>
      <c r="D698" s="39"/>
      <c r="E698" s="38"/>
      <c r="F698" s="40">
        <v>4.93</v>
      </c>
      <c r="G698" s="41"/>
      <c r="H698" s="42"/>
      <c r="I698" s="41"/>
      <c r="J698" s="43"/>
      <c r="K698" s="44"/>
      <c r="L698" s="41"/>
      <c r="M698" s="41"/>
      <c r="N698" s="41"/>
      <c r="O698" s="58" t="s">
        <v>2</v>
      </c>
      <c r="P698" s="41"/>
      <c r="Q698" s="41"/>
      <c r="R698" s="401"/>
      <c r="S698" s="401"/>
    </row>
    <row r="699" spans="1:19" s="36" customFormat="1" ht="11.25" outlineLevel="4" x14ac:dyDescent="0.2">
      <c r="A699" s="37"/>
      <c r="B699" s="38"/>
      <c r="C699" s="39" t="s">
        <v>1377</v>
      </c>
      <c r="D699" s="39"/>
      <c r="E699" s="38"/>
      <c r="F699" s="40">
        <v>51.099999999999994</v>
      </c>
      <c r="G699" s="41"/>
      <c r="H699" s="42"/>
      <c r="I699" s="41"/>
      <c r="J699" s="43"/>
      <c r="K699" s="44"/>
      <c r="L699" s="41"/>
      <c r="M699" s="41"/>
      <c r="N699" s="41"/>
      <c r="O699" s="58" t="s">
        <v>2</v>
      </c>
      <c r="P699" s="41"/>
      <c r="Q699" s="41"/>
      <c r="R699" s="401"/>
      <c r="S699" s="401"/>
    </row>
    <row r="700" spans="1:19" s="36" customFormat="1" ht="11.25" outlineLevel="4" x14ac:dyDescent="0.2">
      <c r="A700" s="37"/>
      <c r="B700" s="38"/>
      <c r="C700" s="39" t="s">
        <v>1330</v>
      </c>
      <c r="D700" s="39"/>
      <c r="E700" s="38"/>
      <c r="F700" s="40">
        <v>10.199999999999999</v>
      </c>
      <c r="G700" s="41"/>
      <c r="H700" s="42"/>
      <c r="I700" s="41"/>
      <c r="J700" s="43"/>
      <c r="K700" s="44"/>
      <c r="L700" s="41"/>
      <c r="M700" s="41"/>
      <c r="N700" s="41"/>
      <c r="O700" s="58" t="s">
        <v>2</v>
      </c>
      <c r="P700" s="41"/>
      <c r="Q700" s="41"/>
      <c r="R700" s="401"/>
      <c r="S700" s="401"/>
    </row>
    <row r="701" spans="1:19" s="36" customFormat="1" ht="11.25" outlineLevel="4" x14ac:dyDescent="0.2">
      <c r="A701" s="37"/>
      <c r="B701" s="38"/>
      <c r="C701" s="39" t="s">
        <v>999</v>
      </c>
      <c r="D701" s="39"/>
      <c r="E701" s="38"/>
      <c r="F701" s="40">
        <v>3.6</v>
      </c>
      <c r="G701" s="41"/>
      <c r="H701" s="42"/>
      <c r="I701" s="41"/>
      <c r="J701" s="43"/>
      <c r="K701" s="44"/>
      <c r="L701" s="41"/>
      <c r="M701" s="41"/>
      <c r="N701" s="41"/>
      <c r="O701" s="58" t="s">
        <v>2</v>
      </c>
      <c r="P701" s="41"/>
      <c r="Q701" s="41"/>
      <c r="R701" s="401"/>
      <c r="S701" s="401"/>
    </row>
    <row r="702" spans="1:19" s="36" customFormat="1" ht="11.25" outlineLevel="4" x14ac:dyDescent="0.2">
      <c r="A702" s="37"/>
      <c r="B702" s="38"/>
      <c r="C702" s="39" t="s">
        <v>1331</v>
      </c>
      <c r="D702" s="39"/>
      <c r="E702" s="38"/>
      <c r="F702" s="40">
        <v>5.2</v>
      </c>
      <c r="G702" s="41"/>
      <c r="H702" s="42"/>
      <c r="I702" s="41"/>
      <c r="J702" s="43"/>
      <c r="K702" s="44"/>
      <c r="L702" s="41"/>
      <c r="M702" s="41"/>
      <c r="N702" s="41"/>
      <c r="O702" s="58" t="s">
        <v>2</v>
      </c>
      <c r="P702" s="41"/>
      <c r="Q702" s="41"/>
      <c r="R702" s="401"/>
      <c r="S702" s="401"/>
    </row>
    <row r="703" spans="1:19" s="36" customFormat="1" ht="11.25" outlineLevel="4" x14ac:dyDescent="0.2">
      <c r="A703" s="37"/>
      <c r="B703" s="38"/>
      <c r="C703" s="39" t="s">
        <v>1332</v>
      </c>
      <c r="D703" s="39"/>
      <c r="E703" s="38"/>
      <c r="F703" s="40">
        <v>12</v>
      </c>
      <c r="G703" s="41"/>
      <c r="H703" s="42"/>
      <c r="I703" s="41"/>
      <c r="J703" s="43"/>
      <c r="K703" s="44"/>
      <c r="L703" s="41"/>
      <c r="M703" s="41"/>
      <c r="N703" s="41"/>
      <c r="O703" s="58" t="s">
        <v>2</v>
      </c>
      <c r="P703" s="41"/>
      <c r="Q703" s="41"/>
      <c r="R703" s="401"/>
      <c r="S703" s="401"/>
    </row>
    <row r="704" spans="1:19" s="36" customFormat="1" ht="11.25" outlineLevel="4" x14ac:dyDescent="0.2">
      <c r="A704" s="37"/>
      <c r="B704" s="38"/>
      <c r="C704" s="39" t="s">
        <v>848</v>
      </c>
      <c r="D704" s="39"/>
      <c r="E704" s="38"/>
      <c r="F704" s="40">
        <v>1.6</v>
      </c>
      <c r="G704" s="41"/>
      <c r="H704" s="42"/>
      <c r="I704" s="41"/>
      <c r="J704" s="43"/>
      <c r="K704" s="44"/>
      <c r="L704" s="41"/>
      <c r="M704" s="41"/>
      <c r="N704" s="41"/>
      <c r="O704" s="58" t="s">
        <v>2</v>
      </c>
      <c r="P704" s="41"/>
      <c r="Q704" s="41"/>
      <c r="R704" s="401"/>
      <c r="S704" s="401"/>
    </row>
    <row r="705" spans="1:19" s="36" customFormat="1" ht="11.25" outlineLevel="4" x14ac:dyDescent="0.2">
      <c r="A705" s="37"/>
      <c r="B705" s="38"/>
      <c r="C705" s="39" t="s">
        <v>1333</v>
      </c>
      <c r="D705" s="39"/>
      <c r="E705" s="38"/>
      <c r="F705" s="40">
        <v>2.8</v>
      </c>
      <c r="G705" s="41"/>
      <c r="H705" s="42"/>
      <c r="I705" s="41"/>
      <c r="J705" s="43"/>
      <c r="K705" s="44"/>
      <c r="L705" s="41"/>
      <c r="M705" s="41"/>
      <c r="N705" s="41"/>
      <c r="O705" s="58" t="s">
        <v>2</v>
      </c>
      <c r="P705" s="41"/>
      <c r="Q705" s="41"/>
      <c r="R705" s="401"/>
      <c r="S705" s="401"/>
    </row>
    <row r="706" spans="1:19" s="36" customFormat="1" ht="11.25" outlineLevel="4" x14ac:dyDescent="0.2">
      <c r="A706" s="37"/>
      <c r="B706" s="38"/>
      <c r="C706" s="39" t="s">
        <v>1249</v>
      </c>
      <c r="D706" s="39"/>
      <c r="E706" s="38"/>
      <c r="F706" s="40">
        <v>10.8</v>
      </c>
      <c r="G706" s="41"/>
      <c r="H706" s="42"/>
      <c r="I706" s="41"/>
      <c r="J706" s="43"/>
      <c r="K706" s="44"/>
      <c r="L706" s="41"/>
      <c r="M706" s="41"/>
      <c r="N706" s="41"/>
      <c r="O706" s="58" t="s">
        <v>2</v>
      </c>
      <c r="P706" s="41"/>
      <c r="Q706" s="41"/>
      <c r="R706" s="401"/>
      <c r="S706" s="401"/>
    </row>
    <row r="707" spans="1:19" s="36" customFormat="1" ht="11.25" outlineLevel="4" x14ac:dyDescent="0.2">
      <c r="A707" s="37"/>
      <c r="B707" s="38"/>
      <c r="C707" s="39" t="s">
        <v>1250</v>
      </c>
      <c r="D707" s="39"/>
      <c r="E707" s="38"/>
      <c r="F707" s="40">
        <v>5.4</v>
      </c>
      <c r="G707" s="41"/>
      <c r="H707" s="42"/>
      <c r="I707" s="41"/>
      <c r="J707" s="43"/>
      <c r="K707" s="44"/>
      <c r="L707" s="41"/>
      <c r="M707" s="41"/>
      <c r="N707" s="41"/>
      <c r="O707" s="58" t="s">
        <v>2</v>
      </c>
      <c r="P707" s="41"/>
      <c r="Q707" s="41"/>
      <c r="R707" s="401"/>
      <c r="S707" s="401"/>
    </row>
    <row r="708" spans="1:19" s="36" customFormat="1" ht="11.25" outlineLevel="4" x14ac:dyDescent="0.2">
      <c r="A708" s="37"/>
      <c r="B708" s="38"/>
      <c r="C708" s="39" t="s">
        <v>1251</v>
      </c>
      <c r="D708" s="39"/>
      <c r="E708" s="38"/>
      <c r="F708" s="40">
        <v>5.4</v>
      </c>
      <c r="G708" s="41"/>
      <c r="H708" s="42"/>
      <c r="I708" s="41"/>
      <c r="J708" s="43"/>
      <c r="K708" s="44"/>
      <c r="L708" s="41"/>
      <c r="M708" s="41"/>
      <c r="N708" s="41"/>
      <c r="O708" s="58" t="s">
        <v>2</v>
      </c>
      <c r="P708" s="41"/>
      <c r="Q708" s="41"/>
      <c r="R708" s="401"/>
      <c r="S708" s="401"/>
    </row>
    <row r="709" spans="1:19" s="36" customFormat="1" ht="11.25" outlineLevel="4" x14ac:dyDescent="0.2">
      <c r="A709" s="37"/>
      <c r="B709" s="38"/>
      <c r="C709" s="39" t="s">
        <v>1378</v>
      </c>
      <c r="D709" s="39"/>
      <c r="E709" s="38"/>
      <c r="F709" s="40">
        <v>31.92</v>
      </c>
      <c r="G709" s="41"/>
      <c r="H709" s="42"/>
      <c r="I709" s="41"/>
      <c r="J709" s="43"/>
      <c r="K709" s="44"/>
      <c r="L709" s="41"/>
      <c r="M709" s="41"/>
      <c r="N709" s="41"/>
      <c r="O709" s="58" t="s">
        <v>2</v>
      </c>
      <c r="P709" s="41"/>
      <c r="Q709" s="41"/>
      <c r="R709" s="401"/>
      <c r="S709" s="401"/>
    </row>
    <row r="710" spans="1:19" s="36" customFormat="1" ht="11.25" outlineLevel="4" x14ac:dyDescent="0.2">
      <c r="A710" s="37"/>
      <c r="B710" s="38"/>
      <c r="C710" s="39" t="s">
        <v>1253</v>
      </c>
      <c r="D710" s="39"/>
      <c r="E710" s="38"/>
      <c r="F710" s="40">
        <v>12.12</v>
      </c>
      <c r="G710" s="41"/>
      <c r="H710" s="42"/>
      <c r="I710" s="41"/>
      <c r="J710" s="43"/>
      <c r="K710" s="44"/>
      <c r="L710" s="41"/>
      <c r="M710" s="41"/>
      <c r="N710" s="41"/>
      <c r="O710" s="58" t="s">
        <v>2</v>
      </c>
      <c r="P710" s="41"/>
      <c r="Q710" s="41"/>
      <c r="R710" s="401"/>
      <c r="S710" s="401"/>
    </row>
    <row r="711" spans="1:19" s="36" customFormat="1" ht="11.25" outlineLevel="4" x14ac:dyDescent="0.2">
      <c r="A711" s="37"/>
      <c r="B711" s="38"/>
      <c r="C711" s="39" t="s">
        <v>122</v>
      </c>
      <c r="D711" s="39"/>
      <c r="E711" s="38"/>
      <c r="F711" s="40">
        <v>0</v>
      </c>
      <c r="G711" s="41"/>
      <c r="H711" s="42"/>
      <c r="I711" s="41"/>
      <c r="J711" s="43"/>
      <c r="K711" s="44"/>
      <c r="L711" s="41"/>
      <c r="M711" s="41"/>
      <c r="N711" s="41"/>
      <c r="O711" s="58" t="s">
        <v>2</v>
      </c>
      <c r="P711" s="41"/>
      <c r="Q711" s="41"/>
      <c r="R711" s="401"/>
      <c r="S711" s="401"/>
    </row>
    <row r="712" spans="1:19" s="36" customFormat="1" ht="11.25" outlineLevel="4" x14ac:dyDescent="0.2">
      <c r="A712" s="37"/>
      <c r="B712" s="38"/>
      <c r="C712" s="39" t="s">
        <v>1066</v>
      </c>
      <c r="D712" s="39"/>
      <c r="E712" s="38"/>
      <c r="F712" s="40">
        <v>39</v>
      </c>
      <c r="G712" s="41"/>
      <c r="H712" s="42"/>
      <c r="I712" s="41"/>
      <c r="J712" s="43"/>
      <c r="K712" s="44"/>
      <c r="L712" s="41"/>
      <c r="M712" s="41"/>
      <c r="N712" s="41"/>
      <c r="O712" s="58" t="s">
        <v>2</v>
      </c>
      <c r="P712" s="41"/>
      <c r="Q712" s="41"/>
      <c r="R712" s="401"/>
      <c r="S712" s="401"/>
    </row>
    <row r="713" spans="1:19" s="36" customFormat="1" ht="11.25" outlineLevel="4" x14ac:dyDescent="0.2">
      <c r="A713" s="37"/>
      <c r="B713" s="38"/>
      <c r="C713" s="39" t="s">
        <v>983</v>
      </c>
      <c r="D713" s="39"/>
      <c r="E713" s="38"/>
      <c r="F713" s="40">
        <v>1</v>
      </c>
      <c r="G713" s="41"/>
      <c r="H713" s="42"/>
      <c r="I713" s="41"/>
      <c r="J713" s="43"/>
      <c r="K713" s="44"/>
      <c r="L713" s="41"/>
      <c r="M713" s="41"/>
      <c r="N713" s="41"/>
      <c r="O713" s="58" t="s">
        <v>2</v>
      </c>
      <c r="P713" s="41"/>
      <c r="Q713" s="41"/>
      <c r="R713" s="401"/>
      <c r="S713" s="401"/>
    </row>
    <row r="714" spans="1:19" s="36" customFormat="1" ht="11.25" outlineLevel="4" x14ac:dyDescent="0.2">
      <c r="A714" s="37"/>
      <c r="B714" s="38"/>
      <c r="C714" s="39" t="s">
        <v>984</v>
      </c>
      <c r="D714" s="39"/>
      <c r="E714" s="38"/>
      <c r="F714" s="40">
        <v>8.61</v>
      </c>
      <c r="G714" s="41"/>
      <c r="H714" s="42"/>
      <c r="I714" s="41"/>
      <c r="J714" s="43"/>
      <c r="K714" s="44"/>
      <c r="L714" s="41"/>
      <c r="M714" s="41"/>
      <c r="N714" s="41"/>
      <c r="O714" s="58" t="s">
        <v>2</v>
      </c>
      <c r="P714" s="41"/>
      <c r="Q714" s="41"/>
      <c r="R714" s="401"/>
      <c r="S714" s="401"/>
    </row>
    <row r="715" spans="1:19" s="36" customFormat="1" ht="11.25" outlineLevel="4" x14ac:dyDescent="0.2">
      <c r="A715" s="37"/>
      <c r="B715" s="38"/>
      <c r="C715" s="39" t="s">
        <v>985</v>
      </c>
      <c r="D715" s="39"/>
      <c r="E715" s="38"/>
      <c r="F715" s="40">
        <v>1</v>
      </c>
      <c r="G715" s="41"/>
      <c r="H715" s="42"/>
      <c r="I715" s="41"/>
      <c r="J715" s="43"/>
      <c r="K715" s="44"/>
      <c r="L715" s="41"/>
      <c r="M715" s="41"/>
      <c r="N715" s="41"/>
      <c r="O715" s="58" t="s">
        <v>2</v>
      </c>
      <c r="P715" s="41"/>
      <c r="Q715" s="41"/>
      <c r="R715" s="401"/>
      <c r="S715" s="401"/>
    </row>
    <row r="716" spans="1:19" s="36" customFormat="1" ht="11.25" outlineLevel="4" x14ac:dyDescent="0.2">
      <c r="A716" s="37"/>
      <c r="B716" s="38"/>
      <c r="C716" s="39" t="s">
        <v>1067</v>
      </c>
      <c r="D716" s="39"/>
      <c r="E716" s="38"/>
      <c r="F716" s="40">
        <v>11</v>
      </c>
      <c r="G716" s="41"/>
      <c r="H716" s="42"/>
      <c r="I716" s="41"/>
      <c r="J716" s="43"/>
      <c r="K716" s="44"/>
      <c r="L716" s="41"/>
      <c r="M716" s="41"/>
      <c r="N716" s="41"/>
      <c r="O716" s="58" t="s">
        <v>2</v>
      </c>
      <c r="P716" s="41"/>
      <c r="Q716" s="41"/>
      <c r="R716" s="401"/>
      <c r="S716" s="401"/>
    </row>
    <row r="717" spans="1:19" s="36" customFormat="1" ht="11.25" outlineLevel="4" x14ac:dyDescent="0.2">
      <c r="A717" s="37"/>
      <c r="B717" s="38"/>
      <c r="C717" s="39" t="s">
        <v>986</v>
      </c>
      <c r="D717" s="39"/>
      <c r="E717" s="38"/>
      <c r="F717" s="40">
        <v>1.6</v>
      </c>
      <c r="G717" s="41"/>
      <c r="H717" s="42"/>
      <c r="I717" s="41"/>
      <c r="J717" s="43"/>
      <c r="K717" s="44"/>
      <c r="L717" s="41"/>
      <c r="M717" s="41"/>
      <c r="N717" s="41"/>
      <c r="O717" s="58" t="s">
        <v>2</v>
      </c>
      <c r="P717" s="41"/>
      <c r="Q717" s="41"/>
      <c r="R717" s="401"/>
      <c r="S717" s="401"/>
    </row>
    <row r="718" spans="1:19" s="36" customFormat="1" ht="11.25" outlineLevel="4" x14ac:dyDescent="0.2">
      <c r="A718" s="37"/>
      <c r="B718" s="38"/>
      <c r="C718" s="39" t="s">
        <v>988</v>
      </c>
      <c r="D718" s="39"/>
      <c r="E718" s="38"/>
      <c r="F718" s="40">
        <v>6</v>
      </c>
      <c r="G718" s="41"/>
      <c r="H718" s="42"/>
      <c r="I718" s="41"/>
      <c r="J718" s="43"/>
      <c r="K718" s="44"/>
      <c r="L718" s="41"/>
      <c r="M718" s="41"/>
      <c r="N718" s="41"/>
      <c r="O718" s="58" t="s">
        <v>2</v>
      </c>
      <c r="P718" s="41"/>
      <c r="Q718" s="41"/>
      <c r="R718" s="401"/>
      <c r="S718" s="401"/>
    </row>
    <row r="719" spans="1:19" s="36" customFormat="1" ht="11.25" outlineLevel="4" x14ac:dyDescent="0.2">
      <c r="A719" s="37"/>
      <c r="B719" s="38"/>
      <c r="C719" s="39" t="s">
        <v>992</v>
      </c>
      <c r="D719" s="39"/>
      <c r="E719" s="38"/>
      <c r="F719" s="40">
        <v>0.47</v>
      </c>
      <c r="G719" s="41"/>
      <c r="H719" s="42"/>
      <c r="I719" s="41"/>
      <c r="J719" s="43"/>
      <c r="K719" s="44"/>
      <c r="L719" s="41"/>
      <c r="M719" s="41"/>
      <c r="N719" s="41"/>
      <c r="O719" s="58" t="s">
        <v>2</v>
      </c>
      <c r="P719" s="41"/>
      <c r="Q719" s="41"/>
      <c r="R719" s="401"/>
      <c r="S719" s="401"/>
    </row>
    <row r="720" spans="1:19" s="36" customFormat="1" ht="11.25" outlineLevel="4" x14ac:dyDescent="0.2">
      <c r="A720" s="37"/>
      <c r="B720" s="38"/>
      <c r="C720" s="39" t="s">
        <v>1072</v>
      </c>
      <c r="D720" s="39"/>
      <c r="E720" s="38"/>
      <c r="F720" s="40">
        <v>12.3</v>
      </c>
      <c r="G720" s="41"/>
      <c r="H720" s="42"/>
      <c r="I720" s="41"/>
      <c r="J720" s="43"/>
      <c r="K720" s="44"/>
      <c r="L720" s="41"/>
      <c r="M720" s="41"/>
      <c r="N720" s="41"/>
      <c r="O720" s="58" t="s">
        <v>2</v>
      </c>
      <c r="P720" s="41"/>
      <c r="Q720" s="41"/>
      <c r="R720" s="401"/>
      <c r="S720" s="401"/>
    </row>
    <row r="721" spans="1:19" s="36" customFormat="1" ht="11.25" outlineLevel="4" x14ac:dyDescent="0.2">
      <c r="A721" s="37"/>
      <c r="B721" s="38"/>
      <c r="C721" s="39" t="s">
        <v>997</v>
      </c>
      <c r="D721" s="39"/>
      <c r="E721" s="38"/>
      <c r="F721" s="40">
        <v>2.2000000000000002</v>
      </c>
      <c r="G721" s="41"/>
      <c r="H721" s="42"/>
      <c r="I721" s="41"/>
      <c r="J721" s="43"/>
      <c r="K721" s="44"/>
      <c r="L721" s="41"/>
      <c r="M721" s="41"/>
      <c r="N721" s="41"/>
      <c r="O721" s="58" t="s">
        <v>2</v>
      </c>
      <c r="P721" s="41"/>
      <c r="Q721" s="41"/>
      <c r="R721" s="401"/>
      <c r="S721" s="401"/>
    </row>
    <row r="722" spans="1:19" s="36" customFormat="1" ht="11.25" outlineLevel="4" x14ac:dyDescent="0.2">
      <c r="A722" s="37"/>
      <c r="B722" s="38"/>
      <c r="C722" s="39" t="s">
        <v>998</v>
      </c>
      <c r="D722" s="39"/>
      <c r="E722" s="38"/>
      <c r="F722" s="40">
        <v>2.8</v>
      </c>
      <c r="G722" s="41"/>
      <c r="H722" s="42"/>
      <c r="I722" s="41"/>
      <c r="J722" s="43"/>
      <c r="K722" s="44"/>
      <c r="L722" s="41"/>
      <c r="M722" s="41"/>
      <c r="N722" s="41"/>
      <c r="O722" s="58" t="s">
        <v>2</v>
      </c>
      <c r="P722" s="41"/>
      <c r="Q722" s="41"/>
      <c r="R722" s="401"/>
      <c r="S722" s="401"/>
    </row>
    <row r="723" spans="1:19" s="36" customFormat="1" ht="11.25" outlineLevel="4" x14ac:dyDescent="0.2">
      <c r="A723" s="37"/>
      <c r="B723" s="38"/>
      <c r="C723" s="39" t="s">
        <v>1000</v>
      </c>
      <c r="D723" s="39"/>
      <c r="E723" s="38"/>
      <c r="F723" s="40">
        <v>1.2</v>
      </c>
      <c r="G723" s="41"/>
      <c r="H723" s="42"/>
      <c r="I723" s="41"/>
      <c r="J723" s="43"/>
      <c r="K723" s="44"/>
      <c r="L723" s="41"/>
      <c r="M723" s="41"/>
      <c r="N723" s="41"/>
      <c r="O723" s="58" t="s">
        <v>2</v>
      </c>
      <c r="P723" s="41"/>
      <c r="Q723" s="41"/>
      <c r="R723" s="401"/>
      <c r="S723" s="401"/>
    </row>
    <row r="724" spans="1:19" s="36" customFormat="1" ht="11.25" outlineLevel="4" x14ac:dyDescent="0.2">
      <c r="A724" s="37"/>
      <c r="B724" s="38"/>
      <c r="C724" s="39" t="s">
        <v>1001</v>
      </c>
      <c r="D724" s="39"/>
      <c r="E724" s="38"/>
      <c r="F724" s="40">
        <v>2.4</v>
      </c>
      <c r="G724" s="41"/>
      <c r="H724" s="42"/>
      <c r="I724" s="41"/>
      <c r="J724" s="43"/>
      <c r="K724" s="44"/>
      <c r="L724" s="41"/>
      <c r="M724" s="41"/>
      <c r="N724" s="41"/>
      <c r="O724" s="58" t="s">
        <v>2</v>
      </c>
      <c r="P724" s="41"/>
      <c r="Q724" s="41"/>
      <c r="R724" s="401"/>
      <c r="S724" s="401"/>
    </row>
    <row r="725" spans="1:19" s="36" customFormat="1" ht="11.25" outlineLevel="4" x14ac:dyDescent="0.2">
      <c r="A725" s="37"/>
      <c r="B725" s="38"/>
      <c r="C725" s="39" t="s">
        <v>1002</v>
      </c>
      <c r="D725" s="39"/>
      <c r="E725" s="38"/>
      <c r="F725" s="40">
        <v>1</v>
      </c>
      <c r="G725" s="41"/>
      <c r="H725" s="42"/>
      <c r="I725" s="41"/>
      <c r="J725" s="43"/>
      <c r="K725" s="44"/>
      <c r="L725" s="41"/>
      <c r="M725" s="41"/>
      <c r="N725" s="41"/>
      <c r="O725" s="58" t="s">
        <v>2</v>
      </c>
      <c r="P725" s="41"/>
      <c r="Q725" s="41"/>
      <c r="R725" s="401"/>
      <c r="S725" s="401"/>
    </row>
    <row r="726" spans="1:19" s="36" customFormat="1" ht="11.25" outlineLevel="4" x14ac:dyDescent="0.2">
      <c r="A726" s="37"/>
      <c r="B726" s="38"/>
      <c r="C726" s="39" t="s">
        <v>1003</v>
      </c>
      <c r="D726" s="39"/>
      <c r="E726" s="38"/>
      <c r="F726" s="40">
        <v>1.2</v>
      </c>
      <c r="G726" s="41"/>
      <c r="H726" s="42"/>
      <c r="I726" s="41"/>
      <c r="J726" s="43"/>
      <c r="K726" s="44"/>
      <c r="L726" s="41"/>
      <c r="M726" s="41"/>
      <c r="N726" s="41"/>
      <c r="O726" s="58" t="s">
        <v>2</v>
      </c>
      <c r="P726" s="41"/>
      <c r="Q726" s="41"/>
      <c r="R726" s="401"/>
      <c r="S726" s="401"/>
    </row>
    <row r="727" spans="1:19" s="36" customFormat="1" ht="11.25" outlineLevel="4" x14ac:dyDescent="0.2">
      <c r="A727" s="37"/>
      <c r="B727" s="38"/>
      <c r="C727" s="39" t="s">
        <v>1005</v>
      </c>
      <c r="D727" s="39"/>
      <c r="E727" s="38"/>
      <c r="F727" s="40">
        <v>3.6</v>
      </c>
      <c r="G727" s="41"/>
      <c r="H727" s="42"/>
      <c r="I727" s="41"/>
      <c r="J727" s="43"/>
      <c r="K727" s="44"/>
      <c r="L727" s="41"/>
      <c r="M727" s="41"/>
      <c r="N727" s="41"/>
      <c r="O727" s="58" t="s">
        <v>2</v>
      </c>
      <c r="P727" s="41"/>
      <c r="Q727" s="41"/>
      <c r="R727" s="401"/>
      <c r="S727" s="401"/>
    </row>
    <row r="728" spans="1:19" s="36" customFormat="1" ht="11.25" outlineLevel="4" x14ac:dyDescent="0.2">
      <c r="A728" s="37"/>
      <c r="B728" s="38"/>
      <c r="C728" s="39" t="s">
        <v>1006</v>
      </c>
      <c r="D728" s="39"/>
      <c r="E728" s="38"/>
      <c r="F728" s="40">
        <v>1.8</v>
      </c>
      <c r="G728" s="41"/>
      <c r="H728" s="42"/>
      <c r="I728" s="41"/>
      <c r="J728" s="43"/>
      <c r="K728" s="44"/>
      <c r="L728" s="41"/>
      <c r="M728" s="41"/>
      <c r="N728" s="41"/>
      <c r="O728" s="58" t="s">
        <v>2</v>
      </c>
      <c r="P728" s="41"/>
      <c r="Q728" s="41"/>
      <c r="R728" s="401"/>
      <c r="S728" s="401"/>
    </row>
    <row r="729" spans="1:19" s="36" customFormat="1" ht="11.25" outlineLevel="4" x14ac:dyDescent="0.2">
      <c r="A729" s="37"/>
      <c r="B729" s="38"/>
      <c r="C729" s="39" t="s">
        <v>1007</v>
      </c>
      <c r="D729" s="39"/>
      <c r="E729" s="38"/>
      <c r="F729" s="40">
        <v>1.8</v>
      </c>
      <c r="G729" s="41"/>
      <c r="H729" s="42"/>
      <c r="I729" s="41"/>
      <c r="J729" s="43"/>
      <c r="K729" s="44"/>
      <c r="L729" s="41"/>
      <c r="M729" s="41"/>
      <c r="N729" s="41"/>
      <c r="O729" s="58" t="s">
        <v>2</v>
      </c>
      <c r="P729" s="41"/>
      <c r="Q729" s="41"/>
      <c r="R729" s="401"/>
      <c r="S729" s="401"/>
    </row>
    <row r="730" spans="1:19" s="36" customFormat="1" ht="11.25" outlineLevel="4" x14ac:dyDescent="0.2">
      <c r="A730" s="37"/>
      <c r="B730" s="38"/>
      <c r="C730" s="39" t="s">
        <v>1073</v>
      </c>
      <c r="D730" s="39"/>
      <c r="E730" s="38"/>
      <c r="F730" s="40">
        <v>10.56</v>
      </c>
      <c r="G730" s="41"/>
      <c r="H730" s="42"/>
      <c r="I730" s="41"/>
      <c r="J730" s="43"/>
      <c r="K730" s="44"/>
      <c r="L730" s="41"/>
      <c r="M730" s="41"/>
      <c r="N730" s="41"/>
      <c r="O730" s="58" t="s">
        <v>2</v>
      </c>
      <c r="P730" s="41"/>
      <c r="Q730" s="41"/>
      <c r="R730" s="401"/>
      <c r="S730" s="401"/>
    </row>
    <row r="731" spans="1:19" s="36" customFormat="1" ht="11.25" outlineLevel="4" x14ac:dyDescent="0.2">
      <c r="A731" s="37"/>
      <c r="B731" s="38"/>
      <c r="C731" s="39" t="s">
        <v>1013</v>
      </c>
      <c r="D731" s="39"/>
      <c r="E731" s="38"/>
      <c r="F731" s="40">
        <v>4.92</v>
      </c>
      <c r="G731" s="41"/>
      <c r="H731" s="42"/>
      <c r="I731" s="41"/>
      <c r="J731" s="43"/>
      <c r="K731" s="44"/>
      <c r="L731" s="41"/>
      <c r="M731" s="41"/>
      <c r="N731" s="41"/>
      <c r="O731" s="58" t="s">
        <v>2</v>
      </c>
      <c r="P731" s="41"/>
      <c r="Q731" s="41"/>
      <c r="R731" s="401"/>
      <c r="S731" s="401"/>
    </row>
    <row r="732" spans="1:19" s="36" customFormat="1" ht="11.25" outlineLevel="4" x14ac:dyDescent="0.2">
      <c r="A732" s="37"/>
      <c r="B732" s="38"/>
      <c r="C732" s="39" t="s">
        <v>1</v>
      </c>
      <c r="D732" s="39"/>
      <c r="E732" s="38"/>
      <c r="F732" s="40">
        <v>469.00000000000011</v>
      </c>
      <c r="G732" s="41"/>
      <c r="H732" s="42"/>
      <c r="I732" s="41"/>
      <c r="J732" s="43"/>
      <c r="K732" s="44"/>
      <c r="L732" s="41"/>
      <c r="M732" s="41"/>
      <c r="N732" s="41"/>
      <c r="O732" s="58" t="s">
        <v>2</v>
      </c>
      <c r="P732" s="41"/>
      <c r="Q732" s="41"/>
      <c r="R732" s="401"/>
      <c r="S732" s="401"/>
    </row>
    <row r="733" spans="1:19" s="36" customFormat="1" ht="11.25" outlineLevel="4" x14ac:dyDescent="0.2">
      <c r="A733" s="37"/>
      <c r="B733" s="38"/>
      <c r="C733" s="39" t="s">
        <v>1346</v>
      </c>
      <c r="D733" s="39"/>
      <c r="E733" s="38"/>
      <c r="F733" s="40">
        <v>0</v>
      </c>
      <c r="G733" s="41"/>
      <c r="H733" s="42"/>
      <c r="I733" s="41"/>
      <c r="J733" s="43"/>
      <c r="K733" s="44"/>
      <c r="L733" s="41"/>
      <c r="M733" s="41"/>
      <c r="N733" s="41"/>
      <c r="O733" s="58" t="s">
        <v>2</v>
      </c>
      <c r="P733" s="41"/>
      <c r="Q733" s="41"/>
      <c r="R733" s="401"/>
      <c r="S733" s="401"/>
    </row>
    <row r="734" spans="1:19" s="36" customFormat="1" ht="11.25" outlineLevel="4" x14ac:dyDescent="0.2">
      <c r="A734" s="37"/>
      <c r="B734" s="38"/>
      <c r="C734" s="39" t="s">
        <v>1403</v>
      </c>
      <c r="D734" s="39"/>
      <c r="E734" s="38"/>
      <c r="F734" s="40">
        <v>0</v>
      </c>
      <c r="G734" s="41"/>
      <c r="H734" s="42"/>
      <c r="I734" s="41"/>
      <c r="J734" s="43"/>
      <c r="K734" s="44"/>
      <c r="L734" s="41"/>
      <c r="M734" s="41"/>
      <c r="N734" s="41"/>
      <c r="O734" s="58" t="s">
        <v>2</v>
      </c>
      <c r="P734" s="41"/>
      <c r="Q734" s="41"/>
      <c r="R734" s="401"/>
      <c r="S734" s="401"/>
    </row>
    <row r="735" spans="1:19" s="36" customFormat="1" ht="11.25" outlineLevel="4" x14ac:dyDescent="0.2">
      <c r="A735" s="37"/>
      <c r="B735" s="38"/>
      <c r="C735" s="39" t="s">
        <v>1374</v>
      </c>
      <c r="D735" s="39"/>
      <c r="E735" s="38"/>
      <c r="F735" s="40">
        <v>648</v>
      </c>
      <c r="G735" s="41"/>
      <c r="H735" s="42"/>
      <c r="I735" s="41"/>
      <c r="J735" s="43"/>
      <c r="K735" s="44"/>
      <c r="L735" s="41"/>
      <c r="M735" s="41"/>
      <c r="N735" s="41"/>
      <c r="O735" s="58" t="s">
        <v>2</v>
      </c>
      <c r="P735" s="41"/>
      <c r="Q735" s="41"/>
      <c r="R735" s="401"/>
      <c r="S735" s="401"/>
    </row>
    <row r="736" spans="1:19" s="36" customFormat="1" ht="11.25" outlineLevel="4" x14ac:dyDescent="0.2">
      <c r="A736" s="37"/>
      <c r="B736" s="38"/>
      <c r="C736" s="39" t="s">
        <v>1375</v>
      </c>
      <c r="D736" s="39"/>
      <c r="E736" s="38"/>
      <c r="F736" s="40">
        <v>572</v>
      </c>
      <c r="G736" s="41"/>
      <c r="H736" s="42"/>
      <c r="I736" s="41"/>
      <c r="J736" s="43"/>
      <c r="K736" s="44"/>
      <c r="L736" s="41"/>
      <c r="M736" s="41"/>
      <c r="N736" s="41"/>
      <c r="O736" s="58" t="s">
        <v>2</v>
      </c>
      <c r="P736" s="41"/>
      <c r="Q736" s="41"/>
      <c r="R736" s="401"/>
      <c r="S736" s="401"/>
    </row>
    <row r="737" spans="1:19" s="36" customFormat="1" ht="11.25" outlineLevel="4" x14ac:dyDescent="0.2">
      <c r="A737" s="37"/>
      <c r="B737" s="38"/>
      <c r="C737" s="39" t="s">
        <v>1320</v>
      </c>
      <c r="D737" s="39"/>
      <c r="E737" s="38"/>
      <c r="F737" s="40">
        <v>3</v>
      </c>
      <c r="G737" s="41"/>
      <c r="H737" s="42"/>
      <c r="I737" s="41"/>
      <c r="J737" s="43"/>
      <c r="K737" s="44"/>
      <c r="L737" s="41"/>
      <c r="M737" s="41"/>
      <c r="N737" s="41"/>
      <c r="O737" s="58" t="s">
        <v>2</v>
      </c>
      <c r="P737" s="41"/>
      <c r="Q737" s="41"/>
      <c r="R737" s="401"/>
      <c r="S737" s="401"/>
    </row>
    <row r="738" spans="1:19" s="36" customFormat="1" ht="11.25" outlineLevel="4" x14ac:dyDescent="0.2">
      <c r="A738" s="37"/>
      <c r="B738" s="38"/>
      <c r="C738" s="39" t="s">
        <v>1376</v>
      </c>
      <c r="D738" s="39"/>
      <c r="E738" s="38"/>
      <c r="F738" s="40">
        <v>134.1</v>
      </c>
      <c r="G738" s="41"/>
      <c r="H738" s="42"/>
      <c r="I738" s="41"/>
      <c r="J738" s="43"/>
      <c r="K738" s="44"/>
      <c r="L738" s="41"/>
      <c r="M738" s="41"/>
      <c r="N738" s="41"/>
      <c r="O738" s="58" t="s">
        <v>2</v>
      </c>
      <c r="P738" s="41"/>
      <c r="Q738" s="41"/>
      <c r="R738" s="401"/>
      <c r="S738" s="401"/>
    </row>
    <row r="739" spans="1:19" s="36" customFormat="1" ht="11.25" outlineLevel="4" x14ac:dyDescent="0.2">
      <c r="A739" s="37"/>
      <c r="B739" s="38"/>
      <c r="C739" s="39" t="s">
        <v>1322</v>
      </c>
      <c r="D739" s="39"/>
      <c r="E739" s="38"/>
      <c r="F739" s="40">
        <v>35</v>
      </c>
      <c r="G739" s="41"/>
      <c r="H739" s="42"/>
      <c r="I739" s="41"/>
      <c r="J739" s="43"/>
      <c r="K739" s="44"/>
      <c r="L739" s="41"/>
      <c r="M739" s="41"/>
      <c r="N739" s="41"/>
      <c r="O739" s="58" t="s">
        <v>2</v>
      </c>
      <c r="P739" s="41"/>
      <c r="Q739" s="41"/>
      <c r="R739" s="401"/>
      <c r="S739" s="401"/>
    </row>
    <row r="740" spans="1:19" s="36" customFormat="1" ht="11.25" outlineLevel="4" x14ac:dyDescent="0.2">
      <c r="A740" s="37"/>
      <c r="B740" s="38"/>
      <c r="C740" s="39" t="s">
        <v>1323</v>
      </c>
      <c r="D740" s="39"/>
      <c r="E740" s="38"/>
      <c r="F740" s="40">
        <v>35.799999999999997</v>
      </c>
      <c r="G740" s="41"/>
      <c r="H740" s="42"/>
      <c r="I740" s="41"/>
      <c r="J740" s="43"/>
      <c r="K740" s="44"/>
      <c r="L740" s="41"/>
      <c r="M740" s="41"/>
      <c r="N740" s="41"/>
      <c r="O740" s="58" t="s">
        <v>2</v>
      </c>
      <c r="P740" s="41"/>
      <c r="Q740" s="41"/>
      <c r="R740" s="401"/>
      <c r="S740" s="401"/>
    </row>
    <row r="741" spans="1:19" s="36" customFormat="1" ht="11.25" outlineLevel="4" x14ac:dyDescent="0.2">
      <c r="A741" s="37"/>
      <c r="B741" s="38"/>
      <c r="C741" s="39" t="s">
        <v>1324</v>
      </c>
      <c r="D741" s="39"/>
      <c r="E741" s="38"/>
      <c r="F741" s="40">
        <v>46.75</v>
      </c>
      <c r="G741" s="41"/>
      <c r="H741" s="42"/>
      <c r="I741" s="41"/>
      <c r="J741" s="43"/>
      <c r="K741" s="44"/>
      <c r="L741" s="41"/>
      <c r="M741" s="41"/>
      <c r="N741" s="41"/>
      <c r="O741" s="58" t="s">
        <v>2</v>
      </c>
      <c r="P741" s="41"/>
      <c r="Q741" s="41"/>
      <c r="R741" s="401"/>
      <c r="S741" s="401"/>
    </row>
    <row r="742" spans="1:19" s="36" customFormat="1" ht="11.25" outlineLevel="4" x14ac:dyDescent="0.2">
      <c r="A742" s="37"/>
      <c r="B742" s="38"/>
      <c r="C742" s="39" t="s">
        <v>1326</v>
      </c>
      <c r="D742" s="39"/>
      <c r="E742" s="38"/>
      <c r="F742" s="40">
        <v>5.4</v>
      </c>
      <c r="G742" s="41"/>
      <c r="H742" s="42"/>
      <c r="I742" s="41"/>
      <c r="J742" s="43"/>
      <c r="K742" s="44"/>
      <c r="L742" s="41"/>
      <c r="M742" s="41"/>
      <c r="N742" s="41"/>
      <c r="O742" s="58" t="s">
        <v>2</v>
      </c>
      <c r="P742" s="41"/>
      <c r="Q742" s="41"/>
      <c r="R742" s="401"/>
      <c r="S742" s="401"/>
    </row>
    <row r="743" spans="1:19" s="36" customFormat="1" ht="11.25" outlineLevel="4" x14ac:dyDescent="0.2">
      <c r="A743" s="37"/>
      <c r="B743" s="38"/>
      <c r="C743" s="39" t="s">
        <v>1327</v>
      </c>
      <c r="D743" s="39"/>
      <c r="E743" s="38"/>
      <c r="F743" s="40">
        <v>12.6</v>
      </c>
      <c r="G743" s="41"/>
      <c r="H743" s="42"/>
      <c r="I743" s="41"/>
      <c r="J743" s="43"/>
      <c r="K743" s="44"/>
      <c r="L743" s="41"/>
      <c r="M743" s="41"/>
      <c r="N743" s="41"/>
      <c r="O743" s="58" t="s">
        <v>2</v>
      </c>
      <c r="P743" s="41"/>
      <c r="Q743" s="41"/>
      <c r="R743" s="401"/>
      <c r="S743" s="401"/>
    </row>
    <row r="744" spans="1:19" s="36" customFormat="1" ht="11.25" outlineLevel="4" x14ac:dyDescent="0.2">
      <c r="A744" s="37"/>
      <c r="B744" s="38"/>
      <c r="C744" s="39" t="s">
        <v>1328</v>
      </c>
      <c r="D744" s="39"/>
      <c r="E744" s="38"/>
      <c r="F744" s="40">
        <v>18.899999999999999</v>
      </c>
      <c r="G744" s="41"/>
      <c r="H744" s="42"/>
      <c r="I744" s="41"/>
      <c r="J744" s="43"/>
      <c r="K744" s="44"/>
      <c r="L744" s="41"/>
      <c r="M744" s="41"/>
      <c r="N744" s="41"/>
      <c r="O744" s="58" t="s">
        <v>2</v>
      </c>
      <c r="P744" s="41"/>
      <c r="Q744" s="41"/>
      <c r="R744" s="401"/>
      <c r="S744" s="401"/>
    </row>
    <row r="745" spans="1:19" s="36" customFormat="1" ht="11.25" outlineLevel="4" x14ac:dyDescent="0.2">
      <c r="A745" s="37"/>
      <c r="B745" s="38"/>
      <c r="C745" s="39" t="s">
        <v>1329</v>
      </c>
      <c r="D745" s="39"/>
      <c r="E745" s="38"/>
      <c r="F745" s="40">
        <v>32.849999999999994</v>
      </c>
      <c r="G745" s="41"/>
      <c r="H745" s="42"/>
      <c r="I745" s="41"/>
      <c r="J745" s="43"/>
      <c r="K745" s="44"/>
      <c r="L745" s="41"/>
      <c r="M745" s="41"/>
      <c r="N745" s="41"/>
      <c r="O745" s="58" t="s">
        <v>2</v>
      </c>
      <c r="P745" s="41"/>
      <c r="Q745" s="41"/>
      <c r="R745" s="401"/>
      <c r="S745" s="401"/>
    </row>
    <row r="746" spans="1:19" s="36" customFormat="1" ht="11.25" outlineLevel="4" x14ac:dyDescent="0.2">
      <c r="A746" s="37"/>
      <c r="B746" s="38"/>
      <c r="C746" s="39" t="s">
        <v>1334</v>
      </c>
      <c r="D746" s="39"/>
      <c r="E746" s="38"/>
      <c r="F746" s="40">
        <v>24</v>
      </c>
      <c r="G746" s="41"/>
      <c r="H746" s="42"/>
      <c r="I746" s="41"/>
      <c r="J746" s="43"/>
      <c r="K746" s="44"/>
      <c r="L746" s="41"/>
      <c r="M746" s="41"/>
      <c r="N746" s="41"/>
      <c r="O746" s="58" t="s">
        <v>2</v>
      </c>
      <c r="P746" s="41"/>
      <c r="Q746" s="41"/>
      <c r="R746" s="401"/>
      <c r="S746" s="401"/>
    </row>
    <row r="747" spans="1:19" s="36" customFormat="1" ht="11.25" outlineLevel="4" x14ac:dyDescent="0.2">
      <c r="A747" s="37"/>
      <c r="B747" s="38"/>
      <c r="C747" s="39" t="s">
        <v>122</v>
      </c>
      <c r="D747" s="39"/>
      <c r="E747" s="38"/>
      <c r="F747" s="40">
        <v>0</v>
      </c>
      <c r="G747" s="41"/>
      <c r="H747" s="42"/>
      <c r="I747" s="41"/>
      <c r="J747" s="43"/>
      <c r="K747" s="44"/>
      <c r="L747" s="41"/>
      <c r="M747" s="41"/>
      <c r="N747" s="41"/>
      <c r="O747" s="58" t="s">
        <v>2</v>
      </c>
      <c r="P747" s="41"/>
      <c r="Q747" s="41"/>
      <c r="R747" s="401"/>
      <c r="S747" s="401"/>
    </row>
    <row r="748" spans="1:19" s="36" customFormat="1" ht="11.25" outlineLevel="4" x14ac:dyDescent="0.2">
      <c r="A748" s="37"/>
      <c r="B748" s="38"/>
      <c r="C748" s="39" t="s">
        <v>1068</v>
      </c>
      <c r="D748" s="39"/>
      <c r="E748" s="38"/>
      <c r="F748" s="40">
        <v>135</v>
      </c>
      <c r="G748" s="41"/>
      <c r="H748" s="42"/>
      <c r="I748" s="41"/>
      <c r="J748" s="43"/>
      <c r="K748" s="44"/>
      <c r="L748" s="41"/>
      <c r="M748" s="41"/>
      <c r="N748" s="41"/>
      <c r="O748" s="58" t="s">
        <v>2</v>
      </c>
      <c r="P748" s="41"/>
      <c r="Q748" s="41"/>
      <c r="R748" s="401"/>
      <c r="S748" s="401"/>
    </row>
    <row r="749" spans="1:19" s="36" customFormat="1" ht="11.25" outlineLevel="4" x14ac:dyDescent="0.2">
      <c r="A749" s="37"/>
      <c r="B749" s="38"/>
      <c r="C749" s="39" t="s">
        <v>1070</v>
      </c>
      <c r="D749" s="39"/>
      <c r="E749" s="38"/>
      <c r="F749" s="40">
        <v>123.19999999999999</v>
      </c>
      <c r="G749" s="41"/>
      <c r="H749" s="42"/>
      <c r="I749" s="41"/>
      <c r="J749" s="43"/>
      <c r="K749" s="44"/>
      <c r="L749" s="41"/>
      <c r="M749" s="41"/>
      <c r="N749" s="41"/>
      <c r="O749" s="58" t="s">
        <v>2</v>
      </c>
      <c r="P749" s="41"/>
      <c r="Q749" s="41"/>
      <c r="R749" s="401"/>
      <c r="S749" s="401"/>
    </row>
    <row r="750" spans="1:19" s="36" customFormat="1" ht="11.25" outlineLevel="4" x14ac:dyDescent="0.2">
      <c r="A750" s="37"/>
      <c r="B750" s="38"/>
      <c r="C750" s="39" t="s">
        <v>987</v>
      </c>
      <c r="D750" s="39"/>
      <c r="E750" s="38"/>
      <c r="F750" s="40">
        <v>1</v>
      </c>
      <c r="G750" s="41"/>
      <c r="H750" s="42"/>
      <c r="I750" s="41"/>
      <c r="J750" s="43"/>
      <c r="K750" s="44"/>
      <c r="L750" s="41"/>
      <c r="M750" s="41"/>
      <c r="N750" s="41"/>
      <c r="O750" s="58" t="s">
        <v>2</v>
      </c>
      <c r="P750" s="41"/>
      <c r="Q750" s="41"/>
      <c r="R750" s="401"/>
      <c r="S750" s="401"/>
    </row>
    <row r="751" spans="1:19" s="36" customFormat="1" ht="11.25" outlineLevel="4" x14ac:dyDescent="0.2">
      <c r="A751" s="37"/>
      <c r="B751" s="38"/>
      <c r="C751" s="39" t="s">
        <v>1071</v>
      </c>
      <c r="D751" s="39"/>
      <c r="E751" s="38"/>
      <c r="F751" s="40">
        <v>31.5</v>
      </c>
      <c r="G751" s="41"/>
      <c r="H751" s="42"/>
      <c r="I751" s="41"/>
      <c r="J751" s="43"/>
      <c r="K751" s="44"/>
      <c r="L751" s="41"/>
      <c r="M751" s="41"/>
      <c r="N751" s="41"/>
      <c r="O751" s="58" t="s">
        <v>2</v>
      </c>
      <c r="P751" s="41"/>
      <c r="Q751" s="41"/>
      <c r="R751" s="401"/>
      <c r="S751" s="401"/>
    </row>
    <row r="752" spans="1:19" s="36" customFormat="1" ht="11.25" outlineLevel="4" x14ac:dyDescent="0.2">
      <c r="A752" s="37"/>
      <c r="B752" s="38"/>
      <c r="C752" s="39" t="s">
        <v>989</v>
      </c>
      <c r="D752" s="39"/>
      <c r="E752" s="38"/>
      <c r="F752" s="40">
        <v>5</v>
      </c>
      <c r="G752" s="41"/>
      <c r="H752" s="42"/>
      <c r="I752" s="41"/>
      <c r="J752" s="43"/>
      <c r="K752" s="44"/>
      <c r="L752" s="41"/>
      <c r="M752" s="41"/>
      <c r="N752" s="41"/>
      <c r="O752" s="58" t="s">
        <v>2</v>
      </c>
      <c r="P752" s="41"/>
      <c r="Q752" s="41"/>
      <c r="R752" s="401"/>
      <c r="S752" s="401"/>
    </row>
    <row r="753" spans="1:19" s="36" customFormat="1" ht="11.25" outlineLevel="4" x14ac:dyDescent="0.2">
      <c r="A753" s="37"/>
      <c r="B753" s="38"/>
      <c r="C753" s="39" t="s">
        <v>990</v>
      </c>
      <c r="D753" s="39"/>
      <c r="E753" s="38"/>
      <c r="F753" s="40">
        <v>5.8</v>
      </c>
      <c r="G753" s="41"/>
      <c r="H753" s="42"/>
      <c r="I753" s="41"/>
      <c r="J753" s="43"/>
      <c r="K753" s="44"/>
      <c r="L753" s="41"/>
      <c r="M753" s="41"/>
      <c r="N753" s="41"/>
      <c r="O753" s="58" t="s">
        <v>2</v>
      </c>
      <c r="P753" s="41"/>
      <c r="Q753" s="41"/>
      <c r="R753" s="401"/>
      <c r="S753" s="401"/>
    </row>
    <row r="754" spans="1:19" s="36" customFormat="1" ht="11.25" outlineLevel="4" x14ac:dyDescent="0.2">
      <c r="A754" s="37"/>
      <c r="B754" s="38"/>
      <c r="C754" s="39" t="s">
        <v>991</v>
      </c>
      <c r="D754" s="39"/>
      <c r="E754" s="38"/>
      <c r="F754" s="40">
        <v>9.25</v>
      </c>
      <c r="G754" s="41"/>
      <c r="H754" s="42"/>
      <c r="I754" s="41"/>
      <c r="J754" s="43"/>
      <c r="K754" s="44"/>
      <c r="L754" s="41"/>
      <c r="M754" s="41"/>
      <c r="N754" s="41"/>
      <c r="O754" s="58" t="s">
        <v>2</v>
      </c>
      <c r="P754" s="41"/>
      <c r="Q754" s="41"/>
      <c r="R754" s="401"/>
      <c r="S754" s="401"/>
    </row>
    <row r="755" spans="1:19" s="36" customFormat="1" ht="11.25" outlineLevel="4" x14ac:dyDescent="0.2">
      <c r="A755" s="37"/>
      <c r="B755" s="38"/>
      <c r="C755" s="39" t="s">
        <v>993</v>
      </c>
      <c r="D755" s="39"/>
      <c r="E755" s="38"/>
      <c r="F755" s="40">
        <v>1</v>
      </c>
      <c r="G755" s="41"/>
      <c r="H755" s="42"/>
      <c r="I755" s="41"/>
      <c r="J755" s="43"/>
      <c r="K755" s="44"/>
      <c r="L755" s="41"/>
      <c r="M755" s="41"/>
      <c r="N755" s="41"/>
      <c r="O755" s="58" t="s">
        <v>2</v>
      </c>
      <c r="P755" s="41"/>
      <c r="Q755" s="41"/>
      <c r="R755" s="401"/>
      <c r="S755" s="401"/>
    </row>
    <row r="756" spans="1:19" s="36" customFormat="1" ht="11.25" outlineLevel="4" x14ac:dyDescent="0.2">
      <c r="A756" s="37"/>
      <c r="B756" s="38"/>
      <c r="C756" s="39" t="s">
        <v>994</v>
      </c>
      <c r="D756" s="39"/>
      <c r="E756" s="38"/>
      <c r="F756" s="40">
        <v>2.6</v>
      </c>
      <c r="G756" s="41"/>
      <c r="H756" s="42"/>
      <c r="I756" s="41"/>
      <c r="J756" s="43"/>
      <c r="K756" s="44"/>
      <c r="L756" s="41"/>
      <c r="M756" s="41"/>
      <c r="N756" s="41"/>
      <c r="O756" s="58" t="s">
        <v>2</v>
      </c>
      <c r="P756" s="41"/>
      <c r="Q756" s="41"/>
      <c r="R756" s="401"/>
      <c r="S756" s="401"/>
    </row>
    <row r="757" spans="1:19" s="36" customFormat="1" ht="11.25" outlineLevel="4" x14ac:dyDescent="0.2">
      <c r="A757" s="37"/>
      <c r="B757" s="38"/>
      <c r="C757" s="39" t="s">
        <v>995</v>
      </c>
      <c r="D757" s="39"/>
      <c r="E757" s="38"/>
      <c r="F757" s="40">
        <v>4.0999999999999996</v>
      </c>
      <c r="G757" s="41"/>
      <c r="H757" s="42"/>
      <c r="I757" s="41"/>
      <c r="J757" s="43"/>
      <c r="K757" s="44"/>
      <c r="L757" s="41"/>
      <c r="M757" s="41"/>
      <c r="N757" s="41"/>
      <c r="O757" s="58" t="s">
        <v>2</v>
      </c>
      <c r="P757" s="41"/>
      <c r="Q757" s="41"/>
      <c r="R757" s="401"/>
      <c r="S757" s="401"/>
    </row>
    <row r="758" spans="1:19" s="36" customFormat="1" ht="11.25" outlineLevel="4" x14ac:dyDescent="0.2">
      <c r="A758" s="37"/>
      <c r="B758" s="38"/>
      <c r="C758" s="39" t="s">
        <v>996</v>
      </c>
      <c r="D758" s="39"/>
      <c r="E758" s="38"/>
      <c r="F758" s="40">
        <v>6.15</v>
      </c>
      <c r="G758" s="41"/>
      <c r="H758" s="42"/>
      <c r="I758" s="41"/>
      <c r="J758" s="43"/>
      <c r="K758" s="44"/>
      <c r="L758" s="41"/>
      <c r="M758" s="41"/>
      <c r="N758" s="41"/>
      <c r="O758" s="58" t="s">
        <v>2</v>
      </c>
      <c r="P758" s="41"/>
      <c r="Q758" s="41"/>
      <c r="R758" s="401"/>
      <c r="S758" s="401"/>
    </row>
    <row r="759" spans="1:19" s="36" customFormat="1" ht="11.25" outlineLevel="4" x14ac:dyDescent="0.2">
      <c r="A759" s="37"/>
      <c r="B759" s="38"/>
      <c r="C759" s="39" t="s">
        <v>1004</v>
      </c>
      <c r="D759" s="39"/>
      <c r="E759" s="38"/>
      <c r="F759" s="40">
        <v>4.5</v>
      </c>
      <c r="G759" s="41"/>
      <c r="H759" s="42"/>
      <c r="I759" s="41"/>
      <c r="J759" s="43"/>
      <c r="K759" s="44"/>
      <c r="L759" s="41"/>
      <c r="M759" s="41"/>
      <c r="N759" s="41"/>
      <c r="O759" s="58" t="s">
        <v>2</v>
      </c>
      <c r="P759" s="41"/>
      <c r="Q759" s="41"/>
      <c r="R759" s="401"/>
      <c r="S759" s="401"/>
    </row>
    <row r="760" spans="1:19" s="36" customFormat="1" ht="11.25" outlineLevel="4" x14ac:dyDescent="0.2">
      <c r="A760" s="37"/>
      <c r="B760" s="38"/>
      <c r="C760" s="39" t="s">
        <v>1</v>
      </c>
      <c r="D760" s="39"/>
      <c r="E760" s="38"/>
      <c r="F760" s="40">
        <v>1897.4999999999998</v>
      </c>
      <c r="G760" s="41"/>
      <c r="H760" s="42"/>
      <c r="I760" s="41"/>
      <c r="J760" s="43"/>
      <c r="K760" s="44"/>
      <c r="L760" s="41"/>
      <c r="M760" s="41"/>
      <c r="N760" s="41"/>
      <c r="O760" s="58" t="s">
        <v>2</v>
      </c>
      <c r="P760" s="41"/>
      <c r="Q760" s="41"/>
      <c r="R760" s="401"/>
      <c r="S760" s="401"/>
    </row>
    <row r="761" spans="1:19" s="36" customFormat="1" ht="11.25" outlineLevel="4" x14ac:dyDescent="0.2">
      <c r="A761" s="37"/>
      <c r="B761" s="38"/>
      <c r="C761" s="39" t="s">
        <v>111</v>
      </c>
      <c r="D761" s="39"/>
      <c r="E761" s="38"/>
      <c r="F761" s="40">
        <v>0</v>
      </c>
      <c r="G761" s="41"/>
      <c r="H761" s="42"/>
      <c r="I761" s="41"/>
      <c r="J761" s="43"/>
      <c r="K761" s="44"/>
      <c r="L761" s="41"/>
      <c r="M761" s="41"/>
      <c r="N761" s="41"/>
      <c r="O761" s="58" t="s">
        <v>2</v>
      </c>
      <c r="P761" s="41"/>
      <c r="Q761" s="41"/>
      <c r="R761" s="401"/>
      <c r="S761" s="401"/>
    </row>
    <row r="762" spans="1:19" s="36" customFormat="1" ht="11.25" outlineLevel="4" x14ac:dyDescent="0.2">
      <c r="A762" s="37"/>
      <c r="B762" s="38"/>
      <c r="C762" s="39" t="s">
        <v>1403</v>
      </c>
      <c r="D762" s="39"/>
      <c r="E762" s="38"/>
      <c r="F762" s="40">
        <v>0</v>
      </c>
      <c r="G762" s="41"/>
      <c r="H762" s="42"/>
      <c r="I762" s="41"/>
      <c r="J762" s="43"/>
      <c r="K762" s="44"/>
      <c r="L762" s="41"/>
      <c r="M762" s="41"/>
      <c r="N762" s="41"/>
      <c r="O762" s="58" t="s">
        <v>2</v>
      </c>
      <c r="P762" s="41"/>
      <c r="Q762" s="41"/>
      <c r="R762" s="401"/>
      <c r="S762" s="401"/>
    </row>
    <row r="763" spans="1:19" s="36" customFormat="1" ht="11.25" outlineLevel="4" x14ac:dyDescent="0.2">
      <c r="A763" s="37"/>
      <c r="B763" s="38"/>
      <c r="C763" s="39" t="s">
        <v>1335</v>
      </c>
      <c r="D763" s="39"/>
      <c r="E763" s="38"/>
      <c r="F763" s="40">
        <v>110.80000000000001</v>
      </c>
      <c r="G763" s="41"/>
      <c r="H763" s="42"/>
      <c r="I763" s="41"/>
      <c r="J763" s="43"/>
      <c r="K763" s="44"/>
      <c r="L763" s="41"/>
      <c r="M763" s="41"/>
      <c r="N763" s="41"/>
      <c r="O763" s="58" t="s">
        <v>2</v>
      </c>
      <c r="P763" s="41"/>
      <c r="Q763" s="41"/>
      <c r="R763" s="401"/>
      <c r="S763" s="401"/>
    </row>
    <row r="764" spans="1:19" s="36" customFormat="1" ht="11.25" outlineLevel="4" x14ac:dyDescent="0.2">
      <c r="A764" s="37"/>
      <c r="B764" s="38"/>
      <c r="C764" s="39" t="s">
        <v>1336</v>
      </c>
      <c r="D764" s="39"/>
      <c r="E764" s="38"/>
      <c r="F764" s="40">
        <v>110.80000000000001</v>
      </c>
      <c r="G764" s="41"/>
      <c r="H764" s="42"/>
      <c r="I764" s="41"/>
      <c r="J764" s="43"/>
      <c r="K764" s="44"/>
      <c r="L764" s="41"/>
      <c r="M764" s="41"/>
      <c r="N764" s="41"/>
      <c r="O764" s="58" t="s">
        <v>2</v>
      </c>
      <c r="P764" s="41"/>
      <c r="Q764" s="41"/>
      <c r="R764" s="401"/>
      <c r="S764" s="401"/>
    </row>
    <row r="765" spans="1:19" s="36" customFormat="1" ht="11.25" outlineLevel="4" x14ac:dyDescent="0.2">
      <c r="A765" s="37"/>
      <c r="B765" s="38"/>
      <c r="C765" s="39" t="s">
        <v>1252</v>
      </c>
      <c r="D765" s="39"/>
      <c r="E765" s="38"/>
      <c r="F765" s="40">
        <v>33.56</v>
      </c>
      <c r="G765" s="41"/>
      <c r="H765" s="42"/>
      <c r="I765" s="41"/>
      <c r="J765" s="43"/>
      <c r="K765" s="44"/>
      <c r="L765" s="41"/>
      <c r="M765" s="41"/>
      <c r="N765" s="41"/>
      <c r="O765" s="58" t="s">
        <v>2</v>
      </c>
      <c r="P765" s="41"/>
      <c r="Q765" s="41"/>
      <c r="R765" s="401"/>
      <c r="S765" s="401"/>
    </row>
    <row r="766" spans="1:19" s="36" customFormat="1" ht="11.25" outlineLevel="4" x14ac:dyDescent="0.2">
      <c r="A766" s="37"/>
      <c r="B766" s="38"/>
      <c r="C766" s="39" t="s">
        <v>122</v>
      </c>
      <c r="D766" s="39"/>
      <c r="E766" s="38"/>
      <c r="F766" s="40">
        <v>0</v>
      </c>
      <c r="G766" s="41"/>
      <c r="H766" s="42"/>
      <c r="I766" s="41"/>
      <c r="J766" s="43"/>
      <c r="K766" s="44"/>
      <c r="L766" s="41"/>
      <c r="M766" s="41"/>
      <c r="N766" s="41"/>
      <c r="O766" s="58" t="s">
        <v>2</v>
      </c>
      <c r="P766" s="41"/>
      <c r="Q766" s="41"/>
      <c r="R766" s="401"/>
      <c r="S766" s="401"/>
    </row>
    <row r="767" spans="1:19" s="36" customFormat="1" ht="11.25" outlineLevel="4" x14ac:dyDescent="0.2">
      <c r="A767" s="37"/>
      <c r="B767" s="38"/>
      <c r="C767" s="39" t="s">
        <v>1009</v>
      </c>
      <c r="D767" s="39"/>
      <c r="E767" s="38"/>
      <c r="F767" s="40">
        <v>18.96</v>
      </c>
      <c r="G767" s="41"/>
      <c r="H767" s="42"/>
      <c r="I767" s="41"/>
      <c r="J767" s="43"/>
      <c r="K767" s="44"/>
      <c r="L767" s="41"/>
      <c r="M767" s="41"/>
      <c r="N767" s="41"/>
      <c r="O767" s="58" t="s">
        <v>2</v>
      </c>
      <c r="P767" s="41"/>
      <c r="Q767" s="41"/>
      <c r="R767" s="401"/>
      <c r="S767" s="401"/>
    </row>
    <row r="768" spans="1:19" s="36" customFormat="1" ht="11.25" outlineLevel="4" x14ac:dyDescent="0.2">
      <c r="A768" s="37"/>
      <c r="B768" s="38"/>
      <c r="C768" s="39" t="s">
        <v>1010</v>
      </c>
      <c r="D768" s="39"/>
      <c r="E768" s="38"/>
      <c r="F768" s="40">
        <v>18.96</v>
      </c>
      <c r="G768" s="41"/>
      <c r="H768" s="42"/>
      <c r="I768" s="41"/>
      <c r="J768" s="43"/>
      <c r="K768" s="44"/>
      <c r="L768" s="41"/>
      <c r="M768" s="41"/>
      <c r="N768" s="41"/>
      <c r="O768" s="58" t="s">
        <v>2</v>
      </c>
      <c r="P768" s="41"/>
      <c r="Q768" s="41"/>
      <c r="R768" s="401"/>
      <c r="S768" s="401"/>
    </row>
    <row r="769" spans="1:19" s="36" customFormat="1" ht="11.25" outlineLevel="4" x14ac:dyDescent="0.2">
      <c r="A769" s="37"/>
      <c r="B769" s="38"/>
      <c r="C769" s="39" t="s">
        <v>1011</v>
      </c>
      <c r="D769" s="39"/>
      <c r="E769" s="38"/>
      <c r="F769" s="40">
        <v>7.16</v>
      </c>
      <c r="G769" s="41"/>
      <c r="H769" s="42"/>
      <c r="I769" s="41"/>
      <c r="J769" s="43"/>
      <c r="K769" s="44"/>
      <c r="L769" s="41"/>
      <c r="M769" s="41"/>
      <c r="N769" s="41"/>
      <c r="O769" s="58" t="s">
        <v>2</v>
      </c>
      <c r="P769" s="41"/>
      <c r="Q769" s="41"/>
      <c r="R769" s="401"/>
      <c r="S769" s="401"/>
    </row>
    <row r="770" spans="1:19" s="36" customFormat="1" ht="11.25" outlineLevel="4" x14ac:dyDescent="0.2">
      <c r="A770" s="37"/>
      <c r="B770" s="38"/>
      <c r="C770" s="39" t="s">
        <v>1</v>
      </c>
      <c r="D770" s="39"/>
      <c r="E770" s="38"/>
      <c r="F770" s="40">
        <v>300.24</v>
      </c>
      <c r="G770" s="41"/>
      <c r="H770" s="42"/>
      <c r="I770" s="41"/>
      <c r="J770" s="43"/>
      <c r="K770" s="44"/>
      <c r="L770" s="41"/>
      <c r="M770" s="41"/>
      <c r="N770" s="41"/>
      <c r="O770" s="58" t="s">
        <v>2</v>
      </c>
      <c r="P770" s="41"/>
      <c r="Q770" s="41"/>
      <c r="R770" s="401"/>
      <c r="S770" s="401"/>
    </row>
    <row r="771" spans="1:19" s="36" customFormat="1" ht="11.25" outlineLevel="4" x14ac:dyDescent="0.2">
      <c r="A771" s="37"/>
      <c r="B771" s="38"/>
      <c r="C771" s="39" t="s">
        <v>1457</v>
      </c>
      <c r="D771" s="39"/>
      <c r="E771" s="38"/>
      <c r="F771" s="40">
        <v>0</v>
      </c>
      <c r="G771" s="41"/>
      <c r="H771" s="42"/>
      <c r="I771" s="41"/>
      <c r="J771" s="43"/>
      <c r="K771" s="44"/>
      <c r="L771" s="41"/>
      <c r="M771" s="41"/>
      <c r="N771" s="41"/>
      <c r="O771" s="58" t="s">
        <v>2</v>
      </c>
      <c r="P771" s="41"/>
      <c r="Q771" s="41"/>
      <c r="R771" s="401"/>
      <c r="S771" s="401"/>
    </row>
    <row r="772" spans="1:19" s="36" customFormat="1" ht="11.25" outlineLevel="4" x14ac:dyDescent="0.2">
      <c r="A772" s="37"/>
      <c r="B772" s="38"/>
      <c r="C772" s="39" t="s">
        <v>1540</v>
      </c>
      <c r="D772" s="39"/>
      <c r="E772" s="38"/>
      <c r="F772" s="40">
        <v>9.8099999999999987</v>
      </c>
      <c r="G772" s="41"/>
      <c r="H772" s="42"/>
      <c r="I772" s="41"/>
      <c r="J772" s="43"/>
      <c r="K772" s="44"/>
      <c r="L772" s="41"/>
      <c r="M772" s="41"/>
      <c r="N772" s="41"/>
      <c r="O772" s="58" t="s">
        <v>2</v>
      </c>
      <c r="P772" s="41"/>
      <c r="Q772" s="41"/>
      <c r="R772" s="401"/>
      <c r="S772" s="401"/>
    </row>
    <row r="773" spans="1:19" s="36" customFormat="1" ht="11.25" outlineLevel="4" x14ac:dyDescent="0.2">
      <c r="A773" s="37"/>
      <c r="B773" s="38"/>
      <c r="C773" s="39" t="s">
        <v>1517</v>
      </c>
      <c r="D773" s="39"/>
      <c r="E773" s="38"/>
      <c r="F773" s="40">
        <v>15.32</v>
      </c>
      <c r="G773" s="41"/>
      <c r="H773" s="42"/>
      <c r="I773" s="41"/>
      <c r="J773" s="43"/>
      <c r="K773" s="44"/>
      <c r="L773" s="41"/>
      <c r="M773" s="41"/>
      <c r="N773" s="41"/>
      <c r="O773" s="58" t="s">
        <v>2</v>
      </c>
      <c r="P773" s="41"/>
      <c r="Q773" s="41"/>
      <c r="R773" s="401"/>
      <c r="S773" s="401"/>
    </row>
    <row r="774" spans="1:19" s="36" customFormat="1" ht="11.25" outlineLevel="4" x14ac:dyDescent="0.2">
      <c r="A774" s="37"/>
      <c r="B774" s="38"/>
      <c r="C774" s="39" t="s">
        <v>1518</v>
      </c>
      <c r="D774" s="39"/>
      <c r="E774" s="38"/>
      <c r="F774" s="40">
        <v>7.8</v>
      </c>
      <c r="G774" s="41"/>
      <c r="H774" s="42"/>
      <c r="I774" s="41"/>
      <c r="J774" s="43"/>
      <c r="K774" s="44"/>
      <c r="L774" s="41"/>
      <c r="M774" s="41"/>
      <c r="N774" s="41"/>
      <c r="O774" s="58" t="s">
        <v>2</v>
      </c>
      <c r="P774" s="41"/>
      <c r="Q774" s="41"/>
      <c r="R774" s="401"/>
      <c r="S774" s="401"/>
    </row>
    <row r="775" spans="1:19" s="36" customFormat="1" ht="11.25" outlineLevel="4" x14ac:dyDescent="0.2">
      <c r="A775" s="37"/>
      <c r="B775" s="38"/>
      <c r="C775" s="39" t="s">
        <v>1519</v>
      </c>
      <c r="D775" s="39"/>
      <c r="E775" s="38"/>
      <c r="F775" s="40">
        <v>11.2</v>
      </c>
      <c r="G775" s="41"/>
      <c r="H775" s="42"/>
      <c r="I775" s="41"/>
      <c r="J775" s="43"/>
      <c r="K775" s="44"/>
      <c r="L775" s="41"/>
      <c r="M775" s="41"/>
      <c r="N775" s="41"/>
      <c r="O775" s="58" t="s">
        <v>2</v>
      </c>
      <c r="P775" s="41"/>
      <c r="Q775" s="41"/>
      <c r="R775" s="401"/>
      <c r="S775" s="401"/>
    </row>
    <row r="776" spans="1:19" s="36" customFormat="1" ht="11.25" outlineLevel="4" x14ac:dyDescent="0.2">
      <c r="A776" s="37"/>
      <c r="B776" s="38"/>
      <c r="C776" s="39" t="s">
        <v>1520</v>
      </c>
      <c r="D776" s="39"/>
      <c r="E776" s="38"/>
      <c r="F776" s="40">
        <v>10.6</v>
      </c>
      <c r="G776" s="41"/>
      <c r="H776" s="42"/>
      <c r="I776" s="41"/>
      <c r="J776" s="43"/>
      <c r="K776" s="44"/>
      <c r="L776" s="41"/>
      <c r="M776" s="41"/>
      <c r="N776" s="41"/>
      <c r="O776" s="58" t="s">
        <v>2</v>
      </c>
      <c r="P776" s="41"/>
      <c r="Q776" s="41"/>
      <c r="R776" s="401"/>
      <c r="S776" s="401"/>
    </row>
    <row r="777" spans="1:19" s="36" customFormat="1" ht="11.25" outlineLevel="4" x14ac:dyDescent="0.2">
      <c r="A777" s="37"/>
      <c r="B777" s="38"/>
      <c r="C777" s="39" t="s">
        <v>1521</v>
      </c>
      <c r="D777" s="39"/>
      <c r="E777" s="38"/>
      <c r="F777" s="40">
        <v>5.6</v>
      </c>
      <c r="G777" s="41"/>
      <c r="H777" s="42"/>
      <c r="I777" s="41"/>
      <c r="J777" s="43"/>
      <c r="K777" s="44"/>
      <c r="L777" s="41"/>
      <c r="M777" s="41"/>
      <c r="N777" s="41"/>
      <c r="O777" s="58" t="s">
        <v>2</v>
      </c>
      <c r="P777" s="41"/>
      <c r="Q777" s="41"/>
      <c r="R777" s="401"/>
      <c r="S777" s="401"/>
    </row>
    <row r="778" spans="1:19" s="36" customFormat="1" ht="11.25" outlineLevel="4" x14ac:dyDescent="0.2">
      <c r="A778" s="37"/>
      <c r="B778" s="38"/>
      <c r="C778" s="39" t="s">
        <v>1522</v>
      </c>
      <c r="D778" s="39"/>
      <c r="E778" s="38"/>
      <c r="F778" s="40">
        <v>7.8</v>
      </c>
      <c r="G778" s="41"/>
      <c r="H778" s="42"/>
      <c r="I778" s="41"/>
      <c r="J778" s="43"/>
      <c r="K778" s="44"/>
      <c r="L778" s="41"/>
      <c r="M778" s="41"/>
      <c r="N778" s="41"/>
      <c r="O778" s="58" t="s">
        <v>2</v>
      </c>
      <c r="P778" s="41"/>
      <c r="Q778" s="41"/>
      <c r="R778" s="401"/>
      <c r="S778" s="401"/>
    </row>
    <row r="779" spans="1:19" s="36" customFormat="1" ht="11.25" outlineLevel="4" x14ac:dyDescent="0.2">
      <c r="A779" s="37"/>
      <c r="B779" s="38"/>
      <c r="C779" s="39" t="s">
        <v>1523</v>
      </c>
      <c r="D779" s="39"/>
      <c r="E779" s="38"/>
      <c r="F779" s="40">
        <v>8.9</v>
      </c>
      <c r="G779" s="41"/>
      <c r="H779" s="42"/>
      <c r="I779" s="41"/>
      <c r="J779" s="43"/>
      <c r="K779" s="44"/>
      <c r="L779" s="41"/>
      <c r="M779" s="41"/>
      <c r="N779" s="41"/>
      <c r="O779" s="58" t="s">
        <v>2</v>
      </c>
      <c r="P779" s="41"/>
      <c r="Q779" s="41"/>
      <c r="R779" s="401"/>
      <c r="S779" s="401"/>
    </row>
    <row r="780" spans="1:19" s="36" customFormat="1" ht="11.25" outlineLevel="4" x14ac:dyDescent="0.2">
      <c r="A780" s="37"/>
      <c r="B780" s="38"/>
      <c r="C780" s="39" t="s">
        <v>1516</v>
      </c>
      <c r="D780" s="39"/>
      <c r="E780" s="38"/>
      <c r="F780" s="40">
        <v>5.2</v>
      </c>
      <c r="G780" s="41"/>
      <c r="H780" s="42"/>
      <c r="I780" s="41"/>
      <c r="J780" s="43"/>
      <c r="K780" s="44"/>
      <c r="L780" s="41"/>
      <c r="M780" s="41"/>
      <c r="N780" s="41"/>
      <c r="O780" s="58" t="s">
        <v>2</v>
      </c>
      <c r="P780" s="41"/>
      <c r="Q780" s="41"/>
      <c r="R780" s="401"/>
      <c r="S780" s="401"/>
    </row>
    <row r="781" spans="1:19" s="36" customFormat="1" ht="11.25" outlineLevel="4" x14ac:dyDescent="0.2">
      <c r="A781" s="37"/>
      <c r="B781" s="38"/>
      <c r="C781" s="39" t="s">
        <v>1524</v>
      </c>
      <c r="D781" s="39"/>
      <c r="E781" s="38"/>
      <c r="F781" s="40">
        <v>9</v>
      </c>
      <c r="G781" s="41"/>
      <c r="H781" s="42"/>
      <c r="I781" s="41"/>
      <c r="J781" s="43"/>
      <c r="K781" s="44"/>
      <c r="L781" s="41"/>
      <c r="M781" s="41"/>
      <c r="N781" s="41"/>
      <c r="O781" s="58" t="s">
        <v>2</v>
      </c>
      <c r="P781" s="41"/>
      <c r="Q781" s="41"/>
      <c r="R781" s="401"/>
      <c r="S781" s="401"/>
    </row>
    <row r="782" spans="1:19" s="36" customFormat="1" ht="11.25" outlineLevel="4" x14ac:dyDescent="0.2">
      <c r="A782" s="37"/>
      <c r="B782" s="38"/>
      <c r="C782" s="39" t="s">
        <v>1525</v>
      </c>
      <c r="D782" s="39"/>
      <c r="E782" s="38"/>
      <c r="F782" s="40">
        <v>7.5</v>
      </c>
      <c r="G782" s="41"/>
      <c r="H782" s="42"/>
      <c r="I782" s="41"/>
      <c r="J782" s="43"/>
      <c r="K782" s="44"/>
      <c r="L782" s="41"/>
      <c r="M782" s="41"/>
      <c r="N782" s="41"/>
      <c r="O782" s="58" t="s">
        <v>2</v>
      </c>
      <c r="P782" s="41"/>
      <c r="Q782" s="41"/>
      <c r="R782" s="401"/>
      <c r="S782" s="401"/>
    </row>
    <row r="783" spans="1:19" s="36" customFormat="1" ht="11.25" outlineLevel="4" x14ac:dyDescent="0.2">
      <c r="A783" s="37"/>
      <c r="B783" s="38"/>
      <c r="C783" s="39" t="s">
        <v>1526</v>
      </c>
      <c r="D783" s="39"/>
      <c r="E783" s="38"/>
      <c r="F783" s="40">
        <v>6.4</v>
      </c>
      <c r="G783" s="41"/>
      <c r="H783" s="42"/>
      <c r="I783" s="41"/>
      <c r="J783" s="43"/>
      <c r="K783" s="44"/>
      <c r="L783" s="41"/>
      <c r="M783" s="41"/>
      <c r="N783" s="41"/>
      <c r="O783" s="58" t="s">
        <v>2</v>
      </c>
      <c r="P783" s="41"/>
      <c r="Q783" s="41"/>
      <c r="R783" s="401"/>
      <c r="S783" s="401"/>
    </row>
    <row r="784" spans="1:19" s="36" customFormat="1" ht="11.25" outlineLevel="4" x14ac:dyDescent="0.2">
      <c r="A784" s="37"/>
      <c r="B784" s="38"/>
      <c r="C784" s="39" t="s">
        <v>1</v>
      </c>
      <c r="D784" s="39"/>
      <c r="E784" s="38"/>
      <c r="F784" s="40">
        <v>105.13000000000001</v>
      </c>
      <c r="G784" s="41"/>
      <c r="H784" s="42"/>
      <c r="I784" s="41"/>
      <c r="J784" s="43"/>
      <c r="K784" s="44"/>
      <c r="L784" s="41"/>
      <c r="M784" s="41"/>
      <c r="N784" s="41"/>
      <c r="O784" s="58" t="s">
        <v>2</v>
      </c>
      <c r="P784" s="41"/>
      <c r="Q784" s="41"/>
      <c r="R784" s="401"/>
      <c r="S784" s="401"/>
    </row>
    <row r="785" spans="1:27" s="30" customFormat="1" ht="24" outlineLevel="3" x14ac:dyDescent="0.2">
      <c r="A785" s="12">
        <v>11</v>
      </c>
      <c r="B785" s="31" t="s">
        <v>228</v>
      </c>
      <c r="C785" s="32" t="s">
        <v>1906</v>
      </c>
      <c r="D785" s="32" t="s">
        <v>17</v>
      </c>
      <c r="E785" s="13" t="s">
        <v>3</v>
      </c>
      <c r="F785" s="33">
        <v>2028.0699999999997</v>
      </c>
      <c r="G785" s="14">
        <v>0</v>
      </c>
      <c r="H785" s="33">
        <f>F785*(1+G785/100)</f>
        <v>2028.0699999999997</v>
      </c>
      <c r="I785" s="475"/>
      <c r="J785" s="15">
        <f>H785*I785</f>
        <v>0</v>
      </c>
      <c r="K785" s="34"/>
      <c r="L785" s="35">
        <f>H785*K785</f>
        <v>0</v>
      </c>
      <c r="M785" s="34"/>
      <c r="N785" s="35">
        <f>H785*M785</f>
        <v>0</v>
      </c>
      <c r="O785" s="15">
        <v>21</v>
      </c>
      <c r="P785" s="15">
        <f>J785*(O785/100)</f>
        <v>0</v>
      </c>
      <c r="Q785" s="15">
        <f>J785+P785</f>
        <v>0</v>
      </c>
      <c r="R785" s="400"/>
      <c r="S785" s="400"/>
      <c r="T785" s="232"/>
      <c r="U785" s="232"/>
      <c r="V785" s="232"/>
      <c r="W785" s="232"/>
      <c r="X785" s="232"/>
      <c r="Y785" s="232"/>
      <c r="Z785" s="232"/>
      <c r="AA785" s="232"/>
    </row>
    <row r="786" spans="1:27" s="36" customFormat="1" ht="11.25" outlineLevel="4" x14ac:dyDescent="0.2">
      <c r="A786" s="37"/>
      <c r="B786" s="38"/>
      <c r="C786" s="39" t="s">
        <v>1182</v>
      </c>
      <c r="D786" s="39"/>
      <c r="E786" s="38"/>
      <c r="F786" s="40">
        <v>0</v>
      </c>
      <c r="G786" s="41"/>
      <c r="H786" s="42"/>
      <c r="I786" s="41"/>
      <c r="J786" s="43"/>
      <c r="K786" s="44"/>
      <c r="L786" s="41"/>
      <c r="M786" s="41"/>
      <c r="N786" s="41"/>
      <c r="O786" s="58" t="s">
        <v>2</v>
      </c>
      <c r="P786" s="41"/>
      <c r="Q786" s="41"/>
      <c r="R786" s="401"/>
      <c r="S786" s="401"/>
    </row>
    <row r="787" spans="1:27" s="36" customFormat="1" ht="11.25" outlineLevel="4" x14ac:dyDescent="0.2">
      <c r="A787" s="37"/>
      <c r="B787" s="38"/>
      <c r="C787" s="39" t="s">
        <v>1403</v>
      </c>
      <c r="D787" s="39"/>
      <c r="E787" s="38"/>
      <c r="F787" s="40">
        <v>0</v>
      </c>
      <c r="G787" s="41"/>
      <c r="H787" s="42"/>
      <c r="I787" s="41"/>
      <c r="J787" s="43"/>
      <c r="K787" s="44"/>
      <c r="L787" s="41"/>
      <c r="M787" s="41"/>
      <c r="N787" s="41"/>
      <c r="O787" s="58" t="s">
        <v>2</v>
      </c>
      <c r="P787" s="41"/>
      <c r="Q787" s="41"/>
      <c r="R787" s="401"/>
      <c r="S787" s="401"/>
    </row>
    <row r="788" spans="1:27" s="36" customFormat="1" ht="11.25" outlineLevel="4" x14ac:dyDescent="0.2">
      <c r="A788" s="37"/>
      <c r="B788" s="38"/>
      <c r="C788" s="39" t="s">
        <v>1372</v>
      </c>
      <c r="D788" s="39"/>
      <c r="E788" s="38"/>
      <c r="F788" s="40">
        <v>107.63999999999999</v>
      </c>
      <c r="G788" s="41"/>
      <c r="H788" s="42"/>
      <c r="I788" s="41"/>
      <c r="J788" s="43"/>
      <c r="K788" s="44"/>
      <c r="L788" s="41"/>
      <c r="M788" s="41"/>
      <c r="N788" s="41"/>
      <c r="O788" s="58" t="s">
        <v>2</v>
      </c>
      <c r="P788" s="41"/>
      <c r="Q788" s="41"/>
      <c r="R788" s="401"/>
      <c r="S788" s="401"/>
    </row>
    <row r="789" spans="1:27" s="36" customFormat="1" ht="11.25" outlineLevel="4" x14ac:dyDescent="0.2">
      <c r="A789" s="37"/>
      <c r="B789" s="38"/>
      <c r="C789" s="39" t="s">
        <v>1316</v>
      </c>
      <c r="D789" s="39"/>
      <c r="E789" s="38"/>
      <c r="F789" s="40">
        <v>2.76</v>
      </c>
      <c r="G789" s="41"/>
      <c r="H789" s="42"/>
      <c r="I789" s="41"/>
      <c r="J789" s="43"/>
      <c r="K789" s="44"/>
      <c r="L789" s="41"/>
      <c r="M789" s="41"/>
      <c r="N789" s="41"/>
      <c r="O789" s="58" t="s">
        <v>2</v>
      </c>
      <c r="P789" s="41"/>
      <c r="Q789" s="41"/>
      <c r="R789" s="401"/>
      <c r="S789" s="401"/>
    </row>
    <row r="790" spans="1:27" s="36" customFormat="1" ht="11.25" outlineLevel="4" x14ac:dyDescent="0.2">
      <c r="A790" s="37"/>
      <c r="B790" s="38"/>
      <c r="C790" s="39" t="s">
        <v>1317</v>
      </c>
      <c r="D790" s="39"/>
      <c r="E790" s="38"/>
      <c r="F790" s="40">
        <v>21.21</v>
      </c>
      <c r="G790" s="41"/>
      <c r="H790" s="42"/>
      <c r="I790" s="41"/>
      <c r="J790" s="43"/>
      <c r="K790" s="44"/>
      <c r="L790" s="41"/>
      <c r="M790" s="41"/>
      <c r="N790" s="41"/>
      <c r="O790" s="58" t="s">
        <v>2</v>
      </c>
      <c r="P790" s="41"/>
      <c r="Q790" s="41"/>
      <c r="R790" s="401"/>
      <c r="S790" s="401"/>
    </row>
    <row r="791" spans="1:27" s="36" customFormat="1" ht="11.25" outlineLevel="4" x14ac:dyDescent="0.2">
      <c r="A791" s="37"/>
      <c r="B791" s="38"/>
      <c r="C791" s="39" t="s">
        <v>1318</v>
      </c>
      <c r="D791" s="39"/>
      <c r="E791" s="38"/>
      <c r="F791" s="40">
        <v>2.8</v>
      </c>
      <c r="G791" s="41"/>
      <c r="H791" s="42"/>
      <c r="I791" s="41"/>
      <c r="J791" s="43"/>
      <c r="K791" s="44"/>
      <c r="L791" s="41"/>
      <c r="M791" s="41"/>
      <c r="N791" s="41"/>
      <c r="O791" s="58" t="s">
        <v>2</v>
      </c>
      <c r="P791" s="41"/>
      <c r="Q791" s="41"/>
      <c r="R791" s="401"/>
      <c r="S791" s="401"/>
    </row>
    <row r="792" spans="1:27" s="36" customFormat="1" ht="11.25" outlineLevel="4" x14ac:dyDescent="0.2">
      <c r="A792" s="37"/>
      <c r="B792" s="38"/>
      <c r="C792" s="39" t="s">
        <v>1373</v>
      </c>
      <c r="D792" s="39"/>
      <c r="E792" s="38"/>
      <c r="F792" s="40">
        <v>30.36</v>
      </c>
      <c r="G792" s="41"/>
      <c r="H792" s="42"/>
      <c r="I792" s="41"/>
      <c r="J792" s="43"/>
      <c r="K792" s="44"/>
      <c r="L792" s="41"/>
      <c r="M792" s="41"/>
      <c r="N792" s="41"/>
      <c r="O792" s="58" t="s">
        <v>2</v>
      </c>
      <c r="P792" s="41"/>
      <c r="Q792" s="41"/>
      <c r="R792" s="401"/>
      <c r="S792" s="401"/>
    </row>
    <row r="793" spans="1:27" s="36" customFormat="1" ht="11.25" outlineLevel="4" x14ac:dyDescent="0.2">
      <c r="A793" s="37"/>
      <c r="B793" s="38"/>
      <c r="C793" s="39" t="s">
        <v>1319</v>
      </c>
      <c r="D793" s="39"/>
      <c r="E793" s="38"/>
      <c r="F793" s="40">
        <v>4.4000000000000004</v>
      </c>
      <c r="G793" s="41"/>
      <c r="H793" s="42"/>
      <c r="I793" s="41"/>
      <c r="J793" s="43"/>
      <c r="K793" s="44"/>
      <c r="L793" s="41"/>
      <c r="M793" s="41"/>
      <c r="N793" s="41"/>
      <c r="O793" s="58" t="s">
        <v>2</v>
      </c>
      <c r="P793" s="41"/>
      <c r="Q793" s="41"/>
      <c r="R793" s="401"/>
      <c r="S793" s="401"/>
    </row>
    <row r="794" spans="1:27" s="36" customFormat="1" ht="11.25" outlineLevel="4" x14ac:dyDescent="0.2">
      <c r="A794" s="37"/>
      <c r="B794" s="38"/>
      <c r="C794" s="39" t="s">
        <v>1321</v>
      </c>
      <c r="D794" s="39"/>
      <c r="E794" s="38"/>
      <c r="F794" s="40">
        <v>28.3</v>
      </c>
      <c r="G794" s="41"/>
      <c r="H794" s="42"/>
      <c r="I794" s="41"/>
      <c r="J794" s="43"/>
      <c r="K794" s="44"/>
      <c r="L794" s="41"/>
      <c r="M794" s="41"/>
      <c r="N794" s="41"/>
      <c r="O794" s="58" t="s">
        <v>2</v>
      </c>
      <c r="P794" s="41"/>
      <c r="Q794" s="41"/>
      <c r="R794" s="401"/>
      <c r="S794" s="401"/>
    </row>
    <row r="795" spans="1:27" s="36" customFormat="1" ht="11.25" outlineLevel="4" x14ac:dyDescent="0.2">
      <c r="A795" s="37"/>
      <c r="B795" s="38"/>
      <c r="C795" s="39" t="s">
        <v>1325</v>
      </c>
      <c r="D795" s="39"/>
      <c r="E795" s="38"/>
      <c r="F795" s="40">
        <v>4.93</v>
      </c>
      <c r="G795" s="41"/>
      <c r="H795" s="42"/>
      <c r="I795" s="41"/>
      <c r="J795" s="43"/>
      <c r="K795" s="44"/>
      <c r="L795" s="41"/>
      <c r="M795" s="41"/>
      <c r="N795" s="41"/>
      <c r="O795" s="58" t="s">
        <v>2</v>
      </c>
      <c r="P795" s="41"/>
      <c r="Q795" s="41"/>
      <c r="R795" s="401"/>
      <c r="S795" s="401"/>
    </row>
    <row r="796" spans="1:27" s="36" customFormat="1" ht="11.25" outlineLevel="4" x14ac:dyDescent="0.2">
      <c r="A796" s="37"/>
      <c r="B796" s="38"/>
      <c r="C796" s="39" t="s">
        <v>1377</v>
      </c>
      <c r="D796" s="39"/>
      <c r="E796" s="38"/>
      <c r="F796" s="40">
        <v>51.099999999999994</v>
      </c>
      <c r="G796" s="41"/>
      <c r="H796" s="42"/>
      <c r="I796" s="41"/>
      <c r="J796" s="43"/>
      <c r="K796" s="44"/>
      <c r="L796" s="41"/>
      <c r="M796" s="41"/>
      <c r="N796" s="41"/>
      <c r="O796" s="58" t="s">
        <v>2</v>
      </c>
      <c r="P796" s="41"/>
      <c r="Q796" s="41"/>
      <c r="R796" s="401"/>
      <c r="S796" s="401"/>
    </row>
    <row r="797" spans="1:27" s="36" customFormat="1" ht="11.25" outlineLevel="4" x14ac:dyDescent="0.2">
      <c r="A797" s="37"/>
      <c r="B797" s="38"/>
      <c r="C797" s="39" t="s">
        <v>1330</v>
      </c>
      <c r="D797" s="39"/>
      <c r="E797" s="38"/>
      <c r="F797" s="40">
        <v>10.199999999999999</v>
      </c>
      <c r="G797" s="41"/>
      <c r="H797" s="42"/>
      <c r="I797" s="41"/>
      <c r="J797" s="43"/>
      <c r="K797" s="44"/>
      <c r="L797" s="41"/>
      <c r="M797" s="41"/>
      <c r="N797" s="41"/>
      <c r="O797" s="58" t="s">
        <v>2</v>
      </c>
      <c r="P797" s="41"/>
      <c r="Q797" s="41"/>
      <c r="R797" s="401"/>
      <c r="S797" s="401"/>
    </row>
    <row r="798" spans="1:27" s="36" customFormat="1" ht="11.25" outlineLevel="4" x14ac:dyDescent="0.2">
      <c r="A798" s="37"/>
      <c r="B798" s="38"/>
      <c r="C798" s="39" t="s">
        <v>999</v>
      </c>
      <c r="D798" s="39"/>
      <c r="E798" s="38"/>
      <c r="F798" s="40">
        <v>3.6</v>
      </c>
      <c r="G798" s="41"/>
      <c r="H798" s="42"/>
      <c r="I798" s="41"/>
      <c r="J798" s="43"/>
      <c r="K798" s="44"/>
      <c r="L798" s="41"/>
      <c r="M798" s="41"/>
      <c r="N798" s="41"/>
      <c r="O798" s="58" t="s">
        <v>2</v>
      </c>
      <c r="P798" s="41"/>
      <c r="Q798" s="41"/>
      <c r="R798" s="401"/>
      <c r="S798" s="401"/>
    </row>
    <row r="799" spans="1:27" s="36" customFormat="1" ht="11.25" outlineLevel="4" x14ac:dyDescent="0.2">
      <c r="A799" s="37"/>
      <c r="B799" s="38"/>
      <c r="C799" s="39" t="s">
        <v>1331</v>
      </c>
      <c r="D799" s="39"/>
      <c r="E799" s="38"/>
      <c r="F799" s="40">
        <v>5.2</v>
      </c>
      <c r="G799" s="41"/>
      <c r="H799" s="42"/>
      <c r="I799" s="41"/>
      <c r="J799" s="43"/>
      <c r="K799" s="44"/>
      <c r="L799" s="41"/>
      <c r="M799" s="41"/>
      <c r="N799" s="41"/>
      <c r="O799" s="58" t="s">
        <v>2</v>
      </c>
      <c r="P799" s="41"/>
      <c r="Q799" s="41"/>
      <c r="R799" s="401"/>
      <c r="S799" s="401"/>
    </row>
    <row r="800" spans="1:27" s="36" customFormat="1" ht="11.25" outlineLevel="4" x14ac:dyDescent="0.2">
      <c r="A800" s="37"/>
      <c r="B800" s="38"/>
      <c r="C800" s="39" t="s">
        <v>1332</v>
      </c>
      <c r="D800" s="39"/>
      <c r="E800" s="38"/>
      <c r="F800" s="40">
        <v>12</v>
      </c>
      <c r="G800" s="41"/>
      <c r="H800" s="42"/>
      <c r="I800" s="41"/>
      <c r="J800" s="43"/>
      <c r="K800" s="44"/>
      <c r="L800" s="41"/>
      <c r="M800" s="41"/>
      <c r="N800" s="41"/>
      <c r="O800" s="58" t="s">
        <v>2</v>
      </c>
      <c r="P800" s="41"/>
      <c r="Q800" s="41"/>
      <c r="R800" s="401"/>
      <c r="S800" s="401"/>
    </row>
    <row r="801" spans="1:19" s="36" customFormat="1" ht="11.25" outlineLevel="4" x14ac:dyDescent="0.2">
      <c r="A801" s="37"/>
      <c r="B801" s="38"/>
      <c r="C801" s="39" t="s">
        <v>848</v>
      </c>
      <c r="D801" s="39"/>
      <c r="E801" s="38"/>
      <c r="F801" s="40">
        <v>1.6</v>
      </c>
      <c r="G801" s="41"/>
      <c r="H801" s="42"/>
      <c r="I801" s="41"/>
      <c r="J801" s="43"/>
      <c r="K801" s="44"/>
      <c r="L801" s="41"/>
      <c r="M801" s="41"/>
      <c r="N801" s="41"/>
      <c r="O801" s="58" t="s">
        <v>2</v>
      </c>
      <c r="P801" s="41"/>
      <c r="Q801" s="41"/>
      <c r="R801" s="401"/>
      <c r="S801" s="401"/>
    </row>
    <row r="802" spans="1:19" s="36" customFormat="1" ht="11.25" outlineLevel="4" x14ac:dyDescent="0.2">
      <c r="A802" s="37"/>
      <c r="B802" s="38"/>
      <c r="C802" s="39" t="s">
        <v>1333</v>
      </c>
      <c r="D802" s="39"/>
      <c r="E802" s="38"/>
      <c r="F802" s="40">
        <v>2.8</v>
      </c>
      <c r="G802" s="41"/>
      <c r="H802" s="42"/>
      <c r="I802" s="41"/>
      <c r="J802" s="43"/>
      <c r="K802" s="44"/>
      <c r="L802" s="41"/>
      <c r="M802" s="41"/>
      <c r="N802" s="41"/>
      <c r="O802" s="58" t="s">
        <v>2</v>
      </c>
      <c r="P802" s="41"/>
      <c r="Q802" s="41"/>
      <c r="R802" s="401"/>
      <c r="S802" s="401"/>
    </row>
    <row r="803" spans="1:19" s="36" customFormat="1" ht="11.25" outlineLevel="4" x14ac:dyDescent="0.2">
      <c r="A803" s="37"/>
      <c r="B803" s="38"/>
      <c r="C803" s="39" t="s">
        <v>1249</v>
      </c>
      <c r="D803" s="39"/>
      <c r="E803" s="38"/>
      <c r="F803" s="40">
        <v>10.8</v>
      </c>
      <c r="G803" s="41"/>
      <c r="H803" s="42"/>
      <c r="I803" s="41"/>
      <c r="J803" s="43"/>
      <c r="K803" s="44"/>
      <c r="L803" s="41"/>
      <c r="M803" s="41"/>
      <c r="N803" s="41"/>
      <c r="O803" s="58" t="s">
        <v>2</v>
      </c>
      <c r="P803" s="41"/>
      <c r="Q803" s="41"/>
      <c r="R803" s="401"/>
      <c r="S803" s="401"/>
    </row>
    <row r="804" spans="1:19" s="36" customFormat="1" ht="11.25" outlineLevel="4" x14ac:dyDescent="0.2">
      <c r="A804" s="37"/>
      <c r="B804" s="38"/>
      <c r="C804" s="39" t="s">
        <v>1250</v>
      </c>
      <c r="D804" s="39"/>
      <c r="E804" s="38"/>
      <c r="F804" s="40">
        <v>5.4</v>
      </c>
      <c r="G804" s="41"/>
      <c r="H804" s="42"/>
      <c r="I804" s="41"/>
      <c r="J804" s="43"/>
      <c r="K804" s="44"/>
      <c r="L804" s="41"/>
      <c r="M804" s="41"/>
      <c r="N804" s="41"/>
      <c r="O804" s="58" t="s">
        <v>2</v>
      </c>
      <c r="P804" s="41"/>
      <c r="Q804" s="41"/>
      <c r="R804" s="401"/>
      <c r="S804" s="401"/>
    </row>
    <row r="805" spans="1:19" s="36" customFormat="1" ht="11.25" outlineLevel="4" x14ac:dyDescent="0.2">
      <c r="A805" s="37"/>
      <c r="B805" s="38"/>
      <c r="C805" s="39" t="s">
        <v>1251</v>
      </c>
      <c r="D805" s="39"/>
      <c r="E805" s="38"/>
      <c r="F805" s="40">
        <v>5.4</v>
      </c>
      <c r="G805" s="41"/>
      <c r="H805" s="42"/>
      <c r="I805" s="41"/>
      <c r="J805" s="43"/>
      <c r="K805" s="44"/>
      <c r="L805" s="41"/>
      <c r="M805" s="41"/>
      <c r="N805" s="41"/>
      <c r="O805" s="58" t="s">
        <v>2</v>
      </c>
      <c r="P805" s="41"/>
      <c r="Q805" s="41"/>
      <c r="R805" s="401"/>
      <c r="S805" s="401"/>
    </row>
    <row r="806" spans="1:19" s="36" customFormat="1" ht="11.25" outlineLevel="4" x14ac:dyDescent="0.2">
      <c r="A806" s="37"/>
      <c r="B806" s="38"/>
      <c r="C806" s="39" t="s">
        <v>1378</v>
      </c>
      <c r="D806" s="39"/>
      <c r="E806" s="38"/>
      <c r="F806" s="40">
        <v>31.92</v>
      </c>
      <c r="G806" s="41"/>
      <c r="H806" s="42"/>
      <c r="I806" s="41"/>
      <c r="J806" s="43"/>
      <c r="K806" s="44"/>
      <c r="L806" s="41"/>
      <c r="M806" s="41"/>
      <c r="N806" s="41"/>
      <c r="O806" s="58" t="s">
        <v>2</v>
      </c>
      <c r="P806" s="41"/>
      <c r="Q806" s="41"/>
      <c r="R806" s="401"/>
      <c r="S806" s="401"/>
    </row>
    <row r="807" spans="1:19" s="36" customFormat="1" ht="11.25" outlineLevel="4" x14ac:dyDescent="0.2">
      <c r="A807" s="37"/>
      <c r="B807" s="38"/>
      <c r="C807" s="39" t="s">
        <v>1253</v>
      </c>
      <c r="D807" s="39"/>
      <c r="E807" s="38"/>
      <c r="F807" s="40">
        <v>12.12</v>
      </c>
      <c r="G807" s="41"/>
      <c r="H807" s="42"/>
      <c r="I807" s="41"/>
      <c r="J807" s="43"/>
      <c r="K807" s="44"/>
      <c r="L807" s="41"/>
      <c r="M807" s="41"/>
      <c r="N807" s="41"/>
      <c r="O807" s="58" t="s">
        <v>2</v>
      </c>
      <c r="P807" s="41"/>
      <c r="Q807" s="41"/>
      <c r="R807" s="401"/>
      <c r="S807" s="401"/>
    </row>
    <row r="808" spans="1:19" s="36" customFormat="1" ht="11.25" outlineLevel="4" x14ac:dyDescent="0.2">
      <c r="A808" s="37"/>
      <c r="B808" s="38"/>
      <c r="C808" s="39" t="s">
        <v>1</v>
      </c>
      <c r="D808" s="39"/>
      <c r="E808" s="38"/>
      <c r="F808" s="40">
        <v>354.54</v>
      </c>
      <c r="G808" s="41"/>
      <c r="H808" s="42"/>
      <c r="I808" s="41"/>
      <c r="J808" s="43"/>
      <c r="K808" s="44"/>
      <c r="L808" s="41"/>
      <c r="M808" s="41"/>
      <c r="N808" s="41"/>
      <c r="O808" s="58" t="s">
        <v>2</v>
      </c>
      <c r="P808" s="41"/>
      <c r="Q808" s="41"/>
      <c r="R808" s="401"/>
      <c r="S808" s="401"/>
    </row>
    <row r="809" spans="1:19" s="36" customFormat="1" ht="11.25" outlineLevel="4" x14ac:dyDescent="0.2">
      <c r="A809" s="37"/>
      <c r="B809" s="38"/>
      <c r="C809" s="39" t="s">
        <v>1344</v>
      </c>
      <c r="D809" s="39"/>
      <c r="E809" s="38"/>
      <c r="F809" s="40">
        <v>0</v>
      </c>
      <c r="G809" s="41"/>
      <c r="H809" s="42"/>
      <c r="I809" s="41"/>
      <c r="J809" s="43"/>
      <c r="K809" s="44"/>
      <c r="L809" s="41"/>
      <c r="M809" s="41"/>
      <c r="N809" s="41"/>
      <c r="O809" s="58" t="s">
        <v>2</v>
      </c>
      <c r="P809" s="41"/>
      <c r="Q809" s="41"/>
      <c r="R809" s="401"/>
      <c r="S809" s="401"/>
    </row>
    <row r="810" spans="1:19" s="36" customFormat="1" ht="11.25" outlineLevel="4" x14ac:dyDescent="0.2">
      <c r="A810" s="37"/>
      <c r="B810" s="38"/>
      <c r="C810" s="39" t="s">
        <v>1403</v>
      </c>
      <c r="D810" s="39"/>
      <c r="E810" s="38"/>
      <c r="F810" s="40">
        <v>0</v>
      </c>
      <c r="G810" s="41"/>
      <c r="H810" s="42"/>
      <c r="I810" s="41"/>
      <c r="J810" s="43"/>
      <c r="K810" s="44"/>
      <c r="L810" s="41"/>
      <c r="M810" s="41"/>
      <c r="N810" s="41"/>
      <c r="O810" s="58" t="s">
        <v>2</v>
      </c>
      <c r="P810" s="41"/>
      <c r="Q810" s="41"/>
      <c r="R810" s="401"/>
      <c r="S810" s="401"/>
    </row>
    <row r="811" spans="1:19" s="36" customFormat="1" ht="11.25" outlineLevel="4" x14ac:dyDescent="0.2">
      <c r="A811" s="37"/>
      <c r="B811" s="38"/>
      <c r="C811" s="39" t="s">
        <v>1374</v>
      </c>
      <c r="D811" s="39"/>
      <c r="E811" s="38"/>
      <c r="F811" s="40">
        <v>648</v>
      </c>
      <c r="G811" s="41"/>
      <c r="H811" s="42"/>
      <c r="I811" s="41"/>
      <c r="J811" s="43"/>
      <c r="K811" s="44"/>
      <c r="L811" s="41"/>
      <c r="M811" s="41"/>
      <c r="N811" s="41"/>
      <c r="O811" s="58" t="s">
        <v>2</v>
      </c>
      <c r="P811" s="41"/>
      <c r="Q811" s="41"/>
      <c r="R811" s="401"/>
      <c r="S811" s="401"/>
    </row>
    <row r="812" spans="1:19" s="36" customFormat="1" ht="11.25" outlineLevel="4" x14ac:dyDescent="0.2">
      <c r="A812" s="37"/>
      <c r="B812" s="38"/>
      <c r="C812" s="39" t="s">
        <v>1375</v>
      </c>
      <c r="D812" s="39"/>
      <c r="E812" s="38"/>
      <c r="F812" s="40">
        <v>572</v>
      </c>
      <c r="G812" s="41"/>
      <c r="H812" s="42"/>
      <c r="I812" s="41"/>
      <c r="J812" s="43"/>
      <c r="K812" s="44"/>
      <c r="L812" s="41"/>
      <c r="M812" s="41"/>
      <c r="N812" s="41"/>
      <c r="O812" s="58" t="s">
        <v>2</v>
      </c>
      <c r="P812" s="41"/>
      <c r="Q812" s="41"/>
      <c r="R812" s="401"/>
      <c r="S812" s="401"/>
    </row>
    <row r="813" spans="1:19" s="36" customFormat="1" ht="11.25" outlineLevel="4" x14ac:dyDescent="0.2">
      <c r="A813" s="37"/>
      <c r="B813" s="38"/>
      <c r="C813" s="39" t="s">
        <v>1320</v>
      </c>
      <c r="D813" s="39"/>
      <c r="E813" s="38"/>
      <c r="F813" s="40">
        <v>3</v>
      </c>
      <c r="G813" s="41"/>
      <c r="H813" s="42"/>
      <c r="I813" s="41"/>
      <c r="J813" s="43"/>
      <c r="K813" s="44"/>
      <c r="L813" s="41"/>
      <c r="M813" s="41"/>
      <c r="N813" s="41"/>
      <c r="O813" s="58" t="s">
        <v>2</v>
      </c>
      <c r="P813" s="41"/>
      <c r="Q813" s="41"/>
      <c r="R813" s="401"/>
      <c r="S813" s="401"/>
    </row>
    <row r="814" spans="1:19" s="36" customFormat="1" ht="11.25" outlineLevel="4" x14ac:dyDescent="0.2">
      <c r="A814" s="37"/>
      <c r="B814" s="38"/>
      <c r="C814" s="39" t="s">
        <v>1376</v>
      </c>
      <c r="D814" s="39"/>
      <c r="E814" s="38"/>
      <c r="F814" s="40">
        <v>134.1</v>
      </c>
      <c r="G814" s="41"/>
      <c r="H814" s="42"/>
      <c r="I814" s="41"/>
      <c r="J814" s="43"/>
      <c r="K814" s="44"/>
      <c r="L814" s="41"/>
      <c r="M814" s="41"/>
      <c r="N814" s="41"/>
      <c r="O814" s="58" t="s">
        <v>2</v>
      </c>
      <c r="P814" s="41"/>
      <c r="Q814" s="41"/>
      <c r="R814" s="401"/>
      <c r="S814" s="401"/>
    </row>
    <row r="815" spans="1:19" s="36" customFormat="1" ht="11.25" outlineLevel="4" x14ac:dyDescent="0.2">
      <c r="A815" s="37"/>
      <c r="B815" s="38"/>
      <c r="C815" s="39" t="s">
        <v>1322</v>
      </c>
      <c r="D815" s="39"/>
      <c r="E815" s="38"/>
      <c r="F815" s="40">
        <v>35</v>
      </c>
      <c r="G815" s="41"/>
      <c r="H815" s="42"/>
      <c r="I815" s="41"/>
      <c r="J815" s="43"/>
      <c r="K815" s="44"/>
      <c r="L815" s="41"/>
      <c r="M815" s="41"/>
      <c r="N815" s="41"/>
      <c r="O815" s="58" t="s">
        <v>2</v>
      </c>
      <c r="P815" s="41"/>
      <c r="Q815" s="41"/>
      <c r="R815" s="401"/>
      <c r="S815" s="401"/>
    </row>
    <row r="816" spans="1:19" s="36" customFormat="1" ht="11.25" outlineLevel="4" x14ac:dyDescent="0.2">
      <c r="A816" s="37"/>
      <c r="B816" s="38"/>
      <c r="C816" s="39" t="s">
        <v>1323</v>
      </c>
      <c r="D816" s="39"/>
      <c r="E816" s="38"/>
      <c r="F816" s="40">
        <v>35.799999999999997</v>
      </c>
      <c r="G816" s="41"/>
      <c r="H816" s="42"/>
      <c r="I816" s="41"/>
      <c r="J816" s="43"/>
      <c r="K816" s="44"/>
      <c r="L816" s="41"/>
      <c r="M816" s="41"/>
      <c r="N816" s="41"/>
      <c r="O816" s="58" t="s">
        <v>2</v>
      </c>
      <c r="P816" s="41"/>
      <c r="Q816" s="41"/>
      <c r="R816" s="401"/>
      <c r="S816" s="401"/>
    </row>
    <row r="817" spans="1:19" s="36" customFormat="1" ht="11.25" outlineLevel="4" x14ac:dyDescent="0.2">
      <c r="A817" s="37"/>
      <c r="B817" s="38"/>
      <c r="C817" s="39" t="s">
        <v>1324</v>
      </c>
      <c r="D817" s="39"/>
      <c r="E817" s="38"/>
      <c r="F817" s="40">
        <v>46.75</v>
      </c>
      <c r="G817" s="41"/>
      <c r="H817" s="42"/>
      <c r="I817" s="41"/>
      <c r="J817" s="43"/>
      <c r="K817" s="44"/>
      <c r="L817" s="41"/>
      <c r="M817" s="41"/>
      <c r="N817" s="41"/>
      <c r="O817" s="58" t="s">
        <v>2</v>
      </c>
      <c r="P817" s="41"/>
      <c r="Q817" s="41"/>
      <c r="R817" s="401"/>
      <c r="S817" s="401"/>
    </row>
    <row r="818" spans="1:19" s="36" customFormat="1" ht="11.25" outlineLevel="4" x14ac:dyDescent="0.2">
      <c r="A818" s="37"/>
      <c r="B818" s="38"/>
      <c r="C818" s="39" t="s">
        <v>1326</v>
      </c>
      <c r="D818" s="39"/>
      <c r="E818" s="38"/>
      <c r="F818" s="40">
        <v>5.4</v>
      </c>
      <c r="G818" s="41"/>
      <c r="H818" s="42"/>
      <c r="I818" s="41"/>
      <c r="J818" s="43"/>
      <c r="K818" s="44"/>
      <c r="L818" s="41"/>
      <c r="M818" s="41"/>
      <c r="N818" s="41"/>
      <c r="O818" s="58" t="s">
        <v>2</v>
      </c>
      <c r="P818" s="41"/>
      <c r="Q818" s="41"/>
      <c r="R818" s="401"/>
      <c r="S818" s="401"/>
    </row>
    <row r="819" spans="1:19" s="36" customFormat="1" ht="11.25" outlineLevel="4" x14ac:dyDescent="0.2">
      <c r="A819" s="37"/>
      <c r="B819" s="38"/>
      <c r="C819" s="39" t="s">
        <v>1327</v>
      </c>
      <c r="D819" s="39"/>
      <c r="E819" s="38"/>
      <c r="F819" s="40">
        <v>12.6</v>
      </c>
      <c r="G819" s="41"/>
      <c r="H819" s="42"/>
      <c r="I819" s="41"/>
      <c r="J819" s="43"/>
      <c r="K819" s="44"/>
      <c r="L819" s="41"/>
      <c r="M819" s="41"/>
      <c r="N819" s="41"/>
      <c r="O819" s="58" t="s">
        <v>2</v>
      </c>
      <c r="P819" s="41"/>
      <c r="Q819" s="41"/>
      <c r="R819" s="401"/>
      <c r="S819" s="401"/>
    </row>
    <row r="820" spans="1:19" s="36" customFormat="1" ht="11.25" outlineLevel="4" x14ac:dyDescent="0.2">
      <c r="A820" s="37"/>
      <c r="B820" s="38"/>
      <c r="C820" s="39" t="s">
        <v>1328</v>
      </c>
      <c r="D820" s="39"/>
      <c r="E820" s="38"/>
      <c r="F820" s="40">
        <v>18.899999999999999</v>
      </c>
      <c r="G820" s="41"/>
      <c r="H820" s="42"/>
      <c r="I820" s="41"/>
      <c r="J820" s="43"/>
      <c r="K820" s="44"/>
      <c r="L820" s="41"/>
      <c r="M820" s="41"/>
      <c r="N820" s="41"/>
      <c r="O820" s="58" t="s">
        <v>2</v>
      </c>
      <c r="P820" s="41"/>
      <c r="Q820" s="41"/>
      <c r="R820" s="401"/>
      <c r="S820" s="401"/>
    </row>
    <row r="821" spans="1:19" s="36" customFormat="1" ht="11.25" outlineLevel="4" x14ac:dyDescent="0.2">
      <c r="A821" s="37"/>
      <c r="B821" s="38"/>
      <c r="C821" s="39" t="s">
        <v>1329</v>
      </c>
      <c r="D821" s="39"/>
      <c r="E821" s="38"/>
      <c r="F821" s="40">
        <v>32.849999999999994</v>
      </c>
      <c r="G821" s="41"/>
      <c r="H821" s="42"/>
      <c r="I821" s="41"/>
      <c r="J821" s="43"/>
      <c r="K821" s="44"/>
      <c r="L821" s="41"/>
      <c r="M821" s="41"/>
      <c r="N821" s="41"/>
      <c r="O821" s="58" t="s">
        <v>2</v>
      </c>
      <c r="P821" s="41"/>
      <c r="Q821" s="41"/>
      <c r="R821" s="401"/>
      <c r="S821" s="401"/>
    </row>
    <row r="822" spans="1:19" s="36" customFormat="1" ht="11.25" outlineLevel="4" x14ac:dyDescent="0.2">
      <c r="A822" s="37"/>
      <c r="B822" s="38"/>
      <c r="C822" s="39" t="s">
        <v>1334</v>
      </c>
      <c r="D822" s="39"/>
      <c r="E822" s="38"/>
      <c r="F822" s="40">
        <v>24</v>
      </c>
      <c r="G822" s="41"/>
      <c r="H822" s="42"/>
      <c r="I822" s="41"/>
      <c r="J822" s="43"/>
      <c r="K822" s="44"/>
      <c r="L822" s="41"/>
      <c r="M822" s="41"/>
      <c r="N822" s="41"/>
      <c r="O822" s="58" t="s">
        <v>2</v>
      </c>
      <c r="P822" s="41"/>
      <c r="Q822" s="41"/>
      <c r="R822" s="401"/>
      <c r="S822" s="401"/>
    </row>
    <row r="823" spans="1:19" s="36" customFormat="1" ht="11.25" outlineLevel="4" x14ac:dyDescent="0.2">
      <c r="A823" s="37"/>
      <c r="B823" s="38"/>
      <c r="C823" s="39" t="s">
        <v>1</v>
      </c>
      <c r="D823" s="39"/>
      <c r="E823" s="38"/>
      <c r="F823" s="40">
        <v>1568.4</v>
      </c>
      <c r="G823" s="41"/>
      <c r="H823" s="42"/>
      <c r="I823" s="41"/>
      <c r="J823" s="43"/>
      <c r="K823" s="44"/>
      <c r="L823" s="41"/>
      <c r="M823" s="41"/>
      <c r="N823" s="41"/>
      <c r="O823" s="58" t="s">
        <v>2</v>
      </c>
      <c r="P823" s="41"/>
      <c r="Q823" s="41"/>
      <c r="R823" s="401"/>
      <c r="S823" s="401"/>
    </row>
    <row r="824" spans="1:19" s="36" customFormat="1" ht="11.25" outlineLevel="4" x14ac:dyDescent="0.2">
      <c r="A824" s="37"/>
      <c r="B824" s="38"/>
      <c r="C824" s="39" t="s">
        <v>1457</v>
      </c>
      <c r="D824" s="39"/>
      <c r="E824" s="38"/>
      <c r="F824" s="40">
        <v>0</v>
      </c>
      <c r="G824" s="41"/>
      <c r="H824" s="42"/>
      <c r="I824" s="41"/>
      <c r="J824" s="43"/>
      <c r="K824" s="44"/>
      <c r="L824" s="41"/>
      <c r="M824" s="41"/>
      <c r="N824" s="41"/>
      <c r="O824" s="58" t="s">
        <v>2</v>
      </c>
      <c r="P824" s="41"/>
      <c r="Q824" s="41"/>
      <c r="R824" s="401"/>
      <c r="S824" s="401"/>
    </row>
    <row r="825" spans="1:19" s="36" customFormat="1" ht="11.25" outlineLevel="4" x14ac:dyDescent="0.2">
      <c r="A825" s="37"/>
      <c r="B825" s="38"/>
      <c r="C825" s="39" t="s">
        <v>1540</v>
      </c>
      <c r="D825" s="39"/>
      <c r="E825" s="38"/>
      <c r="F825" s="40">
        <v>9.8099999999999987</v>
      </c>
      <c r="G825" s="41"/>
      <c r="H825" s="42"/>
      <c r="I825" s="41"/>
      <c r="J825" s="43"/>
      <c r="K825" s="44"/>
      <c r="L825" s="41"/>
      <c r="M825" s="41"/>
      <c r="N825" s="41"/>
      <c r="O825" s="58" t="s">
        <v>2</v>
      </c>
      <c r="P825" s="41"/>
      <c r="Q825" s="41"/>
      <c r="R825" s="401"/>
      <c r="S825" s="401"/>
    </row>
    <row r="826" spans="1:19" s="36" customFormat="1" ht="11.25" outlineLevel="4" x14ac:dyDescent="0.2">
      <c r="A826" s="37"/>
      <c r="B826" s="38"/>
      <c r="C826" s="39" t="s">
        <v>1517</v>
      </c>
      <c r="D826" s="39"/>
      <c r="E826" s="38"/>
      <c r="F826" s="40">
        <v>15.32</v>
      </c>
      <c r="G826" s="41"/>
      <c r="H826" s="42"/>
      <c r="I826" s="41"/>
      <c r="J826" s="43"/>
      <c r="K826" s="44"/>
      <c r="L826" s="41"/>
      <c r="M826" s="41"/>
      <c r="N826" s="41"/>
      <c r="O826" s="58" t="s">
        <v>2</v>
      </c>
      <c r="P826" s="41"/>
      <c r="Q826" s="41"/>
      <c r="R826" s="401"/>
      <c r="S826" s="401"/>
    </row>
    <row r="827" spans="1:19" s="36" customFormat="1" ht="11.25" outlineLevel="4" x14ac:dyDescent="0.2">
      <c r="A827" s="37"/>
      <c r="B827" s="38"/>
      <c r="C827" s="39" t="s">
        <v>1518</v>
      </c>
      <c r="D827" s="39"/>
      <c r="E827" s="38"/>
      <c r="F827" s="40">
        <v>7.8</v>
      </c>
      <c r="G827" s="41"/>
      <c r="H827" s="42"/>
      <c r="I827" s="41"/>
      <c r="J827" s="43"/>
      <c r="K827" s="44"/>
      <c r="L827" s="41"/>
      <c r="M827" s="41"/>
      <c r="N827" s="41"/>
      <c r="O827" s="58" t="s">
        <v>2</v>
      </c>
      <c r="P827" s="41"/>
      <c r="Q827" s="41"/>
      <c r="R827" s="401"/>
      <c r="S827" s="401"/>
    </row>
    <row r="828" spans="1:19" s="36" customFormat="1" ht="11.25" outlineLevel="4" x14ac:dyDescent="0.2">
      <c r="A828" s="37"/>
      <c r="B828" s="38"/>
      <c r="C828" s="39" t="s">
        <v>1519</v>
      </c>
      <c r="D828" s="39"/>
      <c r="E828" s="38"/>
      <c r="F828" s="40">
        <v>11.2</v>
      </c>
      <c r="G828" s="41"/>
      <c r="H828" s="42"/>
      <c r="I828" s="41"/>
      <c r="J828" s="43"/>
      <c r="K828" s="44"/>
      <c r="L828" s="41"/>
      <c r="M828" s="41"/>
      <c r="N828" s="41"/>
      <c r="O828" s="58" t="s">
        <v>2</v>
      </c>
      <c r="P828" s="41"/>
      <c r="Q828" s="41"/>
      <c r="R828" s="401"/>
      <c r="S828" s="401"/>
    </row>
    <row r="829" spans="1:19" s="36" customFormat="1" ht="11.25" outlineLevel="4" x14ac:dyDescent="0.2">
      <c r="A829" s="37"/>
      <c r="B829" s="38"/>
      <c r="C829" s="39" t="s">
        <v>1520</v>
      </c>
      <c r="D829" s="39"/>
      <c r="E829" s="38"/>
      <c r="F829" s="40">
        <v>10.6</v>
      </c>
      <c r="G829" s="41"/>
      <c r="H829" s="42"/>
      <c r="I829" s="41"/>
      <c r="J829" s="43"/>
      <c r="K829" s="44"/>
      <c r="L829" s="41"/>
      <c r="M829" s="41"/>
      <c r="N829" s="41"/>
      <c r="O829" s="58" t="s">
        <v>2</v>
      </c>
      <c r="P829" s="41"/>
      <c r="Q829" s="41"/>
      <c r="R829" s="401"/>
      <c r="S829" s="401"/>
    </row>
    <row r="830" spans="1:19" s="36" customFormat="1" ht="11.25" outlineLevel="4" x14ac:dyDescent="0.2">
      <c r="A830" s="37"/>
      <c r="B830" s="38"/>
      <c r="C830" s="39" t="s">
        <v>1521</v>
      </c>
      <c r="D830" s="39"/>
      <c r="E830" s="38"/>
      <c r="F830" s="40">
        <v>5.6</v>
      </c>
      <c r="G830" s="41"/>
      <c r="H830" s="42"/>
      <c r="I830" s="41"/>
      <c r="J830" s="43"/>
      <c r="K830" s="44"/>
      <c r="L830" s="41"/>
      <c r="M830" s="41"/>
      <c r="N830" s="41"/>
      <c r="O830" s="58" t="s">
        <v>2</v>
      </c>
      <c r="P830" s="41"/>
      <c r="Q830" s="41"/>
      <c r="R830" s="401"/>
      <c r="S830" s="401"/>
    </row>
    <row r="831" spans="1:19" s="36" customFormat="1" ht="11.25" outlineLevel="4" x14ac:dyDescent="0.2">
      <c r="A831" s="37"/>
      <c r="B831" s="38"/>
      <c r="C831" s="39" t="s">
        <v>1522</v>
      </c>
      <c r="D831" s="39"/>
      <c r="E831" s="38"/>
      <c r="F831" s="40">
        <v>7.8</v>
      </c>
      <c r="G831" s="41"/>
      <c r="H831" s="42"/>
      <c r="I831" s="41"/>
      <c r="J831" s="43"/>
      <c r="K831" s="44"/>
      <c r="L831" s="41"/>
      <c r="M831" s="41"/>
      <c r="N831" s="41"/>
      <c r="O831" s="58" t="s">
        <v>2</v>
      </c>
      <c r="P831" s="41"/>
      <c r="Q831" s="41"/>
      <c r="R831" s="401"/>
      <c r="S831" s="401"/>
    </row>
    <row r="832" spans="1:19" s="36" customFormat="1" ht="11.25" outlineLevel="4" x14ac:dyDescent="0.2">
      <c r="A832" s="37"/>
      <c r="B832" s="38"/>
      <c r="C832" s="39" t="s">
        <v>1523</v>
      </c>
      <c r="D832" s="39"/>
      <c r="E832" s="38"/>
      <c r="F832" s="40">
        <v>8.9</v>
      </c>
      <c r="G832" s="41"/>
      <c r="H832" s="42"/>
      <c r="I832" s="41"/>
      <c r="J832" s="43"/>
      <c r="K832" s="44"/>
      <c r="L832" s="41"/>
      <c r="M832" s="41"/>
      <c r="N832" s="41"/>
      <c r="O832" s="58" t="s">
        <v>2</v>
      </c>
      <c r="P832" s="41"/>
      <c r="Q832" s="41"/>
      <c r="R832" s="401"/>
      <c r="S832" s="401"/>
    </row>
    <row r="833" spans="1:27" s="36" customFormat="1" ht="11.25" outlineLevel="4" x14ac:dyDescent="0.2">
      <c r="A833" s="37"/>
      <c r="B833" s="38"/>
      <c r="C833" s="39" t="s">
        <v>1516</v>
      </c>
      <c r="D833" s="39"/>
      <c r="E833" s="38"/>
      <c r="F833" s="40">
        <v>5.2</v>
      </c>
      <c r="G833" s="41"/>
      <c r="H833" s="42"/>
      <c r="I833" s="41"/>
      <c r="J833" s="43"/>
      <c r="K833" s="44"/>
      <c r="L833" s="41"/>
      <c r="M833" s="41"/>
      <c r="N833" s="41"/>
      <c r="O833" s="58" t="s">
        <v>2</v>
      </c>
      <c r="P833" s="41"/>
      <c r="Q833" s="41"/>
      <c r="R833" s="401"/>
      <c r="S833" s="401"/>
    </row>
    <row r="834" spans="1:27" s="36" customFormat="1" ht="11.25" outlineLevel="4" x14ac:dyDescent="0.2">
      <c r="A834" s="37"/>
      <c r="B834" s="38"/>
      <c r="C834" s="39" t="s">
        <v>1524</v>
      </c>
      <c r="D834" s="39"/>
      <c r="E834" s="38"/>
      <c r="F834" s="40">
        <v>9</v>
      </c>
      <c r="G834" s="41"/>
      <c r="H834" s="42"/>
      <c r="I834" s="41"/>
      <c r="J834" s="43"/>
      <c r="K834" s="44"/>
      <c r="L834" s="41"/>
      <c r="M834" s="41"/>
      <c r="N834" s="41"/>
      <c r="O834" s="58" t="s">
        <v>2</v>
      </c>
      <c r="P834" s="41"/>
      <c r="Q834" s="41"/>
      <c r="R834" s="401"/>
      <c r="S834" s="401"/>
    </row>
    <row r="835" spans="1:27" s="36" customFormat="1" ht="11.25" outlineLevel="4" x14ac:dyDescent="0.2">
      <c r="A835" s="37"/>
      <c r="B835" s="38"/>
      <c r="C835" s="39" t="s">
        <v>1525</v>
      </c>
      <c r="D835" s="39"/>
      <c r="E835" s="38"/>
      <c r="F835" s="40">
        <v>7.5</v>
      </c>
      <c r="G835" s="41"/>
      <c r="H835" s="42"/>
      <c r="I835" s="41"/>
      <c r="J835" s="43"/>
      <c r="K835" s="44"/>
      <c r="L835" s="41"/>
      <c r="M835" s="41"/>
      <c r="N835" s="41"/>
      <c r="O835" s="58" t="s">
        <v>2</v>
      </c>
      <c r="P835" s="41"/>
      <c r="Q835" s="41"/>
      <c r="R835" s="401"/>
      <c r="S835" s="401"/>
    </row>
    <row r="836" spans="1:27" s="36" customFormat="1" ht="11.25" outlineLevel="4" x14ac:dyDescent="0.2">
      <c r="A836" s="37"/>
      <c r="B836" s="38"/>
      <c r="C836" s="39" t="s">
        <v>1526</v>
      </c>
      <c r="D836" s="39"/>
      <c r="E836" s="38"/>
      <c r="F836" s="40">
        <v>6.4</v>
      </c>
      <c r="G836" s="41"/>
      <c r="H836" s="42"/>
      <c r="I836" s="41"/>
      <c r="J836" s="43"/>
      <c r="K836" s="44"/>
      <c r="L836" s="41"/>
      <c r="M836" s="41"/>
      <c r="N836" s="41"/>
      <c r="O836" s="58" t="s">
        <v>2</v>
      </c>
      <c r="P836" s="41"/>
      <c r="Q836" s="41"/>
      <c r="R836" s="401"/>
      <c r="S836" s="401"/>
    </row>
    <row r="837" spans="1:27" s="36" customFormat="1" ht="11.25" outlineLevel="4" x14ac:dyDescent="0.2">
      <c r="A837" s="37"/>
      <c r="B837" s="38"/>
      <c r="C837" s="39" t="s">
        <v>1</v>
      </c>
      <c r="D837" s="39"/>
      <c r="E837" s="38"/>
      <c r="F837" s="40">
        <v>105.13000000000001</v>
      </c>
      <c r="G837" s="41"/>
      <c r="H837" s="42"/>
      <c r="I837" s="41"/>
      <c r="J837" s="43"/>
      <c r="K837" s="44"/>
      <c r="L837" s="41"/>
      <c r="M837" s="41"/>
      <c r="N837" s="41"/>
      <c r="O837" s="58" t="s">
        <v>2</v>
      </c>
      <c r="P837" s="41"/>
      <c r="Q837" s="41"/>
      <c r="R837" s="401"/>
      <c r="S837" s="401"/>
    </row>
    <row r="838" spans="1:27" s="30" customFormat="1" ht="12" outlineLevel="3" x14ac:dyDescent="0.2">
      <c r="A838" s="12">
        <v>12</v>
      </c>
      <c r="B838" s="31" t="s">
        <v>448</v>
      </c>
      <c r="C838" s="32" t="s">
        <v>1591</v>
      </c>
      <c r="D838" s="32" t="s">
        <v>17</v>
      </c>
      <c r="E838" s="13" t="s">
        <v>3</v>
      </c>
      <c r="F838" s="33">
        <v>4799.9399999999996</v>
      </c>
      <c r="G838" s="14">
        <v>10</v>
      </c>
      <c r="H838" s="33">
        <f>F838*(1+G838/100)</f>
        <v>5279.9340000000002</v>
      </c>
      <c r="I838" s="475"/>
      <c r="J838" s="15">
        <f>H838*I838</f>
        <v>0</v>
      </c>
      <c r="K838" s="34">
        <v>1E-4</v>
      </c>
      <c r="L838" s="35">
        <f>H838*K838</f>
        <v>0.52799340000000006</v>
      </c>
      <c r="M838" s="34"/>
      <c r="N838" s="35">
        <f>H838*M838</f>
        <v>0</v>
      </c>
      <c r="O838" s="15">
        <v>21</v>
      </c>
      <c r="P838" s="15">
        <f>J838*(O838/100)</f>
        <v>0</v>
      </c>
      <c r="Q838" s="15">
        <f>J838+P838</f>
        <v>0</v>
      </c>
      <c r="R838" s="400"/>
      <c r="S838" s="400"/>
      <c r="T838" s="232"/>
      <c r="U838" s="232"/>
      <c r="V838" s="232"/>
      <c r="W838" s="232"/>
      <c r="X838" s="232"/>
      <c r="Y838" s="232"/>
      <c r="Z838" s="232"/>
      <c r="AA838" s="232"/>
    </row>
    <row r="839" spans="1:27" s="36" customFormat="1" ht="11.25" outlineLevel="4" x14ac:dyDescent="0.2">
      <c r="A839" s="37"/>
      <c r="B839" s="38"/>
      <c r="C839" s="39" t="s">
        <v>752</v>
      </c>
      <c r="D839" s="39"/>
      <c r="E839" s="38"/>
      <c r="F839" s="40">
        <v>4799.9399999999996</v>
      </c>
      <c r="G839" s="41"/>
      <c r="H839" s="42"/>
      <c r="I839" s="41"/>
      <c r="J839" s="43"/>
      <c r="K839" s="44"/>
      <c r="L839" s="41"/>
      <c r="M839" s="41"/>
      <c r="N839" s="41"/>
      <c r="O839" s="58" t="s">
        <v>2</v>
      </c>
      <c r="P839" s="41"/>
      <c r="Q839" s="41"/>
      <c r="R839" s="401"/>
      <c r="S839" s="401"/>
    </row>
    <row r="840" spans="1:27" s="30" customFormat="1" ht="12" outlineLevel="3" x14ac:dyDescent="0.2">
      <c r="A840" s="12">
        <v>13</v>
      </c>
      <c r="B840" s="31" t="s">
        <v>228</v>
      </c>
      <c r="C840" s="32" t="s">
        <v>1841</v>
      </c>
      <c r="D840" s="32" t="s">
        <v>17</v>
      </c>
      <c r="E840" s="13" t="s">
        <v>3</v>
      </c>
      <c r="F840" s="33">
        <v>2511.5529999999999</v>
      </c>
      <c r="G840" s="14">
        <v>0</v>
      </c>
      <c r="H840" s="33">
        <f>F840*(1+G840/100)</f>
        <v>2511.5529999999999</v>
      </c>
      <c r="I840" s="475"/>
      <c r="J840" s="15">
        <f>H840*I840</f>
        <v>0</v>
      </c>
      <c r="K840" s="34"/>
      <c r="L840" s="35">
        <f>H840*K840</f>
        <v>0</v>
      </c>
      <c r="M840" s="34"/>
      <c r="N840" s="35">
        <f>H840*M840</f>
        <v>0</v>
      </c>
      <c r="O840" s="15">
        <v>21</v>
      </c>
      <c r="P840" s="15">
        <f>J840*(O840/100)</f>
        <v>0</v>
      </c>
      <c r="Q840" s="15">
        <f>J840+P840</f>
        <v>0</v>
      </c>
      <c r="R840" s="400"/>
      <c r="S840" s="400"/>
      <c r="T840" s="232"/>
      <c r="U840" s="232"/>
      <c r="V840" s="232"/>
      <c r="W840" s="232"/>
      <c r="X840" s="232"/>
      <c r="Y840" s="232"/>
      <c r="Z840" s="232"/>
      <c r="AA840" s="232"/>
    </row>
    <row r="841" spans="1:27" s="36" customFormat="1" ht="11.25" outlineLevel="4" x14ac:dyDescent="0.2">
      <c r="A841" s="37"/>
      <c r="B841" s="38"/>
      <c r="C841" s="39" t="s">
        <v>1182</v>
      </c>
      <c r="D841" s="39"/>
      <c r="E841" s="38"/>
      <c r="F841" s="40">
        <v>0</v>
      </c>
      <c r="G841" s="41"/>
      <c r="H841" s="42"/>
      <c r="I841" s="41"/>
      <c r="J841" s="43"/>
      <c r="K841" s="44"/>
      <c r="L841" s="41"/>
      <c r="M841" s="41"/>
      <c r="N841" s="41"/>
      <c r="O841" s="58" t="s">
        <v>2</v>
      </c>
      <c r="P841" s="41"/>
      <c r="Q841" s="41"/>
      <c r="R841" s="401"/>
      <c r="S841" s="401"/>
    </row>
    <row r="842" spans="1:27" s="36" customFormat="1" ht="11.25" outlineLevel="4" x14ac:dyDescent="0.2">
      <c r="A842" s="37"/>
      <c r="B842" s="38"/>
      <c r="C842" s="39" t="s">
        <v>1403</v>
      </c>
      <c r="D842" s="39"/>
      <c r="E842" s="38"/>
      <c r="F842" s="40">
        <v>0</v>
      </c>
      <c r="G842" s="41"/>
      <c r="H842" s="42"/>
      <c r="I842" s="41"/>
      <c r="J842" s="43"/>
      <c r="K842" s="44"/>
      <c r="L842" s="41"/>
      <c r="M842" s="41"/>
      <c r="N842" s="41"/>
      <c r="O842" s="58" t="s">
        <v>2</v>
      </c>
      <c r="P842" s="41"/>
      <c r="Q842" s="41"/>
      <c r="R842" s="401"/>
      <c r="S842" s="401"/>
    </row>
    <row r="843" spans="1:27" s="36" customFormat="1" ht="11.25" outlineLevel="4" x14ac:dyDescent="0.2">
      <c r="A843" s="37"/>
      <c r="B843" s="38"/>
      <c r="C843" s="39" t="s">
        <v>1372</v>
      </c>
      <c r="D843" s="39"/>
      <c r="E843" s="38"/>
      <c r="F843" s="40">
        <v>107.63999999999999</v>
      </c>
      <c r="G843" s="41"/>
      <c r="H843" s="42"/>
      <c r="I843" s="41"/>
      <c r="J843" s="43"/>
      <c r="K843" s="44"/>
      <c r="L843" s="41"/>
      <c r="M843" s="41"/>
      <c r="N843" s="41"/>
      <c r="O843" s="58" t="s">
        <v>2</v>
      </c>
      <c r="P843" s="41"/>
      <c r="Q843" s="41"/>
      <c r="R843" s="401"/>
      <c r="S843" s="401"/>
    </row>
    <row r="844" spans="1:27" s="36" customFormat="1" ht="11.25" outlineLevel="4" x14ac:dyDescent="0.2">
      <c r="A844" s="37"/>
      <c r="B844" s="38"/>
      <c r="C844" s="39" t="s">
        <v>1316</v>
      </c>
      <c r="D844" s="39"/>
      <c r="E844" s="38"/>
      <c r="F844" s="40">
        <v>2.76</v>
      </c>
      <c r="G844" s="41"/>
      <c r="H844" s="42"/>
      <c r="I844" s="41"/>
      <c r="J844" s="43"/>
      <c r="K844" s="44"/>
      <c r="L844" s="41"/>
      <c r="M844" s="41"/>
      <c r="N844" s="41"/>
      <c r="O844" s="58" t="s">
        <v>2</v>
      </c>
      <c r="P844" s="41"/>
      <c r="Q844" s="41"/>
      <c r="R844" s="401"/>
      <c r="S844" s="401"/>
    </row>
    <row r="845" spans="1:27" s="36" customFormat="1" ht="11.25" outlineLevel="4" x14ac:dyDescent="0.2">
      <c r="A845" s="37"/>
      <c r="B845" s="38"/>
      <c r="C845" s="39" t="s">
        <v>1317</v>
      </c>
      <c r="D845" s="39"/>
      <c r="E845" s="38"/>
      <c r="F845" s="40">
        <v>21.21</v>
      </c>
      <c r="G845" s="41"/>
      <c r="H845" s="42"/>
      <c r="I845" s="41"/>
      <c r="J845" s="43"/>
      <c r="K845" s="44"/>
      <c r="L845" s="41"/>
      <c r="M845" s="41"/>
      <c r="N845" s="41"/>
      <c r="O845" s="58" t="s">
        <v>2</v>
      </c>
      <c r="P845" s="41"/>
      <c r="Q845" s="41"/>
      <c r="R845" s="401"/>
      <c r="S845" s="401"/>
    </row>
    <row r="846" spans="1:27" s="36" customFormat="1" ht="11.25" outlineLevel="4" x14ac:dyDescent="0.2">
      <c r="A846" s="37"/>
      <c r="B846" s="38"/>
      <c r="C846" s="39" t="s">
        <v>1318</v>
      </c>
      <c r="D846" s="39"/>
      <c r="E846" s="38"/>
      <c r="F846" s="40">
        <v>2.8</v>
      </c>
      <c r="G846" s="41"/>
      <c r="H846" s="42"/>
      <c r="I846" s="41"/>
      <c r="J846" s="43"/>
      <c r="K846" s="44"/>
      <c r="L846" s="41"/>
      <c r="M846" s="41"/>
      <c r="N846" s="41"/>
      <c r="O846" s="58" t="s">
        <v>2</v>
      </c>
      <c r="P846" s="41"/>
      <c r="Q846" s="41"/>
      <c r="R846" s="401"/>
      <c r="S846" s="401"/>
    </row>
    <row r="847" spans="1:27" s="36" customFormat="1" ht="11.25" outlineLevel="4" x14ac:dyDescent="0.2">
      <c r="A847" s="37"/>
      <c r="B847" s="38"/>
      <c r="C847" s="39" t="s">
        <v>1373</v>
      </c>
      <c r="D847" s="39"/>
      <c r="E847" s="38"/>
      <c r="F847" s="40">
        <v>30.36</v>
      </c>
      <c r="G847" s="41"/>
      <c r="H847" s="42"/>
      <c r="I847" s="41"/>
      <c r="J847" s="43"/>
      <c r="K847" s="44"/>
      <c r="L847" s="41"/>
      <c r="M847" s="41"/>
      <c r="N847" s="41"/>
      <c r="O847" s="58" t="s">
        <v>2</v>
      </c>
      <c r="P847" s="41"/>
      <c r="Q847" s="41"/>
      <c r="R847" s="401"/>
      <c r="S847" s="401"/>
    </row>
    <row r="848" spans="1:27" s="36" customFormat="1" ht="11.25" outlineLevel="4" x14ac:dyDescent="0.2">
      <c r="A848" s="37"/>
      <c r="B848" s="38"/>
      <c r="C848" s="39" t="s">
        <v>1319</v>
      </c>
      <c r="D848" s="39"/>
      <c r="E848" s="38"/>
      <c r="F848" s="40">
        <v>4.4000000000000004</v>
      </c>
      <c r="G848" s="41"/>
      <c r="H848" s="42"/>
      <c r="I848" s="41"/>
      <c r="J848" s="43"/>
      <c r="K848" s="44"/>
      <c r="L848" s="41"/>
      <c r="M848" s="41"/>
      <c r="N848" s="41"/>
      <c r="O848" s="58" t="s">
        <v>2</v>
      </c>
      <c r="P848" s="41"/>
      <c r="Q848" s="41"/>
      <c r="R848" s="401"/>
      <c r="S848" s="401"/>
    </row>
    <row r="849" spans="1:19" s="36" customFormat="1" ht="11.25" outlineLevel="4" x14ac:dyDescent="0.2">
      <c r="A849" s="37"/>
      <c r="B849" s="38"/>
      <c r="C849" s="39" t="s">
        <v>1321</v>
      </c>
      <c r="D849" s="39"/>
      <c r="E849" s="38"/>
      <c r="F849" s="40">
        <v>28.3</v>
      </c>
      <c r="G849" s="41"/>
      <c r="H849" s="42"/>
      <c r="I849" s="41"/>
      <c r="J849" s="43"/>
      <c r="K849" s="44"/>
      <c r="L849" s="41"/>
      <c r="M849" s="41"/>
      <c r="N849" s="41"/>
      <c r="O849" s="58" t="s">
        <v>2</v>
      </c>
      <c r="P849" s="41"/>
      <c r="Q849" s="41"/>
      <c r="R849" s="401"/>
      <c r="S849" s="401"/>
    </row>
    <row r="850" spans="1:19" s="36" customFormat="1" ht="11.25" outlineLevel="4" x14ac:dyDescent="0.2">
      <c r="A850" s="37"/>
      <c r="B850" s="38"/>
      <c r="C850" s="39" t="s">
        <v>1325</v>
      </c>
      <c r="D850" s="39"/>
      <c r="E850" s="38"/>
      <c r="F850" s="40">
        <v>4.93</v>
      </c>
      <c r="G850" s="41"/>
      <c r="H850" s="42"/>
      <c r="I850" s="41"/>
      <c r="J850" s="43"/>
      <c r="K850" s="44"/>
      <c r="L850" s="41"/>
      <c r="M850" s="41"/>
      <c r="N850" s="41"/>
      <c r="O850" s="58" t="s">
        <v>2</v>
      </c>
      <c r="P850" s="41"/>
      <c r="Q850" s="41"/>
      <c r="R850" s="401"/>
      <c r="S850" s="401"/>
    </row>
    <row r="851" spans="1:19" s="36" customFormat="1" ht="11.25" outlineLevel="4" x14ac:dyDescent="0.2">
      <c r="A851" s="37"/>
      <c r="B851" s="38"/>
      <c r="C851" s="39" t="s">
        <v>1377</v>
      </c>
      <c r="D851" s="39"/>
      <c r="E851" s="38"/>
      <c r="F851" s="40">
        <v>51.099999999999994</v>
      </c>
      <c r="G851" s="41"/>
      <c r="H851" s="42"/>
      <c r="I851" s="41"/>
      <c r="J851" s="43"/>
      <c r="K851" s="44"/>
      <c r="L851" s="41"/>
      <c r="M851" s="41"/>
      <c r="N851" s="41"/>
      <c r="O851" s="58" t="s">
        <v>2</v>
      </c>
      <c r="P851" s="41"/>
      <c r="Q851" s="41"/>
      <c r="R851" s="401"/>
      <c r="S851" s="401"/>
    </row>
    <row r="852" spans="1:19" s="36" customFormat="1" ht="11.25" outlineLevel="4" x14ac:dyDescent="0.2">
      <c r="A852" s="37"/>
      <c r="B852" s="38"/>
      <c r="C852" s="39" t="s">
        <v>1330</v>
      </c>
      <c r="D852" s="39"/>
      <c r="E852" s="38"/>
      <c r="F852" s="40">
        <v>10.199999999999999</v>
      </c>
      <c r="G852" s="41"/>
      <c r="H852" s="42"/>
      <c r="I852" s="41"/>
      <c r="J852" s="43"/>
      <c r="K852" s="44"/>
      <c r="L852" s="41"/>
      <c r="M852" s="41"/>
      <c r="N852" s="41"/>
      <c r="O852" s="58" t="s">
        <v>2</v>
      </c>
      <c r="P852" s="41"/>
      <c r="Q852" s="41"/>
      <c r="R852" s="401"/>
      <c r="S852" s="401"/>
    </row>
    <row r="853" spans="1:19" s="36" customFormat="1" ht="11.25" outlineLevel="4" x14ac:dyDescent="0.2">
      <c r="A853" s="37"/>
      <c r="B853" s="38"/>
      <c r="C853" s="39" t="s">
        <v>999</v>
      </c>
      <c r="D853" s="39"/>
      <c r="E853" s="38"/>
      <c r="F853" s="40">
        <v>3.6</v>
      </c>
      <c r="G853" s="41"/>
      <c r="H853" s="42"/>
      <c r="I853" s="41"/>
      <c r="J853" s="43"/>
      <c r="K853" s="44"/>
      <c r="L853" s="41"/>
      <c r="M853" s="41"/>
      <c r="N853" s="41"/>
      <c r="O853" s="58" t="s">
        <v>2</v>
      </c>
      <c r="P853" s="41"/>
      <c r="Q853" s="41"/>
      <c r="R853" s="401"/>
      <c r="S853" s="401"/>
    </row>
    <row r="854" spans="1:19" s="36" customFormat="1" ht="11.25" outlineLevel="4" x14ac:dyDescent="0.2">
      <c r="A854" s="37"/>
      <c r="B854" s="38"/>
      <c r="C854" s="39" t="s">
        <v>1331</v>
      </c>
      <c r="D854" s="39"/>
      <c r="E854" s="38"/>
      <c r="F854" s="40">
        <v>5.2</v>
      </c>
      <c r="G854" s="41"/>
      <c r="H854" s="42"/>
      <c r="I854" s="41"/>
      <c r="J854" s="43"/>
      <c r="K854" s="44"/>
      <c r="L854" s="41"/>
      <c r="M854" s="41"/>
      <c r="N854" s="41"/>
      <c r="O854" s="58" t="s">
        <v>2</v>
      </c>
      <c r="P854" s="41"/>
      <c r="Q854" s="41"/>
      <c r="R854" s="401"/>
      <c r="S854" s="401"/>
    </row>
    <row r="855" spans="1:19" s="36" customFormat="1" ht="11.25" outlineLevel="4" x14ac:dyDescent="0.2">
      <c r="A855" s="37"/>
      <c r="B855" s="38"/>
      <c r="C855" s="39" t="s">
        <v>1332</v>
      </c>
      <c r="D855" s="39"/>
      <c r="E855" s="38"/>
      <c r="F855" s="40">
        <v>12</v>
      </c>
      <c r="G855" s="41"/>
      <c r="H855" s="42"/>
      <c r="I855" s="41"/>
      <c r="J855" s="43"/>
      <c r="K855" s="44"/>
      <c r="L855" s="41"/>
      <c r="M855" s="41"/>
      <c r="N855" s="41"/>
      <c r="O855" s="58" t="s">
        <v>2</v>
      </c>
      <c r="P855" s="41"/>
      <c r="Q855" s="41"/>
      <c r="R855" s="401"/>
      <c r="S855" s="401"/>
    </row>
    <row r="856" spans="1:19" s="36" customFormat="1" ht="11.25" outlineLevel="4" x14ac:dyDescent="0.2">
      <c r="A856" s="37"/>
      <c r="B856" s="38"/>
      <c r="C856" s="39" t="s">
        <v>848</v>
      </c>
      <c r="D856" s="39"/>
      <c r="E856" s="38"/>
      <c r="F856" s="40">
        <v>1.6</v>
      </c>
      <c r="G856" s="41"/>
      <c r="H856" s="42"/>
      <c r="I856" s="41"/>
      <c r="J856" s="43"/>
      <c r="K856" s="44"/>
      <c r="L856" s="41"/>
      <c r="M856" s="41"/>
      <c r="N856" s="41"/>
      <c r="O856" s="58" t="s">
        <v>2</v>
      </c>
      <c r="P856" s="41"/>
      <c r="Q856" s="41"/>
      <c r="R856" s="401"/>
      <c r="S856" s="401"/>
    </row>
    <row r="857" spans="1:19" s="36" customFormat="1" ht="11.25" outlineLevel="4" x14ac:dyDescent="0.2">
      <c r="A857" s="37"/>
      <c r="B857" s="38"/>
      <c r="C857" s="39" t="s">
        <v>1333</v>
      </c>
      <c r="D857" s="39"/>
      <c r="E857" s="38"/>
      <c r="F857" s="40">
        <v>2.8</v>
      </c>
      <c r="G857" s="41"/>
      <c r="H857" s="42"/>
      <c r="I857" s="41"/>
      <c r="J857" s="43"/>
      <c r="K857" s="44"/>
      <c r="L857" s="41"/>
      <c r="M857" s="41"/>
      <c r="N857" s="41"/>
      <c r="O857" s="58" t="s">
        <v>2</v>
      </c>
      <c r="P857" s="41"/>
      <c r="Q857" s="41"/>
      <c r="R857" s="401"/>
      <c r="S857" s="401"/>
    </row>
    <row r="858" spans="1:19" s="36" customFormat="1" ht="11.25" outlineLevel="4" x14ac:dyDescent="0.2">
      <c r="A858" s="37"/>
      <c r="B858" s="38"/>
      <c r="C858" s="39" t="s">
        <v>1249</v>
      </c>
      <c r="D858" s="39"/>
      <c r="E858" s="38"/>
      <c r="F858" s="40">
        <v>10.8</v>
      </c>
      <c r="G858" s="41"/>
      <c r="H858" s="42"/>
      <c r="I858" s="41"/>
      <c r="J858" s="43"/>
      <c r="K858" s="44"/>
      <c r="L858" s="41"/>
      <c r="M858" s="41"/>
      <c r="N858" s="41"/>
      <c r="O858" s="58" t="s">
        <v>2</v>
      </c>
      <c r="P858" s="41"/>
      <c r="Q858" s="41"/>
      <c r="R858" s="401"/>
      <c r="S858" s="401"/>
    </row>
    <row r="859" spans="1:19" s="36" customFormat="1" ht="11.25" outlineLevel="4" x14ac:dyDescent="0.2">
      <c r="A859" s="37"/>
      <c r="B859" s="38"/>
      <c r="C859" s="39" t="s">
        <v>1250</v>
      </c>
      <c r="D859" s="39"/>
      <c r="E859" s="38"/>
      <c r="F859" s="40">
        <v>5.4</v>
      </c>
      <c r="G859" s="41"/>
      <c r="H859" s="42"/>
      <c r="I859" s="41"/>
      <c r="J859" s="43"/>
      <c r="K859" s="44"/>
      <c r="L859" s="41"/>
      <c r="M859" s="41"/>
      <c r="N859" s="41"/>
      <c r="O859" s="58" t="s">
        <v>2</v>
      </c>
      <c r="P859" s="41"/>
      <c r="Q859" s="41"/>
      <c r="R859" s="401"/>
      <c r="S859" s="401"/>
    </row>
    <row r="860" spans="1:19" s="36" customFormat="1" ht="11.25" outlineLevel="4" x14ac:dyDescent="0.2">
      <c r="A860" s="37"/>
      <c r="B860" s="38"/>
      <c r="C860" s="39" t="s">
        <v>1251</v>
      </c>
      <c r="D860" s="39"/>
      <c r="E860" s="38"/>
      <c r="F860" s="40">
        <v>5.4</v>
      </c>
      <c r="G860" s="41"/>
      <c r="H860" s="42"/>
      <c r="I860" s="41"/>
      <c r="J860" s="43"/>
      <c r="K860" s="44"/>
      <c r="L860" s="41"/>
      <c r="M860" s="41"/>
      <c r="N860" s="41"/>
      <c r="O860" s="58" t="s">
        <v>2</v>
      </c>
      <c r="P860" s="41"/>
      <c r="Q860" s="41"/>
      <c r="R860" s="401"/>
      <c r="S860" s="401"/>
    </row>
    <row r="861" spans="1:19" s="36" customFormat="1" ht="11.25" outlineLevel="4" x14ac:dyDescent="0.2">
      <c r="A861" s="37"/>
      <c r="B861" s="38"/>
      <c r="C861" s="39" t="s">
        <v>1378</v>
      </c>
      <c r="D861" s="39"/>
      <c r="E861" s="38"/>
      <c r="F861" s="40">
        <v>31.92</v>
      </c>
      <c r="G861" s="41"/>
      <c r="H861" s="42"/>
      <c r="I861" s="41"/>
      <c r="J861" s="43"/>
      <c r="K861" s="44"/>
      <c r="L861" s="41"/>
      <c r="M861" s="41"/>
      <c r="N861" s="41"/>
      <c r="O861" s="58" t="s">
        <v>2</v>
      </c>
      <c r="P861" s="41"/>
      <c r="Q861" s="41"/>
      <c r="R861" s="401"/>
      <c r="S861" s="401"/>
    </row>
    <row r="862" spans="1:19" s="36" customFormat="1" ht="11.25" outlineLevel="4" x14ac:dyDescent="0.2">
      <c r="A862" s="37"/>
      <c r="B862" s="38"/>
      <c r="C862" s="39" t="s">
        <v>1253</v>
      </c>
      <c r="D862" s="39"/>
      <c r="E862" s="38"/>
      <c r="F862" s="40">
        <v>12.12</v>
      </c>
      <c r="G862" s="41"/>
      <c r="H862" s="42"/>
      <c r="I862" s="41"/>
      <c r="J862" s="43"/>
      <c r="K862" s="44"/>
      <c r="L862" s="41"/>
      <c r="M862" s="41"/>
      <c r="N862" s="41"/>
      <c r="O862" s="58" t="s">
        <v>2</v>
      </c>
      <c r="P862" s="41"/>
      <c r="Q862" s="41"/>
      <c r="R862" s="401"/>
      <c r="S862" s="401"/>
    </row>
    <row r="863" spans="1:19" s="36" customFormat="1" ht="11.25" outlineLevel="4" x14ac:dyDescent="0.2">
      <c r="A863" s="37"/>
      <c r="B863" s="38"/>
      <c r="C863" s="39" t="s">
        <v>1</v>
      </c>
      <c r="D863" s="39"/>
      <c r="E863" s="38"/>
      <c r="F863" s="40">
        <v>354.54</v>
      </c>
      <c r="G863" s="41"/>
      <c r="H863" s="42"/>
      <c r="I863" s="41"/>
      <c r="J863" s="43"/>
      <c r="K863" s="44"/>
      <c r="L863" s="41"/>
      <c r="M863" s="41"/>
      <c r="N863" s="41"/>
      <c r="O863" s="58" t="s">
        <v>2</v>
      </c>
      <c r="P863" s="41"/>
      <c r="Q863" s="41"/>
      <c r="R863" s="401"/>
      <c r="S863" s="401"/>
    </row>
    <row r="864" spans="1:19" s="36" customFormat="1" ht="11.25" outlineLevel="4" x14ac:dyDescent="0.2">
      <c r="A864" s="37"/>
      <c r="B864" s="38"/>
      <c r="C864" s="39" t="s">
        <v>1344</v>
      </c>
      <c r="D864" s="39"/>
      <c r="E864" s="38"/>
      <c r="F864" s="40">
        <v>0</v>
      </c>
      <c r="G864" s="41"/>
      <c r="H864" s="42"/>
      <c r="I864" s="41"/>
      <c r="J864" s="43"/>
      <c r="K864" s="44"/>
      <c r="L864" s="41"/>
      <c r="M864" s="41"/>
      <c r="N864" s="41"/>
      <c r="O864" s="58" t="s">
        <v>2</v>
      </c>
      <c r="P864" s="41"/>
      <c r="Q864" s="41"/>
      <c r="R864" s="401"/>
      <c r="S864" s="401"/>
    </row>
    <row r="865" spans="1:19" s="36" customFormat="1" ht="11.25" outlineLevel="4" x14ac:dyDescent="0.2">
      <c r="A865" s="37"/>
      <c r="B865" s="38"/>
      <c r="C865" s="39" t="s">
        <v>1403</v>
      </c>
      <c r="D865" s="39"/>
      <c r="E865" s="38"/>
      <c r="F865" s="40">
        <v>0</v>
      </c>
      <c r="G865" s="41"/>
      <c r="H865" s="42"/>
      <c r="I865" s="41"/>
      <c r="J865" s="43"/>
      <c r="K865" s="44"/>
      <c r="L865" s="41"/>
      <c r="M865" s="41"/>
      <c r="N865" s="41"/>
      <c r="O865" s="58" t="s">
        <v>2</v>
      </c>
      <c r="P865" s="41"/>
      <c r="Q865" s="41"/>
      <c r="R865" s="401"/>
      <c r="S865" s="401"/>
    </row>
    <row r="866" spans="1:19" s="36" customFormat="1" ht="11.25" outlineLevel="4" x14ac:dyDescent="0.2">
      <c r="A866" s="37"/>
      <c r="B866" s="38"/>
      <c r="C866" s="39" t="s">
        <v>1374</v>
      </c>
      <c r="D866" s="39"/>
      <c r="E866" s="38"/>
      <c r="F866" s="40">
        <v>648</v>
      </c>
      <c r="G866" s="41"/>
      <c r="H866" s="42"/>
      <c r="I866" s="41"/>
      <c r="J866" s="43"/>
      <c r="K866" s="44"/>
      <c r="L866" s="41"/>
      <c r="M866" s="41"/>
      <c r="N866" s="41"/>
      <c r="O866" s="58" t="s">
        <v>2</v>
      </c>
      <c r="P866" s="41"/>
      <c r="Q866" s="41"/>
      <c r="R866" s="401"/>
      <c r="S866" s="401"/>
    </row>
    <row r="867" spans="1:19" s="36" customFormat="1" ht="11.25" outlineLevel="4" x14ac:dyDescent="0.2">
      <c r="A867" s="37"/>
      <c r="B867" s="38"/>
      <c r="C867" s="39" t="s">
        <v>1375</v>
      </c>
      <c r="D867" s="39"/>
      <c r="E867" s="38"/>
      <c r="F867" s="40">
        <v>572</v>
      </c>
      <c r="G867" s="41"/>
      <c r="H867" s="42"/>
      <c r="I867" s="41"/>
      <c r="J867" s="43"/>
      <c r="K867" s="44"/>
      <c r="L867" s="41"/>
      <c r="M867" s="41"/>
      <c r="N867" s="41"/>
      <c r="O867" s="58" t="s">
        <v>2</v>
      </c>
      <c r="P867" s="41"/>
      <c r="Q867" s="41"/>
      <c r="R867" s="401"/>
      <c r="S867" s="401"/>
    </row>
    <row r="868" spans="1:19" s="36" customFormat="1" ht="11.25" outlineLevel="4" x14ac:dyDescent="0.2">
      <c r="A868" s="37"/>
      <c r="B868" s="38"/>
      <c r="C868" s="39" t="s">
        <v>1320</v>
      </c>
      <c r="D868" s="39"/>
      <c r="E868" s="38"/>
      <c r="F868" s="40">
        <v>3</v>
      </c>
      <c r="G868" s="41"/>
      <c r="H868" s="42"/>
      <c r="I868" s="41"/>
      <c r="J868" s="43"/>
      <c r="K868" s="44"/>
      <c r="L868" s="41"/>
      <c r="M868" s="41"/>
      <c r="N868" s="41"/>
      <c r="O868" s="58" t="s">
        <v>2</v>
      </c>
      <c r="P868" s="41"/>
      <c r="Q868" s="41"/>
      <c r="R868" s="401"/>
      <c r="S868" s="401"/>
    </row>
    <row r="869" spans="1:19" s="36" customFormat="1" ht="11.25" outlineLevel="4" x14ac:dyDescent="0.2">
      <c r="A869" s="37"/>
      <c r="B869" s="38"/>
      <c r="C869" s="39" t="s">
        <v>1376</v>
      </c>
      <c r="D869" s="39"/>
      <c r="E869" s="38"/>
      <c r="F869" s="40">
        <v>134.1</v>
      </c>
      <c r="G869" s="41"/>
      <c r="H869" s="42"/>
      <c r="I869" s="41"/>
      <c r="J869" s="43"/>
      <c r="K869" s="44"/>
      <c r="L869" s="41"/>
      <c r="M869" s="41"/>
      <c r="N869" s="41"/>
      <c r="O869" s="58" t="s">
        <v>2</v>
      </c>
      <c r="P869" s="41"/>
      <c r="Q869" s="41"/>
      <c r="R869" s="401"/>
      <c r="S869" s="401"/>
    </row>
    <row r="870" spans="1:19" s="36" customFormat="1" ht="11.25" outlineLevel="4" x14ac:dyDescent="0.2">
      <c r="A870" s="37"/>
      <c r="B870" s="38"/>
      <c r="C870" s="39" t="s">
        <v>1322</v>
      </c>
      <c r="D870" s="39"/>
      <c r="E870" s="38"/>
      <c r="F870" s="40">
        <v>35</v>
      </c>
      <c r="G870" s="41"/>
      <c r="H870" s="42"/>
      <c r="I870" s="41"/>
      <c r="J870" s="43"/>
      <c r="K870" s="44"/>
      <c r="L870" s="41"/>
      <c r="M870" s="41"/>
      <c r="N870" s="41"/>
      <c r="O870" s="58" t="s">
        <v>2</v>
      </c>
      <c r="P870" s="41"/>
      <c r="Q870" s="41"/>
      <c r="R870" s="401"/>
      <c r="S870" s="401"/>
    </row>
    <row r="871" spans="1:19" s="36" customFormat="1" ht="11.25" outlineLevel="4" x14ac:dyDescent="0.2">
      <c r="A871" s="37"/>
      <c r="B871" s="38"/>
      <c r="C871" s="39" t="s">
        <v>1323</v>
      </c>
      <c r="D871" s="39"/>
      <c r="E871" s="38"/>
      <c r="F871" s="40">
        <v>35.799999999999997</v>
      </c>
      <c r="G871" s="41"/>
      <c r="H871" s="42"/>
      <c r="I871" s="41"/>
      <c r="J871" s="43"/>
      <c r="K871" s="44"/>
      <c r="L871" s="41"/>
      <c r="M871" s="41"/>
      <c r="N871" s="41"/>
      <c r="O871" s="58" t="s">
        <v>2</v>
      </c>
      <c r="P871" s="41"/>
      <c r="Q871" s="41"/>
      <c r="R871" s="401"/>
      <c r="S871" s="401"/>
    </row>
    <row r="872" spans="1:19" s="36" customFormat="1" ht="11.25" outlineLevel="4" x14ac:dyDescent="0.2">
      <c r="A872" s="37"/>
      <c r="B872" s="38"/>
      <c r="C872" s="39" t="s">
        <v>1324</v>
      </c>
      <c r="D872" s="39"/>
      <c r="E872" s="38"/>
      <c r="F872" s="40">
        <v>46.75</v>
      </c>
      <c r="G872" s="41"/>
      <c r="H872" s="42"/>
      <c r="I872" s="41"/>
      <c r="J872" s="43"/>
      <c r="K872" s="44"/>
      <c r="L872" s="41"/>
      <c r="M872" s="41"/>
      <c r="N872" s="41"/>
      <c r="O872" s="58" t="s">
        <v>2</v>
      </c>
      <c r="P872" s="41"/>
      <c r="Q872" s="41"/>
      <c r="R872" s="401"/>
      <c r="S872" s="401"/>
    </row>
    <row r="873" spans="1:19" s="36" customFormat="1" ht="11.25" outlineLevel="4" x14ac:dyDescent="0.2">
      <c r="A873" s="37"/>
      <c r="B873" s="38"/>
      <c r="C873" s="39" t="s">
        <v>1326</v>
      </c>
      <c r="D873" s="39"/>
      <c r="E873" s="38"/>
      <c r="F873" s="40">
        <v>5.4</v>
      </c>
      <c r="G873" s="41"/>
      <c r="H873" s="42"/>
      <c r="I873" s="41"/>
      <c r="J873" s="43"/>
      <c r="K873" s="44"/>
      <c r="L873" s="41"/>
      <c r="M873" s="41"/>
      <c r="N873" s="41"/>
      <c r="O873" s="58" t="s">
        <v>2</v>
      </c>
      <c r="P873" s="41"/>
      <c r="Q873" s="41"/>
      <c r="R873" s="401"/>
      <c r="S873" s="401"/>
    </row>
    <row r="874" spans="1:19" s="36" customFormat="1" ht="11.25" outlineLevel="4" x14ac:dyDescent="0.2">
      <c r="A874" s="37"/>
      <c r="B874" s="38"/>
      <c r="C874" s="39" t="s">
        <v>1327</v>
      </c>
      <c r="D874" s="39"/>
      <c r="E874" s="38"/>
      <c r="F874" s="40">
        <v>12.6</v>
      </c>
      <c r="G874" s="41"/>
      <c r="H874" s="42"/>
      <c r="I874" s="41"/>
      <c r="J874" s="43"/>
      <c r="K874" s="44"/>
      <c r="L874" s="41"/>
      <c r="M874" s="41"/>
      <c r="N874" s="41"/>
      <c r="O874" s="58" t="s">
        <v>2</v>
      </c>
      <c r="P874" s="41"/>
      <c r="Q874" s="41"/>
      <c r="R874" s="401"/>
      <c r="S874" s="401"/>
    </row>
    <row r="875" spans="1:19" s="36" customFormat="1" ht="11.25" outlineLevel="4" x14ac:dyDescent="0.2">
      <c r="A875" s="37"/>
      <c r="B875" s="38"/>
      <c r="C875" s="39" t="s">
        <v>1328</v>
      </c>
      <c r="D875" s="39"/>
      <c r="E875" s="38"/>
      <c r="F875" s="40">
        <v>18.899999999999999</v>
      </c>
      <c r="G875" s="41"/>
      <c r="H875" s="42"/>
      <c r="I875" s="41"/>
      <c r="J875" s="43"/>
      <c r="K875" s="44"/>
      <c r="L875" s="41"/>
      <c r="M875" s="41"/>
      <c r="N875" s="41"/>
      <c r="O875" s="58" t="s">
        <v>2</v>
      </c>
      <c r="P875" s="41"/>
      <c r="Q875" s="41"/>
      <c r="R875" s="401"/>
      <c r="S875" s="401"/>
    </row>
    <row r="876" spans="1:19" s="36" customFormat="1" ht="11.25" outlineLevel="4" x14ac:dyDescent="0.2">
      <c r="A876" s="37"/>
      <c r="B876" s="38"/>
      <c r="C876" s="39" t="s">
        <v>1329</v>
      </c>
      <c r="D876" s="39"/>
      <c r="E876" s="38"/>
      <c r="F876" s="40">
        <v>32.849999999999994</v>
      </c>
      <c r="G876" s="41"/>
      <c r="H876" s="42"/>
      <c r="I876" s="41"/>
      <c r="J876" s="43"/>
      <c r="K876" s="44"/>
      <c r="L876" s="41"/>
      <c r="M876" s="41"/>
      <c r="N876" s="41"/>
      <c r="O876" s="58" t="s">
        <v>2</v>
      </c>
      <c r="P876" s="41"/>
      <c r="Q876" s="41"/>
      <c r="R876" s="401"/>
      <c r="S876" s="401"/>
    </row>
    <row r="877" spans="1:19" s="36" customFormat="1" ht="11.25" outlineLevel="4" x14ac:dyDescent="0.2">
      <c r="A877" s="37"/>
      <c r="B877" s="38"/>
      <c r="C877" s="39" t="s">
        <v>1334</v>
      </c>
      <c r="D877" s="39"/>
      <c r="E877" s="38"/>
      <c r="F877" s="40">
        <v>24</v>
      </c>
      <c r="G877" s="41"/>
      <c r="H877" s="42"/>
      <c r="I877" s="41"/>
      <c r="J877" s="43"/>
      <c r="K877" s="44"/>
      <c r="L877" s="41"/>
      <c r="M877" s="41"/>
      <c r="N877" s="41"/>
      <c r="O877" s="58" t="s">
        <v>2</v>
      </c>
      <c r="P877" s="41"/>
      <c r="Q877" s="41"/>
      <c r="R877" s="401"/>
      <c r="S877" s="401"/>
    </row>
    <row r="878" spans="1:19" s="36" customFormat="1" ht="11.25" outlineLevel="4" x14ac:dyDescent="0.2">
      <c r="A878" s="37"/>
      <c r="B878" s="38"/>
      <c r="C878" s="39" t="s">
        <v>1</v>
      </c>
      <c r="D878" s="39"/>
      <c r="E878" s="38"/>
      <c r="F878" s="40">
        <v>1568.4</v>
      </c>
      <c r="G878" s="41"/>
      <c r="H878" s="42"/>
      <c r="I878" s="41"/>
      <c r="J878" s="43"/>
      <c r="K878" s="44"/>
      <c r="L878" s="41"/>
      <c r="M878" s="41"/>
      <c r="N878" s="41"/>
      <c r="O878" s="58" t="s">
        <v>2</v>
      </c>
      <c r="P878" s="41"/>
      <c r="Q878" s="41"/>
      <c r="R878" s="401"/>
      <c r="S878" s="401"/>
    </row>
    <row r="879" spans="1:19" s="36" customFormat="1" ht="11.25" outlineLevel="4" x14ac:dyDescent="0.2">
      <c r="A879" s="37"/>
      <c r="B879" s="38"/>
      <c r="C879" s="39" t="s">
        <v>111</v>
      </c>
      <c r="D879" s="39"/>
      <c r="E879" s="38"/>
      <c r="F879" s="40">
        <v>0</v>
      </c>
      <c r="G879" s="41"/>
      <c r="H879" s="42"/>
      <c r="I879" s="41"/>
      <c r="J879" s="43"/>
      <c r="K879" s="44"/>
      <c r="L879" s="41"/>
      <c r="M879" s="41"/>
      <c r="N879" s="41"/>
      <c r="O879" s="58" t="s">
        <v>2</v>
      </c>
      <c r="P879" s="41"/>
      <c r="Q879" s="41"/>
      <c r="R879" s="401"/>
      <c r="S879" s="401"/>
    </row>
    <row r="880" spans="1:19" s="36" customFormat="1" ht="11.25" outlineLevel="4" x14ac:dyDescent="0.2">
      <c r="A880" s="37"/>
      <c r="B880" s="38"/>
      <c r="C880" s="39" t="s">
        <v>1403</v>
      </c>
      <c r="D880" s="39"/>
      <c r="E880" s="38"/>
      <c r="F880" s="40">
        <v>0</v>
      </c>
      <c r="G880" s="41"/>
      <c r="H880" s="42"/>
      <c r="I880" s="41"/>
      <c r="J880" s="43"/>
      <c r="K880" s="44"/>
      <c r="L880" s="41"/>
      <c r="M880" s="41"/>
      <c r="N880" s="41"/>
      <c r="O880" s="58" t="s">
        <v>2</v>
      </c>
      <c r="P880" s="41"/>
      <c r="Q880" s="41"/>
      <c r="R880" s="401"/>
      <c r="S880" s="401"/>
    </row>
    <row r="881" spans="1:19" s="36" customFormat="1" ht="11.25" outlineLevel="4" x14ac:dyDescent="0.2">
      <c r="A881" s="37"/>
      <c r="B881" s="38"/>
      <c r="C881" s="39" t="s">
        <v>1335</v>
      </c>
      <c r="D881" s="39"/>
      <c r="E881" s="38"/>
      <c r="F881" s="40">
        <v>110.80000000000001</v>
      </c>
      <c r="G881" s="41"/>
      <c r="H881" s="42"/>
      <c r="I881" s="41"/>
      <c r="J881" s="43"/>
      <c r="K881" s="44"/>
      <c r="L881" s="41"/>
      <c r="M881" s="41"/>
      <c r="N881" s="41"/>
      <c r="O881" s="58" t="s">
        <v>2</v>
      </c>
      <c r="P881" s="41"/>
      <c r="Q881" s="41"/>
      <c r="R881" s="401"/>
      <c r="S881" s="401"/>
    </row>
    <row r="882" spans="1:19" s="36" customFormat="1" ht="11.25" outlineLevel="4" x14ac:dyDescent="0.2">
      <c r="A882" s="37"/>
      <c r="B882" s="38"/>
      <c r="C882" s="39" t="s">
        <v>1336</v>
      </c>
      <c r="D882" s="39"/>
      <c r="E882" s="38"/>
      <c r="F882" s="40">
        <v>110.80000000000001</v>
      </c>
      <c r="G882" s="41"/>
      <c r="H882" s="42"/>
      <c r="I882" s="41"/>
      <c r="J882" s="43"/>
      <c r="K882" s="44"/>
      <c r="L882" s="41"/>
      <c r="M882" s="41"/>
      <c r="N882" s="41"/>
      <c r="O882" s="58" t="s">
        <v>2</v>
      </c>
      <c r="P882" s="41"/>
      <c r="Q882" s="41"/>
      <c r="R882" s="401"/>
      <c r="S882" s="401"/>
    </row>
    <row r="883" spans="1:19" s="36" customFormat="1" ht="11.25" outlineLevel="4" x14ac:dyDescent="0.2">
      <c r="A883" s="37"/>
      <c r="B883" s="38"/>
      <c r="C883" s="39" t="s">
        <v>1252</v>
      </c>
      <c r="D883" s="39"/>
      <c r="E883" s="38"/>
      <c r="F883" s="40">
        <v>33.56</v>
      </c>
      <c r="G883" s="41"/>
      <c r="H883" s="42"/>
      <c r="I883" s="41"/>
      <c r="J883" s="43"/>
      <c r="K883" s="44"/>
      <c r="L883" s="41"/>
      <c r="M883" s="41"/>
      <c r="N883" s="41"/>
      <c r="O883" s="58" t="s">
        <v>2</v>
      </c>
      <c r="P883" s="41"/>
      <c r="Q883" s="41"/>
      <c r="R883" s="401"/>
      <c r="S883" s="401"/>
    </row>
    <row r="884" spans="1:19" s="36" customFormat="1" ht="11.25" outlineLevel="4" x14ac:dyDescent="0.2">
      <c r="A884" s="37"/>
      <c r="B884" s="38"/>
      <c r="C884" s="39" t="s">
        <v>1</v>
      </c>
      <c r="D884" s="39"/>
      <c r="E884" s="38"/>
      <c r="F884" s="40">
        <v>255.16000000000003</v>
      </c>
      <c r="G884" s="41"/>
      <c r="H884" s="42"/>
      <c r="I884" s="41"/>
      <c r="J884" s="43"/>
      <c r="K884" s="44"/>
      <c r="L884" s="41"/>
      <c r="M884" s="41"/>
      <c r="N884" s="41"/>
      <c r="O884" s="58" t="s">
        <v>2</v>
      </c>
      <c r="P884" s="41"/>
      <c r="Q884" s="41"/>
      <c r="R884" s="401"/>
      <c r="S884" s="401"/>
    </row>
    <row r="885" spans="1:19" s="36" customFormat="1" ht="11.25" outlineLevel="4" x14ac:dyDescent="0.2">
      <c r="A885" s="37"/>
      <c r="B885" s="38"/>
      <c r="C885" s="39" t="s">
        <v>1457</v>
      </c>
      <c r="D885" s="39"/>
      <c r="E885" s="38"/>
      <c r="F885" s="40">
        <v>0</v>
      </c>
      <c r="G885" s="41"/>
      <c r="H885" s="42"/>
      <c r="I885" s="41"/>
      <c r="J885" s="43"/>
      <c r="K885" s="44"/>
      <c r="L885" s="41"/>
      <c r="M885" s="41"/>
      <c r="N885" s="41"/>
      <c r="O885" s="58" t="s">
        <v>2</v>
      </c>
      <c r="P885" s="41"/>
      <c r="Q885" s="41"/>
      <c r="R885" s="401"/>
      <c r="S885" s="401"/>
    </row>
    <row r="886" spans="1:19" s="36" customFormat="1" ht="11.25" outlineLevel="4" x14ac:dyDescent="0.2">
      <c r="A886" s="37"/>
      <c r="B886" s="38"/>
      <c r="C886" s="39" t="s">
        <v>1540</v>
      </c>
      <c r="D886" s="39"/>
      <c r="E886" s="38"/>
      <c r="F886" s="40">
        <v>9.8099999999999987</v>
      </c>
      <c r="G886" s="41"/>
      <c r="H886" s="42"/>
      <c r="I886" s="41"/>
      <c r="J886" s="43"/>
      <c r="K886" s="44"/>
      <c r="L886" s="41"/>
      <c r="M886" s="41"/>
      <c r="N886" s="41"/>
      <c r="O886" s="58" t="s">
        <v>2</v>
      </c>
      <c r="P886" s="41"/>
      <c r="Q886" s="41"/>
      <c r="R886" s="401"/>
      <c r="S886" s="401"/>
    </row>
    <row r="887" spans="1:19" s="36" customFormat="1" ht="11.25" outlineLevel="4" x14ac:dyDescent="0.2">
      <c r="A887" s="37"/>
      <c r="B887" s="38"/>
      <c r="C887" s="39" t="s">
        <v>1517</v>
      </c>
      <c r="D887" s="39"/>
      <c r="E887" s="38"/>
      <c r="F887" s="40">
        <v>15.32</v>
      </c>
      <c r="G887" s="41"/>
      <c r="H887" s="42"/>
      <c r="I887" s="41"/>
      <c r="J887" s="43"/>
      <c r="K887" s="44"/>
      <c r="L887" s="41"/>
      <c r="M887" s="41"/>
      <c r="N887" s="41"/>
      <c r="O887" s="58" t="s">
        <v>2</v>
      </c>
      <c r="P887" s="41"/>
      <c r="Q887" s="41"/>
      <c r="R887" s="401"/>
      <c r="S887" s="401"/>
    </row>
    <row r="888" spans="1:19" s="36" customFormat="1" ht="11.25" outlineLevel="4" x14ac:dyDescent="0.2">
      <c r="A888" s="37"/>
      <c r="B888" s="38"/>
      <c r="C888" s="39" t="s">
        <v>1518</v>
      </c>
      <c r="D888" s="39"/>
      <c r="E888" s="38"/>
      <c r="F888" s="40">
        <v>7.8</v>
      </c>
      <c r="G888" s="41"/>
      <c r="H888" s="42"/>
      <c r="I888" s="41"/>
      <c r="J888" s="43"/>
      <c r="K888" s="44"/>
      <c r="L888" s="41"/>
      <c r="M888" s="41"/>
      <c r="N888" s="41"/>
      <c r="O888" s="58" t="s">
        <v>2</v>
      </c>
      <c r="P888" s="41"/>
      <c r="Q888" s="41"/>
      <c r="R888" s="401"/>
      <c r="S888" s="401"/>
    </row>
    <row r="889" spans="1:19" s="36" customFormat="1" ht="11.25" outlineLevel="4" x14ac:dyDescent="0.2">
      <c r="A889" s="37"/>
      <c r="B889" s="38"/>
      <c r="C889" s="39" t="s">
        <v>1519</v>
      </c>
      <c r="D889" s="39"/>
      <c r="E889" s="38"/>
      <c r="F889" s="40">
        <v>11.2</v>
      </c>
      <c r="G889" s="41"/>
      <c r="H889" s="42"/>
      <c r="I889" s="41"/>
      <c r="J889" s="43"/>
      <c r="K889" s="44"/>
      <c r="L889" s="41"/>
      <c r="M889" s="41"/>
      <c r="N889" s="41"/>
      <c r="O889" s="58" t="s">
        <v>2</v>
      </c>
      <c r="P889" s="41"/>
      <c r="Q889" s="41"/>
      <c r="R889" s="401"/>
      <c r="S889" s="401"/>
    </row>
    <row r="890" spans="1:19" s="36" customFormat="1" ht="11.25" outlineLevel="4" x14ac:dyDescent="0.2">
      <c r="A890" s="37"/>
      <c r="B890" s="38"/>
      <c r="C890" s="39" t="s">
        <v>1520</v>
      </c>
      <c r="D890" s="39"/>
      <c r="E890" s="38"/>
      <c r="F890" s="40">
        <v>10.6</v>
      </c>
      <c r="G890" s="41"/>
      <c r="H890" s="42"/>
      <c r="I890" s="41"/>
      <c r="J890" s="43"/>
      <c r="K890" s="44"/>
      <c r="L890" s="41"/>
      <c r="M890" s="41"/>
      <c r="N890" s="41"/>
      <c r="O890" s="58" t="s">
        <v>2</v>
      </c>
      <c r="P890" s="41"/>
      <c r="Q890" s="41"/>
      <c r="R890" s="401"/>
      <c r="S890" s="401"/>
    </row>
    <row r="891" spans="1:19" s="36" customFormat="1" ht="11.25" outlineLevel="4" x14ac:dyDescent="0.2">
      <c r="A891" s="37"/>
      <c r="B891" s="38"/>
      <c r="C891" s="39" t="s">
        <v>1521</v>
      </c>
      <c r="D891" s="39"/>
      <c r="E891" s="38"/>
      <c r="F891" s="40">
        <v>5.6</v>
      </c>
      <c r="G891" s="41"/>
      <c r="H891" s="42"/>
      <c r="I891" s="41"/>
      <c r="J891" s="43"/>
      <c r="K891" s="44"/>
      <c r="L891" s="41"/>
      <c r="M891" s="41"/>
      <c r="N891" s="41"/>
      <c r="O891" s="58" t="s">
        <v>2</v>
      </c>
      <c r="P891" s="41"/>
      <c r="Q891" s="41"/>
      <c r="R891" s="401"/>
      <c r="S891" s="401"/>
    </row>
    <row r="892" spans="1:19" s="36" customFormat="1" ht="11.25" outlineLevel="4" x14ac:dyDescent="0.2">
      <c r="A892" s="37"/>
      <c r="B892" s="38"/>
      <c r="C892" s="39" t="s">
        <v>1522</v>
      </c>
      <c r="D892" s="39"/>
      <c r="E892" s="38"/>
      <c r="F892" s="40">
        <v>7.8</v>
      </c>
      <c r="G892" s="41"/>
      <c r="H892" s="42"/>
      <c r="I892" s="41"/>
      <c r="J892" s="43"/>
      <c r="K892" s="44"/>
      <c r="L892" s="41"/>
      <c r="M892" s="41"/>
      <c r="N892" s="41"/>
      <c r="O892" s="58" t="s">
        <v>2</v>
      </c>
      <c r="P892" s="41"/>
      <c r="Q892" s="41"/>
      <c r="R892" s="401"/>
      <c r="S892" s="401"/>
    </row>
    <row r="893" spans="1:19" s="36" customFormat="1" ht="11.25" outlineLevel="4" x14ac:dyDescent="0.2">
      <c r="A893" s="37"/>
      <c r="B893" s="38"/>
      <c r="C893" s="39" t="s">
        <v>1523</v>
      </c>
      <c r="D893" s="39"/>
      <c r="E893" s="38"/>
      <c r="F893" s="40">
        <v>8.9</v>
      </c>
      <c r="G893" s="41"/>
      <c r="H893" s="42"/>
      <c r="I893" s="41"/>
      <c r="J893" s="43"/>
      <c r="K893" s="44"/>
      <c r="L893" s="41"/>
      <c r="M893" s="41"/>
      <c r="N893" s="41"/>
      <c r="O893" s="58" t="s">
        <v>2</v>
      </c>
      <c r="P893" s="41"/>
      <c r="Q893" s="41"/>
      <c r="R893" s="401"/>
      <c r="S893" s="401"/>
    </row>
    <row r="894" spans="1:19" s="36" customFormat="1" ht="11.25" outlineLevel="4" x14ac:dyDescent="0.2">
      <c r="A894" s="37"/>
      <c r="B894" s="38"/>
      <c r="C894" s="39" t="s">
        <v>1516</v>
      </c>
      <c r="D894" s="39"/>
      <c r="E894" s="38"/>
      <c r="F894" s="40">
        <v>5.2</v>
      </c>
      <c r="G894" s="41"/>
      <c r="H894" s="42"/>
      <c r="I894" s="41"/>
      <c r="J894" s="43"/>
      <c r="K894" s="44"/>
      <c r="L894" s="41"/>
      <c r="M894" s="41"/>
      <c r="N894" s="41"/>
      <c r="O894" s="58" t="s">
        <v>2</v>
      </c>
      <c r="P894" s="41"/>
      <c r="Q894" s="41"/>
      <c r="R894" s="401"/>
      <c r="S894" s="401"/>
    </row>
    <row r="895" spans="1:19" s="36" customFormat="1" ht="11.25" outlineLevel="4" x14ac:dyDescent="0.2">
      <c r="A895" s="37"/>
      <c r="B895" s="38"/>
      <c r="C895" s="39" t="s">
        <v>1524</v>
      </c>
      <c r="D895" s="39"/>
      <c r="E895" s="38"/>
      <c r="F895" s="40">
        <v>9</v>
      </c>
      <c r="G895" s="41"/>
      <c r="H895" s="42"/>
      <c r="I895" s="41"/>
      <c r="J895" s="43"/>
      <c r="K895" s="44"/>
      <c r="L895" s="41"/>
      <c r="M895" s="41"/>
      <c r="N895" s="41"/>
      <c r="O895" s="58" t="s">
        <v>2</v>
      </c>
      <c r="P895" s="41"/>
      <c r="Q895" s="41"/>
      <c r="R895" s="401"/>
      <c r="S895" s="401"/>
    </row>
    <row r="896" spans="1:19" s="36" customFormat="1" ht="11.25" outlineLevel="4" x14ac:dyDescent="0.2">
      <c r="A896" s="37"/>
      <c r="B896" s="38"/>
      <c r="C896" s="39" t="s">
        <v>1525</v>
      </c>
      <c r="D896" s="39"/>
      <c r="E896" s="38"/>
      <c r="F896" s="40">
        <v>7.5</v>
      </c>
      <c r="G896" s="41"/>
      <c r="H896" s="42"/>
      <c r="I896" s="41"/>
      <c r="J896" s="43"/>
      <c r="K896" s="44"/>
      <c r="L896" s="41"/>
      <c r="M896" s="41"/>
      <c r="N896" s="41"/>
      <c r="O896" s="58" t="s">
        <v>2</v>
      </c>
      <c r="P896" s="41"/>
      <c r="Q896" s="41"/>
      <c r="R896" s="401"/>
      <c r="S896" s="401"/>
    </row>
    <row r="897" spans="1:27" s="36" customFormat="1" ht="11.25" outlineLevel="4" x14ac:dyDescent="0.2">
      <c r="A897" s="37"/>
      <c r="B897" s="38"/>
      <c r="C897" s="39" t="s">
        <v>1526</v>
      </c>
      <c r="D897" s="39"/>
      <c r="E897" s="38"/>
      <c r="F897" s="40">
        <v>6.4</v>
      </c>
      <c r="G897" s="41"/>
      <c r="H897" s="42"/>
      <c r="I897" s="41"/>
      <c r="J897" s="43"/>
      <c r="K897" s="44"/>
      <c r="L897" s="41"/>
      <c r="M897" s="41"/>
      <c r="N897" s="41"/>
      <c r="O897" s="58" t="s">
        <v>2</v>
      </c>
      <c r="P897" s="41"/>
      <c r="Q897" s="41"/>
      <c r="R897" s="401"/>
      <c r="S897" s="401"/>
    </row>
    <row r="898" spans="1:27" s="36" customFormat="1" ht="11.25" outlineLevel="4" x14ac:dyDescent="0.2">
      <c r="A898" s="37"/>
      <c r="B898" s="38"/>
      <c r="C898" s="39" t="s">
        <v>1</v>
      </c>
      <c r="D898" s="39"/>
      <c r="E898" s="38"/>
      <c r="F898" s="40">
        <v>105.13000000000001</v>
      </c>
      <c r="G898" s="41"/>
      <c r="H898" s="42"/>
      <c r="I898" s="41"/>
      <c r="J898" s="43"/>
      <c r="K898" s="44"/>
      <c r="L898" s="41"/>
      <c r="M898" s="41"/>
      <c r="N898" s="41"/>
      <c r="O898" s="58" t="s">
        <v>2</v>
      </c>
      <c r="P898" s="41"/>
      <c r="Q898" s="41"/>
      <c r="R898" s="401"/>
      <c r="S898" s="401"/>
    </row>
    <row r="899" spans="1:27" s="36" customFormat="1" ht="11.25" outlineLevel="4" x14ac:dyDescent="0.2">
      <c r="A899" s="37"/>
      <c r="B899" s="38"/>
      <c r="C899" s="39" t="s">
        <v>824</v>
      </c>
      <c r="D899" s="39"/>
      <c r="E899" s="38"/>
      <c r="F899" s="40">
        <v>0</v>
      </c>
      <c r="G899" s="41"/>
      <c r="H899" s="42"/>
      <c r="I899" s="41"/>
      <c r="J899" s="43"/>
      <c r="K899" s="44"/>
      <c r="L899" s="41"/>
      <c r="M899" s="41"/>
      <c r="N899" s="41"/>
      <c r="O899" s="58" t="s">
        <v>2</v>
      </c>
      <c r="P899" s="41"/>
      <c r="Q899" s="41"/>
      <c r="R899" s="401"/>
      <c r="S899" s="401"/>
    </row>
    <row r="900" spans="1:27" s="36" customFormat="1" ht="11.25" outlineLevel="4" x14ac:dyDescent="0.2">
      <c r="A900" s="37"/>
      <c r="B900" s="38"/>
      <c r="C900" s="39" t="s">
        <v>1629</v>
      </c>
      <c r="D900" s="39"/>
      <c r="E900" s="38"/>
      <c r="F900" s="40">
        <v>228.32300000000001</v>
      </c>
      <c r="G900" s="41"/>
      <c r="H900" s="42"/>
      <c r="I900" s="41"/>
      <c r="J900" s="43"/>
      <c r="K900" s="44"/>
      <c r="L900" s="41"/>
      <c r="M900" s="41"/>
      <c r="N900" s="41"/>
      <c r="O900" s="58" t="s">
        <v>2</v>
      </c>
      <c r="P900" s="41"/>
      <c r="Q900" s="41"/>
      <c r="R900" s="401"/>
      <c r="S900" s="401"/>
    </row>
    <row r="901" spans="1:27" s="30" customFormat="1" ht="12" outlineLevel="3" x14ac:dyDescent="0.2">
      <c r="A901" s="12">
        <v>14</v>
      </c>
      <c r="B901" s="31" t="s">
        <v>447</v>
      </c>
      <c r="C901" s="32" t="s">
        <v>1641</v>
      </c>
      <c r="D901" s="32" t="s">
        <v>17</v>
      </c>
      <c r="E901" s="13" t="s">
        <v>3</v>
      </c>
      <c r="F901" s="33">
        <v>2511.5529999999999</v>
      </c>
      <c r="G901" s="14">
        <v>10</v>
      </c>
      <c r="H901" s="33">
        <f>F901*(1+G901/100)</f>
        <v>2762.7083000000002</v>
      </c>
      <c r="I901" s="475"/>
      <c r="J901" s="15">
        <f>H901*I901</f>
        <v>0</v>
      </c>
      <c r="K901" s="34">
        <v>1E-4</v>
      </c>
      <c r="L901" s="35">
        <f>H901*K901</f>
        <v>0.27627083000000002</v>
      </c>
      <c r="M901" s="34"/>
      <c r="N901" s="35">
        <f>H901*M901</f>
        <v>0</v>
      </c>
      <c r="O901" s="15">
        <v>21</v>
      </c>
      <c r="P901" s="15">
        <f>J901*(O901/100)</f>
        <v>0</v>
      </c>
      <c r="Q901" s="15">
        <f>J901+P901</f>
        <v>0</v>
      </c>
      <c r="R901" s="400"/>
      <c r="S901" s="400"/>
      <c r="T901" s="232"/>
      <c r="U901" s="232"/>
      <c r="V901" s="232"/>
      <c r="W901" s="232"/>
      <c r="X901" s="232"/>
      <c r="Y901" s="232"/>
      <c r="Z901" s="232"/>
      <c r="AA901" s="232"/>
    </row>
    <row r="902" spans="1:27" s="30" customFormat="1" ht="12" outlineLevel="3" x14ac:dyDescent="0.2">
      <c r="A902" s="12">
        <v>15</v>
      </c>
      <c r="B902" s="31" t="s">
        <v>321</v>
      </c>
      <c r="C902" s="32" t="s">
        <v>1654</v>
      </c>
      <c r="D902" s="32" t="s">
        <v>17</v>
      </c>
      <c r="E902" s="13" t="s">
        <v>7</v>
      </c>
      <c r="F902" s="33">
        <v>771.73099999999999</v>
      </c>
      <c r="G902" s="14">
        <v>0</v>
      </c>
      <c r="H902" s="33">
        <f>F902*(1+G902/100)</f>
        <v>771.73099999999999</v>
      </c>
      <c r="I902" s="475"/>
      <c r="J902" s="15">
        <f>H902*I902</f>
        <v>0</v>
      </c>
      <c r="K902" s="34"/>
      <c r="L902" s="35">
        <f>H902*K902</f>
        <v>0</v>
      </c>
      <c r="M902" s="34"/>
      <c r="N902" s="35">
        <f>H902*M902</f>
        <v>0</v>
      </c>
      <c r="O902" s="15">
        <v>21</v>
      </c>
      <c r="P902" s="15">
        <f>J902*(O902/100)</f>
        <v>0</v>
      </c>
      <c r="Q902" s="15">
        <f>J902+P902</f>
        <v>0</v>
      </c>
      <c r="R902" s="400"/>
      <c r="S902" s="400"/>
      <c r="T902" s="232"/>
      <c r="U902" s="232"/>
      <c r="V902" s="232"/>
      <c r="W902" s="232"/>
      <c r="X902" s="232"/>
      <c r="Y902" s="232"/>
      <c r="Z902" s="232"/>
      <c r="AA902" s="232"/>
    </row>
    <row r="903" spans="1:27" s="30" customFormat="1" ht="12" outlineLevel="3" x14ac:dyDescent="0.2">
      <c r="A903" s="12">
        <v>16</v>
      </c>
      <c r="B903" s="31" t="s">
        <v>598</v>
      </c>
      <c r="C903" s="32" t="s">
        <v>1548</v>
      </c>
      <c r="D903" s="32" t="s">
        <v>17</v>
      </c>
      <c r="E903" s="13" t="s">
        <v>7</v>
      </c>
      <c r="F903" s="33">
        <v>771.73115000000007</v>
      </c>
      <c r="G903" s="14">
        <v>0</v>
      </c>
      <c r="H903" s="33">
        <f>F903*(1+G903/100)</f>
        <v>771.73115000000007</v>
      </c>
      <c r="I903" s="475"/>
      <c r="J903" s="15">
        <f>H903*I903</f>
        <v>0</v>
      </c>
      <c r="K903" s="34">
        <v>2.1000000000000001E-4</v>
      </c>
      <c r="L903" s="35">
        <f>H903*K903</f>
        <v>0.16206354150000002</v>
      </c>
      <c r="M903" s="34"/>
      <c r="N903" s="35">
        <f>H903*M903</f>
        <v>0</v>
      </c>
      <c r="O903" s="15">
        <v>21</v>
      </c>
      <c r="P903" s="15">
        <f>J903*(O903/100)</f>
        <v>0</v>
      </c>
      <c r="Q903" s="15">
        <f>J903+P903</f>
        <v>0</v>
      </c>
      <c r="R903" s="400"/>
      <c r="S903" s="400"/>
      <c r="T903" s="232"/>
      <c r="U903" s="232"/>
      <c r="V903" s="232"/>
      <c r="W903" s="232"/>
      <c r="X903" s="232"/>
      <c r="Y903" s="232"/>
      <c r="Z903" s="232"/>
      <c r="AA903" s="232"/>
    </row>
    <row r="904" spans="1:27" s="36" customFormat="1" ht="11.25" outlineLevel="4" x14ac:dyDescent="0.2">
      <c r="A904" s="37"/>
      <c r="B904" s="38"/>
      <c r="C904" s="39" t="s">
        <v>1507</v>
      </c>
      <c r="D904" s="39"/>
      <c r="E904" s="38"/>
      <c r="F904" s="40">
        <v>663.67899999999997</v>
      </c>
      <c r="G904" s="41"/>
      <c r="H904" s="42"/>
      <c r="I904" s="41"/>
      <c r="J904" s="43"/>
      <c r="K904" s="44"/>
      <c r="L904" s="41"/>
      <c r="M904" s="41"/>
      <c r="N904" s="41"/>
      <c r="O904" s="58" t="s">
        <v>2</v>
      </c>
      <c r="P904" s="41"/>
      <c r="Q904" s="41"/>
      <c r="R904" s="401"/>
      <c r="S904" s="401"/>
    </row>
    <row r="905" spans="1:27" s="36" customFormat="1" ht="11.25" outlineLevel="4" x14ac:dyDescent="0.2">
      <c r="A905" s="37"/>
      <c r="B905" s="38"/>
      <c r="C905" s="39" t="s">
        <v>850</v>
      </c>
      <c r="D905" s="39"/>
      <c r="E905" s="38"/>
      <c r="F905" s="40">
        <v>0</v>
      </c>
      <c r="G905" s="41"/>
      <c r="H905" s="42"/>
      <c r="I905" s="41"/>
      <c r="J905" s="43"/>
      <c r="K905" s="44"/>
      <c r="L905" s="41"/>
      <c r="M905" s="41"/>
      <c r="N905" s="41"/>
      <c r="O905" s="58" t="s">
        <v>2</v>
      </c>
      <c r="P905" s="41"/>
      <c r="Q905" s="41"/>
      <c r="R905" s="401"/>
      <c r="S905" s="401"/>
    </row>
    <row r="906" spans="1:27" s="36" customFormat="1" ht="11.25" outlineLevel="4" x14ac:dyDescent="0.2">
      <c r="A906" s="37"/>
      <c r="B906" s="38"/>
      <c r="C906" s="39" t="s">
        <v>1039</v>
      </c>
      <c r="D906" s="39"/>
      <c r="E906" s="38"/>
      <c r="F906" s="40">
        <v>5.6</v>
      </c>
      <c r="G906" s="41"/>
      <c r="H906" s="42"/>
      <c r="I906" s="41"/>
      <c r="J906" s="43"/>
      <c r="K906" s="44"/>
      <c r="L906" s="41"/>
      <c r="M906" s="41"/>
      <c r="N906" s="41"/>
      <c r="O906" s="58" t="s">
        <v>2</v>
      </c>
      <c r="P906" s="41"/>
      <c r="Q906" s="41"/>
      <c r="R906" s="401"/>
      <c r="S906" s="401"/>
    </row>
    <row r="907" spans="1:27" s="36" customFormat="1" ht="11.25" outlineLevel="4" x14ac:dyDescent="0.2">
      <c r="A907" s="37"/>
      <c r="B907" s="38"/>
      <c r="C907" s="39" t="s">
        <v>904</v>
      </c>
      <c r="D907" s="39"/>
      <c r="E907" s="38"/>
      <c r="F907" s="40">
        <v>0.35</v>
      </c>
      <c r="G907" s="41"/>
      <c r="H907" s="42"/>
      <c r="I907" s="41"/>
      <c r="J907" s="43"/>
      <c r="K907" s="44"/>
      <c r="L907" s="41"/>
      <c r="M907" s="41"/>
      <c r="N907" s="41"/>
      <c r="O907" s="58" t="s">
        <v>2</v>
      </c>
      <c r="P907" s="41"/>
      <c r="Q907" s="41"/>
      <c r="R907" s="401"/>
      <c r="S907" s="401"/>
    </row>
    <row r="908" spans="1:27" s="36" customFormat="1" ht="11.25" outlineLevel="4" x14ac:dyDescent="0.2">
      <c r="A908" s="37"/>
      <c r="B908" s="38"/>
      <c r="C908" s="39" t="s">
        <v>907</v>
      </c>
      <c r="D908" s="39"/>
      <c r="E908" s="38"/>
      <c r="F908" s="40">
        <v>1.2915000000000001</v>
      </c>
      <c r="G908" s="41"/>
      <c r="H908" s="42"/>
      <c r="I908" s="41"/>
      <c r="J908" s="43"/>
      <c r="K908" s="44"/>
      <c r="L908" s="41"/>
      <c r="M908" s="41"/>
      <c r="N908" s="41"/>
      <c r="O908" s="58" t="s">
        <v>2</v>
      </c>
      <c r="P908" s="41"/>
      <c r="Q908" s="41"/>
      <c r="R908" s="401"/>
      <c r="S908" s="401"/>
    </row>
    <row r="909" spans="1:27" s="36" customFormat="1" ht="11.25" outlineLevel="4" x14ac:dyDescent="0.2">
      <c r="A909" s="37"/>
      <c r="B909" s="38"/>
      <c r="C909" s="39" t="s">
        <v>910</v>
      </c>
      <c r="D909" s="39"/>
      <c r="E909" s="38"/>
      <c r="F909" s="40">
        <v>0.15</v>
      </c>
      <c r="G909" s="41"/>
      <c r="H909" s="42"/>
      <c r="I909" s="41"/>
      <c r="J909" s="43"/>
      <c r="K909" s="44"/>
      <c r="L909" s="41"/>
      <c r="M909" s="41"/>
      <c r="N909" s="41"/>
      <c r="O909" s="58" t="s">
        <v>2</v>
      </c>
      <c r="P909" s="41"/>
      <c r="Q909" s="41"/>
      <c r="R909" s="401"/>
      <c r="S909" s="401"/>
    </row>
    <row r="910" spans="1:27" s="36" customFormat="1" ht="11.25" outlineLevel="4" x14ac:dyDescent="0.2">
      <c r="A910" s="37"/>
      <c r="B910" s="38"/>
      <c r="C910" s="39" t="s">
        <v>761</v>
      </c>
      <c r="D910" s="39"/>
      <c r="E910" s="38"/>
      <c r="F910" s="40">
        <v>671.07050000000004</v>
      </c>
      <c r="G910" s="41"/>
      <c r="H910" s="42"/>
      <c r="I910" s="41"/>
      <c r="J910" s="43"/>
      <c r="K910" s="44"/>
      <c r="L910" s="41"/>
      <c r="M910" s="41"/>
      <c r="N910" s="41"/>
      <c r="O910" s="58" t="s">
        <v>2</v>
      </c>
      <c r="P910" s="41"/>
      <c r="Q910" s="41"/>
      <c r="R910" s="401"/>
      <c r="S910" s="401"/>
    </row>
    <row r="911" spans="1:27" s="36" customFormat="1" ht="11.25" outlineLevel="4" x14ac:dyDescent="0.2">
      <c r="A911" s="37"/>
      <c r="B911" s="38"/>
      <c r="C911" s="39" t="s">
        <v>1596</v>
      </c>
      <c r="D911" s="39"/>
      <c r="E911" s="38"/>
      <c r="F911" s="40">
        <v>100.66065</v>
      </c>
      <c r="G911" s="41"/>
      <c r="H911" s="42"/>
      <c r="I911" s="41"/>
      <c r="J911" s="43"/>
      <c r="K911" s="44"/>
      <c r="L911" s="41"/>
      <c r="M911" s="41"/>
      <c r="N911" s="41"/>
      <c r="O911" s="58" t="s">
        <v>2</v>
      </c>
      <c r="P911" s="41"/>
      <c r="Q911" s="41"/>
      <c r="R911" s="401"/>
      <c r="S911" s="401"/>
    </row>
    <row r="912" spans="1:27" s="30" customFormat="1" ht="12" outlineLevel="3" x14ac:dyDescent="0.2">
      <c r="A912" s="12">
        <v>17</v>
      </c>
      <c r="B912" s="31" t="s">
        <v>599</v>
      </c>
      <c r="C912" s="32" t="s">
        <v>1600</v>
      </c>
      <c r="D912" s="32" t="s">
        <v>17</v>
      </c>
      <c r="E912" s="13" t="s">
        <v>7</v>
      </c>
      <c r="F912" s="33">
        <v>771.73099999999999</v>
      </c>
      <c r="G912" s="14">
        <v>0</v>
      </c>
      <c r="H912" s="33">
        <f>F912*(1+G912/100)</f>
        <v>771.73099999999999</v>
      </c>
      <c r="I912" s="475"/>
      <c r="J912" s="15">
        <f>H912*I912</f>
        <v>0</v>
      </c>
      <c r="K912" s="34">
        <v>8.3000000000000001E-4</v>
      </c>
      <c r="L912" s="35">
        <f>H912*K912</f>
        <v>0.64053673</v>
      </c>
      <c r="M912" s="34"/>
      <c r="N912" s="35">
        <f>H912*M912</f>
        <v>0</v>
      </c>
      <c r="O912" s="15">
        <v>21</v>
      </c>
      <c r="P912" s="15">
        <f>J912*(O912/100)</f>
        <v>0</v>
      </c>
      <c r="Q912" s="15">
        <f>J912+P912</f>
        <v>0</v>
      </c>
      <c r="R912" s="400"/>
      <c r="S912" s="400"/>
      <c r="T912" s="232"/>
      <c r="U912" s="232"/>
      <c r="V912" s="232"/>
      <c r="W912" s="232"/>
      <c r="X912" s="232"/>
      <c r="Y912" s="232"/>
      <c r="Z912" s="232"/>
      <c r="AA912" s="232"/>
    </row>
    <row r="913" spans="1:27" s="30" customFormat="1" ht="24" outlineLevel="3" x14ac:dyDescent="0.2">
      <c r="A913" s="12">
        <v>18</v>
      </c>
      <c r="B913" s="31" t="s">
        <v>601</v>
      </c>
      <c r="C913" s="32" t="s">
        <v>1983</v>
      </c>
      <c r="D913" s="32"/>
      <c r="E913" s="13" t="s">
        <v>7</v>
      </c>
      <c r="F913" s="33">
        <v>0</v>
      </c>
      <c r="G913" s="14">
        <v>0</v>
      </c>
      <c r="H913" s="33">
        <f>F913*(1+G913/100)</f>
        <v>0</v>
      </c>
      <c r="I913" s="475"/>
      <c r="J913" s="15">
        <f>H913*I913</f>
        <v>0</v>
      </c>
      <c r="K913" s="34"/>
      <c r="L913" s="35">
        <f>H913*K913</f>
        <v>0</v>
      </c>
      <c r="M913" s="34"/>
      <c r="N913" s="35">
        <f>H913*M913</f>
        <v>0</v>
      </c>
      <c r="O913" s="15">
        <v>21</v>
      </c>
      <c r="P913" s="15">
        <f>J913*(O913/100)</f>
        <v>0</v>
      </c>
      <c r="Q913" s="15">
        <f>J913+P913</f>
        <v>0</v>
      </c>
      <c r="R913" s="400"/>
      <c r="S913" s="400"/>
      <c r="T913" s="232"/>
      <c r="U913" s="232"/>
      <c r="V913" s="232"/>
      <c r="W913" s="232"/>
      <c r="X913" s="232"/>
      <c r="Y913" s="232"/>
      <c r="Z913" s="232"/>
      <c r="AA913" s="232"/>
    </row>
    <row r="914" spans="1:27" s="60" customFormat="1" ht="12.75" customHeight="1" outlineLevel="3" x14ac:dyDescent="0.2">
      <c r="A914" s="61"/>
      <c r="B914" s="62"/>
      <c r="C914" s="63"/>
      <c r="D914" s="65"/>
      <c r="E914" s="62"/>
      <c r="F914" s="64"/>
      <c r="G914" s="65"/>
      <c r="H914" s="64"/>
      <c r="I914" s="65"/>
      <c r="J914" s="66"/>
      <c r="K914" s="67"/>
      <c r="L914" s="65"/>
      <c r="M914" s="65"/>
      <c r="N914" s="65"/>
      <c r="O914" s="59" t="s">
        <v>2</v>
      </c>
      <c r="P914" s="65"/>
      <c r="Q914" s="65"/>
      <c r="R914" s="402"/>
      <c r="S914" s="402"/>
      <c r="T914" s="233"/>
      <c r="U914" s="233"/>
      <c r="V914" s="233"/>
      <c r="W914" s="233"/>
      <c r="X914" s="233"/>
      <c r="Y914" s="233"/>
      <c r="Z914" s="233"/>
      <c r="AA914" s="233"/>
    </row>
    <row r="915" spans="1:27" s="21" customFormat="1" ht="16.5" customHeight="1" outlineLevel="2" x14ac:dyDescent="0.2">
      <c r="A915" s="22"/>
      <c r="B915" s="23"/>
      <c r="C915" s="23" t="s">
        <v>1181</v>
      </c>
      <c r="D915" s="29"/>
      <c r="E915" s="6"/>
      <c r="F915" s="24"/>
      <c r="G915" s="25"/>
      <c r="H915" s="24"/>
      <c r="I915" s="25"/>
      <c r="J915" s="26">
        <f>SUBTOTAL(9,J916:J998)</f>
        <v>0</v>
      </c>
      <c r="K915" s="27"/>
      <c r="L915" s="28">
        <f>SUBTOTAL(9,L916:L998)</f>
        <v>268.54403750000006</v>
      </c>
      <c r="M915" s="25"/>
      <c r="N915" s="28">
        <f>SUBTOTAL(9,N916:N998)</f>
        <v>0</v>
      </c>
      <c r="O915" s="57" t="s">
        <v>2</v>
      </c>
      <c r="P915" s="26">
        <f>SUBTOTAL(9,P916:P998)</f>
        <v>0</v>
      </c>
      <c r="Q915" s="26">
        <f>SUBTOTAL(9,Q916:Q998)</f>
        <v>0</v>
      </c>
      <c r="R915" s="399"/>
      <c r="S915" s="399"/>
      <c r="T915" s="231"/>
      <c r="U915" s="231"/>
      <c r="V915" s="231"/>
      <c r="W915" s="231"/>
      <c r="X915" s="231"/>
      <c r="Y915" s="231"/>
      <c r="Z915" s="231"/>
      <c r="AA915" s="231"/>
    </row>
    <row r="916" spans="1:27" s="30" customFormat="1" ht="24" outlineLevel="3" x14ac:dyDescent="0.2">
      <c r="A916" s="12">
        <v>1</v>
      </c>
      <c r="B916" s="31" t="s">
        <v>331</v>
      </c>
      <c r="C916" s="32" t="s">
        <v>1931</v>
      </c>
      <c r="D916" s="32"/>
      <c r="E916" s="13" t="s">
        <v>7</v>
      </c>
      <c r="F916" s="33">
        <v>2358.6217499999998</v>
      </c>
      <c r="G916" s="14">
        <v>0</v>
      </c>
      <c r="H916" s="33">
        <f>F916*(1+G916/100)</f>
        <v>2358.6217499999998</v>
      </c>
      <c r="I916" s="475"/>
      <c r="J916" s="15">
        <f>H916*I916</f>
        <v>0</v>
      </c>
      <c r="K916" s="34">
        <v>3.4000000000000002E-2</v>
      </c>
      <c r="L916" s="35">
        <f>H916*K916</f>
        <v>80.193139500000001</v>
      </c>
      <c r="M916" s="34"/>
      <c r="N916" s="35">
        <f>H916*M916</f>
        <v>0</v>
      </c>
      <c r="O916" s="15">
        <v>21</v>
      </c>
      <c r="P916" s="15">
        <f>J916*(O916/100)</f>
        <v>0</v>
      </c>
      <c r="Q916" s="15">
        <f>J916+P916</f>
        <v>0</v>
      </c>
      <c r="R916" s="400"/>
      <c r="S916" s="400"/>
      <c r="T916" s="232"/>
      <c r="U916" s="232"/>
      <c r="V916" s="232"/>
      <c r="W916" s="232"/>
      <c r="X916" s="232"/>
      <c r="Y916" s="232"/>
      <c r="Z916" s="232"/>
      <c r="AA916" s="232"/>
    </row>
    <row r="917" spans="1:27" s="36" customFormat="1" ht="11.25" outlineLevel="4" x14ac:dyDescent="0.2">
      <c r="A917" s="37"/>
      <c r="B917" s="38"/>
      <c r="C917" s="39" t="s">
        <v>1409</v>
      </c>
      <c r="D917" s="39"/>
      <c r="E917" s="38"/>
      <c r="F917" s="40">
        <v>0</v>
      </c>
      <c r="G917" s="41"/>
      <c r="H917" s="42"/>
      <c r="I917" s="41"/>
      <c r="J917" s="43"/>
      <c r="K917" s="44"/>
      <c r="L917" s="41"/>
      <c r="M917" s="41"/>
      <c r="N917" s="41"/>
      <c r="O917" s="58" t="s">
        <v>2</v>
      </c>
      <c r="P917" s="41"/>
      <c r="Q917" s="41"/>
      <c r="R917" s="401"/>
      <c r="S917" s="401"/>
    </row>
    <row r="918" spans="1:27" s="36" customFormat="1" ht="11.25" outlineLevel="4" x14ac:dyDescent="0.2">
      <c r="A918" s="37"/>
      <c r="B918" s="38"/>
      <c r="C918" s="39" t="s">
        <v>1017</v>
      </c>
      <c r="D918" s="39"/>
      <c r="E918" s="38"/>
      <c r="F918" s="40">
        <v>301.26799999999997</v>
      </c>
      <c r="G918" s="41"/>
      <c r="H918" s="42"/>
      <c r="I918" s="41"/>
      <c r="J918" s="43"/>
      <c r="K918" s="44"/>
      <c r="L918" s="41"/>
      <c r="M918" s="41"/>
      <c r="N918" s="41"/>
      <c r="O918" s="58" t="s">
        <v>2</v>
      </c>
      <c r="P918" s="41"/>
      <c r="Q918" s="41"/>
      <c r="R918" s="401"/>
      <c r="S918" s="401"/>
    </row>
    <row r="919" spans="1:27" s="36" customFormat="1" ht="11.25" outlineLevel="4" x14ac:dyDescent="0.2">
      <c r="A919" s="37"/>
      <c r="B919" s="38"/>
      <c r="C919" s="39" t="s">
        <v>1418</v>
      </c>
      <c r="D919" s="39"/>
      <c r="E919" s="38"/>
      <c r="F919" s="40">
        <v>400.16</v>
      </c>
      <c r="G919" s="41"/>
      <c r="H919" s="42"/>
      <c r="I919" s="41"/>
      <c r="J919" s="43"/>
      <c r="K919" s="44"/>
      <c r="L919" s="41"/>
      <c r="M919" s="41"/>
      <c r="N919" s="41"/>
      <c r="O919" s="58" t="s">
        <v>2</v>
      </c>
      <c r="P919" s="41"/>
      <c r="Q919" s="41"/>
      <c r="R919" s="401"/>
      <c r="S919" s="401"/>
    </row>
    <row r="920" spans="1:27" s="36" customFormat="1" ht="11.25" outlineLevel="4" x14ac:dyDescent="0.2">
      <c r="A920" s="37"/>
      <c r="B920" s="38"/>
      <c r="C920" s="39" t="s">
        <v>1421</v>
      </c>
      <c r="D920" s="39"/>
      <c r="E920" s="38"/>
      <c r="F920" s="40">
        <v>1423.125</v>
      </c>
      <c r="G920" s="41"/>
      <c r="H920" s="42"/>
      <c r="I920" s="41"/>
      <c r="J920" s="43"/>
      <c r="K920" s="44"/>
      <c r="L920" s="41"/>
      <c r="M920" s="41"/>
      <c r="N920" s="41"/>
      <c r="O920" s="58" t="s">
        <v>2</v>
      </c>
      <c r="P920" s="41"/>
      <c r="Q920" s="41"/>
      <c r="R920" s="401"/>
      <c r="S920" s="401"/>
    </row>
    <row r="921" spans="1:27" s="36" customFormat="1" ht="22.5" outlineLevel="4" x14ac:dyDescent="0.2">
      <c r="A921" s="37"/>
      <c r="B921" s="38"/>
      <c r="C921" s="39" t="s">
        <v>1608</v>
      </c>
      <c r="D921" s="39"/>
      <c r="E921" s="38"/>
      <c r="F921" s="40">
        <v>234.06875000000002</v>
      </c>
      <c r="G921" s="41"/>
      <c r="H921" s="42"/>
      <c r="I921" s="41"/>
      <c r="J921" s="43"/>
      <c r="K921" s="44"/>
      <c r="L921" s="41"/>
      <c r="M921" s="41"/>
      <c r="N921" s="41"/>
      <c r="O921" s="58" t="s">
        <v>2</v>
      </c>
      <c r="P921" s="41"/>
      <c r="Q921" s="41"/>
      <c r="R921" s="401"/>
      <c r="S921" s="401"/>
    </row>
    <row r="922" spans="1:27" s="30" customFormat="1" ht="24" outlineLevel="3" x14ac:dyDescent="0.2">
      <c r="A922" s="12">
        <v>2</v>
      </c>
      <c r="B922" s="31" t="s">
        <v>332</v>
      </c>
      <c r="C922" s="32" t="s">
        <v>1932</v>
      </c>
      <c r="D922" s="32"/>
      <c r="E922" s="13" t="s">
        <v>7</v>
      </c>
      <c r="F922" s="33">
        <v>5527.3150000000005</v>
      </c>
      <c r="G922" s="14">
        <v>0</v>
      </c>
      <c r="H922" s="33">
        <f>F922*(1+G922/100)</f>
        <v>5527.3150000000005</v>
      </c>
      <c r="I922" s="475"/>
      <c r="J922" s="15">
        <f>H922*I922</f>
        <v>0</v>
      </c>
      <c r="K922" s="34">
        <v>3.4000000000000002E-2</v>
      </c>
      <c r="L922" s="35">
        <f>H922*K922</f>
        <v>187.92871000000002</v>
      </c>
      <c r="M922" s="34"/>
      <c r="N922" s="35">
        <f>H922*M922</f>
        <v>0</v>
      </c>
      <c r="O922" s="15">
        <v>21</v>
      </c>
      <c r="P922" s="15">
        <f>J922*(O922/100)</f>
        <v>0</v>
      </c>
      <c r="Q922" s="15">
        <f>J922+P922</f>
        <v>0</v>
      </c>
      <c r="R922" s="400"/>
      <c r="S922" s="400"/>
      <c r="T922" s="232"/>
      <c r="U922" s="232"/>
      <c r="V922" s="232"/>
      <c r="W922" s="232"/>
      <c r="X922" s="232"/>
      <c r="Y922" s="232"/>
      <c r="Z922" s="232"/>
      <c r="AA922" s="232"/>
    </row>
    <row r="923" spans="1:27" s="36" customFormat="1" ht="11.25" outlineLevel="4" x14ac:dyDescent="0.2">
      <c r="A923" s="37"/>
      <c r="B923" s="38"/>
      <c r="C923" s="39" t="s">
        <v>1164</v>
      </c>
      <c r="D923" s="39"/>
      <c r="E923" s="38"/>
      <c r="F923" s="40">
        <v>0</v>
      </c>
      <c r="G923" s="41"/>
      <c r="H923" s="42"/>
      <c r="I923" s="41"/>
      <c r="J923" s="43"/>
      <c r="K923" s="44"/>
      <c r="L923" s="41"/>
      <c r="M923" s="41"/>
      <c r="N923" s="41"/>
      <c r="O923" s="58" t="s">
        <v>2</v>
      </c>
      <c r="P923" s="41"/>
      <c r="Q923" s="41"/>
      <c r="R923" s="401"/>
      <c r="S923" s="401"/>
    </row>
    <row r="924" spans="1:27" s="36" customFormat="1" ht="22.5" outlineLevel="4" x14ac:dyDescent="0.2">
      <c r="A924" s="37"/>
      <c r="B924" s="38"/>
      <c r="C924" s="39" t="s">
        <v>1533</v>
      </c>
      <c r="D924" s="39"/>
      <c r="E924" s="38"/>
      <c r="F924" s="40">
        <v>2042.0179999999998</v>
      </c>
      <c r="G924" s="41"/>
      <c r="H924" s="42"/>
      <c r="I924" s="41"/>
      <c r="J924" s="43"/>
      <c r="K924" s="44"/>
      <c r="L924" s="41"/>
      <c r="M924" s="41"/>
      <c r="N924" s="41"/>
      <c r="O924" s="58" t="s">
        <v>2</v>
      </c>
      <c r="P924" s="41"/>
      <c r="Q924" s="41"/>
      <c r="R924" s="401"/>
      <c r="S924" s="401"/>
    </row>
    <row r="925" spans="1:27" s="36" customFormat="1" ht="11.25" outlineLevel="4" x14ac:dyDescent="0.2">
      <c r="A925" s="37"/>
      <c r="B925" s="38"/>
      <c r="C925" s="39" t="s">
        <v>1494</v>
      </c>
      <c r="D925" s="39"/>
      <c r="E925" s="38"/>
      <c r="F925" s="40">
        <v>0</v>
      </c>
      <c r="G925" s="41"/>
      <c r="H925" s="42"/>
      <c r="I925" s="41"/>
      <c r="J925" s="43"/>
      <c r="K925" s="44"/>
      <c r="L925" s="41"/>
      <c r="M925" s="41"/>
      <c r="N925" s="41"/>
      <c r="O925" s="58" t="s">
        <v>2</v>
      </c>
      <c r="P925" s="41"/>
      <c r="Q925" s="41"/>
      <c r="R925" s="401"/>
      <c r="S925" s="401"/>
    </row>
    <row r="926" spans="1:27" s="36" customFormat="1" ht="11.25" outlineLevel="4" x14ac:dyDescent="0.2">
      <c r="A926" s="37"/>
      <c r="B926" s="38"/>
      <c r="C926" s="39" t="s">
        <v>1381</v>
      </c>
      <c r="D926" s="39"/>
      <c r="E926" s="38"/>
      <c r="F926" s="40">
        <v>495.98</v>
      </c>
      <c r="G926" s="41"/>
      <c r="H926" s="42"/>
      <c r="I926" s="41"/>
      <c r="J926" s="43"/>
      <c r="K926" s="44"/>
      <c r="L926" s="41"/>
      <c r="M926" s="41"/>
      <c r="N926" s="41"/>
      <c r="O926" s="58" t="s">
        <v>2</v>
      </c>
      <c r="P926" s="41"/>
      <c r="Q926" s="41"/>
      <c r="R926" s="401"/>
      <c r="S926" s="401"/>
    </row>
    <row r="927" spans="1:27" s="36" customFormat="1" ht="11.25" outlineLevel="4" x14ac:dyDescent="0.2">
      <c r="A927" s="37"/>
      <c r="B927" s="38"/>
      <c r="C927" s="39" t="s">
        <v>1394</v>
      </c>
      <c r="D927" s="39"/>
      <c r="E927" s="38"/>
      <c r="F927" s="40">
        <v>0</v>
      </c>
      <c r="G927" s="41"/>
      <c r="H927" s="42"/>
      <c r="I927" s="41"/>
      <c r="J927" s="43"/>
      <c r="K927" s="44"/>
      <c r="L927" s="41"/>
      <c r="M927" s="41"/>
      <c r="N927" s="41"/>
      <c r="O927" s="58" t="s">
        <v>2</v>
      </c>
      <c r="P927" s="41"/>
      <c r="Q927" s="41"/>
      <c r="R927" s="401"/>
      <c r="S927" s="401"/>
    </row>
    <row r="928" spans="1:27" s="36" customFormat="1" ht="11.25" outlineLevel="4" x14ac:dyDescent="0.2">
      <c r="A928" s="37"/>
      <c r="B928" s="38"/>
      <c r="C928" s="39" t="s">
        <v>1381</v>
      </c>
      <c r="D928" s="39"/>
      <c r="E928" s="38"/>
      <c r="F928" s="40">
        <v>495.98</v>
      </c>
      <c r="G928" s="41"/>
      <c r="H928" s="42"/>
      <c r="I928" s="41"/>
      <c r="J928" s="43"/>
      <c r="K928" s="44"/>
      <c r="L928" s="41"/>
      <c r="M928" s="41"/>
      <c r="N928" s="41"/>
      <c r="O928" s="58" t="s">
        <v>2</v>
      </c>
      <c r="P928" s="41"/>
      <c r="Q928" s="41"/>
      <c r="R928" s="401"/>
      <c r="S928" s="401"/>
    </row>
    <row r="929" spans="1:27" s="36" customFormat="1" ht="11.25" outlineLevel="4" x14ac:dyDescent="0.2">
      <c r="A929" s="37"/>
      <c r="B929" s="38"/>
      <c r="C929" s="39" t="s">
        <v>743</v>
      </c>
      <c r="D929" s="39"/>
      <c r="E929" s="38"/>
      <c r="F929" s="40">
        <v>0</v>
      </c>
      <c r="G929" s="41"/>
      <c r="H929" s="42"/>
      <c r="I929" s="41"/>
      <c r="J929" s="43"/>
      <c r="K929" s="44"/>
      <c r="L929" s="41"/>
      <c r="M929" s="41"/>
      <c r="N929" s="41"/>
      <c r="O929" s="58" t="s">
        <v>2</v>
      </c>
      <c r="P929" s="41"/>
      <c r="Q929" s="41"/>
      <c r="R929" s="401"/>
      <c r="S929" s="401"/>
    </row>
    <row r="930" spans="1:27" s="36" customFormat="1" ht="11.25" outlineLevel="4" x14ac:dyDescent="0.2">
      <c r="A930" s="37"/>
      <c r="B930" s="38"/>
      <c r="C930" s="39" t="s">
        <v>1527</v>
      </c>
      <c r="D930" s="39"/>
      <c r="E930" s="38"/>
      <c r="F930" s="40">
        <v>0</v>
      </c>
      <c r="G930" s="41"/>
      <c r="H930" s="42"/>
      <c r="I930" s="41"/>
      <c r="J930" s="43"/>
      <c r="K930" s="44"/>
      <c r="L930" s="41"/>
      <c r="M930" s="41"/>
      <c r="N930" s="41"/>
      <c r="O930" s="58" t="s">
        <v>2</v>
      </c>
      <c r="P930" s="41"/>
      <c r="Q930" s="41"/>
      <c r="R930" s="401"/>
      <c r="S930" s="401"/>
    </row>
    <row r="931" spans="1:27" s="36" customFormat="1" ht="11.25" outlineLevel="4" x14ac:dyDescent="0.2">
      <c r="A931" s="37"/>
      <c r="B931" s="38"/>
      <c r="C931" s="39" t="s">
        <v>1531</v>
      </c>
      <c r="D931" s="39"/>
      <c r="E931" s="38"/>
      <c r="F931" s="40">
        <v>0</v>
      </c>
      <c r="G931" s="41"/>
      <c r="H931" s="42"/>
      <c r="I931" s="41"/>
      <c r="J931" s="43"/>
      <c r="K931" s="44"/>
      <c r="L931" s="41"/>
      <c r="M931" s="41"/>
      <c r="N931" s="41"/>
      <c r="O931" s="58" t="s">
        <v>2</v>
      </c>
      <c r="P931" s="41"/>
      <c r="Q931" s="41"/>
      <c r="R931" s="401"/>
      <c r="S931" s="401"/>
    </row>
    <row r="932" spans="1:27" s="36" customFormat="1" ht="11.25" outlineLevel="4" x14ac:dyDescent="0.2">
      <c r="A932" s="37"/>
      <c r="B932" s="38"/>
      <c r="C932" s="39" t="s">
        <v>1478</v>
      </c>
      <c r="D932" s="39"/>
      <c r="E932" s="38"/>
      <c r="F932" s="40">
        <v>1198.2199999999998</v>
      </c>
      <c r="G932" s="41"/>
      <c r="H932" s="42"/>
      <c r="I932" s="41"/>
      <c r="J932" s="43"/>
      <c r="K932" s="44"/>
      <c r="L932" s="41"/>
      <c r="M932" s="41"/>
      <c r="N932" s="41"/>
      <c r="O932" s="58" t="s">
        <v>2</v>
      </c>
      <c r="P932" s="41"/>
      <c r="Q932" s="41"/>
      <c r="R932" s="401"/>
      <c r="S932" s="401"/>
    </row>
    <row r="933" spans="1:27" s="36" customFormat="1" ht="11.25" outlineLevel="4" x14ac:dyDescent="0.2">
      <c r="A933" s="37"/>
      <c r="B933" s="38"/>
      <c r="C933" s="39" t="s">
        <v>1479</v>
      </c>
      <c r="D933" s="39"/>
      <c r="E933" s="38"/>
      <c r="F933" s="40">
        <v>1201.2970000000003</v>
      </c>
      <c r="G933" s="41"/>
      <c r="H933" s="42"/>
      <c r="I933" s="41"/>
      <c r="J933" s="43"/>
      <c r="K933" s="44"/>
      <c r="L933" s="41"/>
      <c r="M933" s="41"/>
      <c r="N933" s="41"/>
      <c r="O933" s="58" t="s">
        <v>2</v>
      </c>
      <c r="P933" s="41"/>
      <c r="Q933" s="41"/>
      <c r="R933" s="401"/>
      <c r="S933" s="401"/>
    </row>
    <row r="934" spans="1:27" s="36" customFormat="1" ht="11.25" outlineLevel="4" x14ac:dyDescent="0.2">
      <c r="A934" s="37"/>
      <c r="B934" s="38"/>
      <c r="C934" s="39" t="s">
        <v>437</v>
      </c>
      <c r="D934" s="39"/>
      <c r="E934" s="38"/>
      <c r="F934" s="40">
        <v>71.02</v>
      </c>
      <c r="G934" s="41"/>
      <c r="H934" s="42"/>
      <c r="I934" s="41"/>
      <c r="J934" s="43"/>
      <c r="K934" s="44"/>
      <c r="L934" s="41"/>
      <c r="M934" s="41"/>
      <c r="N934" s="41"/>
      <c r="O934" s="58" t="s">
        <v>2</v>
      </c>
      <c r="P934" s="41"/>
      <c r="Q934" s="41"/>
      <c r="R934" s="401"/>
      <c r="S934" s="401"/>
    </row>
    <row r="935" spans="1:27" s="36" customFormat="1" ht="11.25" outlineLevel="4" x14ac:dyDescent="0.2">
      <c r="A935" s="37"/>
      <c r="B935" s="38"/>
      <c r="C935" s="39" t="s">
        <v>209</v>
      </c>
      <c r="D935" s="39"/>
      <c r="E935" s="38"/>
      <c r="F935" s="40">
        <v>22.799999999999997</v>
      </c>
      <c r="G935" s="41"/>
      <c r="H935" s="42"/>
      <c r="I935" s="41"/>
      <c r="J935" s="43"/>
      <c r="K935" s="44"/>
      <c r="L935" s="41"/>
      <c r="M935" s="41"/>
      <c r="N935" s="41"/>
      <c r="O935" s="58" t="s">
        <v>2</v>
      </c>
      <c r="P935" s="41"/>
      <c r="Q935" s="41"/>
      <c r="R935" s="401"/>
      <c r="S935" s="401"/>
    </row>
    <row r="936" spans="1:27" s="30" customFormat="1" ht="24" outlineLevel="3" x14ac:dyDescent="0.2">
      <c r="A936" s="12">
        <v>3</v>
      </c>
      <c r="B936" s="31" t="s">
        <v>333</v>
      </c>
      <c r="C936" s="32" t="s">
        <v>1973</v>
      </c>
      <c r="D936" s="32"/>
      <c r="E936" s="13" t="s">
        <v>7</v>
      </c>
      <c r="F936" s="33">
        <v>962084.31400000001</v>
      </c>
      <c r="G936" s="14">
        <v>0</v>
      </c>
      <c r="H936" s="33">
        <f>F936*(1+G936/100)</f>
        <v>962084.31400000001</v>
      </c>
      <c r="I936" s="475"/>
      <c r="J936" s="15">
        <f>H936*I936</f>
        <v>0</v>
      </c>
      <c r="K936" s="34"/>
      <c r="L936" s="35">
        <f>H936*K936</f>
        <v>0</v>
      </c>
      <c r="M936" s="34"/>
      <c r="N936" s="35">
        <f>H936*M936</f>
        <v>0</v>
      </c>
      <c r="O936" s="15">
        <v>21</v>
      </c>
      <c r="P936" s="15">
        <f>J936*(O936/100)</f>
        <v>0</v>
      </c>
      <c r="Q936" s="15">
        <f>J936+P936</f>
        <v>0</v>
      </c>
      <c r="R936" s="400"/>
      <c r="S936" s="400"/>
      <c r="T936" s="232"/>
      <c r="U936" s="232"/>
      <c r="V936" s="232"/>
      <c r="W936" s="232"/>
      <c r="X936" s="232"/>
      <c r="Y936" s="232"/>
      <c r="Z936" s="232"/>
      <c r="AA936" s="232"/>
    </row>
    <row r="937" spans="1:27" s="36" customFormat="1" ht="11.25" outlineLevel="4" x14ac:dyDescent="0.2">
      <c r="A937" s="37"/>
      <c r="B937" s="38"/>
      <c r="C937" s="39" t="s">
        <v>759</v>
      </c>
      <c r="D937" s="39"/>
      <c r="E937" s="38"/>
      <c r="F937" s="40">
        <v>0</v>
      </c>
      <c r="G937" s="41"/>
      <c r="H937" s="42"/>
      <c r="I937" s="41"/>
      <c r="J937" s="43"/>
      <c r="K937" s="44"/>
      <c r="L937" s="41"/>
      <c r="M937" s="41"/>
      <c r="N937" s="41"/>
      <c r="O937" s="58" t="s">
        <v>2</v>
      </c>
      <c r="P937" s="41"/>
      <c r="Q937" s="41"/>
      <c r="R937" s="401"/>
      <c r="S937" s="401"/>
    </row>
    <row r="938" spans="1:27" s="36" customFormat="1" ht="11.25" outlineLevel="4" x14ac:dyDescent="0.2">
      <c r="A938" s="37"/>
      <c r="B938" s="38"/>
      <c r="C938" s="39" t="s">
        <v>1395</v>
      </c>
      <c r="D938" s="39"/>
      <c r="E938" s="38"/>
      <c r="F938" s="40">
        <v>962084.31400000001</v>
      </c>
      <c r="G938" s="41"/>
      <c r="H938" s="42"/>
      <c r="I938" s="41"/>
      <c r="J938" s="43"/>
      <c r="K938" s="44"/>
      <c r="L938" s="41"/>
      <c r="M938" s="41"/>
      <c r="N938" s="41"/>
      <c r="O938" s="58" t="s">
        <v>2</v>
      </c>
      <c r="P938" s="41"/>
      <c r="Q938" s="41"/>
      <c r="R938" s="401"/>
      <c r="S938" s="401"/>
    </row>
    <row r="939" spans="1:27" s="30" customFormat="1" ht="24" outlineLevel="3" x14ac:dyDescent="0.2">
      <c r="A939" s="12">
        <v>4</v>
      </c>
      <c r="B939" s="31" t="s">
        <v>334</v>
      </c>
      <c r="C939" s="32" t="s">
        <v>1942</v>
      </c>
      <c r="D939" s="32"/>
      <c r="E939" s="13" t="s">
        <v>7</v>
      </c>
      <c r="F939" s="33">
        <v>2358.6219999999998</v>
      </c>
      <c r="G939" s="14">
        <v>0</v>
      </c>
      <c r="H939" s="33">
        <f>F939*(1+G939/100)</f>
        <v>2358.6219999999998</v>
      </c>
      <c r="I939" s="475"/>
      <c r="J939" s="15">
        <f>H939*I939</f>
        <v>0</v>
      </c>
      <c r="K939" s="34"/>
      <c r="L939" s="35">
        <f>H939*K939</f>
        <v>0</v>
      </c>
      <c r="M939" s="34"/>
      <c r="N939" s="35">
        <f>H939*M939</f>
        <v>0</v>
      </c>
      <c r="O939" s="15">
        <v>21</v>
      </c>
      <c r="P939" s="15">
        <f>J939*(O939/100)</f>
        <v>0</v>
      </c>
      <c r="Q939" s="15">
        <f>J939+P939</f>
        <v>0</v>
      </c>
      <c r="R939" s="400"/>
      <c r="S939" s="400"/>
      <c r="T939" s="232"/>
      <c r="U939" s="232"/>
      <c r="V939" s="232"/>
      <c r="W939" s="232"/>
      <c r="X939" s="232"/>
      <c r="Y939" s="232"/>
      <c r="Z939" s="232"/>
      <c r="AA939" s="232"/>
    </row>
    <row r="940" spans="1:27" s="30" customFormat="1" ht="24" outlineLevel="3" x14ac:dyDescent="0.2">
      <c r="A940" s="12">
        <v>5</v>
      </c>
      <c r="B940" s="31" t="s">
        <v>335</v>
      </c>
      <c r="C940" s="32" t="s">
        <v>1943</v>
      </c>
      <c r="D940" s="32"/>
      <c r="E940" s="13" t="s">
        <v>7</v>
      </c>
      <c r="F940" s="33">
        <v>5527.3149999999996</v>
      </c>
      <c r="G940" s="14">
        <v>0</v>
      </c>
      <c r="H940" s="33">
        <f>F940*(1+G940/100)</f>
        <v>5527.3149999999996</v>
      </c>
      <c r="I940" s="475"/>
      <c r="J940" s="15">
        <f>H940*I940</f>
        <v>0</v>
      </c>
      <c r="K940" s="34"/>
      <c r="L940" s="35">
        <f>H940*K940</f>
        <v>0</v>
      </c>
      <c r="M940" s="34"/>
      <c r="N940" s="35">
        <f>H940*M940</f>
        <v>0</v>
      </c>
      <c r="O940" s="15">
        <v>21</v>
      </c>
      <c r="P940" s="15">
        <f>J940*(O940/100)</f>
        <v>0</v>
      </c>
      <c r="Q940" s="15">
        <f>J940+P940</f>
        <v>0</v>
      </c>
      <c r="R940" s="400"/>
      <c r="S940" s="400"/>
      <c r="T940" s="232"/>
      <c r="U940" s="232"/>
      <c r="V940" s="232"/>
      <c r="W940" s="232"/>
      <c r="X940" s="232"/>
      <c r="Y940" s="232"/>
      <c r="Z940" s="232"/>
      <c r="AA940" s="232"/>
    </row>
    <row r="941" spans="1:27" s="30" customFormat="1" ht="12" outlineLevel="3" x14ac:dyDescent="0.2">
      <c r="A941" s="12">
        <v>6</v>
      </c>
      <c r="B941" s="31" t="s">
        <v>336</v>
      </c>
      <c r="C941" s="32" t="s">
        <v>1824</v>
      </c>
      <c r="D941" s="32"/>
      <c r="E941" s="13" t="s">
        <v>7</v>
      </c>
      <c r="F941" s="33">
        <v>711.95</v>
      </c>
      <c r="G941" s="14">
        <v>0</v>
      </c>
      <c r="H941" s="33">
        <f>F941*(1+G941/100)</f>
        <v>711.95</v>
      </c>
      <c r="I941" s="475"/>
      <c r="J941" s="15">
        <f>H941*I941</f>
        <v>0</v>
      </c>
      <c r="K941" s="34"/>
      <c r="L941" s="35">
        <f>H941*K941</f>
        <v>0</v>
      </c>
      <c r="M941" s="34"/>
      <c r="N941" s="35">
        <f>H941*M941</f>
        <v>0</v>
      </c>
      <c r="O941" s="15">
        <v>21</v>
      </c>
      <c r="P941" s="15">
        <f>J941*(O941/100)</f>
        <v>0</v>
      </c>
      <c r="Q941" s="15">
        <f>J941+P941</f>
        <v>0</v>
      </c>
      <c r="R941" s="400"/>
      <c r="S941" s="400"/>
      <c r="T941" s="232"/>
      <c r="U941" s="232"/>
      <c r="V941" s="232"/>
      <c r="W941" s="232"/>
      <c r="X941" s="232"/>
      <c r="Y941" s="232"/>
      <c r="Z941" s="232"/>
      <c r="AA941" s="232"/>
    </row>
    <row r="942" spans="1:27" s="36" customFormat="1" ht="11.25" outlineLevel="4" x14ac:dyDescent="0.2">
      <c r="A942" s="37"/>
      <c r="B942" s="38"/>
      <c r="C942" s="39" t="s">
        <v>422</v>
      </c>
      <c r="D942" s="39"/>
      <c r="E942" s="38"/>
      <c r="F942" s="40">
        <v>0</v>
      </c>
      <c r="G942" s="41"/>
      <c r="H942" s="42"/>
      <c r="I942" s="41"/>
      <c r="J942" s="43"/>
      <c r="K942" s="44"/>
      <c r="L942" s="41"/>
      <c r="M942" s="41"/>
      <c r="N942" s="41"/>
      <c r="O942" s="58" t="s">
        <v>2</v>
      </c>
      <c r="P942" s="41"/>
      <c r="Q942" s="41"/>
      <c r="R942" s="401"/>
      <c r="S942" s="401"/>
    </row>
    <row r="943" spans="1:27" s="36" customFormat="1" ht="11.25" outlineLevel="4" x14ac:dyDescent="0.2">
      <c r="A943" s="37"/>
      <c r="B943" s="38"/>
      <c r="C943" s="39" t="s">
        <v>1164</v>
      </c>
      <c r="D943" s="39"/>
      <c r="E943" s="38"/>
      <c r="F943" s="40">
        <v>0</v>
      </c>
      <c r="G943" s="41"/>
      <c r="H943" s="42"/>
      <c r="I943" s="41"/>
      <c r="J943" s="43"/>
      <c r="K943" s="44"/>
      <c r="L943" s="41"/>
      <c r="M943" s="41"/>
      <c r="N943" s="41"/>
      <c r="O943" s="58" t="s">
        <v>2</v>
      </c>
      <c r="P943" s="41"/>
      <c r="Q943" s="41"/>
      <c r="R943" s="401"/>
      <c r="S943" s="401"/>
    </row>
    <row r="944" spans="1:27" s="36" customFormat="1" ht="11.25" outlineLevel="4" x14ac:dyDescent="0.2">
      <c r="A944" s="37"/>
      <c r="B944" s="38"/>
      <c r="C944" s="39" t="s">
        <v>1484</v>
      </c>
      <c r="D944" s="39"/>
      <c r="E944" s="38"/>
      <c r="F944" s="40">
        <v>202.18</v>
      </c>
      <c r="G944" s="41"/>
      <c r="H944" s="42"/>
      <c r="I944" s="41"/>
      <c r="J944" s="43"/>
      <c r="K944" s="44"/>
      <c r="L944" s="41"/>
      <c r="M944" s="41"/>
      <c r="N944" s="41"/>
      <c r="O944" s="58" t="s">
        <v>2</v>
      </c>
      <c r="P944" s="41"/>
      <c r="Q944" s="41"/>
      <c r="R944" s="401"/>
      <c r="S944" s="401"/>
    </row>
    <row r="945" spans="1:27" s="36" customFormat="1" ht="11.25" outlineLevel="4" x14ac:dyDescent="0.2">
      <c r="A945" s="37"/>
      <c r="B945" s="38"/>
      <c r="C945" s="39" t="s">
        <v>1406</v>
      </c>
      <c r="D945" s="39"/>
      <c r="E945" s="38"/>
      <c r="F945" s="40">
        <v>49.45</v>
      </c>
      <c r="G945" s="41"/>
      <c r="H945" s="42"/>
      <c r="I945" s="41"/>
      <c r="J945" s="43"/>
      <c r="K945" s="44"/>
      <c r="L945" s="41"/>
      <c r="M945" s="41"/>
      <c r="N945" s="41"/>
      <c r="O945" s="58" t="s">
        <v>2</v>
      </c>
      <c r="P945" s="41"/>
      <c r="Q945" s="41"/>
      <c r="R945" s="401"/>
      <c r="S945" s="401"/>
    </row>
    <row r="946" spans="1:27" s="36" customFormat="1" ht="11.25" outlineLevel="4" x14ac:dyDescent="0.2">
      <c r="A946" s="37"/>
      <c r="B946" s="38"/>
      <c r="C946" s="39" t="s">
        <v>536</v>
      </c>
      <c r="D946" s="39"/>
      <c r="E946" s="38"/>
      <c r="F946" s="40">
        <v>22.9</v>
      </c>
      <c r="G946" s="41"/>
      <c r="H946" s="42"/>
      <c r="I946" s="41"/>
      <c r="J946" s="43"/>
      <c r="K946" s="44"/>
      <c r="L946" s="41"/>
      <c r="M946" s="41"/>
      <c r="N946" s="41"/>
      <c r="O946" s="58" t="s">
        <v>2</v>
      </c>
      <c r="P946" s="41"/>
      <c r="Q946" s="41"/>
      <c r="R946" s="401"/>
      <c r="S946" s="401"/>
    </row>
    <row r="947" spans="1:27" s="36" customFormat="1" ht="11.25" outlineLevel="4" x14ac:dyDescent="0.2">
      <c r="A947" s="37"/>
      <c r="B947" s="38"/>
      <c r="C947" s="39" t="s">
        <v>1494</v>
      </c>
      <c r="D947" s="39"/>
      <c r="E947" s="38"/>
      <c r="F947" s="40">
        <v>0</v>
      </c>
      <c r="G947" s="41"/>
      <c r="H947" s="42"/>
      <c r="I947" s="41"/>
      <c r="J947" s="43"/>
      <c r="K947" s="44"/>
      <c r="L947" s="41"/>
      <c r="M947" s="41"/>
      <c r="N947" s="41"/>
      <c r="O947" s="58" t="s">
        <v>2</v>
      </c>
      <c r="P947" s="41"/>
      <c r="Q947" s="41"/>
      <c r="R947" s="401"/>
      <c r="S947" s="401"/>
    </row>
    <row r="948" spans="1:27" s="36" customFormat="1" ht="11.25" outlineLevel="4" x14ac:dyDescent="0.2">
      <c r="A948" s="37"/>
      <c r="B948" s="38"/>
      <c r="C948" s="39" t="s">
        <v>1394</v>
      </c>
      <c r="D948" s="39"/>
      <c r="E948" s="38"/>
      <c r="F948" s="40">
        <v>0</v>
      </c>
      <c r="G948" s="41"/>
      <c r="H948" s="42"/>
      <c r="I948" s="41"/>
      <c r="J948" s="43"/>
      <c r="K948" s="44"/>
      <c r="L948" s="41"/>
      <c r="M948" s="41"/>
      <c r="N948" s="41"/>
      <c r="O948" s="58" t="s">
        <v>2</v>
      </c>
      <c r="P948" s="41"/>
      <c r="Q948" s="41"/>
      <c r="R948" s="401"/>
      <c r="S948" s="401"/>
    </row>
    <row r="949" spans="1:27" s="36" customFormat="1" ht="11.25" outlineLevel="4" x14ac:dyDescent="0.2">
      <c r="A949" s="37"/>
      <c r="B949" s="38"/>
      <c r="C949" s="39" t="s">
        <v>194</v>
      </c>
      <c r="D949" s="39"/>
      <c r="E949" s="38"/>
      <c r="F949" s="40">
        <v>67.2</v>
      </c>
      <c r="G949" s="41"/>
      <c r="H949" s="42"/>
      <c r="I949" s="41"/>
      <c r="J949" s="43"/>
      <c r="K949" s="44"/>
      <c r="L949" s="41"/>
      <c r="M949" s="41"/>
      <c r="N949" s="41"/>
      <c r="O949" s="58" t="s">
        <v>2</v>
      </c>
      <c r="P949" s="41"/>
      <c r="Q949" s="41"/>
      <c r="R949" s="401"/>
      <c r="S949" s="401"/>
    </row>
    <row r="950" spans="1:27" s="36" customFormat="1" ht="11.25" outlineLevel="4" x14ac:dyDescent="0.2">
      <c r="A950" s="37"/>
      <c r="B950" s="38"/>
      <c r="C950" s="39" t="s">
        <v>743</v>
      </c>
      <c r="D950" s="39"/>
      <c r="E950" s="38"/>
      <c r="F950" s="40">
        <v>0</v>
      </c>
      <c r="G950" s="41"/>
      <c r="H950" s="42"/>
      <c r="I950" s="41"/>
      <c r="J950" s="43"/>
      <c r="K950" s="44"/>
      <c r="L950" s="41"/>
      <c r="M950" s="41"/>
      <c r="N950" s="41"/>
      <c r="O950" s="58" t="s">
        <v>2</v>
      </c>
      <c r="P950" s="41"/>
      <c r="Q950" s="41"/>
      <c r="R950" s="401"/>
      <c r="S950" s="401"/>
    </row>
    <row r="951" spans="1:27" s="36" customFormat="1" ht="11.25" outlineLevel="4" x14ac:dyDescent="0.2">
      <c r="A951" s="37"/>
      <c r="B951" s="38"/>
      <c r="C951" s="39" t="s">
        <v>1527</v>
      </c>
      <c r="D951" s="39"/>
      <c r="E951" s="38"/>
      <c r="F951" s="40">
        <v>0</v>
      </c>
      <c r="G951" s="41"/>
      <c r="H951" s="42"/>
      <c r="I951" s="41"/>
      <c r="J951" s="43"/>
      <c r="K951" s="44"/>
      <c r="L951" s="41"/>
      <c r="M951" s="41"/>
      <c r="N951" s="41"/>
      <c r="O951" s="58" t="s">
        <v>2</v>
      </c>
      <c r="P951" s="41"/>
      <c r="Q951" s="41"/>
      <c r="R951" s="401"/>
      <c r="S951" s="401"/>
    </row>
    <row r="952" spans="1:27" s="36" customFormat="1" ht="11.25" outlineLevel="4" x14ac:dyDescent="0.2">
      <c r="A952" s="37"/>
      <c r="B952" s="38"/>
      <c r="C952" s="39" t="s">
        <v>1531</v>
      </c>
      <c r="D952" s="39"/>
      <c r="E952" s="38"/>
      <c r="F952" s="40">
        <v>0</v>
      </c>
      <c r="G952" s="41"/>
      <c r="H952" s="42"/>
      <c r="I952" s="41"/>
      <c r="J952" s="43"/>
      <c r="K952" s="44"/>
      <c r="L952" s="41"/>
      <c r="M952" s="41"/>
      <c r="N952" s="41"/>
      <c r="O952" s="58" t="s">
        <v>2</v>
      </c>
      <c r="P952" s="41"/>
      <c r="Q952" s="41"/>
      <c r="R952" s="401"/>
      <c r="S952" s="401"/>
    </row>
    <row r="953" spans="1:27" s="36" customFormat="1" ht="11.25" outlineLevel="4" x14ac:dyDescent="0.2">
      <c r="A953" s="37"/>
      <c r="B953" s="38"/>
      <c r="C953" s="39" t="s">
        <v>1459</v>
      </c>
      <c r="D953" s="39"/>
      <c r="E953" s="38"/>
      <c r="F953" s="40">
        <v>132.39999999999998</v>
      </c>
      <c r="G953" s="41"/>
      <c r="H953" s="42"/>
      <c r="I953" s="41"/>
      <c r="J953" s="43"/>
      <c r="K953" s="44"/>
      <c r="L953" s="41"/>
      <c r="M953" s="41"/>
      <c r="N953" s="41"/>
      <c r="O953" s="58" t="s">
        <v>2</v>
      </c>
      <c r="P953" s="41"/>
      <c r="Q953" s="41"/>
      <c r="R953" s="401"/>
      <c r="S953" s="401"/>
    </row>
    <row r="954" spans="1:27" s="36" customFormat="1" ht="11.25" outlineLevel="4" x14ac:dyDescent="0.2">
      <c r="A954" s="37"/>
      <c r="B954" s="38"/>
      <c r="C954" s="39" t="s">
        <v>1460</v>
      </c>
      <c r="D954" s="39"/>
      <c r="E954" s="38"/>
      <c r="F954" s="40">
        <v>132.74</v>
      </c>
      <c r="G954" s="41"/>
      <c r="H954" s="42"/>
      <c r="I954" s="41"/>
      <c r="J954" s="43"/>
      <c r="K954" s="44"/>
      <c r="L954" s="41"/>
      <c r="M954" s="41"/>
      <c r="N954" s="41"/>
      <c r="O954" s="58" t="s">
        <v>2</v>
      </c>
      <c r="P954" s="41"/>
      <c r="Q954" s="41"/>
      <c r="R954" s="401"/>
      <c r="S954" s="401"/>
    </row>
    <row r="955" spans="1:27" s="36" customFormat="1" ht="11.25" outlineLevel="4" x14ac:dyDescent="0.2">
      <c r="A955" s="37"/>
      <c r="B955" s="38"/>
      <c r="C955" s="39" t="s">
        <v>1258</v>
      </c>
      <c r="D955" s="39"/>
      <c r="E955" s="38"/>
      <c r="F955" s="40">
        <v>31.6</v>
      </c>
      <c r="G955" s="41"/>
      <c r="H955" s="42"/>
      <c r="I955" s="41"/>
      <c r="J955" s="43"/>
      <c r="K955" s="44"/>
      <c r="L955" s="41"/>
      <c r="M955" s="41"/>
      <c r="N955" s="41"/>
      <c r="O955" s="58" t="s">
        <v>2</v>
      </c>
      <c r="P955" s="41"/>
      <c r="Q955" s="41"/>
      <c r="R955" s="401"/>
      <c r="S955" s="401"/>
    </row>
    <row r="956" spans="1:27" s="36" customFormat="1" ht="11.25" outlineLevel="4" x14ac:dyDescent="0.2">
      <c r="A956" s="37"/>
      <c r="B956" s="38"/>
      <c r="C956" s="39" t="s">
        <v>1409</v>
      </c>
      <c r="D956" s="39"/>
      <c r="E956" s="38"/>
      <c r="F956" s="40">
        <v>0</v>
      </c>
      <c r="G956" s="41"/>
      <c r="H956" s="42"/>
      <c r="I956" s="41"/>
      <c r="J956" s="43"/>
      <c r="K956" s="44"/>
      <c r="L956" s="41"/>
      <c r="M956" s="41"/>
      <c r="N956" s="41"/>
      <c r="O956" s="58" t="s">
        <v>2</v>
      </c>
      <c r="P956" s="41"/>
      <c r="Q956" s="41"/>
      <c r="R956" s="401"/>
      <c r="S956" s="401"/>
    </row>
    <row r="957" spans="1:27" s="36" customFormat="1" ht="11.25" outlineLevel="4" x14ac:dyDescent="0.2">
      <c r="A957" s="37"/>
      <c r="B957" s="38"/>
      <c r="C957" s="39" t="s">
        <v>771</v>
      </c>
      <c r="D957" s="39"/>
      <c r="E957" s="38"/>
      <c r="F957" s="40">
        <v>73.48</v>
      </c>
      <c r="G957" s="41"/>
      <c r="H957" s="42"/>
      <c r="I957" s="41"/>
      <c r="J957" s="43"/>
      <c r="K957" s="44"/>
      <c r="L957" s="41"/>
      <c r="M957" s="41"/>
      <c r="N957" s="41"/>
      <c r="O957" s="58" t="s">
        <v>2</v>
      </c>
      <c r="P957" s="41"/>
      <c r="Q957" s="41"/>
      <c r="R957" s="401"/>
      <c r="S957" s="401"/>
    </row>
    <row r="958" spans="1:27" s="30" customFormat="1" ht="24" outlineLevel="3" x14ac:dyDescent="0.2">
      <c r="A958" s="12">
        <v>7</v>
      </c>
      <c r="B958" s="31" t="s">
        <v>337</v>
      </c>
      <c r="C958" s="32" t="s">
        <v>1951</v>
      </c>
      <c r="D958" s="32"/>
      <c r="E958" s="13" t="s">
        <v>7</v>
      </c>
      <c r="F958" s="33">
        <v>86857.9</v>
      </c>
      <c r="G958" s="14">
        <v>0</v>
      </c>
      <c r="H958" s="33">
        <f>F958*(1+G958/100)</f>
        <v>86857.9</v>
      </c>
      <c r="I958" s="475"/>
      <c r="J958" s="15">
        <f>H958*I958</f>
        <v>0</v>
      </c>
      <c r="K958" s="34"/>
      <c r="L958" s="35">
        <f>H958*K958</f>
        <v>0</v>
      </c>
      <c r="M958" s="34"/>
      <c r="N958" s="35">
        <f>H958*M958</f>
        <v>0</v>
      </c>
      <c r="O958" s="15">
        <v>21</v>
      </c>
      <c r="P958" s="15">
        <f>J958*(O958/100)</f>
        <v>0</v>
      </c>
      <c r="Q958" s="15">
        <f>J958+P958</f>
        <v>0</v>
      </c>
      <c r="R958" s="400"/>
      <c r="S958" s="400"/>
      <c r="T958" s="232"/>
      <c r="U958" s="232"/>
      <c r="V958" s="232"/>
      <c r="W958" s="232"/>
      <c r="X958" s="232"/>
      <c r="Y958" s="232"/>
      <c r="Z958" s="232"/>
      <c r="AA958" s="232"/>
    </row>
    <row r="959" spans="1:27" s="36" customFormat="1" ht="11.25" outlineLevel="4" x14ac:dyDescent="0.2">
      <c r="A959" s="37"/>
      <c r="B959" s="38"/>
      <c r="C959" s="39" t="s">
        <v>759</v>
      </c>
      <c r="D959" s="39"/>
      <c r="E959" s="38"/>
      <c r="F959" s="40">
        <v>0</v>
      </c>
      <c r="G959" s="41"/>
      <c r="H959" s="42"/>
      <c r="I959" s="41"/>
      <c r="J959" s="43"/>
      <c r="K959" s="44"/>
      <c r="L959" s="41"/>
      <c r="M959" s="41"/>
      <c r="N959" s="41"/>
      <c r="O959" s="58" t="s">
        <v>2</v>
      </c>
      <c r="P959" s="41"/>
      <c r="Q959" s="41"/>
      <c r="R959" s="401"/>
      <c r="S959" s="401"/>
    </row>
    <row r="960" spans="1:27" s="36" customFormat="1" ht="11.25" outlineLevel="4" x14ac:dyDescent="0.2">
      <c r="A960" s="37"/>
      <c r="B960" s="38"/>
      <c r="C960" s="39" t="s">
        <v>864</v>
      </c>
      <c r="D960" s="39"/>
      <c r="E960" s="38"/>
      <c r="F960" s="40">
        <v>86857.9</v>
      </c>
      <c r="G960" s="41"/>
      <c r="H960" s="42"/>
      <c r="I960" s="41"/>
      <c r="J960" s="43"/>
      <c r="K960" s="44"/>
      <c r="L960" s="41"/>
      <c r="M960" s="41"/>
      <c r="N960" s="41"/>
      <c r="O960" s="58" t="s">
        <v>2</v>
      </c>
      <c r="P960" s="41"/>
      <c r="Q960" s="41"/>
      <c r="R960" s="401"/>
      <c r="S960" s="401"/>
    </row>
    <row r="961" spans="1:27" s="30" customFormat="1" ht="12" outlineLevel="3" x14ac:dyDescent="0.2">
      <c r="A961" s="12">
        <v>8</v>
      </c>
      <c r="B961" s="31" t="s">
        <v>338</v>
      </c>
      <c r="C961" s="32" t="s">
        <v>1839</v>
      </c>
      <c r="D961" s="32"/>
      <c r="E961" s="13" t="s">
        <v>7</v>
      </c>
      <c r="F961" s="33">
        <v>711.95</v>
      </c>
      <c r="G961" s="14">
        <v>0</v>
      </c>
      <c r="H961" s="33">
        <f>F961*(1+G961/100)</f>
        <v>711.95</v>
      </c>
      <c r="I961" s="475"/>
      <c r="J961" s="15">
        <f>H961*I961</f>
        <v>0</v>
      </c>
      <c r="K961" s="34"/>
      <c r="L961" s="35">
        <f>H961*K961</f>
        <v>0</v>
      </c>
      <c r="M961" s="34"/>
      <c r="N961" s="35">
        <f>H961*M961</f>
        <v>0</v>
      </c>
      <c r="O961" s="15">
        <v>21</v>
      </c>
      <c r="P961" s="15">
        <f>J961*(O961/100)</f>
        <v>0</v>
      </c>
      <c r="Q961" s="15">
        <f>J961+P961</f>
        <v>0</v>
      </c>
      <c r="R961" s="400"/>
      <c r="S961" s="400"/>
      <c r="T961" s="232"/>
      <c r="U961" s="232"/>
      <c r="V961" s="232"/>
      <c r="W961" s="232"/>
      <c r="X961" s="232"/>
      <c r="Y961" s="232"/>
      <c r="Z961" s="232"/>
      <c r="AA961" s="232"/>
    </row>
    <row r="962" spans="1:27" s="30" customFormat="1" ht="12" outlineLevel="3" x14ac:dyDescent="0.2">
      <c r="A962" s="12">
        <v>9</v>
      </c>
      <c r="B962" s="31" t="s">
        <v>339</v>
      </c>
      <c r="C962" s="32" t="s">
        <v>1825</v>
      </c>
      <c r="D962" s="32"/>
      <c r="E962" s="13" t="s">
        <v>7</v>
      </c>
      <c r="F962" s="33">
        <v>11.5</v>
      </c>
      <c r="G962" s="14">
        <v>0</v>
      </c>
      <c r="H962" s="33">
        <f>F962*(1+G962/100)</f>
        <v>11.5</v>
      </c>
      <c r="I962" s="475"/>
      <c r="J962" s="15">
        <f>H962*I962</f>
        <v>0</v>
      </c>
      <c r="K962" s="34"/>
      <c r="L962" s="35">
        <f>H962*K962</f>
        <v>0</v>
      </c>
      <c r="M962" s="34"/>
      <c r="N962" s="35">
        <f>H962*M962</f>
        <v>0</v>
      </c>
      <c r="O962" s="15">
        <v>21</v>
      </c>
      <c r="P962" s="15">
        <f>J962*(O962/100)</f>
        <v>0</v>
      </c>
      <c r="Q962" s="15">
        <f>J962+P962</f>
        <v>0</v>
      </c>
      <c r="R962" s="400"/>
      <c r="S962" s="400"/>
      <c r="T962" s="232"/>
      <c r="U962" s="232"/>
      <c r="V962" s="232"/>
      <c r="W962" s="232"/>
      <c r="X962" s="232"/>
      <c r="Y962" s="232"/>
      <c r="Z962" s="232"/>
      <c r="AA962" s="232"/>
    </row>
    <row r="963" spans="1:27" s="36" customFormat="1" ht="11.25" outlineLevel="4" x14ac:dyDescent="0.2">
      <c r="A963" s="37"/>
      <c r="B963" s="38"/>
      <c r="C963" s="39" t="s">
        <v>1467</v>
      </c>
      <c r="D963" s="39"/>
      <c r="E963" s="38"/>
      <c r="F963" s="40">
        <v>11.5</v>
      </c>
      <c r="G963" s="41"/>
      <c r="H963" s="42"/>
      <c r="I963" s="41"/>
      <c r="J963" s="43"/>
      <c r="K963" s="44"/>
      <c r="L963" s="41"/>
      <c r="M963" s="41"/>
      <c r="N963" s="41"/>
      <c r="O963" s="58" t="s">
        <v>2</v>
      </c>
      <c r="P963" s="41"/>
      <c r="Q963" s="41"/>
      <c r="R963" s="401"/>
      <c r="S963" s="401"/>
    </row>
    <row r="964" spans="1:27" s="30" customFormat="1" ht="24" outlineLevel="3" x14ac:dyDescent="0.2">
      <c r="A964" s="12">
        <v>10</v>
      </c>
      <c r="B964" s="31" t="s">
        <v>340</v>
      </c>
      <c r="C964" s="32" t="s">
        <v>1952</v>
      </c>
      <c r="D964" s="32"/>
      <c r="E964" s="13" t="s">
        <v>7</v>
      </c>
      <c r="F964" s="33">
        <v>1403</v>
      </c>
      <c r="G964" s="14">
        <v>0</v>
      </c>
      <c r="H964" s="33">
        <f>F964*(1+G964/100)</f>
        <v>1403</v>
      </c>
      <c r="I964" s="475"/>
      <c r="J964" s="15">
        <f>H964*I964</f>
        <v>0</v>
      </c>
      <c r="K964" s="34"/>
      <c r="L964" s="35">
        <f>H964*K964</f>
        <v>0</v>
      </c>
      <c r="M964" s="34"/>
      <c r="N964" s="35">
        <f>H964*M964</f>
        <v>0</v>
      </c>
      <c r="O964" s="15">
        <v>21</v>
      </c>
      <c r="P964" s="15">
        <f>J964*(O964/100)</f>
        <v>0</v>
      </c>
      <c r="Q964" s="15">
        <f>J964+P964</f>
        <v>0</v>
      </c>
      <c r="R964" s="400"/>
      <c r="S964" s="400"/>
      <c r="T964" s="232"/>
      <c r="U964" s="232"/>
      <c r="V964" s="232"/>
      <c r="W964" s="232"/>
      <c r="X964" s="232"/>
      <c r="Y964" s="232"/>
      <c r="Z964" s="232"/>
      <c r="AA964" s="232"/>
    </row>
    <row r="965" spans="1:27" s="36" customFormat="1" ht="11.25" outlineLevel="4" x14ac:dyDescent="0.2">
      <c r="A965" s="37"/>
      <c r="B965" s="38"/>
      <c r="C965" s="39" t="s">
        <v>820</v>
      </c>
      <c r="D965" s="39"/>
      <c r="E965" s="38"/>
      <c r="F965" s="40">
        <v>1403</v>
      </c>
      <c r="G965" s="41"/>
      <c r="H965" s="42"/>
      <c r="I965" s="41"/>
      <c r="J965" s="43"/>
      <c r="K965" s="44"/>
      <c r="L965" s="41"/>
      <c r="M965" s="41"/>
      <c r="N965" s="41"/>
      <c r="O965" s="58" t="s">
        <v>2</v>
      </c>
      <c r="P965" s="41"/>
      <c r="Q965" s="41"/>
      <c r="R965" s="401"/>
      <c r="S965" s="401"/>
    </row>
    <row r="966" spans="1:27" s="30" customFormat="1" ht="12" outlineLevel="3" x14ac:dyDescent="0.2">
      <c r="A966" s="12">
        <v>11</v>
      </c>
      <c r="B966" s="31" t="s">
        <v>341</v>
      </c>
      <c r="C966" s="32" t="s">
        <v>1840</v>
      </c>
      <c r="D966" s="32"/>
      <c r="E966" s="13" t="s">
        <v>7</v>
      </c>
      <c r="F966" s="33">
        <v>11.5</v>
      </c>
      <c r="G966" s="14">
        <v>0</v>
      </c>
      <c r="H966" s="33">
        <f>F966*(1+G966/100)</f>
        <v>11.5</v>
      </c>
      <c r="I966" s="475"/>
      <c r="J966" s="15">
        <f>H966*I966</f>
        <v>0</v>
      </c>
      <c r="K966" s="34"/>
      <c r="L966" s="35">
        <f>H966*K966</f>
        <v>0</v>
      </c>
      <c r="M966" s="34"/>
      <c r="N966" s="35">
        <f>H966*M966</f>
        <v>0</v>
      </c>
      <c r="O966" s="15">
        <v>21</v>
      </c>
      <c r="P966" s="15">
        <f>J966*(O966/100)</f>
        <v>0</v>
      </c>
      <c r="Q966" s="15">
        <f>J966+P966</f>
        <v>0</v>
      </c>
      <c r="R966" s="400"/>
      <c r="S966" s="400"/>
      <c r="T966" s="232"/>
      <c r="U966" s="232"/>
      <c r="V966" s="232"/>
      <c r="W966" s="232"/>
      <c r="X966" s="232"/>
      <c r="Y966" s="232"/>
      <c r="Z966" s="232"/>
      <c r="AA966" s="232"/>
    </row>
    <row r="967" spans="1:27" s="30" customFormat="1" ht="24" outlineLevel="3" x14ac:dyDescent="0.2">
      <c r="A967" s="12">
        <v>12</v>
      </c>
      <c r="B967" s="31" t="s">
        <v>342</v>
      </c>
      <c r="C967" s="32" t="s">
        <v>1890</v>
      </c>
      <c r="D967" s="32"/>
      <c r="E967" s="13" t="s">
        <v>3</v>
      </c>
      <c r="F967" s="33">
        <v>11</v>
      </c>
      <c r="G967" s="14">
        <v>0</v>
      </c>
      <c r="H967" s="33">
        <f>F967*(1+G967/100)</f>
        <v>11</v>
      </c>
      <c r="I967" s="475"/>
      <c r="J967" s="15">
        <f>H967*I967</f>
        <v>0</v>
      </c>
      <c r="K967" s="34"/>
      <c r="L967" s="35">
        <f>H967*K967</f>
        <v>0</v>
      </c>
      <c r="M967" s="34"/>
      <c r="N967" s="35">
        <f>H967*M967</f>
        <v>0</v>
      </c>
      <c r="O967" s="15">
        <v>21</v>
      </c>
      <c r="P967" s="15">
        <f>J967*(O967/100)</f>
        <v>0</v>
      </c>
      <c r="Q967" s="15">
        <f>J967+P967</f>
        <v>0</v>
      </c>
      <c r="R967" s="400"/>
      <c r="S967" s="400"/>
      <c r="T967" s="232"/>
      <c r="U967" s="232"/>
      <c r="V967" s="232"/>
      <c r="W967" s="232"/>
      <c r="X967" s="232"/>
      <c r="Y967" s="232"/>
      <c r="Z967" s="232"/>
      <c r="AA967" s="232"/>
    </row>
    <row r="968" spans="1:27" s="36" customFormat="1" ht="11.25" outlineLevel="4" x14ac:dyDescent="0.2">
      <c r="A968" s="37"/>
      <c r="B968" s="38"/>
      <c r="C968" s="39" t="s">
        <v>1557</v>
      </c>
      <c r="D968" s="39"/>
      <c r="E968" s="38"/>
      <c r="F968" s="40">
        <v>11</v>
      </c>
      <c r="G968" s="41"/>
      <c r="H968" s="42"/>
      <c r="I968" s="41"/>
      <c r="J968" s="43"/>
      <c r="K968" s="44"/>
      <c r="L968" s="41"/>
      <c r="M968" s="41"/>
      <c r="N968" s="41"/>
      <c r="O968" s="58" t="s">
        <v>2</v>
      </c>
      <c r="P968" s="41"/>
      <c r="Q968" s="41"/>
      <c r="R968" s="401"/>
      <c r="S968" s="401"/>
    </row>
    <row r="969" spans="1:27" s="30" customFormat="1" ht="24" outlineLevel="3" x14ac:dyDescent="0.2">
      <c r="A969" s="12">
        <v>13</v>
      </c>
      <c r="B969" s="31" t="s">
        <v>343</v>
      </c>
      <c r="C969" s="32" t="s">
        <v>1984</v>
      </c>
      <c r="D969" s="32"/>
      <c r="E969" s="13" t="s">
        <v>3</v>
      </c>
      <c r="F969" s="33">
        <v>1342</v>
      </c>
      <c r="G969" s="14">
        <v>0</v>
      </c>
      <c r="H969" s="33">
        <f>F969*(1+G969/100)</f>
        <v>1342</v>
      </c>
      <c r="I969" s="475"/>
      <c r="J969" s="15">
        <f>H969*I969</f>
        <v>0</v>
      </c>
      <c r="K969" s="34"/>
      <c r="L969" s="35">
        <f>H969*K969</f>
        <v>0</v>
      </c>
      <c r="M969" s="34"/>
      <c r="N969" s="35">
        <f>H969*M969</f>
        <v>0</v>
      </c>
      <c r="O969" s="15">
        <v>21</v>
      </c>
      <c r="P969" s="15">
        <f>J969*(O969/100)</f>
        <v>0</v>
      </c>
      <c r="Q969" s="15">
        <f>J969+P969</f>
        <v>0</v>
      </c>
      <c r="R969" s="400"/>
      <c r="S969" s="400"/>
      <c r="T969" s="232"/>
      <c r="U969" s="232"/>
      <c r="V969" s="232"/>
      <c r="W969" s="232"/>
      <c r="X969" s="232"/>
      <c r="Y969" s="232"/>
      <c r="Z969" s="232"/>
      <c r="AA969" s="232"/>
    </row>
    <row r="970" spans="1:27" s="36" customFormat="1" ht="11.25" outlineLevel="4" x14ac:dyDescent="0.2">
      <c r="A970" s="37"/>
      <c r="B970" s="38"/>
      <c r="C970" s="39" t="s">
        <v>819</v>
      </c>
      <c r="D970" s="39"/>
      <c r="E970" s="38"/>
      <c r="F970" s="40">
        <v>1342</v>
      </c>
      <c r="G970" s="41"/>
      <c r="H970" s="42"/>
      <c r="I970" s="41"/>
      <c r="J970" s="43"/>
      <c r="K970" s="44"/>
      <c r="L970" s="41"/>
      <c r="M970" s="41"/>
      <c r="N970" s="41"/>
      <c r="O970" s="58" t="s">
        <v>2</v>
      </c>
      <c r="P970" s="41"/>
      <c r="Q970" s="41"/>
      <c r="R970" s="401"/>
      <c r="S970" s="401"/>
    </row>
    <row r="971" spans="1:27" s="30" customFormat="1" ht="24" outlineLevel="3" x14ac:dyDescent="0.2">
      <c r="A971" s="12">
        <v>14</v>
      </c>
      <c r="B971" s="31" t="s">
        <v>344</v>
      </c>
      <c r="C971" s="32" t="s">
        <v>1899</v>
      </c>
      <c r="D971" s="32"/>
      <c r="E971" s="13" t="s">
        <v>3</v>
      </c>
      <c r="F971" s="33">
        <v>11</v>
      </c>
      <c r="G971" s="14">
        <v>0</v>
      </c>
      <c r="H971" s="33">
        <f>F971*(1+G971/100)</f>
        <v>11</v>
      </c>
      <c r="I971" s="475"/>
      <c r="J971" s="15">
        <f>H971*I971</f>
        <v>0</v>
      </c>
      <c r="K971" s="34"/>
      <c r="L971" s="35">
        <f>H971*K971</f>
        <v>0</v>
      </c>
      <c r="M971" s="34"/>
      <c r="N971" s="35">
        <f>H971*M971</f>
        <v>0</v>
      </c>
      <c r="O971" s="15">
        <v>21</v>
      </c>
      <c r="P971" s="15">
        <f>J971*(O971/100)</f>
        <v>0</v>
      </c>
      <c r="Q971" s="15">
        <f>J971+P971</f>
        <v>0</v>
      </c>
      <c r="R971" s="400"/>
      <c r="S971" s="400"/>
      <c r="T971" s="232"/>
      <c r="U971" s="232"/>
      <c r="V971" s="232"/>
      <c r="W971" s="232"/>
      <c r="X971" s="232"/>
      <c r="Y971" s="232"/>
      <c r="Z971" s="232"/>
      <c r="AA971" s="232"/>
    </row>
    <row r="972" spans="1:27" s="30" customFormat="1" ht="12" outlineLevel="3" x14ac:dyDescent="0.2">
      <c r="A972" s="12">
        <v>15</v>
      </c>
      <c r="B972" s="31" t="s">
        <v>354</v>
      </c>
      <c r="C972" s="32" t="s">
        <v>1572</v>
      </c>
      <c r="D972" s="32"/>
      <c r="E972" s="13" t="s">
        <v>3</v>
      </c>
      <c r="F972" s="33">
        <v>94.5</v>
      </c>
      <c r="G972" s="14">
        <v>0</v>
      </c>
      <c r="H972" s="33">
        <f>F972*(1+G972/100)</f>
        <v>94.5</v>
      </c>
      <c r="I972" s="475"/>
      <c r="J972" s="15">
        <f>H972*I972</f>
        <v>0</v>
      </c>
      <c r="K972" s="34"/>
      <c r="L972" s="35">
        <f>H972*K972</f>
        <v>0</v>
      </c>
      <c r="M972" s="34"/>
      <c r="N972" s="35">
        <f>H972*M972</f>
        <v>0</v>
      </c>
      <c r="O972" s="15">
        <v>21</v>
      </c>
      <c r="P972" s="15">
        <f>J972*(O972/100)</f>
        <v>0</v>
      </c>
      <c r="Q972" s="15">
        <f>J972+P972</f>
        <v>0</v>
      </c>
      <c r="R972" s="400"/>
      <c r="S972" s="400"/>
      <c r="T972" s="232"/>
      <c r="U972" s="232"/>
      <c r="V972" s="232"/>
      <c r="W972" s="232"/>
      <c r="X972" s="232"/>
      <c r="Y972" s="232"/>
      <c r="Z972" s="232"/>
      <c r="AA972" s="232"/>
    </row>
    <row r="973" spans="1:27" s="30" customFormat="1" ht="12" outlineLevel="3" x14ac:dyDescent="0.2">
      <c r="A973" s="12">
        <v>16</v>
      </c>
      <c r="B973" s="31" t="s">
        <v>355</v>
      </c>
      <c r="C973" s="32" t="s">
        <v>1828</v>
      </c>
      <c r="D973" s="32"/>
      <c r="E973" s="13" t="s">
        <v>3</v>
      </c>
      <c r="F973" s="33">
        <v>11529</v>
      </c>
      <c r="G973" s="14">
        <v>0</v>
      </c>
      <c r="H973" s="33">
        <f>F973*(1+G973/100)</f>
        <v>11529</v>
      </c>
      <c r="I973" s="475"/>
      <c r="J973" s="15">
        <f>H973*I973</f>
        <v>0</v>
      </c>
      <c r="K973" s="34"/>
      <c r="L973" s="35">
        <f>H973*K973</f>
        <v>0</v>
      </c>
      <c r="M973" s="34"/>
      <c r="N973" s="35">
        <f>H973*M973</f>
        <v>0</v>
      </c>
      <c r="O973" s="15">
        <v>21</v>
      </c>
      <c r="P973" s="15">
        <f>J973*(O973/100)</f>
        <v>0</v>
      </c>
      <c r="Q973" s="15">
        <f>J973+P973</f>
        <v>0</v>
      </c>
      <c r="R973" s="400"/>
      <c r="S973" s="400"/>
      <c r="T973" s="232"/>
      <c r="U973" s="232"/>
      <c r="V973" s="232"/>
      <c r="W973" s="232"/>
      <c r="X973" s="232"/>
      <c r="Y973" s="232"/>
      <c r="Z973" s="232"/>
      <c r="AA973" s="232"/>
    </row>
    <row r="974" spans="1:27" s="36" customFormat="1" ht="11.25" outlineLevel="4" x14ac:dyDescent="0.2">
      <c r="A974" s="37"/>
      <c r="B974" s="38"/>
      <c r="C974" s="39" t="s">
        <v>823</v>
      </c>
      <c r="D974" s="39"/>
      <c r="E974" s="38"/>
      <c r="F974" s="40">
        <v>11529</v>
      </c>
      <c r="G974" s="41"/>
      <c r="H974" s="42"/>
      <c r="I974" s="41"/>
      <c r="J974" s="43"/>
      <c r="K974" s="44"/>
      <c r="L974" s="41"/>
      <c r="M974" s="41"/>
      <c r="N974" s="41"/>
      <c r="O974" s="58" t="s">
        <v>2</v>
      </c>
      <c r="P974" s="41"/>
      <c r="Q974" s="41"/>
      <c r="R974" s="401"/>
      <c r="S974" s="401"/>
    </row>
    <row r="975" spans="1:27" s="30" customFormat="1" ht="12" outlineLevel="3" x14ac:dyDescent="0.2">
      <c r="A975" s="12">
        <v>17</v>
      </c>
      <c r="B975" s="31" t="s">
        <v>356</v>
      </c>
      <c r="C975" s="32" t="s">
        <v>1579</v>
      </c>
      <c r="D975" s="32"/>
      <c r="E975" s="13" t="s">
        <v>3</v>
      </c>
      <c r="F975" s="33">
        <v>94.5</v>
      </c>
      <c r="G975" s="14">
        <v>0</v>
      </c>
      <c r="H975" s="33">
        <f>F975*(1+G975/100)</f>
        <v>94.5</v>
      </c>
      <c r="I975" s="475"/>
      <c r="J975" s="15">
        <f>H975*I975</f>
        <v>0</v>
      </c>
      <c r="K975" s="34"/>
      <c r="L975" s="35">
        <f>H975*K975</f>
        <v>0</v>
      </c>
      <c r="M975" s="34"/>
      <c r="N975" s="35">
        <f>H975*M975</f>
        <v>0</v>
      </c>
      <c r="O975" s="15">
        <v>21</v>
      </c>
      <c r="P975" s="15">
        <f>J975*(O975/100)</f>
        <v>0</v>
      </c>
      <c r="Q975" s="15">
        <f>J975+P975</f>
        <v>0</v>
      </c>
      <c r="R975" s="400"/>
      <c r="S975" s="400"/>
      <c r="T975" s="232"/>
      <c r="U975" s="232"/>
      <c r="V975" s="232"/>
      <c r="W975" s="232"/>
      <c r="X975" s="232"/>
      <c r="Y975" s="232"/>
      <c r="Z975" s="232"/>
      <c r="AA975" s="232"/>
    </row>
    <row r="976" spans="1:27" s="30" customFormat="1" ht="24" outlineLevel="3" x14ac:dyDescent="0.2">
      <c r="A976" s="12">
        <v>18</v>
      </c>
      <c r="B976" s="31" t="s">
        <v>345</v>
      </c>
      <c r="C976" s="32" t="s">
        <v>1991</v>
      </c>
      <c r="D976" s="32"/>
      <c r="E976" s="13" t="s">
        <v>3</v>
      </c>
      <c r="F976" s="33">
        <v>295.79999999999995</v>
      </c>
      <c r="G976" s="14">
        <v>0</v>
      </c>
      <c r="H976" s="33">
        <f>F976*(1+G976/100)</f>
        <v>295.79999999999995</v>
      </c>
      <c r="I976" s="475"/>
      <c r="J976" s="15">
        <f>H976*I976</f>
        <v>0</v>
      </c>
      <c r="K976" s="34"/>
      <c r="L976" s="35">
        <f>H976*K976</f>
        <v>0</v>
      </c>
      <c r="M976" s="34"/>
      <c r="N976" s="35">
        <f>H976*M976</f>
        <v>0</v>
      </c>
      <c r="O976" s="15">
        <v>21</v>
      </c>
      <c r="P976" s="15">
        <f>J976*(O976/100)</f>
        <v>0</v>
      </c>
      <c r="Q976" s="15">
        <f>J976+P976</f>
        <v>0</v>
      </c>
      <c r="R976" s="400"/>
      <c r="S976" s="400"/>
      <c r="T976" s="232"/>
      <c r="U976" s="232"/>
      <c r="V976" s="232"/>
      <c r="W976" s="232"/>
      <c r="X976" s="232"/>
      <c r="Y976" s="232"/>
      <c r="Z976" s="232"/>
      <c r="AA976" s="232"/>
    </row>
    <row r="977" spans="1:27" s="36" customFormat="1" ht="11.25" outlineLevel="4" x14ac:dyDescent="0.2">
      <c r="A977" s="37"/>
      <c r="B977" s="38"/>
      <c r="C977" s="39" t="s">
        <v>1389</v>
      </c>
      <c r="D977" s="39"/>
      <c r="E977" s="38"/>
      <c r="F977" s="40">
        <v>295.79999999999995</v>
      </c>
      <c r="G977" s="41"/>
      <c r="H977" s="42"/>
      <c r="I977" s="41"/>
      <c r="J977" s="43"/>
      <c r="K977" s="44"/>
      <c r="L977" s="41"/>
      <c r="M977" s="41"/>
      <c r="N977" s="41"/>
      <c r="O977" s="58" t="s">
        <v>2</v>
      </c>
      <c r="P977" s="41"/>
      <c r="Q977" s="41"/>
      <c r="R977" s="401"/>
      <c r="S977" s="401"/>
    </row>
    <row r="978" spans="1:27" s="30" customFormat="1" ht="24" outlineLevel="3" x14ac:dyDescent="0.2">
      <c r="A978" s="12">
        <v>19</v>
      </c>
      <c r="B978" s="31" t="s">
        <v>346</v>
      </c>
      <c r="C978" s="32" t="s">
        <v>1998</v>
      </c>
      <c r="D978" s="32"/>
      <c r="E978" s="13" t="s">
        <v>3</v>
      </c>
      <c r="F978" s="33">
        <v>36087.599999999999</v>
      </c>
      <c r="G978" s="14">
        <v>0</v>
      </c>
      <c r="H978" s="33">
        <f>F978*(1+G978/100)</f>
        <v>36087.599999999999</v>
      </c>
      <c r="I978" s="475"/>
      <c r="J978" s="15">
        <f>H978*I978</f>
        <v>0</v>
      </c>
      <c r="K978" s="34"/>
      <c r="L978" s="35">
        <f>H978*K978</f>
        <v>0</v>
      </c>
      <c r="M978" s="34"/>
      <c r="N978" s="35">
        <f>H978*M978</f>
        <v>0</v>
      </c>
      <c r="O978" s="15">
        <v>21</v>
      </c>
      <c r="P978" s="15">
        <f>J978*(O978/100)</f>
        <v>0</v>
      </c>
      <c r="Q978" s="15">
        <f>J978+P978</f>
        <v>0</v>
      </c>
      <c r="R978" s="400"/>
      <c r="S978" s="400"/>
      <c r="T978" s="232"/>
      <c r="U978" s="232"/>
      <c r="V978" s="232"/>
      <c r="W978" s="232"/>
      <c r="X978" s="232"/>
      <c r="Y978" s="232"/>
      <c r="Z978" s="232"/>
      <c r="AA978" s="232"/>
    </row>
    <row r="979" spans="1:27" s="36" customFormat="1" ht="11.25" outlineLevel="4" x14ac:dyDescent="0.2">
      <c r="A979" s="37"/>
      <c r="B979" s="38"/>
      <c r="C979" s="39" t="s">
        <v>861</v>
      </c>
      <c r="D979" s="39"/>
      <c r="E979" s="38"/>
      <c r="F979" s="40">
        <v>36087.599999999999</v>
      </c>
      <c r="G979" s="41"/>
      <c r="H979" s="42"/>
      <c r="I979" s="41"/>
      <c r="J979" s="43"/>
      <c r="K979" s="44"/>
      <c r="L979" s="41"/>
      <c r="M979" s="41"/>
      <c r="N979" s="41"/>
      <c r="O979" s="58" t="s">
        <v>2</v>
      </c>
      <c r="P979" s="41"/>
      <c r="Q979" s="41"/>
      <c r="R979" s="401"/>
      <c r="S979" s="401"/>
    </row>
    <row r="980" spans="1:27" s="36" customFormat="1" ht="11.25" outlineLevel="4" x14ac:dyDescent="0.2">
      <c r="A980" s="37"/>
      <c r="B980" s="38"/>
      <c r="C980" s="39"/>
      <c r="D980" s="39"/>
      <c r="E980" s="38"/>
      <c r="F980" s="40">
        <v>0</v>
      </c>
      <c r="G980" s="41"/>
      <c r="H980" s="42"/>
      <c r="I980" s="41"/>
      <c r="J980" s="43"/>
      <c r="K980" s="44"/>
      <c r="L980" s="41"/>
      <c r="M980" s="41"/>
      <c r="N980" s="41"/>
      <c r="O980" s="58" t="s">
        <v>2</v>
      </c>
      <c r="P980" s="41"/>
      <c r="Q980" s="41"/>
      <c r="R980" s="401"/>
      <c r="S980" s="401"/>
    </row>
    <row r="981" spans="1:27" s="30" customFormat="1" ht="24" outlineLevel="3" x14ac:dyDescent="0.2">
      <c r="A981" s="12">
        <v>20</v>
      </c>
      <c r="B981" s="31" t="s">
        <v>347</v>
      </c>
      <c r="C981" s="32" t="s">
        <v>2001</v>
      </c>
      <c r="D981" s="32"/>
      <c r="E981" s="13" t="s">
        <v>3</v>
      </c>
      <c r="F981" s="33">
        <v>295.8</v>
      </c>
      <c r="G981" s="14">
        <v>0</v>
      </c>
      <c r="H981" s="33">
        <f>F981*(1+G981/100)</f>
        <v>295.8</v>
      </c>
      <c r="I981" s="475"/>
      <c r="J981" s="15">
        <f>H981*I981</f>
        <v>0</v>
      </c>
      <c r="K981" s="34"/>
      <c r="L981" s="35">
        <f>H981*K981</f>
        <v>0</v>
      </c>
      <c r="M981" s="34"/>
      <c r="N981" s="35">
        <f>H981*M981</f>
        <v>0</v>
      </c>
      <c r="O981" s="15">
        <v>21</v>
      </c>
      <c r="P981" s="15">
        <f>J981*(O981/100)</f>
        <v>0</v>
      </c>
      <c r="Q981" s="15">
        <f>J981+P981</f>
        <v>0</v>
      </c>
      <c r="R981" s="400"/>
      <c r="S981" s="400"/>
      <c r="T981" s="232"/>
      <c r="U981" s="232"/>
      <c r="V981" s="232"/>
      <c r="W981" s="232"/>
      <c r="X981" s="232"/>
      <c r="Y981" s="232"/>
      <c r="Z981" s="232"/>
      <c r="AA981" s="232"/>
    </row>
    <row r="982" spans="1:27" s="30" customFormat="1" ht="24" outlineLevel="3" x14ac:dyDescent="0.2">
      <c r="A982" s="12">
        <v>21</v>
      </c>
      <c r="B982" s="31" t="s">
        <v>348</v>
      </c>
      <c r="C982" s="32" t="s">
        <v>1964</v>
      </c>
      <c r="D982" s="32"/>
      <c r="E982" s="13" t="s">
        <v>3</v>
      </c>
      <c r="F982" s="33">
        <v>295.8</v>
      </c>
      <c r="G982" s="14">
        <v>0</v>
      </c>
      <c r="H982" s="33">
        <f>F982*(1+G982/100)</f>
        <v>295.8</v>
      </c>
      <c r="I982" s="475"/>
      <c r="J982" s="15">
        <f>H982*I982</f>
        <v>0</v>
      </c>
      <c r="K982" s="34"/>
      <c r="L982" s="35">
        <f>H982*K982</f>
        <v>0</v>
      </c>
      <c r="M982" s="34"/>
      <c r="N982" s="35">
        <f>H982*M982</f>
        <v>0</v>
      </c>
      <c r="O982" s="15">
        <v>21</v>
      </c>
      <c r="P982" s="15">
        <f>J982*(O982/100)</f>
        <v>0</v>
      </c>
      <c r="Q982" s="15">
        <f>J982+P982</f>
        <v>0</v>
      </c>
      <c r="R982" s="400"/>
      <c r="S982" s="400"/>
      <c r="T982" s="232"/>
      <c r="U982" s="232"/>
      <c r="V982" s="232"/>
      <c r="W982" s="232"/>
      <c r="X982" s="232"/>
      <c r="Y982" s="232"/>
      <c r="Z982" s="232"/>
      <c r="AA982" s="232"/>
    </row>
    <row r="983" spans="1:27" s="30" customFormat="1" ht="24" outlineLevel="3" x14ac:dyDescent="0.2">
      <c r="A983" s="12">
        <v>22</v>
      </c>
      <c r="B983" s="31" t="s">
        <v>349</v>
      </c>
      <c r="C983" s="32" t="s">
        <v>2007</v>
      </c>
      <c r="D983" s="32"/>
      <c r="E983" s="13" t="s">
        <v>3</v>
      </c>
      <c r="F983" s="33">
        <v>36087.599999999999</v>
      </c>
      <c r="G983" s="14">
        <v>0</v>
      </c>
      <c r="H983" s="33">
        <f>F983*(1+G983/100)</f>
        <v>36087.599999999999</v>
      </c>
      <c r="I983" s="475"/>
      <c r="J983" s="15">
        <f>H983*I983</f>
        <v>0</v>
      </c>
      <c r="K983" s="34"/>
      <c r="L983" s="35">
        <f>H983*K983</f>
        <v>0</v>
      </c>
      <c r="M983" s="34"/>
      <c r="N983" s="35">
        <f>H983*M983</f>
        <v>0</v>
      </c>
      <c r="O983" s="15">
        <v>21</v>
      </c>
      <c r="P983" s="15">
        <f>J983*(O983/100)</f>
        <v>0</v>
      </c>
      <c r="Q983" s="15">
        <f>J983+P983</f>
        <v>0</v>
      </c>
      <c r="R983" s="400"/>
      <c r="S983" s="400"/>
      <c r="T983" s="232"/>
      <c r="U983" s="232"/>
      <c r="V983" s="232"/>
      <c r="W983" s="232"/>
      <c r="X983" s="232"/>
      <c r="Y983" s="232"/>
      <c r="Z983" s="232"/>
      <c r="AA983" s="232"/>
    </row>
    <row r="984" spans="1:27" s="30" customFormat="1" ht="24" outlineLevel="3" x14ac:dyDescent="0.2">
      <c r="A984" s="12">
        <v>23</v>
      </c>
      <c r="B984" s="31" t="s">
        <v>350</v>
      </c>
      <c r="C984" s="32" t="s">
        <v>1977</v>
      </c>
      <c r="D984" s="32"/>
      <c r="E984" s="13" t="s">
        <v>3</v>
      </c>
      <c r="F984" s="33">
        <v>295.8</v>
      </c>
      <c r="G984" s="14">
        <v>0</v>
      </c>
      <c r="H984" s="33">
        <f>F984*(1+G984/100)</f>
        <v>295.8</v>
      </c>
      <c r="I984" s="475"/>
      <c r="J984" s="15">
        <f>H984*I984</f>
        <v>0</v>
      </c>
      <c r="K984" s="34"/>
      <c r="L984" s="35">
        <f>H984*K984</f>
        <v>0</v>
      </c>
      <c r="M984" s="34"/>
      <c r="N984" s="35">
        <f>H984*M984</f>
        <v>0</v>
      </c>
      <c r="O984" s="15">
        <v>21</v>
      </c>
      <c r="P984" s="15">
        <f>J984*(O984/100)</f>
        <v>0</v>
      </c>
      <c r="Q984" s="15">
        <f>J984+P984</f>
        <v>0</v>
      </c>
      <c r="R984" s="400"/>
      <c r="S984" s="400"/>
      <c r="T984" s="232"/>
      <c r="U984" s="232"/>
      <c r="V984" s="232"/>
      <c r="W984" s="232"/>
      <c r="X984" s="232"/>
      <c r="Y984" s="232"/>
      <c r="Z984" s="232"/>
      <c r="AA984" s="232"/>
    </row>
    <row r="985" spans="1:27" s="30" customFormat="1" ht="12" outlineLevel="3" x14ac:dyDescent="0.2">
      <c r="A985" s="12">
        <v>24</v>
      </c>
      <c r="B985" s="31" t="s">
        <v>351</v>
      </c>
      <c r="C985" s="32" t="s">
        <v>1718</v>
      </c>
      <c r="D985" s="32"/>
      <c r="E985" s="13" t="s">
        <v>7</v>
      </c>
      <c r="F985" s="33">
        <v>7885.9369999999999</v>
      </c>
      <c r="G985" s="14">
        <v>0</v>
      </c>
      <c r="H985" s="33">
        <f>F985*(1+G985/100)</f>
        <v>7885.9369999999999</v>
      </c>
      <c r="I985" s="475"/>
      <c r="J985" s="15">
        <f>H985*I985</f>
        <v>0</v>
      </c>
      <c r="K985" s="34"/>
      <c r="L985" s="35">
        <f>H985*K985</f>
        <v>0</v>
      </c>
      <c r="M985" s="34"/>
      <c r="N985" s="35">
        <f>H985*M985</f>
        <v>0</v>
      </c>
      <c r="O985" s="15">
        <v>21</v>
      </c>
      <c r="P985" s="15">
        <f>J985*(O985/100)</f>
        <v>0</v>
      </c>
      <c r="Q985" s="15">
        <f>J985+P985</f>
        <v>0</v>
      </c>
      <c r="R985" s="400"/>
      <c r="S985" s="400"/>
      <c r="T985" s="232"/>
      <c r="U985" s="232"/>
      <c r="V985" s="232"/>
      <c r="W985" s="232"/>
      <c r="X985" s="232"/>
      <c r="Y985" s="232"/>
      <c r="Z985" s="232"/>
      <c r="AA985" s="232"/>
    </row>
    <row r="986" spans="1:27" s="36" customFormat="1" ht="11.25" outlineLevel="4" x14ac:dyDescent="0.2">
      <c r="A986" s="37"/>
      <c r="B986" s="38"/>
      <c r="C986" s="39" t="s">
        <v>822</v>
      </c>
      <c r="D986" s="39"/>
      <c r="E986" s="38"/>
      <c r="F986" s="40">
        <v>7885.9369999999999</v>
      </c>
      <c r="G986" s="41"/>
      <c r="H986" s="42"/>
      <c r="I986" s="41"/>
      <c r="J986" s="43"/>
      <c r="K986" s="44"/>
      <c r="L986" s="41"/>
      <c r="M986" s="41"/>
      <c r="N986" s="41"/>
      <c r="O986" s="58" t="s">
        <v>2</v>
      </c>
      <c r="P986" s="41"/>
      <c r="Q986" s="41"/>
      <c r="R986" s="401"/>
      <c r="S986" s="401"/>
    </row>
    <row r="987" spans="1:27" s="30" customFormat="1" ht="12" outlineLevel="3" x14ac:dyDescent="0.2">
      <c r="A987" s="12">
        <v>25</v>
      </c>
      <c r="B987" s="31" t="s">
        <v>352</v>
      </c>
      <c r="C987" s="32" t="s">
        <v>1735</v>
      </c>
      <c r="D987" s="32"/>
      <c r="E987" s="13" t="s">
        <v>7</v>
      </c>
      <c r="F987" s="33">
        <v>962084.31400000001</v>
      </c>
      <c r="G987" s="14">
        <v>0</v>
      </c>
      <c r="H987" s="33">
        <f>F987*(1+G987/100)</f>
        <v>962084.31400000001</v>
      </c>
      <c r="I987" s="475"/>
      <c r="J987" s="15">
        <f>H987*I987</f>
        <v>0</v>
      </c>
      <c r="K987" s="34"/>
      <c r="L987" s="35">
        <f>H987*K987</f>
        <v>0</v>
      </c>
      <c r="M987" s="34"/>
      <c r="N987" s="35">
        <f>H987*M987</f>
        <v>0</v>
      </c>
      <c r="O987" s="15">
        <v>21</v>
      </c>
      <c r="P987" s="15">
        <f>J987*(O987/100)</f>
        <v>0</v>
      </c>
      <c r="Q987" s="15">
        <f>J987+P987</f>
        <v>0</v>
      </c>
      <c r="R987" s="400"/>
      <c r="S987" s="400"/>
      <c r="T987" s="232"/>
      <c r="U987" s="232"/>
      <c r="V987" s="232"/>
      <c r="W987" s="232"/>
      <c r="X987" s="232"/>
      <c r="Y987" s="232"/>
      <c r="Z987" s="232"/>
      <c r="AA987" s="232"/>
    </row>
    <row r="988" spans="1:27" s="36" customFormat="1" ht="11.25" outlineLevel="4" x14ac:dyDescent="0.2">
      <c r="A988" s="37"/>
      <c r="B988" s="38"/>
      <c r="C988" s="39" t="s">
        <v>1092</v>
      </c>
      <c r="D988" s="39"/>
      <c r="E988" s="38"/>
      <c r="F988" s="40">
        <v>962084.31400000001</v>
      </c>
      <c r="G988" s="41"/>
      <c r="H988" s="42"/>
      <c r="I988" s="41"/>
      <c r="J988" s="43"/>
      <c r="K988" s="44"/>
      <c r="L988" s="41"/>
      <c r="M988" s="41"/>
      <c r="N988" s="41"/>
      <c r="O988" s="58" t="s">
        <v>2</v>
      </c>
      <c r="P988" s="41"/>
      <c r="Q988" s="41"/>
      <c r="R988" s="401"/>
      <c r="S988" s="401"/>
    </row>
    <row r="989" spans="1:27" s="30" customFormat="1" ht="12" outlineLevel="3" x14ac:dyDescent="0.2">
      <c r="A989" s="12">
        <v>26</v>
      </c>
      <c r="B989" s="31" t="s">
        <v>353</v>
      </c>
      <c r="C989" s="32" t="s">
        <v>1725</v>
      </c>
      <c r="D989" s="32"/>
      <c r="E989" s="13" t="s">
        <v>7</v>
      </c>
      <c r="F989" s="33">
        <v>7885.9369999999999</v>
      </c>
      <c r="G989" s="14">
        <v>0</v>
      </c>
      <c r="H989" s="33">
        <f>F989*(1+G989/100)</f>
        <v>7885.9369999999999</v>
      </c>
      <c r="I989" s="475"/>
      <c r="J989" s="15">
        <f>H989*I989</f>
        <v>0</v>
      </c>
      <c r="K989" s="34"/>
      <c r="L989" s="35">
        <f>H989*K989</f>
        <v>0</v>
      </c>
      <c r="M989" s="34"/>
      <c r="N989" s="35">
        <f>H989*M989</f>
        <v>0</v>
      </c>
      <c r="O989" s="15">
        <v>21</v>
      </c>
      <c r="P989" s="15">
        <f>J989*(O989/100)</f>
        <v>0</v>
      </c>
      <c r="Q989" s="15">
        <f>J989+P989</f>
        <v>0</v>
      </c>
      <c r="R989" s="400"/>
      <c r="S989" s="400"/>
      <c r="T989" s="232"/>
      <c r="U989" s="232"/>
      <c r="V989" s="232"/>
      <c r="W989" s="232"/>
      <c r="X989" s="232"/>
      <c r="Y989" s="232"/>
      <c r="Z989" s="232"/>
      <c r="AA989" s="232"/>
    </row>
    <row r="990" spans="1:27" s="30" customFormat="1" ht="24" outlineLevel="3" x14ac:dyDescent="0.2">
      <c r="A990" s="12">
        <v>27</v>
      </c>
      <c r="B990" s="31" t="s">
        <v>358</v>
      </c>
      <c r="C990" s="32" t="s">
        <v>1995</v>
      </c>
      <c r="D990" s="32"/>
      <c r="E990" s="13" t="s">
        <v>7</v>
      </c>
      <c r="F990" s="33">
        <v>400</v>
      </c>
      <c r="G990" s="14">
        <v>0</v>
      </c>
      <c r="H990" s="33">
        <f>F990*(1+G990/100)</f>
        <v>400</v>
      </c>
      <c r="I990" s="475"/>
      <c r="J990" s="15">
        <f>H990*I990</f>
        <v>0</v>
      </c>
      <c r="K990" s="34">
        <v>1.2999999999999999E-4</v>
      </c>
      <c r="L990" s="35">
        <f>H990*K990</f>
        <v>5.1999999999999998E-2</v>
      </c>
      <c r="M990" s="34"/>
      <c r="N990" s="35">
        <f>H990*M990</f>
        <v>0</v>
      </c>
      <c r="O990" s="15">
        <v>21</v>
      </c>
      <c r="P990" s="15">
        <f>J990*(O990/100)</f>
        <v>0</v>
      </c>
      <c r="Q990" s="15">
        <f>J990+P990</f>
        <v>0</v>
      </c>
      <c r="R990" s="400"/>
      <c r="S990" s="400"/>
      <c r="T990" s="232"/>
      <c r="U990" s="232"/>
      <c r="V990" s="232"/>
      <c r="W990" s="232"/>
      <c r="X990" s="232"/>
      <c r="Y990" s="232"/>
      <c r="Z990" s="232"/>
      <c r="AA990" s="232"/>
    </row>
    <row r="991" spans="1:27" s="30" customFormat="1" ht="24" outlineLevel="3" x14ac:dyDescent="0.2">
      <c r="A991" s="12">
        <v>28</v>
      </c>
      <c r="B991" s="31" t="s">
        <v>359</v>
      </c>
      <c r="C991" s="32" t="s">
        <v>1996</v>
      </c>
      <c r="D991" s="32"/>
      <c r="E991" s="13" t="s">
        <v>7</v>
      </c>
      <c r="F991" s="33">
        <v>1762.7999999999997</v>
      </c>
      <c r="G991" s="14">
        <v>0</v>
      </c>
      <c r="H991" s="33">
        <f>F991*(1+G991/100)</f>
        <v>1762.7999999999997</v>
      </c>
      <c r="I991" s="475"/>
      <c r="J991" s="15">
        <f>H991*I991</f>
        <v>0</v>
      </c>
      <c r="K991" s="34">
        <v>2.1000000000000001E-4</v>
      </c>
      <c r="L991" s="35">
        <f>H991*K991</f>
        <v>0.37018799999999996</v>
      </c>
      <c r="M991" s="34"/>
      <c r="N991" s="35">
        <f>H991*M991</f>
        <v>0</v>
      </c>
      <c r="O991" s="15">
        <v>21</v>
      </c>
      <c r="P991" s="15">
        <f>J991*(O991/100)</f>
        <v>0</v>
      </c>
      <c r="Q991" s="15">
        <f>J991+P991</f>
        <v>0</v>
      </c>
      <c r="R991" s="400"/>
      <c r="S991" s="400"/>
      <c r="T991" s="232"/>
      <c r="U991" s="232"/>
      <c r="V991" s="232"/>
      <c r="W991" s="232"/>
      <c r="X991" s="232"/>
      <c r="Y991" s="232"/>
      <c r="Z991" s="232"/>
      <c r="AA991" s="232"/>
    </row>
    <row r="992" spans="1:27" s="36" customFormat="1" ht="11.25" outlineLevel="4" x14ac:dyDescent="0.2">
      <c r="A992" s="37"/>
      <c r="B992" s="38"/>
      <c r="C992" s="39" t="s">
        <v>750</v>
      </c>
      <c r="D992" s="39"/>
      <c r="E992" s="38"/>
      <c r="F992" s="40">
        <v>196.5</v>
      </c>
      <c r="G992" s="41"/>
      <c r="H992" s="42"/>
      <c r="I992" s="41"/>
      <c r="J992" s="43"/>
      <c r="K992" s="44"/>
      <c r="L992" s="41"/>
      <c r="M992" s="41"/>
      <c r="N992" s="41"/>
      <c r="O992" s="58" t="s">
        <v>2</v>
      </c>
      <c r="P992" s="41"/>
      <c r="Q992" s="41"/>
      <c r="R992" s="401"/>
      <c r="S992" s="401"/>
    </row>
    <row r="993" spans="1:27" s="36" customFormat="1" ht="11.25" outlineLevel="4" x14ac:dyDescent="0.2">
      <c r="A993" s="37"/>
      <c r="B993" s="38"/>
      <c r="C993" s="39" t="s">
        <v>1225</v>
      </c>
      <c r="D993" s="39"/>
      <c r="E993" s="38"/>
      <c r="F993" s="40">
        <v>1136.6999999999998</v>
      </c>
      <c r="G993" s="41"/>
      <c r="H993" s="42"/>
      <c r="I993" s="41"/>
      <c r="J993" s="43"/>
      <c r="K993" s="44"/>
      <c r="L993" s="41"/>
      <c r="M993" s="41"/>
      <c r="N993" s="41"/>
      <c r="O993" s="58" t="s">
        <v>2</v>
      </c>
      <c r="P993" s="41"/>
      <c r="Q993" s="41"/>
      <c r="R993" s="401"/>
      <c r="S993" s="401"/>
    </row>
    <row r="994" spans="1:27" s="36" customFormat="1" ht="11.25" outlineLevel="4" x14ac:dyDescent="0.2">
      <c r="A994" s="37"/>
      <c r="B994" s="38"/>
      <c r="C994" s="39" t="s">
        <v>1134</v>
      </c>
      <c r="D994" s="39"/>
      <c r="E994" s="38"/>
      <c r="F994" s="40">
        <v>429.6</v>
      </c>
      <c r="G994" s="41"/>
      <c r="H994" s="42"/>
      <c r="I994" s="41"/>
      <c r="J994" s="43"/>
      <c r="K994" s="44"/>
      <c r="L994" s="41"/>
      <c r="M994" s="41"/>
      <c r="N994" s="41"/>
      <c r="O994" s="58" t="s">
        <v>2</v>
      </c>
      <c r="P994" s="41"/>
      <c r="Q994" s="41"/>
      <c r="R994" s="401"/>
      <c r="S994" s="401"/>
    </row>
    <row r="995" spans="1:27" s="30" customFormat="1" ht="12" outlineLevel="3" x14ac:dyDescent="0.2">
      <c r="A995" s="12">
        <v>29</v>
      </c>
      <c r="B995" s="31" t="s">
        <v>602</v>
      </c>
      <c r="C995" s="32" t="s">
        <v>1547</v>
      </c>
      <c r="D995" s="32"/>
      <c r="E995" s="13" t="s">
        <v>7</v>
      </c>
      <c r="F995" s="33">
        <v>10048.737000000001</v>
      </c>
      <c r="G995" s="14">
        <v>0</v>
      </c>
      <c r="H995" s="33">
        <f>F995*(1+G995/100)</f>
        <v>10048.737000000001</v>
      </c>
      <c r="I995" s="475"/>
      <c r="J995" s="15">
        <f>H995*I995</f>
        <v>0</v>
      </c>
      <c r="K995" s="34"/>
      <c r="L995" s="35">
        <f>H995*K995</f>
        <v>0</v>
      </c>
      <c r="M995" s="34"/>
      <c r="N995" s="35">
        <f>H995*M995</f>
        <v>0</v>
      </c>
      <c r="O995" s="15">
        <v>21</v>
      </c>
      <c r="P995" s="15">
        <f>J995*(O995/100)</f>
        <v>0</v>
      </c>
      <c r="Q995" s="15">
        <f>J995+P995</f>
        <v>0</v>
      </c>
      <c r="R995" s="400"/>
      <c r="S995" s="400"/>
      <c r="T995" s="232"/>
      <c r="U995" s="232"/>
      <c r="V995" s="232"/>
      <c r="W995" s="232"/>
      <c r="X995" s="232"/>
      <c r="Y995" s="232"/>
      <c r="Z995" s="232"/>
      <c r="AA995" s="232"/>
    </row>
    <row r="996" spans="1:27" s="36" customFormat="1" ht="11.25" outlineLevel="4" x14ac:dyDescent="0.2">
      <c r="A996" s="37"/>
      <c r="B996" s="38"/>
      <c r="C996" s="39" t="s">
        <v>1063</v>
      </c>
      <c r="D996" s="39"/>
      <c r="E996" s="38"/>
      <c r="F996" s="40">
        <v>7885.9369999999999</v>
      </c>
      <c r="G996" s="41"/>
      <c r="H996" s="42"/>
      <c r="I996" s="41"/>
      <c r="J996" s="43"/>
      <c r="K996" s="44"/>
      <c r="L996" s="41"/>
      <c r="M996" s="41"/>
      <c r="N996" s="41"/>
      <c r="O996" s="58" t="s">
        <v>2</v>
      </c>
      <c r="P996" s="41"/>
      <c r="Q996" s="41"/>
      <c r="R996" s="401"/>
      <c r="S996" s="401"/>
    </row>
    <row r="997" spans="1:27" s="36" customFormat="1" ht="11.25" outlineLevel="4" x14ac:dyDescent="0.2">
      <c r="A997" s="37"/>
      <c r="B997" s="38"/>
      <c r="C997" s="39" t="s">
        <v>1204</v>
      </c>
      <c r="D997" s="39"/>
      <c r="E997" s="38"/>
      <c r="F997" s="40">
        <v>2162.8000000000002</v>
      </c>
      <c r="G997" s="41"/>
      <c r="H997" s="42"/>
      <c r="I997" s="41"/>
      <c r="J997" s="43"/>
      <c r="K997" s="44"/>
      <c r="L997" s="41"/>
      <c r="M997" s="41"/>
      <c r="N997" s="41"/>
      <c r="O997" s="58" t="s">
        <v>2</v>
      </c>
      <c r="P997" s="41"/>
      <c r="Q997" s="41"/>
      <c r="R997" s="401"/>
      <c r="S997" s="401"/>
    </row>
    <row r="998" spans="1:27" s="60" customFormat="1" ht="12.75" customHeight="1" outlineLevel="3" x14ac:dyDescent="0.2">
      <c r="A998" s="61"/>
      <c r="B998" s="62"/>
      <c r="C998" s="63"/>
      <c r="D998" s="65"/>
      <c r="E998" s="62"/>
      <c r="F998" s="64"/>
      <c r="G998" s="65"/>
      <c r="H998" s="64"/>
      <c r="I998" s="65"/>
      <c r="J998" s="66"/>
      <c r="K998" s="67"/>
      <c r="L998" s="65"/>
      <c r="M998" s="65"/>
      <c r="N998" s="65"/>
      <c r="O998" s="59" t="s">
        <v>2</v>
      </c>
      <c r="P998" s="65"/>
      <c r="Q998" s="65"/>
      <c r="R998" s="402"/>
      <c r="S998" s="402"/>
      <c r="T998" s="233"/>
      <c r="U998" s="233"/>
      <c r="V998" s="233"/>
      <c r="W998" s="233"/>
      <c r="X998" s="233"/>
      <c r="Y998" s="233"/>
      <c r="Z998" s="233"/>
      <c r="AA998" s="233"/>
    </row>
    <row r="999" spans="1:27" s="21" customFormat="1" ht="16.5" customHeight="1" outlineLevel="2" x14ac:dyDescent="0.2">
      <c r="A999" s="22"/>
      <c r="B999" s="23"/>
      <c r="C999" s="23" t="s">
        <v>1588</v>
      </c>
      <c r="D999" s="29"/>
      <c r="E999" s="6"/>
      <c r="F999" s="24"/>
      <c r="G999" s="25"/>
      <c r="H999" s="24"/>
      <c r="I999" s="25"/>
      <c r="J999" s="26">
        <f>SUBTOTAL(9,J1000:J1062)</f>
        <v>0</v>
      </c>
      <c r="K999" s="27"/>
      <c r="L999" s="28">
        <f>SUBTOTAL(9,L1000:L1062)</f>
        <v>101.123027588</v>
      </c>
      <c r="M999" s="25"/>
      <c r="N999" s="28">
        <f>SUBTOTAL(9,N1000:N1062)</f>
        <v>100</v>
      </c>
      <c r="O999" s="57" t="s">
        <v>2</v>
      </c>
      <c r="P999" s="26">
        <f>SUBTOTAL(9,P1000:P1062)</f>
        <v>0</v>
      </c>
      <c r="Q999" s="26">
        <f>SUBTOTAL(9,Q1000:Q1062)</f>
        <v>0</v>
      </c>
      <c r="R999" s="399"/>
      <c r="S999" s="399"/>
      <c r="T999" s="231"/>
      <c r="U999" s="231"/>
      <c r="V999" s="231"/>
      <c r="W999" s="231"/>
      <c r="X999" s="231"/>
      <c r="Y999" s="231"/>
      <c r="Z999" s="231"/>
      <c r="AA999" s="231"/>
    </row>
    <row r="1000" spans="1:27" s="30" customFormat="1" ht="24" outlineLevel="3" x14ac:dyDescent="0.2">
      <c r="A1000" s="12">
        <v>1</v>
      </c>
      <c r="B1000" s="31" t="s">
        <v>360</v>
      </c>
      <c r="C1000" s="32" t="s">
        <v>1893</v>
      </c>
      <c r="D1000" s="32"/>
      <c r="E1000" s="13" t="s">
        <v>7</v>
      </c>
      <c r="F1000" s="33">
        <v>81.091499999999982</v>
      </c>
      <c r="G1000" s="14">
        <v>0</v>
      </c>
      <c r="H1000" s="33">
        <f>F1000*(1+G1000/100)</f>
        <v>81.091499999999982</v>
      </c>
      <c r="I1000" s="475"/>
      <c r="J1000" s="15">
        <f>H1000*I1000</f>
        <v>0</v>
      </c>
      <c r="K1000" s="34">
        <v>1.0000000000000001E-5</v>
      </c>
      <c r="L1000" s="35">
        <f>H1000*K1000</f>
        <v>8.1091499999999983E-4</v>
      </c>
      <c r="M1000" s="34"/>
      <c r="N1000" s="35">
        <f>H1000*M1000</f>
        <v>0</v>
      </c>
      <c r="O1000" s="15">
        <v>21</v>
      </c>
      <c r="P1000" s="15">
        <f>J1000*(O1000/100)</f>
        <v>0</v>
      </c>
      <c r="Q1000" s="15">
        <f>J1000+P1000</f>
        <v>0</v>
      </c>
      <c r="R1000" s="400"/>
      <c r="S1000" s="400"/>
      <c r="T1000" s="232"/>
      <c r="U1000" s="232"/>
      <c r="V1000" s="232"/>
      <c r="W1000" s="232"/>
      <c r="X1000" s="232"/>
      <c r="Y1000" s="232"/>
      <c r="Z1000" s="232"/>
      <c r="AA1000" s="232"/>
    </row>
    <row r="1001" spans="1:27" s="36" customFormat="1" ht="11.25" outlineLevel="4" x14ac:dyDescent="0.2">
      <c r="A1001" s="37"/>
      <c r="B1001" s="38"/>
      <c r="C1001" s="39" t="s">
        <v>1043</v>
      </c>
      <c r="D1001" s="39"/>
      <c r="E1001" s="38"/>
      <c r="F1001" s="40">
        <v>34.32</v>
      </c>
      <c r="G1001" s="41"/>
      <c r="H1001" s="42"/>
      <c r="I1001" s="41"/>
      <c r="J1001" s="43"/>
      <c r="K1001" s="44"/>
      <c r="L1001" s="41"/>
      <c r="M1001" s="41"/>
      <c r="N1001" s="41"/>
      <c r="O1001" s="58" t="s">
        <v>2</v>
      </c>
      <c r="P1001" s="41"/>
      <c r="Q1001" s="41"/>
      <c r="R1001" s="401"/>
      <c r="S1001" s="401"/>
    </row>
    <row r="1002" spans="1:27" s="36" customFormat="1" ht="11.25" outlineLevel="4" x14ac:dyDescent="0.2">
      <c r="A1002" s="37"/>
      <c r="B1002" s="38"/>
      <c r="C1002" s="39" t="s">
        <v>906</v>
      </c>
      <c r="D1002" s="39"/>
      <c r="E1002" s="38"/>
      <c r="F1002" s="40">
        <v>0.88</v>
      </c>
      <c r="G1002" s="41"/>
      <c r="H1002" s="42"/>
      <c r="I1002" s="41"/>
      <c r="J1002" s="43"/>
      <c r="K1002" s="44"/>
      <c r="L1002" s="41"/>
      <c r="M1002" s="41"/>
      <c r="N1002" s="41"/>
      <c r="O1002" s="58" t="s">
        <v>2</v>
      </c>
      <c r="P1002" s="41"/>
      <c r="Q1002" s="41"/>
      <c r="R1002" s="401"/>
      <c r="S1002" s="401"/>
    </row>
    <row r="1003" spans="1:27" s="36" customFormat="1" ht="11.25" outlineLevel="4" x14ac:dyDescent="0.2">
      <c r="A1003" s="37"/>
      <c r="B1003" s="38"/>
      <c r="C1003" s="39" t="s">
        <v>909</v>
      </c>
      <c r="D1003" s="39"/>
      <c r="E1003" s="38"/>
      <c r="F1003" s="40">
        <v>7.7489999999999997</v>
      </c>
      <c r="G1003" s="41"/>
      <c r="H1003" s="42"/>
      <c r="I1003" s="41"/>
      <c r="J1003" s="43"/>
      <c r="K1003" s="44"/>
      <c r="L1003" s="41"/>
      <c r="M1003" s="41"/>
      <c r="N1003" s="41"/>
      <c r="O1003" s="58" t="s">
        <v>2</v>
      </c>
      <c r="P1003" s="41"/>
      <c r="Q1003" s="41"/>
      <c r="R1003" s="401"/>
      <c r="S1003" s="401"/>
    </row>
    <row r="1004" spans="1:27" s="36" customFormat="1" ht="11.25" outlineLevel="4" x14ac:dyDescent="0.2">
      <c r="A1004" s="37"/>
      <c r="B1004" s="38"/>
      <c r="C1004" s="39" t="s">
        <v>912</v>
      </c>
      <c r="D1004" s="39"/>
      <c r="E1004" s="38"/>
      <c r="F1004" s="40">
        <v>0.9</v>
      </c>
      <c r="G1004" s="41"/>
      <c r="H1004" s="42"/>
      <c r="I1004" s="41"/>
      <c r="J1004" s="43"/>
      <c r="K1004" s="44"/>
      <c r="L1004" s="41"/>
      <c r="M1004" s="41"/>
      <c r="N1004" s="41"/>
      <c r="O1004" s="58" t="s">
        <v>2</v>
      </c>
      <c r="P1004" s="41"/>
      <c r="Q1004" s="41"/>
      <c r="R1004" s="401"/>
      <c r="S1004" s="401"/>
    </row>
    <row r="1005" spans="1:27" s="36" customFormat="1" ht="11.25" outlineLevel="4" x14ac:dyDescent="0.2">
      <c r="A1005" s="37"/>
      <c r="B1005" s="38"/>
      <c r="C1005" s="39" t="s">
        <v>1046</v>
      </c>
      <c r="D1005" s="39"/>
      <c r="E1005" s="38"/>
      <c r="F1005" s="40">
        <v>9.68</v>
      </c>
      <c r="G1005" s="41"/>
      <c r="H1005" s="42"/>
      <c r="I1005" s="41"/>
      <c r="J1005" s="43"/>
      <c r="K1005" s="44"/>
      <c r="L1005" s="41"/>
      <c r="M1005" s="41"/>
      <c r="N1005" s="41"/>
      <c r="O1005" s="58" t="s">
        <v>2</v>
      </c>
      <c r="P1005" s="41"/>
      <c r="Q1005" s="41"/>
      <c r="R1005" s="401"/>
      <c r="S1005" s="401"/>
    </row>
    <row r="1006" spans="1:27" s="36" customFormat="1" ht="11.25" outlineLevel="4" x14ac:dyDescent="0.2">
      <c r="A1006" s="37"/>
      <c r="B1006" s="38"/>
      <c r="C1006" s="39" t="s">
        <v>917</v>
      </c>
      <c r="D1006" s="39"/>
      <c r="E1006" s="38"/>
      <c r="F1006" s="40">
        <v>1.1199999999999999</v>
      </c>
      <c r="G1006" s="41"/>
      <c r="H1006" s="42"/>
      <c r="I1006" s="41"/>
      <c r="J1006" s="43"/>
      <c r="K1006" s="44"/>
      <c r="L1006" s="41"/>
      <c r="M1006" s="41"/>
      <c r="N1006" s="41"/>
      <c r="O1006" s="58" t="s">
        <v>2</v>
      </c>
      <c r="P1006" s="41"/>
      <c r="Q1006" s="41"/>
      <c r="R1006" s="401"/>
      <c r="S1006" s="401"/>
    </row>
    <row r="1007" spans="1:27" s="36" customFormat="1" ht="11.25" outlineLevel="4" x14ac:dyDescent="0.2">
      <c r="A1007" s="37"/>
      <c r="B1007" s="38"/>
      <c r="C1007" s="39" t="s">
        <v>939</v>
      </c>
      <c r="D1007" s="39"/>
      <c r="E1007" s="38"/>
      <c r="F1007" s="40">
        <v>1.0481</v>
      </c>
      <c r="G1007" s="41"/>
      <c r="H1007" s="42"/>
      <c r="I1007" s="41"/>
      <c r="J1007" s="43"/>
      <c r="K1007" s="44"/>
      <c r="L1007" s="41"/>
      <c r="M1007" s="41"/>
      <c r="N1007" s="41"/>
      <c r="O1007" s="58" t="s">
        <v>2</v>
      </c>
      <c r="P1007" s="41"/>
      <c r="Q1007" s="41"/>
      <c r="R1007" s="401"/>
      <c r="S1007" s="401"/>
    </row>
    <row r="1008" spans="1:27" s="36" customFormat="1" ht="11.25" outlineLevel="4" x14ac:dyDescent="0.2">
      <c r="A1008" s="37"/>
      <c r="B1008" s="38"/>
      <c r="C1008" s="39" t="s">
        <v>1200</v>
      </c>
      <c r="D1008" s="39"/>
      <c r="E1008" s="38"/>
      <c r="F1008" s="40">
        <v>1.099</v>
      </c>
      <c r="G1008" s="41"/>
      <c r="H1008" s="42"/>
      <c r="I1008" s="41"/>
      <c r="J1008" s="43"/>
      <c r="K1008" s="44"/>
      <c r="L1008" s="41"/>
      <c r="M1008" s="41"/>
      <c r="N1008" s="41"/>
      <c r="O1008" s="58" t="s">
        <v>2</v>
      </c>
      <c r="P1008" s="41"/>
      <c r="Q1008" s="41"/>
      <c r="R1008" s="401"/>
      <c r="S1008" s="401"/>
    </row>
    <row r="1009" spans="1:27" s="36" customFormat="1" ht="11.25" outlineLevel="4" x14ac:dyDescent="0.2">
      <c r="A1009" s="37"/>
      <c r="B1009" s="38"/>
      <c r="C1009" s="39" t="s">
        <v>963</v>
      </c>
      <c r="D1009" s="39"/>
      <c r="E1009" s="38"/>
      <c r="F1009" s="40">
        <v>2.88</v>
      </c>
      <c r="G1009" s="41"/>
      <c r="H1009" s="42"/>
      <c r="I1009" s="41"/>
      <c r="J1009" s="43"/>
      <c r="K1009" s="44"/>
      <c r="L1009" s="41"/>
      <c r="M1009" s="41"/>
      <c r="N1009" s="41"/>
      <c r="O1009" s="58" t="s">
        <v>2</v>
      </c>
      <c r="P1009" s="41"/>
      <c r="Q1009" s="41"/>
      <c r="R1009" s="401"/>
      <c r="S1009" s="401"/>
    </row>
    <row r="1010" spans="1:27" s="36" customFormat="1" ht="11.25" outlineLevel="4" x14ac:dyDescent="0.2">
      <c r="A1010" s="37"/>
      <c r="B1010" s="38"/>
      <c r="C1010" s="39" t="s">
        <v>1177</v>
      </c>
      <c r="D1010" s="39"/>
      <c r="E1010" s="38"/>
      <c r="F1010" s="40">
        <v>0.78500000000000003</v>
      </c>
      <c r="G1010" s="41"/>
      <c r="H1010" s="42"/>
      <c r="I1010" s="41"/>
      <c r="J1010" s="43"/>
      <c r="K1010" s="44"/>
      <c r="L1010" s="41"/>
      <c r="M1010" s="41"/>
      <c r="N1010" s="41"/>
      <c r="O1010" s="58" t="s">
        <v>2</v>
      </c>
      <c r="P1010" s="41"/>
      <c r="Q1010" s="41"/>
      <c r="R1010" s="401"/>
      <c r="S1010" s="401"/>
    </row>
    <row r="1011" spans="1:27" s="36" customFormat="1" ht="11.25" outlineLevel="4" x14ac:dyDescent="0.2">
      <c r="A1011" s="37"/>
      <c r="B1011" s="38"/>
      <c r="C1011" s="39" t="s">
        <v>968</v>
      </c>
      <c r="D1011" s="39"/>
      <c r="E1011" s="38"/>
      <c r="F1011" s="40">
        <v>0.48</v>
      </c>
      <c r="G1011" s="41"/>
      <c r="H1011" s="42"/>
      <c r="I1011" s="41"/>
      <c r="J1011" s="43"/>
      <c r="K1011" s="44"/>
      <c r="L1011" s="41"/>
      <c r="M1011" s="41"/>
      <c r="N1011" s="41"/>
      <c r="O1011" s="58" t="s">
        <v>2</v>
      </c>
      <c r="P1011" s="41"/>
      <c r="Q1011" s="41"/>
      <c r="R1011" s="401"/>
      <c r="S1011" s="401"/>
    </row>
    <row r="1012" spans="1:27" s="36" customFormat="1" ht="11.25" outlineLevel="4" x14ac:dyDescent="0.2">
      <c r="A1012" s="37"/>
      <c r="B1012" s="38"/>
      <c r="C1012" s="39" t="s">
        <v>790</v>
      </c>
      <c r="D1012" s="39"/>
      <c r="E1012" s="38"/>
      <c r="F1012" s="40">
        <v>3.24</v>
      </c>
      <c r="G1012" s="41"/>
      <c r="H1012" s="42"/>
      <c r="I1012" s="41"/>
      <c r="J1012" s="43"/>
      <c r="K1012" s="44"/>
      <c r="L1012" s="41"/>
      <c r="M1012" s="41"/>
      <c r="N1012" s="41"/>
      <c r="O1012" s="58" t="s">
        <v>2</v>
      </c>
      <c r="P1012" s="41"/>
      <c r="Q1012" s="41"/>
      <c r="R1012" s="401"/>
      <c r="S1012" s="401"/>
    </row>
    <row r="1013" spans="1:27" s="36" customFormat="1" ht="11.25" outlineLevel="4" x14ac:dyDescent="0.2">
      <c r="A1013" s="37"/>
      <c r="B1013" s="38"/>
      <c r="C1013" s="39" t="s">
        <v>1062</v>
      </c>
      <c r="D1013" s="39"/>
      <c r="E1013" s="38"/>
      <c r="F1013" s="40">
        <v>9.3984000000000005</v>
      </c>
      <c r="G1013" s="41"/>
      <c r="H1013" s="42"/>
      <c r="I1013" s="41"/>
      <c r="J1013" s="43"/>
      <c r="K1013" s="44"/>
      <c r="L1013" s="41"/>
      <c r="M1013" s="41"/>
      <c r="N1013" s="41"/>
      <c r="O1013" s="58" t="s">
        <v>2</v>
      </c>
      <c r="P1013" s="41"/>
      <c r="Q1013" s="41"/>
      <c r="R1013" s="401"/>
      <c r="S1013" s="401"/>
    </row>
    <row r="1014" spans="1:27" s="36" customFormat="1" ht="11.25" outlineLevel="4" x14ac:dyDescent="0.2">
      <c r="A1014" s="37"/>
      <c r="B1014" s="38"/>
      <c r="C1014" s="39" t="s">
        <v>847</v>
      </c>
      <c r="D1014" s="39"/>
      <c r="E1014" s="38"/>
      <c r="F1014" s="40">
        <v>2.9519999999999995</v>
      </c>
      <c r="G1014" s="41"/>
      <c r="H1014" s="42"/>
      <c r="I1014" s="41"/>
      <c r="J1014" s="43"/>
      <c r="K1014" s="44"/>
      <c r="L1014" s="41"/>
      <c r="M1014" s="41"/>
      <c r="N1014" s="41"/>
      <c r="O1014" s="58" t="s">
        <v>2</v>
      </c>
      <c r="P1014" s="41"/>
      <c r="Q1014" s="41"/>
      <c r="R1014" s="401"/>
      <c r="S1014" s="401"/>
    </row>
    <row r="1015" spans="1:27" s="36" customFormat="1" ht="11.25" outlineLevel="4" x14ac:dyDescent="0.2">
      <c r="A1015" s="37"/>
      <c r="B1015" s="38"/>
      <c r="C1015" s="39" t="s">
        <v>952</v>
      </c>
      <c r="D1015" s="39"/>
      <c r="E1015" s="38"/>
      <c r="F1015" s="40">
        <v>4.5600000000000005</v>
      </c>
      <c r="G1015" s="41"/>
      <c r="H1015" s="42"/>
      <c r="I1015" s="41"/>
      <c r="J1015" s="43"/>
      <c r="K1015" s="44"/>
      <c r="L1015" s="41"/>
      <c r="M1015" s="41"/>
      <c r="N1015" s="41"/>
      <c r="O1015" s="58" t="s">
        <v>2</v>
      </c>
      <c r="P1015" s="41"/>
      <c r="Q1015" s="41"/>
      <c r="R1015" s="401"/>
      <c r="S1015" s="401"/>
    </row>
    <row r="1016" spans="1:27" s="30" customFormat="1" ht="24" outlineLevel="3" x14ac:dyDescent="0.2">
      <c r="A1016" s="12">
        <v>2</v>
      </c>
      <c r="B1016" s="31" t="s">
        <v>363</v>
      </c>
      <c r="C1016" s="32" t="s">
        <v>1958</v>
      </c>
      <c r="D1016" s="32"/>
      <c r="E1016" s="13" t="s">
        <v>7</v>
      </c>
      <c r="F1016" s="33">
        <v>1</v>
      </c>
      <c r="G1016" s="14">
        <v>0</v>
      </c>
      <c r="H1016" s="33">
        <f>F1016*(1+G1016/100)</f>
        <v>1</v>
      </c>
      <c r="I1016" s="475"/>
      <c r="J1016" s="15">
        <f>H1016*I1016</f>
        <v>0</v>
      </c>
      <c r="K1016" s="34">
        <v>2.0000000000000002E-5</v>
      </c>
      <c r="L1016" s="35">
        <f>H1016*K1016</f>
        <v>2.0000000000000002E-5</v>
      </c>
      <c r="M1016" s="34"/>
      <c r="N1016" s="35">
        <f>H1016*M1016</f>
        <v>0</v>
      </c>
      <c r="O1016" s="15">
        <v>21</v>
      </c>
      <c r="P1016" s="15">
        <f>J1016*(O1016/100)</f>
        <v>0</v>
      </c>
      <c r="Q1016" s="15">
        <f>J1016+P1016</f>
        <v>0</v>
      </c>
      <c r="R1016" s="400"/>
      <c r="S1016" s="400"/>
      <c r="T1016" s="232"/>
      <c r="U1016" s="232"/>
      <c r="V1016" s="232"/>
      <c r="W1016" s="232"/>
      <c r="X1016" s="232"/>
      <c r="Y1016" s="232"/>
      <c r="Z1016" s="232"/>
      <c r="AA1016" s="232"/>
    </row>
    <row r="1017" spans="1:27" s="36" customFormat="1" ht="11.25" outlineLevel="4" x14ac:dyDescent="0.2">
      <c r="A1017" s="37"/>
      <c r="B1017" s="38"/>
      <c r="C1017" s="39" t="s">
        <v>920</v>
      </c>
      <c r="D1017" s="39"/>
      <c r="E1017" s="38"/>
      <c r="F1017" s="40">
        <v>1</v>
      </c>
      <c r="G1017" s="41"/>
      <c r="H1017" s="42"/>
      <c r="I1017" s="41"/>
      <c r="J1017" s="43"/>
      <c r="K1017" s="44"/>
      <c r="L1017" s="41"/>
      <c r="M1017" s="41"/>
      <c r="N1017" s="41"/>
      <c r="O1017" s="58" t="s">
        <v>2</v>
      </c>
      <c r="P1017" s="41"/>
      <c r="Q1017" s="41"/>
      <c r="R1017" s="401"/>
      <c r="S1017" s="401"/>
    </row>
    <row r="1018" spans="1:27" s="30" customFormat="1" ht="24" outlineLevel="3" x14ac:dyDescent="0.2">
      <c r="A1018" s="12">
        <v>3</v>
      </c>
      <c r="B1018" s="31" t="s">
        <v>361</v>
      </c>
      <c r="C1018" s="32" t="s">
        <v>1894</v>
      </c>
      <c r="D1018" s="32"/>
      <c r="E1018" s="13" t="s">
        <v>7</v>
      </c>
      <c r="F1018" s="33">
        <v>30.661999999999999</v>
      </c>
      <c r="G1018" s="14">
        <v>0</v>
      </c>
      <c r="H1018" s="33">
        <f>F1018*(1+G1018/100)</f>
        <v>30.661999999999999</v>
      </c>
      <c r="I1018" s="475"/>
      <c r="J1018" s="15">
        <f>H1018*I1018</f>
        <v>0</v>
      </c>
      <c r="K1018" s="34">
        <v>1.0000000000000001E-5</v>
      </c>
      <c r="L1018" s="35">
        <f>H1018*K1018</f>
        <v>3.0662000000000002E-4</v>
      </c>
      <c r="M1018" s="34"/>
      <c r="N1018" s="35">
        <f>H1018*M1018</f>
        <v>0</v>
      </c>
      <c r="O1018" s="15">
        <v>21</v>
      </c>
      <c r="P1018" s="15">
        <f>J1018*(O1018/100)</f>
        <v>0</v>
      </c>
      <c r="Q1018" s="15">
        <f>J1018+P1018</f>
        <v>0</v>
      </c>
      <c r="R1018" s="400"/>
      <c r="S1018" s="400"/>
      <c r="T1018" s="232"/>
      <c r="U1018" s="232"/>
      <c r="V1018" s="232"/>
      <c r="W1018" s="232"/>
      <c r="X1018" s="232"/>
      <c r="Y1018" s="232"/>
      <c r="Z1018" s="232"/>
      <c r="AA1018" s="232"/>
    </row>
    <row r="1019" spans="1:27" s="36" customFormat="1" ht="11.25" outlineLevel="4" x14ac:dyDescent="0.2">
      <c r="A1019" s="37"/>
      <c r="B1019" s="38"/>
      <c r="C1019" s="39" t="s">
        <v>1060</v>
      </c>
      <c r="D1019" s="39"/>
      <c r="E1019" s="38"/>
      <c r="F1019" s="40">
        <v>23.862000000000002</v>
      </c>
      <c r="G1019" s="41"/>
      <c r="H1019" s="42"/>
      <c r="I1019" s="41"/>
      <c r="J1019" s="43"/>
      <c r="K1019" s="44"/>
      <c r="L1019" s="41"/>
      <c r="M1019" s="41"/>
      <c r="N1019" s="41"/>
      <c r="O1019" s="58" t="s">
        <v>2</v>
      </c>
      <c r="P1019" s="41"/>
      <c r="Q1019" s="41"/>
      <c r="R1019" s="401"/>
      <c r="S1019" s="401"/>
    </row>
    <row r="1020" spans="1:27" s="36" customFormat="1" ht="11.25" outlineLevel="4" x14ac:dyDescent="0.2">
      <c r="A1020" s="37"/>
      <c r="B1020" s="38"/>
      <c r="C1020" s="39" t="s">
        <v>955</v>
      </c>
      <c r="D1020" s="39"/>
      <c r="E1020" s="38"/>
      <c r="F1020" s="40">
        <v>4.4000000000000004</v>
      </c>
      <c r="G1020" s="41"/>
      <c r="H1020" s="42"/>
      <c r="I1020" s="41"/>
      <c r="J1020" s="43"/>
      <c r="K1020" s="44"/>
      <c r="L1020" s="41"/>
      <c r="M1020" s="41"/>
      <c r="N1020" s="41"/>
      <c r="O1020" s="58" t="s">
        <v>2</v>
      </c>
      <c r="P1020" s="41"/>
      <c r="Q1020" s="41"/>
      <c r="R1020" s="401"/>
      <c r="S1020" s="401"/>
    </row>
    <row r="1021" spans="1:27" s="36" customFormat="1" ht="11.25" outlineLevel="4" x14ac:dyDescent="0.2">
      <c r="A1021" s="37"/>
      <c r="B1021" s="38"/>
      <c r="C1021" s="39" t="s">
        <v>960</v>
      </c>
      <c r="D1021" s="39"/>
      <c r="E1021" s="38"/>
      <c r="F1021" s="40">
        <v>2.4</v>
      </c>
      <c r="G1021" s="41"/>
      <c r="H1021" s="42"/>
      <c r="I1021" s="41"/>
      <c r="J1021" s="43"/>
      <c r="K1021" s="44"/>
      <c r="L1021" s="41"/>
      <c r="M1021" s="41"/>
      <c r="N1021" s="41"/>
      <c r="O1021" s="58" t="s">
        <v>2</v>
      </c>
      <c r="P1021" s="41"/>
      <c r="Q1021" s="41"/>
      <c r="R1021" s="401"/>
      <c r="S1021" s="401"/>
    </row>
    <row r="1022" spans="1:27" s="30" customFormat="1" ht="24" outlineLevel="3" x14ac:dyDescent="0.2">
      <c r="A1022" s="12">
        <v>4</v>
      </c>
      <c r="B1022" s="31" t="s">
        <v>364</v>
      </c>
      <c r="C1022" s="32" t="s">
        <v>1959</v>
      </c>
      <c r="D1022" s="32"/>
      <c r="E1022" s="13" t="s">
        <v>7</v>
      </c>
      <c r="F1022" s="33">
        <v>2.2000000000000002</v>
      </c>
      <c r="G1022" s="14">
        <v>0</v>
      </c>
      <c r="H1022" s="33">
        <f>F1022*(1+G1022/100)</f>
        <v>2.2000000000000002</v>
      </c>
      <c r="I1022" s="475"/>
      <c r="J1022" s="15">
        <f>H1022*I1022</f>
        <v>0</v>
      </c>
      <c r="K1022" s="34">
        <v>2.0000000000000002E-5</v>
      </c>
      <c r="L1022" s="35">
        <f>H1022*K1022</f>
        <v>4.4000000000000006E-5</v>
      </c>
      <c r="M1022" s="34"/>
      <c r="N1022" s="35">
        <f>H1022*M1022</f>
        <v>0</v>
      </c>
      <c r="O1022" s="15">
        <v>21</v>
      </c>
      <c r="P1022" s="15">
        <f>J1022*(O1022/100)</f>
        <v>0</v>
      </c>
      <c r="Q1022" s="15">
        <f>J1022+P1022</f>
        <v>0</v>
      </c>
      <c r="R1022" s="400"/>
      <c r="S1022" s="400"/>
      <c r="T1022" s="232"/>
      <c r="U1022" s="232"/>
      <c r="V1022" s="232"/>
      <c r="W1022" s="232"/>
      <c r="X1022" s="232"/>
      <c r="Y1022" s="232"/>
      <c r="Z1022" s="232"/>
      <c r="AA1022" s="232"/>
    </row>
    <row r="1023" spans="1:27" s="36" customFormat="1" ht="11.25" outlineLevel="4" x14ac:dyDescent="0.2">
      <c r="A1023" s="37"/>
      <c r="B1023" s="38"/>
      <c r="C1023" s="39" t="s">
        <v>944</v>
      </c>
      <c r="D1023" s="39"/>
      <c r="E1023" s="38"/>
      <c r="F1023" s="40">
        <v>2.2000000000000002</v>
      </c>
      <c r="G1023" s="41"/>
      <c r="H1023" s="42"/>
      <c r="I1023" s="41"/>
      <c r="J1023" s="43"/>
      <c r="K1023" s="44"/>
      <c r="L1023" s="41"/>
      <c r="M1023" s="41"/>
      <c r="N1023" s="41"/>
      <c r="O1023" s="58" t="s">
        <v>2</v>
      </c>
      <c r="P1023" s="41"/>
      <c r="Q1023" s="41"/>
      <c r="R1023" s="401"/>
      <c r="S1023" s="401"/>
    </row>
    <row r="1024" spans="1:27" s="30" customFormat="1" ht="24" outlineLevel="3" x14ac:dyDescent="0.2">
      <c r="A1024" s="12">
        <v>5</v>
      </c>
      <c r="B1024" s="31" t="s">
        <v>362</v>
      </c>
      <c r="C1024" s="32" t="s">
        <v>1902</v>
      </c>
      <c r="D1024" s="32"/>
      <c r="E1024" s="13" t="s">
        <v>7</v>
      </c>
      <c r="F1024" s="33">
        <v>281.8338</v>
      </c>
      <c r="G1024" s="14">
        <v>0</v>
      </c>
      <c r="H1024" s="33">
        <f>F1024*(1+G1024/100)</f>
        <v>281.8338</v>
      </c>
      <c r="I1024" s="475"/>
      <c r="J1024" s="15">
        <f>H1024*I1024</f>
        <v>0</v>
      </c>
      <c r="K1024" s="34">
        <v>1.0000000000000001E-5</v>
      </c>
      <c r="L1024" s="35">
        <f>H1024*K1024</f>
        <v>2.8183380000000001E-3</v>
      </c>
      <c r="M1024" s="34"/>
      <c r="N1024" s="35">
        <f>H1024*M1024</f>
        <v>0</v>
      </c>
      <c r="O1024" s="15">
        <v>21</v>
      </c>
      <c r="P1024" s="15">
        <f>J1024*(O1024/100)</f>
        <v>0</v>
      </c>
      <c r="Q1024" s="15">
        <f>J1024+P1024</f>
        <v>0</v>
      </c>
      <c r="R1024" s="400"/>
      <c r="S1024" s="400"/>
      <c r="T1024" s="232"/>
      <c r="U1024" s="232"/>
      <c r="V1024" s="232"/>
      <c r="W1024" s="232"/>
      <c r="X1024" s="232"/>
      <c r="Y1024" s="232"/>
      <c r="Z1024" s="232"/>
      <c r="AA1024" s="232"/>
    </row>
    <row r="1025" spans="1:27" s="36" customFormat="1" ht="11.25" outlineLevel="4" x14ac:dyDescent="0.2">
      <c r="A1025" s="37"/>
      <c r="B1025" s="38"/>
      <c r="C1025" s="39" t="s">
        <v>925</v>
      </c>
      <c r="D1025" s="39"/>
      <c r="E1025" s="38"/>
      <c r="F1025" s="40">
        <v>13.38</v>
      </c>
      <c r="G1025" s="41"/>
      <c r="H1025" s="42"/>
      <c r="I1025" s="41"/>
      <c r="J1025" s="43"/>
      <c r="K1025" s="44"/>
      <c r="L1025" s="41"/>
      <c r="M1025" s="41"/>
      <c r="N1025" s="41"/>
      <c r="O1025" s="58" t="s">
        <v>2</v>
      </c>
      <c r="P1025" s="41"/>
      <c r="Q1025" s="41"/>
      <c r="R1025" s="401"/>
      <c r="S1025" s="401"/>
    </row>
    <row r="1026" spans="1:27" s="36" customFormat="1" ht="11.25" outlineLevel="4" x14ac:dyDescent="0.2">
      <c r="A1026" s="37"/>
      <c r="B1026" s="38"/>
      <c r="C1026" s="39" t="s">
        <v>792</v>
      </c>
      <c r="D1026" s="39"/>
      <c r="E1026" s="38"/>
      <c r="F1026" s="40">
        <v>3.24</v>
      </c>
      <c r="G1026" s="41"/>
      <c r="H1026" s="42"/>
      <c r="I1026" s="41"/>
      <c r="J1026" s="43"/>
      <c r="K1026" s="44"/>
      <c r="L1026" s="41"/>
      <c r="M1026" s="41"/>
      <c r="N1026" s="41"/>
      <c r="O1026" s="58" t="s">
        <v>2</v>
      </c>
      <c r="P1026" s="41"/>
      <c r="Q1026" s="41"/>
      <c r="R1026" s="401"/>
      <c r="S1026" s="401"/>
    </row>
    <row r="1027" spans="1:27" s="36" customFormat="1" ht="11.25" outlineLevel="4" x14ac:dyDescent="0.2">
      <c r="A1027" s="37"/>
      <c r="B1027" s="38"/>
      <c r="C1027" s="39" t="s">
        <v>794</v>
      </c>
      <c r="D1027" s="39"/>
      <c r="E1027" s="38"/>
      <c r="F1027" s="40">
        <v>3.24</v>
      </c>
      <c r="G1027" s="41"/>
      <c r="H1027" s="42"/>
      <c r="I1027" s="41"/>
      <c r="J1027" s="43"/>
      <c r="K1027" s="44"/>
      <c r="L1027" s="41"/>
      <c r="M1027" s="41"/>
      <c r="N1027" s="41"/>
      <c r="O1027" s="58" t="s">
        <v>2</v>
      </c>
      <c r="P1027" s="41"/>
      <c r="Q1027" s="41"/>
      <c r="R1027" s="401"/>
      <c r="S1027" s="401"/>
    </row>
    <row r="1028" spans="1:27" s="36" customFormat="1" ht="11.25" outlineLevel="4" x14ac:dyDescent="0.2">
      <c r="A1028" s="37"/>
      <c r="B1028" s="38"/>
      <c r="C1028" s="39" t="s">
        <v>975</v>
      </c>
      <c r="D1028" s="39"/>
      <c r="E1028" s="38"/>
      <c r="F1028" s="40">
        <v>108.83040000000001</v>
      </c>
      <c r="G1028" s="41"/>
      <c r="H1028" s="42"/>
      <c r="I1028" s="41"/>
      <c r="J1028" s="43"/>
      <c r="K1028" s="44"/>
      <c r="L1028" s="41"/>
      <c r="M1028" s="41"/>
      <c r="N1028" s="41"/>
      <c r="O1028" s="58" t="s">
        <v>2</v>
      </c>
      <c r="P1028" s="41"/>
      <c r="Q1028" s="41"/>
      <c r="R1028" s="401"/>
      <c r="S1028" s="401"/>
    </row>
    <row r="1029" spans="1:27" s="36" customFormat="1" ht="11.25" outlineLevel="4" x14ac:dyDescent="0.2">
      <c r="A1029" s="37"/>
      <c r="B1029" s="38"/>
      <c r="C1029" s="39" t="s">
        <v>977</v>
      </c>
      <c r="D1029" s="39"/>
      <c r="E1029" s="38"/>
      <c r="F1029" s="40">
        <v>108.83040000000001</v>
      </c>
      <c r="G1029" s="41"/>
      <c r="H1029" s="42"/>
      <c r="I1029" s="41"/>
      <c r="J1029" s="43"/>
      <c r="K1029" s="44"/>
      <c r="L1029" s="41"/>
      <c r="M1029" s="41"/>
      <c r="N1029" s="41"/>
      <c r="O1029" s="58" t="s">
        <v>2</v>
      </c>
      <c r="P1029" s="41"/>
      <c r="Q1029" s="41"/>
      <c r="R1029" s="401"/>
      <c r="S1029" s="401"/>
    </row>
    <row r="1030" spans="1:27" s="36" customFormat="1" ht="11.25" outlineLevel="4" x14ac:dyDescent="0.2">
      <c r="A1030" s="37"/>
      <c r="B1030" s="38"/>
      <c r="C1030" s="39" t="s">
        <v>846</v>
      </c>
      <c r="D1030" s="39"/>
      <c r="E1030" s="38"/>
      <c r="F1030" s="40">
        <v>23.628</v>
      </c>
      <c r="G1030" s="41"/>
      <c r="H1030" s="42"/>
      <c r="I1030" s="41"/>
      <c r="J1030" s="43"/>
      <c r="K1030" s="44"/>
      <c r="L1030" s="41"/>
      <c r="M1030" s="41"/>
      <c r="N1030" s="41"/>
      <c r="O1030" s="58" t="s">
        <v>2</v>
      </c>
      <c r="P1030" s="41"/>
      <c r="Q1030" s="41"/>
      <c r="R1030" s="401"/>
      <c r="S1030" s="401"/>
    </row>
    <row r="1031" spans="1:27" s="36" customFormat="1" ht="11.25" outlineLevel="4" x14ac:dyDescent="0.2">
      <c r="A1031" s="37"/>
      <c r="B1031" s="38"/>
      <c r="C1031" s="39" t="s">
        <v>895</v>
      </c>
      <c r="D1031" s="39"/>
      <c r="E1031" s="38"/>
      <c r="F1031" s="40">
        <v>9.9449999999999985</v>
      </c>
      <c r="G1031" s="41"/>
      <c r="H1031" s="42"/>
      <c r="I1031" s="41"/>
      <c r="J1031" s="43"/>
      <c r="K1031" s="44"/>
      <c r="L1031" s="41"/>
      <c r="M1031" s="41"/>
      <c r="N1031" s="41"/>
      <c r="O1031" s="58" t="s">
        <v>2</v>
      </c>
      <c r="P1031" s="41"/>
      <c r="Q1031" s="41"/>
      <c r="R1031" s="401"/>
      <c r="S1031" s="401"/>
    </row>
    <row r="1032" spans="1:27" s="36" customFormat="1" ht="11.25" outlineLevel="4" x14ac:dyDescent="0.2">
      <c r="A1032" s="37"/>
      <c r="B1032" s="38"/>
      <c r="C1032" s="39" t="s">
        <v>898</v>
      </c>
      <c r="D1032" s="39"/>
      <c r="E1032" s="38"/>
      <c r="F1032" s="40">
        <v>6.1199999999999992</v>
      </c>
      <c r="G1032" s="41"/>
      <c r="H1032" s="42"/>
      <c r="I1032" s="41"/>
      <c r="J1032" s="43"/>
      <c r="K1032" s="44"/>
      <c r="L1032" s="41"/>
      <c r="M1032" s="41"/>
      <c r="N1032" s="41"/>
      <c r="O1032" s="58" t="s">
        <v>2</v>
      </c>
      <c r="P1032" s="41"/>
      <c r="Q1032" s="41"/>
      <c r="R1032" s="401"/>
      <c r="S1032" s="401"/>
    </row>
    <row r="1033" spans="1:27" s="36" customFormat="1" ht="11.25" outlineLevel="4" x14ac:dyDescent="0.2">
      <c r="A1033" s="37"/>
      <c r="B1033" s="38"/>
      <c r="C1033" s="39" t="s">
        <v>901</v>
      </c>
      <c r="D1033" s="39"/>
      <c r="E1033" s="38"/>
      <c r="F1033" s="40">
        <v>4.620000000000001</v>
      </c>
      <c r="G1033" s="41"/>
      <c r="H1033" s="42"/>
      <c r="I1033" s="41"/>
      <c r="J1033" s="43"/>
      <c r="K1033" s="44"/>
      <c r="L1033" s="41"/>
      <c r="M1033" s="41"/>
      <c r="N1033" s="41"/>
      <c r="O1033" s="58" t="s">
        <v>2</v>
      </c>
      <c r="P1033" s="41"/>
      <c r="Q1033" s="41"/>
      <c r="R1033" s="401"/>
      <c r="S1033" s="401"/>
    </row>
    <row r="1034" spans="1:27" s="30" customFormat="1" ht="24" outlineLevel="3" x14ac:dyDescent="0.2">
      <c r="A1034" s="12">
        <v>6</v>
      </c>
      <c r="B1034" s="31" t="s">
        <v>365</v>
      </c>
      <c r="C1034" s="32" t="s">
        <v>1971</v>
      </c>
      <c r="D1034" s="32"/>
      <c r="E1034" s="13" t="s">
        <v>7</v>
      </c>
      <c r="F1034" s="33">
        <v>927.53499999999997</v>
      </c>
      <c r="G1034" s="14">
        <v>0</v>
      </c>
      <c r="H1034" s="33">
        <f>F1034*(1+G1034/100)</f>
        <v>927.53499999999997</v>
      </c>
      <c r="I1034" s="475"/>
      <c r="J1034" s="15">
        <f>H1034*I1034</f>
        <v>0</v>
      </c>
      <c r="K1034" s="34">
        <v>2.0000000000000002E-5</v>
      </c>
      <c r="L1034" s="35">
        <f>H1034*K1034</f>
        <v>1.85507E-2</v>
      </c>
      <c r="M1034" s="34"/>
      <c r="N1034" s="35">
        <f>H1034*M1034</f>
        <v>0</v>
      </c>
      <c r="O1034" s="15">
        <v>21</v>
      </c>
      <c r="P1034" s="15">
        <f>J1034*(O1034/100)</f>
        <v>0</v>
      </c>
      <c r="Q1034" s="15">
        <f>J1034+P1034</f>
        <v>0</v>
      </c>
      <c r="R1034" s="400"/>
      <c r="S1034" s="400"/>
      <c r="T1034" s="232"/>
      <c r="U1034" s="232"/>
      <c r="V1034" s="232"/>
      <c r="W1034" s="232"/>
      <c r="X1034" s="232"/>
      <c r="Y1034" s="232"/>
      <c r="Z1034" s="232"/>
      <c r="AA1034" s="232"/>
    </row>
    <row r="1035" spans="1:27" s="36" customFormat="1" ht="11.25" outlineLevel="4" x14ac:dyDescent="0.2">
      <c r="A1035" s="37"/>
      <c r="B1035" s="38"/>
      <c r="C1035" s="39" t="s">
        <v>1051</v>
      </c>
      <c r="D1035" s="39"/>
      <c r="E1035" s="38"/>
      <c r="F1035" s="40">
        <v>384.75000000000006</v>
      </c>
      <c r="G1035" s="41"/>
      <c r="H1035" s="42"/>
      <c r="I1035" s="41"/>
      <c r="J1035" s="43"/>
      <c r="K1035" s="44"/>
      <c r="L1035" s="41"/>
      <c r="M1035" s="41"/>
      <c r="N1035" s="41"/>
      <c r="O1035" s="58" t="s">
        <v>2</v>
      </c>
      <c r="P1035" s="41"/>
      <c r="Q1035" s="41"/>
      <c r="R1035" s="401"/>
      <c r="S1035" s="401"/>
    </row>
    <row r="1036" spans="1:27" s="36" customFormat="1" ht="11.25" outlineLevel="4" x14ac:dyDescent="0.2">
      <c r="A1036" s="37"/>
      <c r="B1036" s="38"/>
      <c r="C1036" s="39" t="s">
        <v>1056</v>
      </c>
      <c r="D1036" s="39"/>
      <c r="E1036" s="38"/>
      <c r="F1036" s="40">
        <v>314.15999999999997</v>
      </c>
      <c r="G1036" s="41"/>
      <c r="H1036" s="42"/>
      <c r="I1036" s="41"/>
      <c r="J1036" s="43"/>
      <c r="K1036" s="44"/>
      <c r="L1036" s="41"/>
      <c r="M1036" s="41"/>
      <c r="N1036" s="41"/>
      <c r="O1036" s="58" t="s">
        <v>2</v>
      </c>
      <c r="P1036" s="41"/>
      <c r="Q1036" s="41"/>
      <c r="R1036" s="401"/>
      <c r="S1036" s="401"/>
    </row>
    <row r="1037" spans="1:27" s="36" customFormat="1" ht="11.25" outlineLevel="4" x14ac:dyDescent="0.2">
      <c r="A1037" s="37"/>
      <c r="B1037" s="38"/>
      <c r="C1037" s="39" t="s">
        <v>1058</v>
      </c>
      <c r="D1037" s="39"/>
      <c r="E1037" s="38"/>
      <c r="F1037" s="40">
        <v>89.775000000000006</v>
      </c>
      <c r="G1037" s="41"/>
      <c r="H1037" s="42"/>
      <c r="I1037" s="41"/>
      <c r="J1037" s="43"/>
      <c r="K1037" s="44"/>
      <c r="L1037" s="41"/>
      <c r="M1037" s="41"/>
      <c r="N1037" s="41"/>
      <c r="O1037" s="58" t="s">
        <v>2</v>
      </c>
      <c r="P1037" s="41"/>
      <c r="Q1037" s="41"/>
      <c r="R1037" s="401"/>
      <c r="S1037" s="401"/>
    </row>
    <row r="1038" spans="1:27" s="36" customFormat="1" ht="11.25" outlineLevel="4" x14ac:dyDescent="0.2">
      <c r="A1038" s="37"/>
      <c r="B1038" s="38"/>
      <c r="C1038" s="39" t="s">
        <v>928</v>
      </c>
      <c r="D1038" s="39"/>
      <c r="E1038" s="38"/>
      <c r="F1038" s="40">
        <v>18.75</v>
      </c>
      <c r="G1038" s="41"/>
      <c r="H1038" s="42"/>
      <c r="I1038" s="41"/>
      <c r="J1038" s="43"/>
      <c r="K1038" s="44"/>
      <c r="L1038" s="41"/>
      <c r="M1038" s="41"/>
      <c r="N1038" s="41"/>
      <c r="O1038" s="58" t="s">
        <v>2</v>
      </c>
      <c r="P1038" s="41"/>
      <c r="Q1038" s="41"/>
      <c r="R1038" s="401"/>
      <c r="S1038" s="401"/>
    </row>
    <row r="1039" spans="1:27" s="36" customFormat="1" ht="11.25" outlineLevel="4" x14ac:dyDescent="0.2">
      <c r="A1039" s="37"/>
      <c r="B1039" s="38"/>
      <c r="C1039" s="39" t="s">
        <v>933</v>
      </c>
      <c r="D1039" s="39"/>
      <c r="E1039" s="38"/>
      <c r="F1039" s="40">
        <v>21.75</v>
      </c>
      <c r="G1039" s="41"/>
      <c r="H1039" s="42"/>
      <c r="I1039" s="41"/>
      <c r="J1039" s="43"/>
      <c r="K1039" s="44"/>
      <c r="L1039" s="41"/>
      <c r="M1039" s="41"/>
      <c r="N1039" s="41"/>
      <c r="O1039" s="58" t="s">
        <v>2</v>
      </c>
      <c r="P1039" s="41"/>
      <c r="Q1039" s="41"/>
      <c r="R1039" s="401"/>
      <c r="S1039" s="401"/>
    </row>
    <row r="1040" spans="1:27" s="36" customFormat="1" ht="11.25" outlineLevel="4" x14ac:dyDescent="0.2">
      <c r="A1040" s="37"/>
      <c r="B1040" s="38"/>
      <c r="C1040" s="39" t="s">
        <v>936</v>
      </c>
      <c r="D1040" s="39"/>
      <c r="E1040" s="38"/>
      <c r="F1040" s="40">
        <v>34.6875</v>
      </c>
      <c r="G1040" s="41"/>
      <c r="H1040" s="42"/>
      <c r="I1040" s="41"/>
      <c r="J1040" s="43"/>
      <c r="K1040" s="44"/>
      <c r="L1040" s="41"/>
      <c r="M1040" s="41"/>
      <c r="N1040" s="41"/>
      <c r="O1040" s="58" t="s">
        <v>2</v>
      </c>
      <c r="P1040" s="41"/>
      <c r="Q1040" s="41"/>
      <c r="R1040" s="401"/>
      <c r="S1040" s="401"/>
    </row>
    <row r="1041" spans="1:27" s="36" customFormat="1" ht="11.25" outlineLevel="4" x14ac:dyDescent="0.2">
      <c r="A1041" s="37"/>
      <c r="B1041" s="38"/>
      <c r="C1041" s="39" t="s">
        <v>947</v>
      </c>
      <c r="D1041" s="39"/>
      <c r="E1041" s="38"/>
      <c r="F1041" s="40">
        <v>6.5</v>
      </c>
      <c r="G1041" s="41"/>
      <c r="H1041" s="42"/>
      <c r="I1041" s="41"/>
      <c r="J1041" s="43"/>
      <c r="K1041" s="44"/>
      <c r="L1041" s="41"/>
      <c r="M1041" s="41"/>
      <c r="N1041" s="41"/>
      <c r="O1041" s="58" t="s">
        <v>2</v>
      </c>
      <c r="P1041" s="41"/>
      <c r="Q1041" s="41"/>
      <c r="R1041" s="401"/>
      <c r="S1041" s="401"/>
    </row>
    <row r="1042" spans="1:27" s="36" customFormat="1" ht="11.25" outlineLevel="4" x14ac:dyDescent="0.2">
      <c r="A1042" s="37"/>
      <c r="B1042" s="38"/>
      <c r="C1042" s="39" t="s">
        <v>949</v>
      </c>
      <c r="D1042" s="39"/>
      <c r="E1042" s="38"/>
      <c r="F1042" s="40">
        <v>15.17</v>
      </c>
      <c r="G1042" s="41"/>
      <c r="H1042" s="42"/>
      <c r="I1042" s="41"/>
      <c r="J1042" s="43"/>
      <c r="K1042" s="44"/>
      <c r="L1042" s="41"/>
      <c r="M1042" s="41"/>
      <c r="N1042" s="41"/>
      <c r="O1042" s="58" t="s">
        <v>2</v>
      </c>
      <c r="P1042" s="41"/>
      <c r="Q1042" s="41"/>
      <c r="R1042" s="401"/>
      <c r="S1042" s="401"/>
    </row>
    <row r="1043" spans="1:27" s="36" customFormat="1" ht="11.25" outlineLevel="4" x14ac:dyDescent="0.2">
      <c r="A1043" s="37"/>
      <c r="B1043" s="38"/>
      <c r="C1043" s="39" t="s">
        <v>951</v>
      </c>
      <c r="D1043" s="39"/>
      <c r="E1043" s="38"/>
      <c r="F1043" s="40">
        <v>27.367499999999996</v>
      </c>
      <c r="G1043" s="41"/>
      <c r="H1043" s="42"/>
      <c r="I1043" s="41"/>
      <c r="J1043" s="43"/>
      <c r="K1043" s="44"/>
      <c r="L1043" s="41"/>
      <c r="M1043" s="41"/>
      <c r="N1043" s="41"/>
      <c r="O1043" s="58" t="s">
        <v>2</v>
      </c>
      <c r="P1043" s="41"/>
      <c r="Q1043" s="41"/>
      <c r="R1043" s="401"/>
      <c r="S1043" s="401"/>
    </row>
    <row r="1044" spans="1:27" s="36" customFormat="1" ht="11.25" outlineLevel="4" x14ac:dyDescent="0.2">
      <c r="A1044" s="37"/>
      <c r="B1044" s="38"/>
      <c r="C1044" s="39" t="s">
        <v>971</v>
      </c>
      <c r="D1044" s="39"/>
      <c r="E1044" s="38"/>
      <c r="F1044" s="40">
        <v>14.625</v>
      </c>
      <c r="G1044" s="41"/>
      <c r="H1044" s="42"/>
      <c r="I1044" s="41"/>
      <c r="J1044" s="43"/>
      <c r="K1044" s="44"/>
      <c r="L1044" s="41"/>
      <c r="M1044" s="41"/>
      <c r="N1044" s="41"/>
      <c r="O1044" s="58" t="s">
        <v>2</v>
      </c>
      <c r="P1044" s="41"/>
      <c r="Q1044" s="41"/>
      <c r="R1044" s="401"/>
      <c r="S1044" s="401"/>
    </row>
    <row r="1045" spans="1:27" s="30" customFormat="1" ht="12" outlineLevel="3" x14ac:dyDescent="0.2">
      <c r="A1045" s="12">
        <v>7</v>
      </c>
      <c r="B1045" s="31" t="s">
        <v>366</v>
      </c>
      <c r="C1045" s="32" t="s">
        <v>1732</v>
      </c>
      <c r="D1045" s="32"/>
      <c r="E1045" s="13" t="s">
        <v>7</v>
      </c>
      <c r="F1045" s="33">
        <v>13.125</v>
      </c>
      <c r="G1045" s="14">
        <v>0</v>
      </c>
      <c r="H1045" s="33">
        <f>F1045*(1+G1045/100)</f>
        <v>13.125</v>
      </c>
      <c r="I1045" s="475"/>
      <c r="J1045" s="15">
        <f>H1045*I1045</f>
        <v>0</v>
      </c>
      <c r="K1045" s="34">
        <v>1.0000000000000001E-5</v>
      </c>
      <c r="L1045" s="35">
        <f>H1045*K1045</f>
        <v>1.3125000000000002E-4</v>
      </c>
      <c r="M1045" s="34"/>
      <c r="N1045" s="35">
        <f>H1045*M1045</f>
        <v>0</v>
      </c>
      <c r="O1045" s="15">
        <v>21</v>
      </c>
      <c r="P1045" s="15">
        <f>J1045*(O1045/100)</f>
        <v>0</v>
      </c>
      <c r="Q1045" s="15">
        <f>J1045+P1045</f>
        <v>0</v>
      </c>
      <c r="R1045" s="400"/>
      <c r="S1045" s="400"/>
      <c r="T1045" s="232"/>
      <c r="U1045" s="232"/>
      <c r="V1045" s="232"/>
      <c r="W1045" s="232"/>
      <c r="X1045" s="232"/>
      <c r="Y1045" s="232"/>
      <c r="Z1045" s="232"/>
      <c r="AA1045" s="232"/>
    </row>
    <row r="1046" spans="1:27" s="36" customFormat="1" ht="11.25" outlineLevel="4" x14ac:dyDescent="0.2">
      <c r="A1046" s="37"/>
      <c r="B1046" s="38"/>
      <c r="C1046" s="39" t="s">
        <v>878</v>
      </c>
      <c r="D1046" s="39"/>
      <c r="E1046" s="38"/>
      <c r="F1046" s="40">
        <v>4.95</v>
      </c>
      <c r="G1046" s="41"/>
      <c r="H1046" s="42"/>
      <c r="I1046" s="41"/>
      <c r="J1046" s="43"/>
      <c r="K1046" s="44"/>
      <c r="L1046" s="41"/>
      <c r="M1046" s="41"/>
      <c r="N1046" s="41"/>
      <c r="O1046" s="58" t="s">
        <v>2</v>
      </c>
      <c r="P1046" s="41"/>
      <c r="Q1046" s="41"/>
      <c r="R1046" s="401"/>
      <c r="S1046" s="401"/>
    </row>
    <row r="1047" spans="1:27" s="36" customFormat="1" ht="11.25" outlineLevel="4" x14ac:dyDescent="0.2">
      <c r="A1047" s="37"/>
      <c r="B1047" s="38"/>
      <c r="C1047" s="39" t="s">
        <v>880</v>
      </c>
      <c r="D1047" s="39"/>
      <c r="E1047" s="38"/>
      <c r="F1047" s="40">
        <v>3.6</v>
      </c>
      <c r="G1047" s="41"/>
      <c r="H1047" s="42"/>
      <c r="I1047" s="41"/>
      <c r="J1047" s="43"/>
      <c r="K1047" s="44"/>
      <c r="L1047" s="41"/>
      <c r="M1047" s="41"/>
      <c r="N1047" s="41"/>
      <c r="O1047" s="58" t="s">
        <v>2</v>
      </c>
      <c r="P1047" s="41"/>
      <c r="Q1047" s="41"/>
      <c r="R1047" s="401"/>
      <c r="S1047" s="401"/>
    </row>
    <row r="1048" spans="1:27" s="36" customFormat="1" ht="11.25" outlineLevel="4" x14ac:dyDescent="0.2">
      <c r="A1048" s="37"/>
      <c r="B1048" s="38"/>
      <c r="C1048" s="39" t="s">
        <v>883</v>
      </c>
      <c r="D1048" s="39"/>
      <c r="E1048" s="38"/>
      <c r="F1048" s="40">
        <v>2.4750000000000001</v>
      </c>
      <c r="G1048" s="41"/>
      <c r="H1048" s="42"/>
      <c r="I1048" s="41"/>
      <c r="J1048" s="43"/>
      <c r="K1048" s="44"/>
      <c r="L1048" s="41"/>
      <c r="M1048" s="41"/>
      <c r="N1048" s="41"/>
      <c r="O1048" s="58" t="s">
        <v>2</v>
      </c>
      <c r="P1048" s="41"/>
      <c r="Q1048" s="41"/>
      <c r="R1048" s="401"/>
      <c r="S1048" s="401"/>
    </row>
    <row r="1049" spans="1:27" s="36" customFormat="1" ht="11.25" outlineLevel="4" x14ac:dyDescent="0.2">
      <c r="A1049" s="37"/>
      <c r="B1049" s="38"/>
      <c r="C1049" s="39" t="s">
        <v>867</v>
      </c>
      <c r="D1049" s="39"/>
      <c r="E1049" s="38"/>
      <c r="F1049" s="40">
        <v>2.1</v>
      </c>
      <c r="G1049" s="41"/>
      <c r="H1049" s="42"/>
      <c r="I1049" s="41"/>
      <c r="J1049" s="43"/>
      <c r="K1049" s="44"/>
      <c r="L1049" s="41"/>
      <c r="M1049" s="41"/>
      <c r="N1049" s="41"/>
      <c r="O1049" s="58" t="s">
        <v>2</v>
      </c>
      <c r="P1049" s="41"/>
      <c r="Q1049" s="41"/>
      <c r="R1049" s="401"/>
      <c r="S1049" s="401"/>
    </row>
    <row r="1050" spans="1:27" s="30" customFormat="1" ht="12" outlineLevel="3" x14ac:dyDescent="0.2">
      <c r="A1050" s="12">
        <v>8</v>
      </c>
      <c r="B1050" s="31" t="s">
        <v>367</v>
      </c>
      <c r="C1050" s="32" t="s">
        <v>1730</v>
      </c>
      <c r="D1050" s="32"/>
      <c r="E1050" s="13" t="s">
        <v>7</v>
      </c>
      <c r="F1050" s="33">
        <v>8.4500000000000011</v>
      </c>
      <c r="G1050" s="14">
        <v>0</v>
      </c>
      <c r="H1050" s="33">
        <f>F1050*(1+G1050/100)</f>
        <v>8.4500000000000011</v>
      </c>
      <c r="I1050" s="475"/>
      <c r="J1050" s="15">
        <f>H1050*I1050</f>
        <v>0</v>
      </c>
      <c r="K1050" s="34">
        <v>1.0000000000000001E-5</v>
      </c>
      <c r="L1050" s="35">
        <f>H1050*K1050</f>
        <v>8.4500000000000021E-5</v>
      </c>
      <c r="M1050" s="34"/>
      <c r="N1050" s="35">
        <f>H1050*M1050</f>
        <v>0</v>
      </c>
      <c r="O1050" s="15">
        <v>21</v>
      </c>
      <c r="P1050" s="15">
        <f>J1050*(O1050/100)</f>
        <v>0</v>
      </c>
      <c r="Q1050" s="15">
        <f>J1050+P1050</f>
        <v>0</v>
      </c>
      <c r="R1050" s="400"/>
      <c r="S1050" s="400"/>
      <c r="T1050" s="232"/>
      <c r="U1050" s="232"/>
      <c r="V1050" s="232"/>
      <c r="W1050" s="232"/>
      <c r="X1050" s="232"/>
      <c r="Y1050" s="232"/>
      <c r="Z1050" s="232"/>
      <c r="AA1050" s="232"/>
    </row>
    <row r="1051" spans="1:27" s="36" customFormat="1" ht="11.25" outlineLevel="4" x14ac:dyDescent="0.2">
      <c r="A1051" s="37"/>
      <c r="B1051" s="38"/>
      <c r="C1051" s="39" t="s">
        <v>875</v>
      </c>
      <c r="D1051" s="39"/>
      <c r="E1051" s="38"/>
      <c r="F1051" s="40">
        <v>4.2250000000000005</v>
      </c>
      <c r="G1051" s="41"/>
      <c r="H1051" s="42"/>
      <c r="I1051" s="41"/>
      <c r="J1051" s="43"/>
      <c r="K1051" s="44"/>
      <c r="L1051" s="41"/>
      <c r="M1051" s="41"/>
      <c r="N1051" s="41"/>
      <c r="O1051" s="58" t="s">
        <v>2</v>
      </c>
      <c r="P1051" s="41"/>
      <c r="Q1051" s="41"/>
      <c r="R1051" s="401"/>
      <c r="S1051" s="401"/>
    </row>
    <row r="1052" spans="1:27" s="36" customFormat="1" ht="11.25" outlineLevel="4" x14ac:dyDescent="0.2">
      <c r="A1052" s="37"/>
      <c r="B1052" s="38"/>
      <c r="C1052" s="39" t="s">
        <v>887</v>
      </c>
      <c r="D1052" s="39"/>
      <c r="E1052" s="38"/>
      <c r="F1052" s="40">
        <v>4.2250000000000005</v>
      </c>
      <c r="G1052" s="41"/>
      <c r="H1052" s="42"/>
      <c r="I1052" s="41"/>
      <c r="J1052" s="43"/>
      <c r="K1052" s="44"/>
      <c r="L1052" s="41"/>
      <c r="M1052" s="41"/>
      <c r="N1052" s="41"/>
      <c r="O1052" s="58" t="s">
        <v>2</v>
      </c>
      <c r="P1052" s="41"/>
      <c r="Q1052" s="41"/>
      <c r="R1052" s="401"/>
      <c r="S1052" s="401"/>
    </row>
    <row r="1053" spans="1:27" s="30" customFormat="1" ht="12" outlineLevel="3" x14ac:dyDescent="0.2">
      <c r="A1053" s="12">
        <v>9</v>
      </c>
      <c r="B1053" s="31" t="s">
        <v>368</v>
      </c>
      <c r="C1053" s="32" t="s">
        <v>1739</v>
      </c>
      <c r="D1053" s="32"/>
      <c r="E1053" s="13" t="s">
        <v>7</v>
      </c>
      <c r="F1053" s="33">
        <v>26.1265</v>
      </c>
      <c r="G1053" s="14">
        <v>0</v>
      </c>
      <c r="H1053" s="33">
        <f>F1053*(1+G1053/100)</f>
        <v>26.1265</v>
      </c>
      <c r="I1053" s="475"/>
      <c r="J1053" s="15">
        <f>H1053*I1053</f>
        <v>0</v>
      </c>
      <c r="K1053" s="34">
        <v>1.0000000000000001E-5</v>
      </c>
      <c r="L1053" s="35">
        <f>H1053*K1053</f>
        <v>2.61265E-4</v>
      </c>
      <c r="M1053" s="34"/>
      <c r="N1053" s="35">
        <f>H1053*M1053</f>
        <v>0</v>
      </c>
      <c r="O1053" s="15">
        <v>21</v>
      </c>
      <c r="P1053" s="15">
        <f>J1053*(O1053/100)</f>
        <v>0</v>
      </c>
      <c r="Q1053" s="15">
        <f>J1053+P1053</f>
        <v>0</v>
      </c>
      <c r="R1053" s="400"/>
      <c r="S1053" s="400"/>
      <c r="T1053" s="232"/>
      <c r="U1053" s="232"/>
      <c r="V1053" s="232"/>
      <c r="W1053" s="232"/>
      <c r="X1053" s="232"/>
      <c r="Y1053" s="232"/>
      <c r="Z1053" s="232"/>
      <c r="AA1053" s="232"/>
    </row>
    <row r="1054" spans="1:27" s="36" customFormat="1" ht="11.25" outlineLevel="4" x14ac:dyDescent="0.2">
      <c r="A1054" s="37"/>
      <c r="B1054" s="38"/>
      <c r="C1054" s="39" t="s">
        <v>1022</v>
      </c>
      <c r="D1054" s="39"/>
      <c r="E1054" s="38"/>
      <c r="F1054" s="40">
        <v>9.2564999999999991</v>
      </c>
      <c r="G1054" s="41"/>
      <c r="H1054" s="42"/>
      <c r="I1054" s="41"/>
      <c r="J1054" s="43"/>
      <c r="K1054" s="44"/>
      <c r="L1054" s="41"/>
      <c r="M1054" s="41"/>
      <c r="N1054" s="41"/>
      <c r="O1054" s="58" t="s">
        <v>2</v>
      </c>
      <c r="P1054" s="41"/>
      <c r="Q1054" s="41"/>
      <c r="R1054" s="401"/>
      <c r="S1054" s="401"/>
    </row>
    <row r="1055" spans="1:27" s="36" customFormat="1" ht="11.25" outlineLevel="4" x14ac:dyDescent="0.2">
      <c r="A1055" s="37"/>
      <c r="B1055" s="38"/>
      <c r="C1055" s="39" t="s">
        <v>871</v>
      </c>
      <c r="D1055" s="39"/>
      <c r="E1055" s="38"/>
      <c r="F1055" s="40">
        <v>11.32</v>
      </c>
      <c r="G1055" s="41"/>
      <c r="H1055" s="42"/>
      <c r="I1055" s="41"/>
      <c r="J1055" s="43"/>
      <c r="K1055" s="44"/>
      <c r="L1055" s="41"/>
      <c r="M1055" s="41"/>
      <c r="N1055" s="41"/>
      <c r="O1055" s="58" t="s">
        <v>2</v>
      </c>
      <c r="P1055" s="41"/>
      <c r="Q1055" s="41"/>
      <c r="R1055" s="401"/>
      <c r="S1055" s="401"/>
    </row>
    <row r="1056" spans="1:27" s="36" customFormat="1" ht="11.25" outlineLevel="4" x14ac:dyDescent="0.2">
      <c r="A1056" s="37"/>
      <c r="B1056" s="38"/>
      <c r="C1056" s="39" t="s">
        <v>891</v>
      </c>
      <c r="D1056" s="39"/>
      <c r="E1056" s="38"/>
      <c r="F1056" s="40">
        <v>5.5500000000000007</v>
      </c>
      <c r="G1056" s="41"/>
      <c r="H1056" s="42"/>
      <c r="I1056" s="41"/>
      <c r="J1056" s="43"/>
      <c r="K1056" s="44"/>
      <c r="L1056" s="41"/>
      <c r="M1056" s="41"/>
      <c r="N1056" s="41"/>
      <c r="O1056" s="58" t="s">
        <v>2</v>
      </c>
      <c r="P1056" s="41"/>
      <c r="Q1056" s="41"/>
      <c r="R1056" s="401"/>
      <c r="S1056" s="401"/>
    </row>
    <row r="1057" spans="1:27" s="30" customFormat="1" ht="12" outlineLevel="3" x14ac:dyDescent="0.2">
      <c r="A1057" s="12">
        <v>10</v>
      </c>
      <c r="B1057" s="31" t="s">
        <v>369</v>
      </c>
      <c r="C1057" s="32" t="s">
        <v>1611</v>
      </c>
      <c r="D1057" s="32"/>
      <c r="E1057" s="13" t="s">
        <v>7</v>
      </c>
      <c r="F1057" s="33">
        <v>8000</v>
      </c>
      <c r="G1057" s="14">
        <v>0</v>
      </c>
      <c r="H1057" s="33">
        <f>F1057*(1+G1057/100)</f>
        <v>8000</v>
      </c>
      <c r="I1057" s="475"/>
      <c r="J1057" s="15">
        <f>H1057*I1057</f>
        <v>0</v>
      </c>
      <c r="K1057" s="34"/>
      <c r="L1057" s="35">
        <f>H1057*K1057</f>
        <v>0</v>
      </c>
      <c r="M1057" s="34"/>
      <c r="N1057" s="35">
        <f>H1057*M1057</f>
        <v>0</v>
      </c>
      <c r="O1057" s="15">
        <v>21</v>
      </c>
      <c r="P1057" s="15">
        <f>J1057*(O1057/100)</f>
        <v>0</v>
      </c>
      <c r="Q1057" s="15">
        <f>J1057+P1057</f>
        <v>0</v>
      </c>
      <c r="R1057" s="400"/>
      <c r="S1057" s="400"/>
      <c r="T1057" s="232"/>
      <c r="U1057" s="232"/>
      <c r="V1057" s="232"/>
      <c r="W1057" s="232"/>
      <c r="X1057" s="232"/>
      <c r="Y1057" s="232"/>
      <c r="Z1057" s="232"/>
      <c r="AA1057" s="232"/>
    </row>
    <row r="1058" spans="1:27" s="36" customFormat="1" ht="11.25" outlineLevel="4" x14ac:dyDescent="0.2">
      <c r="A1058" s="37"/>
      <c r="B1058" s="38"/>
      <c r="C1058" s="39" t="s">
        <v>1464</v>
      </c>
      <c r="D1058" s="39"/>
      <c r="E1058" s="38"/>
      <c r="F1058" s="40">
        <v>8000</v>
      </c>
      <c r="G1058" s="41"/>
      <c r="H1058" s="42"/>
      <c r="I1058" s="41"/>
      <c r="J1058" s="43"/>
      <c r="K1058" s="44"/>
      <c r="L1058" s="41"/>
      <c r="M1058" s="41"/>
      <c r="N1058" s="41"/>
      <c r="O1058" s="58" t="s">
        <v>2</v>
      </c>
      <c r="P1058" s="41"/>
      <c r="Q1058" s="41"/>
      <c r="R1058" s="401"/>
      <c r="S1058" s="401"/>
    </row>
    <row r="1059" spans="1:27" s="30" customFormat="1" ht="12" outlineLevel="3" x14ac:dyDescent="0.2">
      <c r="A1059" s="12">
        <v>11</v>
      </c>
      <c r="B1059" s="31" t="s">
        <v>227</v>
      </c>
      <c r="C1059" s="32" t="s">
        <v>1491</v>
      </c>
      <c r="D1059" s="32" t="s">
        <v>58</v>
      </c>
      <c r="E1059" s="13" t="s">
        <v>7</v>
      </c>
      <c r="F1059" s="33">
        <v>2500</v>
      </c>
      <c r="G1059" s="14">
        <v>0</v>
      </c>
      <c r="H1059" s="33">
        <f>F1059*(1+G1059/100)</f>
        <v>2500</v>
      </c>
      <c r="I1059" s="475"/>
      <c r="J1059" s="15">
        <f>H1059*I1059</f>
        <v>0</v>
      </c>
      <c r="K1059" s="34">
        <v>4.0439999999999997E-2</v>
      </c>
      <c r="L1059" s="35">
        <f>H1059*K1059</f>
        <v>101.1</v>
      </c>
      <c r="M1059" s="34">
        <v>0.04</v>
      </c>
      <c r="N1059" s="35">
        <f>H1059*M1059</f>
        <v>100</v>
      </c>
      <c r="O1059" s="15">
        <v>21</v>
      </c>
      <c r="P1059" s="15">
        <f>J1059*(O1059/100)</f>
        <v>0</v>
      </c>
      <c r="Q1059" s="15">
        <f>J1059+P1059</f>
        <v>0</v>
      </c>
      <c r="R1059" s="400"/>
      <c r="S1059" s="400"/>
      <c r="T1059" s="232"/>
      <c r="U1059" s="232"/>
      <c r="V1059" s="232"/>
      <c r="W1059" s="232"/>
      <c r="X1059" s="232"/>
      <c r="Y1059" s="232"/>
      <c r="Z1059" s="232"/>
      <c r="AA1059" s="232"/>
    </row>
    <row r="1060" spans="1:27" s="30" customFormat="1" ht="12" outlineLevel="3" x14ac:dyDescent="0.2">
      <c r="A1060" s="12">
        <v>12</v>
      </c>
      <c r="B1060" s="31" t="s">
        <v>225</v>
      </c>
      <c r="C1060" s="32" t="s">
        <v>1694</v>
      </c>
      <c r="D1060" s="32" t="s">
        <v>58</v>
      </c>
      <c r="E1060" s="13" t="s">
        <v>7</v>
      </c>
      <c r="F1060" s="33">
        <v>4500</v>
      </c>
      <c r="G1060" s="14">
        <v>0</v>
      </c>
      <c r="H1060" s="33">
        <f>F1060*(1+G1060/100)</f>
        <v>4500</v>
      </c>
      <c r="I1060" s="475"/>
      <c r="J1060" s="15">
        <f>H1060*I1060</f>
        <v>0</v>
      </c>
      <c r="K1060" s="34"/>
      <c r="L1060" s="35">
        <f>H1060*K1060</f>
        <v>0</v>
      </c>
      <c r="M1060" s="34"/>
      <c r="N1060" s="35">
        <f>H1060*M1060</f>
        <v>0</v>
      </c>
      <c r="O1060" s="15">
        <v>21</v>
      </c>
      <c r="P1060" s="15">
        <f>J1060*(O1060/100)</f>
        <v>0</v>
      </c>
      <c r="Q1060" s="15">
        <f>J1060+P1060</f>
        <v>0</v>
      </c>
      <c r="R1060" s="400"/>
      <c r="S1060" s="400"/>
      <c r="T1060" s="232"/>
      <c r="U1060" s="232"/>
      <c r="V1060" s="232"/>
      <c r="W1060" s="232"/>
      <c r="X1060" s="232"/>
      <c r="Y1060" s="232"/>
      <c r="Z1060" s="232"/>
      <c r="AA1060" s="232"/>
    </row>
    <row r="1061" spans="1:27" s="30" customFormat="1" ht="12" outlineLevel="3" x14ac:dyDescent="0.2">
      <c r="A1061" s="12">
        <v>13</v>
      </c>
      <c r="B1061" s="31" t="s">
        <v>226</v>
      </c>
      <c r="C1061" s="32" t="s">
        <v>1785</v>
      </c>
      <c r="D1061" s="32" t="s">
        <v>58</v>
      </c>
      <c r="E1061" s="13" t="s">
        <v>7</v>
      </c>
      <c r="F1061" s="33">
        <v>1500</v>
      </c>
      <c r="G1061" s="14">
        <v>0</v>
      </c>
      <c r="H1061" s="33">
        <f>F1061*(1+G1061/100)</f>
        <v>1500</v>
      </c>
      <c r="I1061" s="475"/>
      <c r="J1061" s="15">
        <f>H1061*I1061</f>
        <v>0</v>
      </c>
      <c r="K1061" s="34"/>
      <c r="L1061" s="35">
        <f>H1061*K1061</f>
        <v>0</v>
      </c>
      <c r="M1061" s="34"/>
      <c r="N1061" s="35">
        <f>H1061*M1061</f>
        <v>0</v>
      </c>
      <c r="O1061" s="15">
        <v>21</v>
      </c>
      <c r="P1061" s="15">
        <f>J1061*(O1061/100)</f>
        <v>0</v>
      </c>
      <c r="Q1061" s="15">
        <f>J1061+P1061</f>
        <v>0</v>
      </c>
      <c r="R1061" s="400"/>
      <c r="S1061" s="400"/>
      <c r="T1061" s="232"/>
      <c r="U1061" s="232"/>
      <c r="V1061" s="232"/>
      <c r="W1061" s="232"/>
      <c r="X1061" s="232"/>
      <c r="Y1061" s="232"/>
      <c r="Z1061" s="232"/>
      <c r="AA1061" s="232"/>
    </row>
    <row r="1062" spans="1:27" s="60" customFormat="1" ht="12.75" customHeight="1" outlineLevel="3" x14ac:dyDescent="0.2">
      <c r="A1062" s="61"/>
      <c r="B1062" s="62"/>
      <c r="C1062" s="63"/>
      <c r="D1062" s="65"/>
      <c r="E1062" s="62"/>
      <c r="F1062" s="64"/>
      <c r="G1062" s="65"/>
      <c r="H1062" s="64"/>
      <c r="I1062" s="65"/>
      <c r="J1062" s="66"/>
      <c r="K1062" s="67"/>
      <c r="L1062" s="65"/>
      <c r="M1062" s="65"/>
      <c r="N1062" s="65"/>
      <c r="O1062" s="59" t="s">
        <v>2</v>
      </c>
      <c r="P1062" s="65"/>
      <c r="Q1062" s="65"/>
      <c r="R1062" s="402"/>
      <c r="S1062" s="402"/>
      <c r="T1062" s="233"/>
      <c r="U1062" s="233"/>
      <c r="V1062" s="233"/>
      <c r="W1062" s="233"/>
      <c r="X1062" s="233"/>
      <c r="Y1062" s="233"/>
      <c r="Z1062" s="233"/>
      <c r="AA1062" s="233"/>
    </row>
    <row r="1063" spans="1:27" s="21" customFormat="1" ht="16.5" customHeight="1" outlineLevel="2" x14ac:dyDescent="0.2">
      <c r="A1063" s="22"/>
      <c r="B1063" s="23"/>
      <c r="C1063" s="23" t="s">
        <v>660</v>
      </c>
      <c r="D1063" s="29"/>
      <c r="E1063" s="6"/>
      <c r="F1063" s="24"/>
      <c r="G1063" s="25"/>
      <c r="H1063" s="24"/>
      <c r="I1063" s="25"/>
      <c r="J1063" s="26">
        <f>SUBTOTAL(9,J1064:J1340)</f>
        <v>0</v>
      </c>
      <c r="K1063" s="27"/>
      <c r="L1063" s="28">
        <f>SUBTOTAL(9,L1064:L1340)</f>
        <v>0</v>
      </c>
      <c r="M1063" s="25"/>
      <c r="N1063" s="28">
        <f>SUBTOTAL(9,N1064:N1340)</f>
        <v>61.20719000000004</v>
      </c>
      <c r="O1063" s="57" t="s">
        <v>2</v>
      </c>
      <c r="P1063" s="26">
        <f>SUBTOTAL(9,P1064:P1340)</f>
        <v>0</v>
      </c>
      <c r="Q1063" s="26">
        <f>SUBTOTAL(9,Q1064:Q1340)</f>
        <v>0</v>
      </c>
      <c r="R1063" s="399"/>
      <c r="S1063" s="399"/>
      <c r="T1063" s="231"/>
      <c r="U1063" s="231"/>
      <c r="V1063" s="231"/>
      <c r="W1063" s="231"/>
      <c r="X1063" s="231"/>
      <c r="Y1063" s="231"/>
      <c r="Z1063" s="231"/>
      <c r="AA1063" s="231"/>
    </row>
    <row r="1064" spans="1:27" s="30" customFormat="1" ht="12" outlineLevel="3" x14ac:dyDescent="0.2">
      <c r="A1064" s="12">
        <v>1</v>
      </c>
      <c r="B1064" s="31" t="s">
        <v>374</v>
      </c>
      <c r="C1064" s="32" t="s">
        <v>1852</v>
      </c>
      <c r="D1064" s="32" t="s">
        <v>17</v>
      </c>
      <c r="E1064" s="13" t="s">
        <v>7</v>
      </c>
      <c r="F1064" s="33">
        <v>406.04450000000003</v>
      </c>
      <c r="G1064" s="14">
        <v>0</v>
      </c>
      <c r="H1064" s="33">
        <f>F1064*(1+G1064/100)</f>
        <v>406.04450000000003</v>
      </c>
      <c r="I1064" s="475"/>
      <c r="J1064" s="15">
        <f>H1064*I1064</f>
        <v>0</v>
      </c>
      <c r="K1064" s="34"/>
      <c r="L1064" s="35">
        <f>H1064*K1064</f>
        <v>0</v>
      </c>
      <c r="M1064" s="34">
        <v>5.5E-2</v>
      </c>
      <c r="N1064" s="35">
        <f>H1064*M1064</f>
        <v>22.332447500000001</v>
      </c>
      <c r="O1064" s="15">
        <v>21</v>
      </c>
      <c r="P1064" s="15">
        <f>J1064*(O1064/100)</f>
        <v>0</v>
      </c>
      <c r="Q1064" s="15">
        <f>J1064+P1064</f>
        <v>0</v>
      </c>
      <c r="R1064" s="400"/>
      <c r="S1064" s="400"/>
      <c r="T1064" s="232"/>
      <c r="U1064" s="232"/>
      <c r="V1064" s="232"/>
      <c r="W1064" s="232"/>
      <c r="X1064" s="232"/>
      <c r="Y1064" s="232"/>
      <c r="Z1064" s="232"/>
      <c r="AA1064" s="232"/>
    </row>
    <row r="1065" spans="1:27" s="36" customFormat="1" ht="11.25" outlineLevel="4" x14ac:dyDescent="0.2">
      <c r="A1065" s="37"/>
      <c r="B1065" s="38"/>
      <c r="C1065" s="39" t="s">
        <v>1408</v>
      </c>
      <c r="D1065" s="39"/>
      <c r="E1065" s="38"/>
      <c r="F1065" s="40">
        <v>0</v>
      </c>
      <c r="G1065" s="41"/>
      <c r="H1065" s="42"/>
      <c r="I1065" s="41"/>
      <c r="J1065" s="43"/>
      <c r="K1065" s="44"/>
      <c r="L1065" s="41"/>
      <c r="M1065" s="41"/>
      <c r="N1065" s="41"/>
      <c r="O1065" s="58" t="s">
        <v>2</v>
      </c>
      <c r="P1065" s="41"/>
      <c r="Q1065" s="41"/>
      <c r="R1065" s="401"/>
      <c r="S1065" s="401"/>
    </row>
    <row r="1066" spans="1:27" s="36" customFormat="1" ht="11.25" outlineLevel="4" x14ac:dyDescent="0.2">
      <c r="A1066" s="37"/>
      <c r="B1066" s="38"/>
      <c r="C1066" s="39" t="s">
        <v>65</v>
      </c>
      <c r="D1066" s="39"/>
      <c r="E1066" s="38"/>
      <c r="F1066" s="40">
        <v>0</v>
      </c>
      <c r="G1066" s="41"/>
      <c r="H1066" s="42"/>
      <c r="I1066" s="41"/>
      <c r="J1066" s="43"/>
      <c r="K1066" s="44"/>
      <c r="L1066" s="41"/>
      <c r="M1066" s="41"/>
      <c r="N1066" s="41"/>
      <c r="O1066" s="58" t="s">
        <v>2</v>
      </c>
      <c r="P1066" s="41"/>
      <c r="Q1066" s="41"/>
      <c r="R1066" s="401"/>
      <c r="S1066" s="401"/>
    </row>
    <row r="1067" spans="1:27" s="36" customFormat="1" ht="11.25" outlineLevel="4" x14ac:dyDescent="0.2">
      <c r="A1067" s="37"/>
      <c r="B1067" s="38"/>
      <c r="C1067" s="39" t="s">
        <v>1349</v>
      </c>
      <c r="D1067" s="39"/>
      <c r="E1067" s="38"/>
      <c r="F1067" s="40">
        <v>37.673999999999992</v>
      </c>
      <c r="G1067" s="41"/>
      <c r="H1067" s="42"/>
      <c r="I1067" s="41"/>
      <c r="J1067" s="43"/>
      <c r="K1067" s="44"/>
      <c r="L1067" s="41"/>
      <c r="M1067" s="41"/>
      <c r="N1067" s="41"/>
      <c r="O1067" s="58" t="s">
        <v>2</v>
      </c>
      <c r="P1067" s="41"/>
      <c r="Q1067" s="41"/>
      <c r="R1067" s="401"/>
      <c r="S1067" s="401"/>
    </row>
    <row r="1068" spans="1:27" s="36" customFormat="1" ht="11.25" outlineLevel="4" x14ac:dyDescent="0.2">
      <c r="A1068" s="37"/>
      <c r="B1068" s="38"/>
      <c r="C1068" s="39" t="s">
        <v>1277</v>
      </c>
      <c r="D1068" s="39"/>
      <c r="E1068" s="38"/>
      <c r="F1068" s="40">
        <v>0.96599999999999986</v>
      </c>
      <c r="G1068" s="41"/>
      <c r="H1068" s="42"/>
      <c r="I1068" s="41"/>
      <c r="J1068" s="43"/>
      <c r="K1068" s="44"/>
      <c r="L1068" s="41"/>
      <c r="M1068" s="41"/>
      <c r="N1068" s="41"/>
      <c r="O1068" s="58" t="s">
        <v>2</v>
      </c>
      <c r="P1068" s="41"/>
      <c r="Q1068" s="41"/>
      <c r="R1068" s="401"/>
      <c r="S1068" s="401"/>
    </row>
    <row r="1069" spans="1:27" s="36" customFormat="1" ht="11.25" outlineLevel="4" x14ac:dyDescent="0.2">
      <c r="A1069" s="37"/>
      <c r="B1069" s="38"/>
      <c r="C1069" s="39" t="s">
        <v>1279</v>
      </c>
      <c r="D1069" s="39"/>
      <c r="E1069" s="38"/>
      <c r="F1069" s="40">
        <v>3.1815000000000002</v>
      </c>
      <c r="G1069" s="41"/>
      <c r="H1069" s="42"/>
      <c r="I1069" s="41"/>
      <c r="J1069" s="43"/>
      <c r="K1069" s="44"/>
      <c r="L1069" s="41"/>
      <c r="M1069" s="41"/>
      <c r="N1069" s="41"/>
      <c r="O1069" s="58" t="s">
        <v>2</v>
      </c>
      <c r="P1069" s="41"/>
      <c r="Q1069" s="41"/>
      <c r="R1069" s="401"/>
      <c r="S1069" s="401"/>
    </row>
    <row r="1070" spans="1:27" s="36" customFormat="1" ht="11.25" outlineLevel="4" x14ac:dyDescent="0.2">
      <c r="A1070" s="37"/>
      <c r="B1070" s="38"/>
      <c r="C1070" s="39" t="s">
        <v>1281</v>
      </c>
      <c r="D1070" s="39"/>
      <c r="E1070" s="38"/>
      <c r="F1070" s="40">
        <v>0.42</v>
      </c>
      <c r="G1070" s="41"/>
      <c r="H1070" s="42"/>
      <c r="I1070" s="41"/>
      <c r="J1070" s="43"/>
      <c r="K1070" s="44"/>
      <c r="L1070" s="41"/>
      <c r="M1070" s="41"/>
      <c r="N1070" s="41"/>
      <c r="O1070" s="58" t="s">
        <v>2</v>
      </c>
      <c r="P1070" s="41"/>
      <c r="Q1070" s="41"/>
      <c r="R1070" s="401"/>
      <c r="S1070" s="401"/>
    </row>
    <row r="1071" spans="1:27" s="36" customFormat="1" ht="11.25" outlineLevel="4" x14ac:dyDescent="0.2">
      <c r="A1071" s="37"/>
      <c r="B1071" s="38"/>
      <c r="C1071" s="39" t="s">
        <v>1283</v>
      </c>
      <c r="D1071" s="39"/>
      <c r="E1071" s="38"/>
      <c r="F1071" s="40">
        <v>1.9319999999999997</v>
      </c>
      <c r="G1071" s="41"/>
      <c r="H1071" s="42"/>
      <c r="I1071" s="41"/>
      <c r="J1071" s="43"/>
      <c r="K1071" s="44"/>
      <c r="L1071" s="41"/>
      <c r="M1071" s="41"/>
      <c r="N1071" s="41"/>
      <c r="O1071" s="58" t="s">
        <v>2</v>
      </c>
      <c r="P1071" s="41"/>
      <c r="Q1071" s="41"/>
      <c r="R1071" s="401"/>
      <c r="S1071" s="401"/>
    </row>
    <row r="1072" spans="1:27" s="36" customFormat="1" ht="11.25" outlineLevel="4" x14ac:dyDescent="0.2">
      <c r="A1072" s="37"/>
      <c r="B1072" s="38"/>
      <c r="C1072" s="39" t="s">
        <v>1352</v>
      </c>
      <c r="D1072" s="39"/>
      <c r="E1072" s="38"/>
      <c r="F1072" s="40">
        <v>7.7</v>
      </c>
      <c r="G1072" s="41"/>
      <c r="H1072" s="42"/>
      <c r="I1072" s="41"/>
      <c r="J1072" s="43"/>
      <c r="K1072" s="44"/>
      <c r="L1072" s="41"/>
      <c r="M1072" s="41"/>
      <c r="N1072" s="41"/>
      <c r="O1072" s="58" t="s">
        <v>2</v>
      </c>
      <c r="P1072" s="41"/>
      <c r="Q1072" s="41"/>
      <c r="R1072" s="401"/>
      <c r="S1072" s="401"/>
    </row>
    <row r="1073" spans="1:19" s="36" customFormat="1" ht="11.25" outlineLevel="4" x14ac:dyDescent="0.2">
      <c r="A1073" s="37"/>
      <c r="B1073" s="38"/>
      <c r="C1073" s="39" t="s">
        <v>1354</v>
      </c>
      <c r="D1073" s="39"/>
      <c r="E1073" s="38"/>
      <c r="F1073" s="40">
        <v>82.8</v>
      </c>
      <c r="G1073" s="41"/>
      <c r="H1073" s="42"/>
      <c r="I1073" s="41"/>
      <c r="J1073" s="43"/>
      <c r="K1073" s="44"/>
      <c r="L1073" s="41"/>
      <c r="M1073" s="41"/>
      <c r="N1073" s="41"/>
      <c r="O1073" s="58" t="s">
        <v>2</v>
      </c>
      <c r="P1073" s="41"/>
      <c r="Q1073" s="41"/>
      <c r="R1073" s="401"/>
      <c r="S1073" s="401"/>
    </row>
    <row r="1074" spans="1:19" s="36" customFormat="1" ht="11.25" outlineLevel="4" x14ac:dyDescent="0.2">
      <c r="A1074" s="37"/>
      <c r="B1074" s="38"/>
      <c r="C1074" s="39" t="s">
        <v>1355</v>
      </c>
      <c r="D1074" s="39"/>
      <c r="E1074" s="38"/>
      <c r="F1074" s="40">
        <v>110.88</v>
      </c>
      <c r="G1074" s="41"/>
      <c r="H1074" s="42"/>
      <c r="I1074" s="41"/>
      <c r="J1074" s="43"/>
      <c r="K1074" s="44"/>
      <c r="L1074" s="41"/>
      <c r="M1074" s="41"/>
      <c r="N1074" s="41"/>
      <c r="O1074" s="58" t="s">
        <v>2</v>
      </c>
      <c r="P1074" s="41"/>
      <c r="Q1074" s="41"/>
      <c r="R1074" s="401"/>
      <c r="S1074" s="401"/>
    </row>
    <row r="1075" spans="1:19" s="36" customFormat="1" ht="11.25" outlineLevel="4" x14ac:dyDescent="0.2">
      <c r="A1075" s="37"/>
      <c r="B1075" s="38"/>
      <c r="C1075" s="39" t="s">
        <v>1357</v>
      </c>
      <c r="D1075" s="39"/>
      <c r="E1075" s="38"/>
      <c r="F1075" s="40">
        <v>65</v>
      </c>
      <c r="G1075" s="41"/>
      <c r="H1075" s="42"/>
      <c r="I1075" s="41"/>
      <c r="J1075" s="43"/>
      <c r="K1075" s="44"/>
      <c r="L1075" s="41"/>
      <c r="M1075" s="41"/>
      <c r="N1075" s="41"/>
      <c r="O1075" s="58" t="s">
        <v>2</v>
      </c>
      <c r="P1075" s="41"/>
      <c r="Q1075" s="41"/>
      <c r="R1075" s="401"/>
      <c r="S1075" s="401"/>
    </row>
    <row r="1076" spans="1:19" s="36" customFormat="1" ht="11.25" outlineLevel="4" x14ac:dyDescent="0.2">
      <c r="A1076" s="37"/>
      <c r="B1076" s="38"/>
      <c r="C1076" s="39" t="s">
        <v>1358</v>
      </c>
      <c r="D1076" s="39"/>
      <c r="E1076" s="38"/>
      <c r="F1076" s="40">
        <v>109.19999999999999</v>
      </c>
      <c r="G1076" s="41"/>
      <c r="H1076" s="42"/>
      <c r="I1076" s="41"/>
      <c r="J1076" s="43"/>
      <c r="K1076" s="44"/>
      <c r="L1076" s="41"/>
      <c r="M1076" s="41"/>
      <c r="N1076" s="41"/>
      <c r="O1076" s="58" t="s">
        <v>2</v>
      </c>
      <c r="P1076" s="41"/>
      <c r="Q1076" s="41"/>
      <c r="R1076" s="401"/>
      <c r="S1076" s="401"/>
    </row>
    <row r="1077" spans="1:19" s="36" customFormat="1" ht="11.25" outlineLevel="4" x14ac:dyDescent="0.2">
      <c r="A1077" s="37"/>
      <c r="B1077" s="38"/>
      <c r="C1077" s="39" t="s">
        <v>1286</v>
      </c>
      <c r="D1077" s="39"/>
      <c r="E1077" s="38"/>
      <c r="F1077" s="40">
        <v>0.75</v>
      </c>
      <c r="G1077" s="41"/>
      <c r="H1077" s="42"/>
      <c r="I1077" s="41"/>
      <c r="J1077" s="43"/>
      <c r="K1077" s="44"/>
      <c r="L1077" s="41"/>
      <c r="M1077" s="41"/>
      <c r="N1077" s="41"/>
      <c r="O1077" s="58" t="s">
        <v>2</v>
      </c>
      <c r="P1077" s="41"/>
      <c r="Q1077" s="41"/>
      <c r="R1077" s="401"/>
      <c r="S1077" s="401"/>
    </row>
    <row r="1078" spans="1:19" s="36" customFormat="1" ht="11.25" outlineLevel="4" x14ac:dyDescent="0.2">
      <c r="A1078" s="37"/>
      <c r="B1078" s="38"/>
      <c r="C1078" s="39" t="s">
        <v>1235</v>
      </c>
      <c r="D1078" s="39"/>
      <c r="E1078" s="38"/>
      <c r="F1078" s="40">
        <v>8.9400000000000013</v>
      </c>
      <c r="G1078" s="41"/>
      <c r="H1078" s="42"/>
      <c r="I1078" s="41"/>
      <c r="J1078" s="43"/>
      <c r="K1078" s="44"/>
      <c r="L1078" s="41"/>
      <c r="M1078" s="41"/>
      <c r="N1078" s="41"/>
      <c r="O1078" s="58" t="s">
        <v>2</v>
      </c>
      <c r="P1078" s="41"/>
      <c r="Q1078" s="41"/>
      <c r="R1078" s="401"/>
      <c r="S1078" s="401"/>
    </row>
    <row r="1079" spans="1:19" s="36" customFormat="1" ht="11.25" outlineLevel="4" x14ac:dyDescent="0.2">
      <c r="A1079" s="37"/>
      <c r="B1079" s="38"/>
      <c r="C1079" s="39" t="s">
        <v>1287</v>
      </c>
      <c r="D1079" s="39"/>
      <c r="E1079" s="38"/>
      <c r="F1079" s="40">
        <v>26.82</v>
      </c>
      <c r="G1079" s="41"/>
      <c r="H1079" s="42"/>
      <c r="I1079" s="41"/>
      <c r="J1079" s="43"/>
      <c r="K1079" s="44"/>
      <c r="L1079" s="41"/>
      <c r="M1079" s="41"/>
      <c r="N1079" s="41"/>
      <c r="O1079" s="58" t="s">
        <v>2</v>
      </c>
      <c r="P1079" s="41"/>
      <c r="Q1079" s="41"/>
      <c r="R1079" s="401"/>
      <c r="S1079" s="401"/>
    </row>
    <row r="1080" spans="1:19" s="36" customFormat="1" ht="11.25" outlineLevel="4" x14ac:dyDescent="0.2">
      <c r="A1080" s="37"/>
      <c r="B1080" s="38"/>
      <c r="C1080" s="39" t="s">
        <v>1290</v>
      </c>
      <c r="D1080" s="39"/>
      <c r="E1080" s="38"/>
      <c r="F1080" s="40">
        <v>12.735000000000001</v>
      </c>
      <c r="G1080" s="41"/>
      <c r="H1080" s="42"/>
      <c r="I1080" s="41"/>
      <c r="J1080" s="43"/>
      <c r="K1080" s="44"/>
      <c r="L1080" s="41"/>
      <c r="M1080" s="41"/>
      <c r="N1080" s="41"/>
      <c r="O1080" s="58" t="s">
        <v>2</v>
      </c>
      <c r="P1080" s="41"/>
      <c r="Q1080" s="41"/>
      <c r="R1080" s="401"/>
      <c r="S1080" s="401"/>
    </row>
    <row r="1081" spans="1:19" s="36" customFormat="1" ht="11.25" outlineLevel="4" x14ac:dyDescent="0.2">
      <c r="A1081" s="37"/>
      <c r="B1081" s="38"/>
      <c r="C1081" s="39" t="s">
        <v>1292</v>
      </c>
      <c r="D1081" s="39"/>
      <c r="E1081" s="38"/>
      <c r="F1081" s="40">
        <v>12.25</v>
      </c>
      <c r="G1081" s="41"/>
      <c r="H1081" s="42"/>
      <c r="I1081" s="41"/>
      <c r="J1081" s="43"/>
      <c r="K1081" s="44"/>
      <c r="L1081" s="41"/>
      <c r="M1081" s="41"/>
      <c r="N1081" s="41"/>
      <c r="O1081" s="58" t="s">
        <v>2</v>
      </c>
      <c r="P1081" s="41"/>
      <c r="Q1081" s="41"/>
      <c r="R1081" s="401"/>
      <c r="S1081" s="401"/>
    </row>
    <row r="1082" spans="1:19" s="36" customFormat="1" ht="11.25" outlineLevel="4" x14ac:dyDescent="0.2">
      <c r="A1082" s="37"/>
      <c r="B1082" s="38"/>
      <c r="C1082" s="39" t="s">
        <v>1294</v>
      </c>
      <c r="D1082" s="39"/>
      <c r="E1082" s="38"/>
      <c r="F1082" s="40">
        <v>12.529999999999998</v>
      </c>
      <c r="G1082" s="41"/>
      <c r="H1082" s="42"/>
      <c r="I1082" s="41"/>
      <c r="J1082" s="43"/>
      <c r="K1082" s="44"/>
      <c r="L1082" s="41"/>
      <c r="M1082" s="41"/>
      <c r="N1082" s="41"/>
      <c r="O1082" s="58" t="s">
        <v>2</v>
      </c>
      <c r="P1082" s="41"/>
      <c r="Q1082" s="41"/>
      <c r="R1082" s="401"/>
      <c r="S1082" s="401"/>
    </row>
    <row r="1083" spans="1:19" s="36" customFormat="1" ht="11.25" outlineLevel="4" x14ac:dyDescent="0.2">
      <c r="A1083" s="37"/>
      <c r="B1083" s="38"/>
      <c r="C1083" s="39" t="s">
        <v>1296</v>
      </c>
      <c r="D1083" s="39"/>
      <c r="E1083" s="38"/>
      <c r="F1083" s="40">
        <v>16.362499999999997</v>
      </c>
      <c r="G1083" s="41"/>
      <c r="H1083" s="42"/>
      <c r="I1083" s="41"/>
      <c r="J1083" s="43"/>
      <c r="K1083" s="44"/>
      <c r="L1083" s="41"/>
      <c r="M1083" s="41"/>
      <c r="N1083" s="41"/>
      <c r="O1083" s="58" t="s">
        <v>2</v>
      </c>
      <c r="P1083" s="41"/>
      <c r="Q1083" s="41"/>
      <c r="R1083" s="401"/>
      <c r="S1083" s="401"/>
    </row>
    <row r="1084" spans="1:19" s="36" customFormat="1" ht="11.25" outlineLevel="4" x14ac:dyDescent="0.2">
      <c r="A1084" s="37"/>
      <c r="B1084" s="38"/>
      <c r="C1084" s="39" t="s">
        <v>1298</v>
      </c>
      <c r="D1084" s="39"/>
      <c r="E1084" s="38"/>
      <c r="F1084" s="40">
        <v>2.2185000000000001</v>
      </c>
      <c r="G1084" s="41"/>
      <c r="H1084" s="42"/>
      <c r="I1084" s="41"/>
      <c r="J1084" s="43"/>
      <c r="K1084" s="44"/>
      <c r="L1084" s="41"/>
      <c r="M1084" s="41"/>
      <c r="N1084" s="41"/>
      <c r="O1084" s="58" t="s">
        <v>2</v>
      </c>
      <c r="P1084" s="41"/>
      <c r="Q1084" s="41"/>
      <c r="R1084" s="401"/>
      <c r="S1084" s="401"/>
    </row>
    <row r="1085" spans="1:19" s="36" customFormat="1" ht="11.25" outlineLevel="4" x14ac:dyDescent="0.2">
      <c r="A1085" s="37"/>
      <c r="B1085" s="38"/>
      <c r="C1085" s="39" t="s">
        <v>1299</v>
      </c>
      <c r="D1085" s="39"/>
      <c r="E1085" s="38"/>
      <c r="F1085" s="40">
        <v>10.220000000000001</v>
      </c>
      <c r="G1085" s="41"/>
      <c r="H1085" s="42"/>
      <c r="I1085" s="41"/>
      <c r="J1085" s="43"/>
      <c r="K1085" s="44"/>
      <c r="L1085" s="41"/>
      <c r="M1085" s="41"/>
      <c r="N1085" s="41"/>
      <c r="O1085" s="58" t="s">
        <v>2</v>
      </c>
      <c r="P1085" s="41"/>
      <c r="Q1085" s="41"/>
      <c r="R1085" s="401"/>
      <c r="S1085" s="401"/>
    </row>
    <row r="1086" spans="1:19" s="36" customFormat="1" ht="11.25" outlineLevel="4" x14ac:dyDescent="0.2">
      <c r="A1086" s="37"/>
      <c r="B1086" s="38"/>
      <c r="C1086" s="39" t="s">
        <v>1301</v>
      </c>
      <c r="D1086" s="39"/>
      <c r="E1086" s="38"/>
      <c r="F1086" s="40">
        <v>1.35</v>
      </c>
      <c r="G1086" s="41"/>
      <c r="H1086" s="42"/>
      <c r="I1086" s="41"/>
      <c r="J1086" s="43"/>
      <c r="K1086" s="44"/>
      <c r="L1086" s="41"/>
      <c r="M1086" s="41"/>
      <c r="N1086" s="41"/>
      <c r="O1086" s="58" t="s">
        <v>2</v>
      </c>
      <c r="P1086" s="41"/>
      <c r="Q1086" s="41"/>
      <c r="R1086" s="401"/>
      <c r="S1086" s="401"/>
    </row>
    <row r="1087" spans="1:19" s="36" customFormat="1" ht="11.25" outlineLevel="4" x14ac:dyDescent="0.2">
      <c r="A1087" s="37"/>
      <c r="B1087" s="38"/>
      <c r="C1087" s="39" t="s">
        <v>1303</v>
      </c>
      <c r="D1087" s="39"/>
      <c r="E1087" s="38"/>
      <c r="F1087" s="40">
        <v>3.15</v>
      </c>
      <c r="G1087" s="41"/>
      <c r="H1087" s="42"/>
      <c r="I1087" s="41"/>
      <c r="J1087" s="43"/>
      <c r="K1087" s="44"/>
      <c r="L1087" s="41"/>
      <c r="M1087" s="41"/>
      <c r="N1087" s="41"/>
      <c r="O1087" s="58" t="s">
        <v>2</v>
      </c>
      <c r="P1087" s="41"/>
      <c r="Q1087" s="41"/>
      <c r="R1087" s="401"/>
      <c r="S1087" s="401"/>
    </row>
    <row r="1088" spans="1:19" s="36" customFormat="1" ht="11.25" outlineLevel="4" x14ac:dyDescent="0.2">
      <c r="A1088" s="37"/>
      <c r="B1088" s="38"/>
      <c r="C1088" s="39" t="s">
        <v>1236</v>
      </c>
      <c r="D1088" s="39"/>
      <c r="E1088" s="38"/>
      <c r="F1088" s="40">
        <v>9.4499999999999993</v>
      </c>
      <c r="G1088" s="41"/>
      <c r="H1088" s="42"/>
      <c r="I1088" s="41"/>
      <c r="J1088" s="43"/>
      <c r="K1088" s="44"/>
      <c r="L1088" s="41"/>
      <c r="M1088" s="41"/>
      <c r="N1088" s="41"/>
      <c r="O1088" s="58" t="s">
        <v>2</v>
      </c>
      <c r="P1088" s="41"/>
      <c r="Q1088" s="41"/>
      <c r="R1088" s="401"/>
      <c r="S1088" s="401"/>
    </row>
    <row r="1089" spans="1:19" s="36" customFormat="1" ht="11.25" outlineLevel="4" x14ac:dyDescent="0.2">
      <c r="A1089" s="37"/>
      <c r="B1089" s="38"/>
      <c r="C1089" s="39" t="s">
        <v>1237</v>
      </c>
      <c r="D1089" s="39"/>
      <c r="E1089" s="38"/>
      <c r="F1089" s="40">
        <v>16.424999999999997</v>
      </c>
      <c r="G1089" s="41"/>
      <c r="H1089" s="42"/>
      <c r="I1089" s="41"/>
      <c r="J1089" s="43"/>
      <c r="K1089" s="44"/>
      <c r="L1089" s="41"/>
      <c r="M1089" s="41"/>
      <c r="N1089" s="41"/>
      <c r="O1089" s="58" t="s">
        <v>2</v>
      </c>
      <c r="P1089" s="41"/>
      <c r="Q1089" s="41"/>
      <c r="R1089" s="401"/>
      <c r="S1089" s="401"/>
    </row>
    <row r="1090" spans="1:19" s="36" customFormat="1" ht="11.25" outlineLevel="4" x14ac:dyDescent="0.2">
      <c r="A1090" s="37"/>
      <c r="B1090" s="38"/>
      <c r="C1090" s="39" t="s">
        <v>1238</v>
      </c>
      <c r="D1090" s="39"/>
      <c r="E1090" s="38"/>
      <c r="F1090" s="40">
        <v>2.04</v>
      </c>
      <c r="G1090" s="41"/>
      <c r="H1090" s="42"/>
      <c r="I1090" s="41"/>
      <c r="J1090" s="43"/>
      <c r="K1090" s="44"/>
      <c r="L1090" s="41"/>
      <c r="M1090" s="41"/>
      <c r="N1090" s="41"/>
      <c r="O1090" s="58" t="s">
        <v>2</v>
      </c>
      <c r="P1090" s="41"/>
      <c r="Q1090" s="41"/>
      <c r="R1090" s="401"/>
      <c r="S1090" s="401"/>
    </row>
    <row r="1091" spans="1:19" s="36" customFormat="1" ht="11.25" outlineLevel="4" x14ac:dyDescent="0.2">
      <c r="A1091" s="37"/>
      <c r="B1091" s="38"/>
      <c r="C1091" s="39" t="s">
        <v>788</v>
      </c>
      <c r="D1091" s="39"/>
      <c r="E1091" s="38"/>
      <c r="F1091" s="40">
        <v>0.72000000000000008</v>
      </c>
      <c r="G1091" s="41"/>
      <c r="H1091" s="42"/>
      <c r="I1091" s="41"/>
      <c r="J1091" s="43"/>
      <c r="K1091" s="44"/>
      <c r="L1091" s="41"/>
      <c r="M1091" s="41"/>
      <c r="N1091" s="41"/>
      <c r="O1091" s="58" t="s">
        <v>2</v>
      </c>
      <c r="P1091" s="41"/>
      <c r="Q1091" s="41"/>
      <c r="R1091" s="401"/>
      <c r="S1091" s="401"/>
    </row>
    <row r="1092" spans="1:19" s="36" customFormat="1" ht="11.25" outlineLevel="4" x14ac:dyDescent="0.2">
      <c r="A1092" s="37"/>
      <c r="B1092" s="38"/>
      <c r="C1092" s="39" t="s">
        <v>1239</v>
      </c>
      <c r="D1092" s="39"/>
      <c r="E1092" s="38"/>
      <c r="F1092" s="40">
        <v>1.04</v>
      </c>
      <c r="G1092" s="41"/>
      <c r="H1092" s="42"/>
      <c r="I1092" s="41"/>
      <c r="J1092" s="43"/>
      <c r="K1092" s="44"/>
      <c r="L1092" s="41"/>
      <c r="M1092" s="41"/>
      <c r="N1092" s="41"/>
      <c r="O1092" s="58" t="s">
        <v>2</v>
      </c>
      <c r="P1092" s="41"/>
      <c r="Q1092" s="41"/>
      <c r="R1092" s="401"/>
      <c r="S1092" s="401"/>
    </row>
    <row r="1093" spans="1:19" s="36" customFormat="1" ht="11.25" outlineLevel="4" x14ac:dyDescent="0.2">
      <c r="A1093" s="37"/>
      <c r="B1093" s="38"/>
      <c r="C1093" s="39" t="s">
        <v>1240</v>
      </c>
      <c r="D1093" s="39"/>
      <c r="E1093" s="38"/>
      <c r="F1093" s="40">
        <v>3.5999999999999996</v>
      </c>
      <c r="G1093" s="41"/>
      <c r="H1093" s="42"/>
      <c r="I1093" s="41"/>
      <c r="J1093" s="43"/>
      <c r="K1093" s="44"/>
      <c r="L1093" s="41"/>
      <c r="M1093" s="41"/>
      <c r="N1093" s="41"/>
      <c r="O1093" s="58" t="s">
        <v>2</v>
      </c>
      <c r="P1093" s="41"/>
      <c r="Q1093" s="41"/>
      <c r="R1093" s="401"/>
      <c r="S1093" s="401"/>
    </row>
    <row r="1094" spans="1:19" s="36" customFormat="1" ht="11.25" outlineLevel="4" x14ac:dyDescent="0.2">
      <c r="A1094" s="37"/>
      <c r="B1094" s="38"/>
      <c r="C1094" s="39" t="s">
        <v>1241</v>
      </c>
      <c r="D1094" s="39"/>
      <c r="E1094" s="38"/>
      <c r="F1094" s="40">
        <v>0.31400000000000006</v>
      </c>
      <c r="G1094" s="41"/>
      <c r="H1094" s="42"/>
      <c r="I1094" s="41"/>
      <c r="J1094" s="43"/>
      <c r="K1094" s="44"/>
      <c r="L1094" s="41"/>
      <c r="M1094" s="41"/>
      <c r="N1094" s="41"/>
      <c r="O1094" s="58" t="s">
        <v>2</v>
      </c>
      <c r="P1094" s="41"/>
      <c r="Q1094" s="41"/>
      <c r="R1094" s="401"/>
      <c r="S1094" s="401"/>
    </row>
    <row r="1095" spans="1:19" s="36" customFormat="1" ht="11.25" outlineLevel="4" x14ac:dyDescent="0.2">
      <c r="A1095" s="37"/>
      <c r="B1095" s="38"/>
      <c r="C1095" s="39" t="s">
        <v>1242</v>
      </c>
      <c r="D1095" s="39"/>
      <c r="E1095" s="38"/>
      <c r="F1095" s="40">
        <v>0.55999999999999994</v>
      </c>
      <c r="G1095" s="41"/>
      <c r="H1095" s="42"/>
      <c r="I1095" s="41"/>
      <c r="J1095" s="43"/>
      <c r="K1095" s="44"/>
      <c r="L1095" s="41"/>
      <c r="M1095" s="41"/>
      <c r="N1095" s="41"/>
      <c r="O1095" s="58" t="s">
        <v>2</v>
      </c>
      <c r="P1095" s="41"/>
      <c r="Q1095" s="41"/>
      <c r="R1095" s="401"/>
      <c r="S1095" s="401"/>
    </row>
    <row r="1096" spans="1:19" s="36" customFormat="1" ht="11.25" outlineLevel="4" x14ac:dyDescent="0.2">
      <c r="A1096" s="37"/>
      <c r="B1096" s="38"/>
      <c r="C1096" s="39" t="s">
        <v>1312</v>
      </c>
      <c r="D1096" s="39"/>
      <c r="E1096" s="38"/>
      <c r="F1096" s="40">
        <v>10.8</v>
      </c>
      <c r="G1096" s="41"/>
      <c r="H1096" s="42"/>
      <c r="I1096" s="41"/>
      <c r="J1096" s="43"/>
      <c r="K1096" s="44"/>
      <c r="L1096" s="41"/>
      <c r="M1096" s="41"/>
      <c r="N1096" s="41"/>
      <c r="O1096" s="58" t="s">
        <v>2</v>
      </c>
      <c r="P1096" s="41"/>
      <c r="Q1096" s="41"/>
      <c r="R1096" s="401"/>
      <c r="S1096" s="401"/>
    </row>
    <row r="1097" spans="1:19" s="36" customFormat="1" ht="11.25" outlineLevel="4" x14ac:dyDescent="0.2">
      <c r="A1097" s="37"/>
      <c r="B1097" s="38"/>
      <c r="C1097" s="39" t="s">
        <v>1191</v>
      </c>
      <c r="D1097" s="39"/>
      <c r="E1097" s="38"/>
      <c r="F1097" s="40">
        <v>2.16</v>
      </c>
      <c r="G1097" s="41"/>
      <c r="H1097" s="42"/>
      <c r="I1097" s="41"/>
      <c r="J1097" s="43"/>
      <c r="K1097" s="44"/>
      <c r="L1097" s="41"/>
      <c r="M1097" s="41"/>
      <c r="N1097" s="41"/>
      <c r="O1097" s="58" t="s">
        <v>2</v>
      </c>
      <c r="P1097" s="41"/>
      <c r="Q1097" s="41"/>
      <c r="R1097" s="401"/>
      <c r="S1097" s="401"/>
    </row>
    <row r="1098" spans="1:19" s="36" customFormat="1" ht="11.25" outlineLevel="4" x14ac:dyDescent="0.2">
      <c r="A1098" s="37"/>
      <c r="B1098" s="38"/>
      <c r="C1098" s="39" t="s">
        <v>1192</v>
      </c>
      <c r="D1098" s="39"/>
      <c r="E1098" s="38"/>
      <c r="F1098" s="40">
        <v>1.08</v>
      </c>
      <c r="G1098" s="41"/>
      <c r="H1098" s="42"/>
      <c r="I1098" s="41"/>
      <c r="J1098" s="43"/>
      <c r="K1098" s="44"/>
      <c r="L1098" s="41"/>
      <c r="M1098" s="41"/>
      <c r="N1098" s="41"/>
      <c r="O1098" s="58" t="s">
        <v>2</v>
      </c>
      <c r="P1098" s="41"/>
      <c r="Q1098" s="41"/>
      <c r="R1098" s="401"/>
      <c r="S1098" s="401"/>
    </row>
    <row r="1099" spans="1:19" s="36" customFormat="1" ht="11.25" outlineLevel="4" x14ac:dyDescent="0.2">
      <c r="A1099" s="37"/>
      <c r="B1099" s="38"/>
      <c r="C1099" s="39" t="s">
        <v>1193</v>
      </c>
      <c r="D1099" s="39"/>
      <c r="E1099" s="38"/>
      <c r="F1099" s="40">
        <v>1.08</v>
      </c>
      <c r="G1099" s="41"/>
      <c r="H1099" s="42"/>
      <c r="I1099" s="41"/>
      <c r="J1099" s="43"/>
      <c r="K1099" s="44"/>
      <c r="L1099" s="41"/>
      <c r="M1099" s="41"/>
      <c r="N1099" s="41"/>
      <c r="O1099" s="58" t="s">
        <v>2</v>
      </c>
      <c r="P1099" s="41"/>
      <c r="Q1099" s="41"/>
      <c r="R1099" s="401"/>
      <c r="S1099" s="401"/>
    </row>
    <row r="1100" spans="1:19" s="36" customFormat="1" ht="11.25" outlineLevel="4" x14ac:dyDescent="0.2">
      <c r="A1100" s="37"/>
      <c r="B1100" s="38"/>
      <c r="C1100" s="39" t="s">
        <v>1313</v>
      </c>
      <c r="D1100" s="39"/>
      <c r="E1100" s="38"/>
      <c r="F1100" s="40">
        <v>6.3840000000000003</v>
      </c>
      <c r="G1100" s="41"/>
      <c r="H1100" s="42"/>
      <c r="I1100" s="41"/>
      <c r="J1100" s="43"/>
      <c r="K1100" s="44"/>
      <c r="L1100" s="41"/>
      <c r="M1100" s="41"/>
      <c r="N1100" s="41"/>
      <c r="O1100" s="58" t="s">
        <v>2</v>
      </c>
      <c r="P1100" s="41"/>
      <c r="Q1100" s="41"/>
      <c r="R1100" s="401"/>
      <c r="S1100" s="401"/>
    </row>
    <row r="1101" spans="1:19" s="36" customFormat="1" ht="11.25" outlineLevel="4" x14ac:dyDescent="0.2">
      <c r="A1101" s="37"/>
      <c r="B1101" s="38"/>
      <c r="C1101" s="39" t="s">
        <v>1243</v>
      </c>
      <c r="D1101" s="39"/>
      <c r="E1101" s="38"/>
      <c r="F1101" s="40">
        <v>22.160000000000004</v>
      </c>
      <c r="G1101" s="41"/>
      <c r="H1101" s="42"/>
      <c r="I1101" s="41"/>
      <c r="J1101" s="43"/>
      <c r="K1101" s="44"/>
      <c r="L1101" s="41"/>
      <c r="M1101" s="41"/>
      <c r="N1101" s="41"/>
      <c r="O1101" s="58" t="s">
        <v>2</v>
      </c>
      <c r="P1101" s="41"/>
      <c r="Q1101" s="41"/>
      <c r="R1101" s="401"/>
      <c r="S1101" s="401"/>
    </row>
    <row r="1102" spans="1:19" s="36" customFormat="1" ht="11.25" outlineLevel="4" x14ac:dyDescent="0.2">
      <c r="A1102" s="37"/>
      <c r="B1102" s="38"/>
      <c r="C1102" s="39" t="s">
        <v>1244</v>
      </c>
      <c r="D1102" s="39"/>
      <c r="E1102" s="38"/>
      <c r="F1102" s="40">
        <v>22.160000000000004</v>
      </c>
      <c r="G1102" s="41"/>
      <c r="H1102" s="42"/>
      <c r="I1102" s="41"/>
      <c r="J1102" s="43"/>
      <c r="K1102" s="44"/>
      <c r="L1102" s="41"/>
      <c r="M1102" s="41"/>
      <c r="N1102" s="41"/>
      <c r="O1102" s="58" t="s">
        <v>2</v>
      </c>
      <c r="P1102" s="41"/>
      <c r="Q1102" s="41"/>
      <c r="R1102" s="401"/>
      <c r="S1102" s="401"/>
    </row>
    <row r="1103" spans="1:19" s="36" customFormat="1" ht="11.25" outlineLevel="4" x14ac:dyDescent="0.2">
      <c r="A1103" s="37"/>
      <c r="B1103" s="38"/>
      <c r="C1103" s="39" t="s">
        <v>1245</v>
      </c>
      <c r="D1103" s="39"/>
      <c r="E1103" s="38"/>
      <c r="F1103" s="40">
        <v>5.0339999999999998</v>
      </c>
      <c r="G1103" s="41"/>
      <c r="H1103" s="42"/>
      <c r="I1103" s="41"/>
      <c r="J1103" s="43"/>
      <c r="K1103" s="44"/>
      <c r="L1103" s="41"/>
      <c r="M1103" s="41"/>
      <c r="N1103" s="41"/>
      <c r="O1103" s="58" t="s">
        <v>2</v>
      </c>
      <c r="P1103" s="41"/>
      <c r="Q1103" s="41"/>
      <c r="R1103" s="401"/>
      <c r="S1103" s="401"/>
    </row>
    <row r="1104" spans="1:19" s="36" customFormat="1" ht="11.25" outlineLevel="4" x14ac:dyDescent="0.2">
      <c r="A1104" s="37"/>
      <c r="B1104" s="38"/>
      <c r="C1104" s="39" t="s">
        <v>1247</v>
      </c>
      <c r="D1104" s="39"/>
      <c r="E1104" s="38"/>
      <c r="F1104" s="40">
        <v>1.8180000000000001</v>
      </c>
      <c r="G1104" s="41"/>
      <c r="H1104" s="42"/>
      <c r="I1104" s="41"/>
      <c r="J1104" s="43"/>
      <c r="K1104" s="44"/>
      <c r="L1104" s="41"/>
      <c r="M1104" s="41"/>
      <c r="N1104" s="41"/>
      <c r="O1104" s="58" t="s">
        <v>2</v>
      </c>
      <c r="P1104" s="41"/>
      <c r="Q1104" s="41"/>
      <c r="R1104" s="401"/>
      <c r="S1104" s="401"/>
    </row>
    <row r="1105" spans="1:19" s="36" customFormat="1" ht="11.25" outlineLevel="4" x14ac:dyDescent="0.2">
      <c r="A1105" s="37"/>
      <c r="B1105" s="38"/>
      <c r="C1105" s="39"/>
      <c r="D1105" s="39"/>
      <c r="E1105" s="38"/>
      <c r="F1105" s="40">
        <v>0</v>
      </c>
      <c r="G1105" s="41"/>
      <c r="H1105" s="42"/>
      <c r="I1105" s="41"/>
      <c r="J1105" s="43"/>
      <c r="K1105" s="44"/>
      <c r="L1105" s="41"/>
      <c r="M1105" s="41"/>
      <c r="N1105" s="41"/>
      <c r="O1105" s="58" t="s">
        <v>2</v>
      </c>
      <c r="P1105" s="41"/>
      <c r="Q1105" s="41"/>
      <c r="R1105" s="401"/>
      <c r="S1105" s="401"/>
    </row>
    <row r="1106" spans="1:19" s="36" customFormat="1" ht="11.25" outlineLevel="4" x14ac:dyDescent="0.2">
      <c r="A1106" s="37"/>
      <c r="B1106" s="38"/>
      <c r="C1106" s="39" t="s">
        <v>423</v>
      </c>
      <c r="D1106" s="39"/>
      <c r="E1106" s="38"/>
      <c r="F1106" s="40">
        <v>0</v>
      </c>
      <c r="G1106" s="41"/>
      <c r="H1106" s="42"/>
      <c r="I1106" s="41"/>
      <c r="J1106" s="43"/>
      <c r="K1106" s="44"/>
      <c r="L1106" s="41"/>
      <c r="M1106" s="41"/>
      <c r="N1106" s="41"/>
      <c r="O1106" s="58" t="s">
        <v>2</v>
      </c>
      <c r="P1106" s="41"/>
      <c r="Q1106" s="41"/>
      <c r="R1106" s="401"/>
      <c r="S1106" s="401"/>
    </row>
    <row r="1107" spans="1:19" s="36" customFormat="1" ht="11.25" outlineLevel="4" x14ac:dyDescent="0.2">
      <c r="A1107" s="37"/>
      <c r="B1107" s="38"/>
      <c r="C1107" s="39" t="s">
        <v>1260</v>
      </c>
      <c r="D1107" s="39"/>
      <c r="E1107" s="38"/>
      <c r="F1107" s="40">
        <v>3.9000000000000004</v>
      </c>
      <c r="G1107" s="41"/>
      <c r="H1107" s="42"/>
      <c r="I1107" s="41"/>
      <c r="J1107" s="43"/>
      <c r="K1107" s="44"/>
      <c r="L1107" s="41"/>
      <c r="M1107" s="41"/>
      <c r="N1107" s="41"/>
      <c r="O1107" s="58" t="s">
        <v>2</v>
      </c>
      <c r="P1107" s="41"/>
      <c r="Q1107" s="41"/>
      <c r="R1107" s="401"/>
      <c r="S1107" s="401"/>
    </row>
    <row r="1108" spans="1:19" s="36" customFormat="1" ht="11.25" outlineLevel="4" x14ac:dyDescent="0.2">
      <c r="A1108" s="37"/>
      <c r="B1108" s="38"/>
      <c r="C1108" s="39" t="s">
        <v>1262</v>
      </c>
      <c r="D1108" s="39"/>
      <c r="E1108" s="38"/>
      <c r="F1108" s="40">
        <v>4.4144999999999994</v>
      </c>
      <c r="G1108" s="41"/>
      <c r="H1108" s="42"/>
      <c r="I1108" s="41"/>
      <c r="J1108" s="43"/>
      <c r="K1108" s="44"/>
      <c r="L1108" s="41"/>
      <c r="M1108" s="41"/>
      <c r="N1108" s="41"/>
      <c r="O1108" s="58" t="s">
        <v>2</v>
      </c>
      <c r="P1108" s="41"/>
      <c r="Q1108" s="41"/>
      <c r="R1108" s="401"/>
      <c r="S1108" s="401"/>
    </row>
    <row r="1109" spans="1:19" s="36" customFormat="1" ht="11.25" outlineLevel="4" x14ac:dyDescent="0.2">
      <c r="A1109" s="37"/>
      <c r="B1109" s="38"/>
      <c r="C1109" s="39" t="s">
        <v>1227</v>
      </c>
      <c r="D1109" s="39"/>
      <c r="E1109" s="38"/>
      <c r="F1109" s="40">
        <v>6.1280000000000001</v>
      </c>
      <c r="G1109" s="41"/>
      <c r="H1109" s="42"/>
      <c r="I1109" s="41"/>
      <c r="J1109" s="43"/>
      <c r="K1109" s="44"/>
      <c r="L1109" s="41"/>
      <c r="M1109" s="41"/>
      <c r="N1109" s="41"/>
      <c r="O1109" s="58" t="s">
        <v>2</v>
      </c>
      <c r="P1109" s="41"/>
      <c r="Q1109" s="41"/>
      <c r="R1109" s="401"/>
      <c r="S1109" s="401"/>
    </row>
    <row r="1110" spans="1:19" s="36" customFormat="1" ht="11.25" outlineLevel="4" x14ac:dyDescent="0.2">
      <c r="A1110" s="37"/>
      <c r="B1110" s="38"/>
      <c r="C1110" s="39" t="s">
        <v>1264</v>
      </c>
      <c r="D1110" s="39"/>
      <c r="E1110" s="38"/>
      <c r="F1110" s="40">
        <v>2.73</v>
      </c>
      <c r="G1110" s="41"/>
      <c r="H1110" s="42"/>
      <c r="I1110" s="41"/>
      <c r="J1110" s="43"/>
      <c r="K1110" s="44"/>
      <c r="L1110" s="41"/>
      <c r="M1110" s="41"/>
      <c r="N1110" s="41"/>
      <c r="O1110" s="58" t="s">
        <v>2</v>
      </c>
      <c r="P1110" s="41"/>
      <c r="Q1110" s="41"/>
      <c r="R1110" s="401"/>
      <c r="S1110" s="401"/>
    </row>
    <row r="1111" spans="1:19" s="36" customFormat="1" ht="11.25" outlineLevel="4" x14ac:dyDescent="0.2">
      <c r="A1111" s="37"/>
      <c r="B1111" s="38"/>
      <c r="C1111" s="39" t="s">
        <v>1228</v>
      </c>
      <c r="D1111" s="39"/>
      <c r="E1111" s="38"/>
      <c r="F1111" s="40">
        <v>1.1199999999999999</v>
      </c>
      <c r="G1111" s="41"/>
      <c r="H1111" s="42"/>
      <c r="I1111" s="41"/>
      <c r="J1111" s="43"/>
      <c r="K1111" s="44"/>
      <c r="L1111" s="41"/>
      <c r="M1111" s="41"/>
      <c r="N1111" s="41"/>
      <c r="O1111" s="58" t="s">
        <v>2</v>
      </c>
      <c r="P1111" s="41"/>
      <c r="Q1111" s="41"/>
      <c r="R1111" s="401"/>
      <c r="S1111" s="401"/>
    </row>
    <row r="1112" spans="1:19" s="36" customFormat="1" ht="11.25" outlineLevel="4" x14ac:dyDescent="0.2">
      <c r="A1112" s="37"/>
      <c r="B1112" s="38"/>
      <c r="C1112" s="39" t="s">
        <v>1268</v>
      </c>
      <c r="D1112" s="39"/>
      <c r="E1112" s="38"/>
      <c r="F1112" s="40">
        <v>2.3319999999999999</v>
      </c>
      <c r="G1112" s="41"/>
      <c r="H1112" s="42"/>
      <c r="I1112" s="41"/>
      <c r="J1112" s="43"/>
      <c r="K1112" s="44"/>
      <c r="L1112" s="41"/>
      <c r="M1112" s="41"/>
      <c r="N1112" s="41"/>
      <c r="O1112" s="58" t="s">
        <v>2</v>
      </c>
      <c r="P1112" s="41"/>
      <c r="Q1112" s="41"/>
      <c r="R1112" s="401"/>
      <c r="S1112" s="401"/>
    </row>
    <row r="1113" spans="1:19" s="36" customFormat="1" ht="11.25" outlineLevel="4" x14ac:dyDescent="0.2">
      <c r="A1113" s="37"/>
      <c r="B1113" s="38"/>
      <c r="C1113" s="39" t="s">
        <v>1229</v>
      </c>
      <c r="D1113" s="39"/>
      <c r="E1113" s="38"/>
      <c r="F1113" s="40">
        <v>1.68</v>
      </c>
      <c r="G1113" s="41"/>
      <c r="H1113" s="42"/>
      <c r="I1113" s="41"/>
      <c r="J1113" s="43"/>
      <c r="K1113" s="44"/>
      <c r="L1113" s="41"/>
      <c r="M1113" s="41"/>
      <c r="N1113" s="41"/>
      <c r="O1113" s="58" t="s">
        <v>2</v>
      </c>
      <c r="P1113" s="41"/>
      <c r="Q1113" s="41"/>
      <c r="R1113" s="401"/>
      <c r="S1113" s="401"/>
    </row>
    <row r="1114" spans="1:19" s="36" customFormat="1" ht="11.25" outlineLevel="4" x14ac:dyDescent="0.2">
      <c r="A1114" s="37"/>
      <c r="B1114" s="38"/>
      <c r="C1114" s="39" t="s">
        <v>1230</v>
      </c>
      <c r="D1114" s="39"/>
      <c r="E1114" s="38"/>
      <c r="F1114" s="40">
        <v>0.78</v>
      </c>
      <c r="G1114" s="41"/>
      <c r="H1114" s="42"/>
      <c r="I1114" s="41"/>
      <c r="J1114" s="43"/>
      <c r="K1114" s="44"/>
      <c r="L1114" s="41"/>
      <c r="M1114" s="41"/>
      <c r="N1114" s="41"/>
      <c r="O1114" s="58" t="s">
        <v>2</v>
      </c>
      <c r="P1114" s="41"/>
      <c r="Q1114" s="41"/>
      <c r="R1114" s="401"/>
      <c r="S1114" s="401"/>
    </row>
    <row r="1115" spans="1:19" s="36" customFormat="1" ht="11.25" outlineLevel="4" x14ac:dyDescent="0.2">
      <c r="A1115" s="37"/>
      <c r="B1115" s="38"/>
      <c r="C1115" s="39" t="s">
        <v>1231</v>
      </c>
      <c r="D1115" s="39"/>
      <c r="E1115" s="38"/>
      <c r="F1115" s="40">
        <v>2.67</v>
      </c>
      <c r="G1115" s="41"/>
      <c r="H1115" s="42"/>
      <c r="I1115" s="41"/>
      <c r="J1115" s="43"/>
      <c r="K1115" s="44"/>
      <c r="L1115" s="41"/>
      <c r="M1115" s="41"/>
      <c r="N1115" s="41"/>
      <c r="O1115" s="58" t="s">
        <v>2</v>
      </c>
      <c r="P1115" s="41"/>
      <c r="Q1115" s="41"/>
      <c r="R1115" s="401"/>
      <c r="S1115" s="401"/>
    </row>
    <row r="1116" spans="1:19" s="36" customFormat="1" ht="11.25" outlineLevel="4" x14ac:dyDescent="0.2">
      <c r="A1116" s="37"/>
      <c r="B1116" s="38"/>
      <c r="C1116" s="39" t="s">
        <v>1272</v>
      </c>
      <c r="D1116" s="39"/>
      <c r="E1116" s="38"/>
      <c r="F1116" s="40">
        <v>1.35</v>
      </c>
      <c r="G1116" s="41"/>
      <c r="H1116" s="42"/>
      <c r="I1116" s="41"/>
      <c r="J1116" s="43"/>
      <c r="K1116" s="44"/>
      <c r="L1116" s="41"/>
      <c r="M1116" s="41"/>
      <c r="N1116" s="41"/>
      <c r="O1116" s="58" t="s">
        <v>2</v>
      </c>
      <c r="P1116" s="41"/>
      <c r="Q1116" s="41"/>
      <c r="R1116" s="401"/>
      <c r="S1116" s="401"/>
    </row>
    <row r="1117" spans="1:19" s="36" customFormat="1" ht="11.25" outlineLevel="4" x14ac:dyDescent="0.2">
      <c r="A1117" s="37"/>
      <c r="B1117" s="38"/>
      <c r="C1117" s="39" t="s">
        <v>1232</v>
      </c>
      <c r="D1117" s="39"/>
      <c r="E1117" s="38"/>
      <c r="F1117" s="40">
        <v>0.75</v>
      </c>
      <c r="G1117" s="41"/>
      <c r="H1117" s="42"/>
      <c r="I1117" s="41"/>
      <c r="J1117" s="43"/>
      <c r="K1117" s="44"/>
      <c r="L1117" s="41"/>
      <c r="M1117" s="41"/>
      <c r="N1117" s="41"/>
      <c r="O1117" s="58" t="s">
        <v>2</v>
      </c>
      <c r="P1117" s="41"/>
      <c r="Q1117" s="41"/>
      <c r="R1117" s="401"/>
      <c r="S1117" s="401"/>
    </row>
    <row r="1118" spans="1:19" s="36" customFormat="1" ht="11.25" outlineLevel="4" x14ac:dyDescent="0.2">
      <c r="A1118" s="37"/>
      <c r="B1118" s="38"/>
      <c r="C1118" s="39" t="s">
        <v>1233</v>
      </c>
      <c r="D1118" s="39"/>
      <c r="E1118" s="38"/>
      <c r="F1118" s="40">
        <v>1.92</v>
      </c>
      <c r="G1118" s="41"/>
      <c r="H1118" s="42"/>
      <c r="I1118" s="41"/>
      <c r="J1118" s="43"/>
      <c r="K1118" s="44"/>
      <c r="L1118" s="41"/>
      <c r="M1118" s="41"/>
      <c r="N1118" s="41"/>
      <c r="O1118" s="58" t="s">
        <v>2</v>
      </c>
      <c r="P1118" s="41"/>
      <c r="Q1118" s="41"/>
      <c r="R1118" s="401"/>
      <c r="S1118" s="401"/>
    </row>
    <row r="1119" spans="1:19" s="36" customFormat="1" ht="11.25" outlineLevel="4" x14ac:dyDescent="0.2">
      <c r="A1119" s="37"/>
      <c r="B1119" s="38"/>
      <c r="C1119" s="39" t="s">
        <v>1</v>
      </c>
      <c r="D1119" s="39"/>
      <c r="E1119" s="38"/>
      <c r="F1119" s="40">
        <v>663.67899999999963</v>
      </c>
      <c r="G1119" s="41"/>
      <c r="H1119" s="42"/>
      <c r="I1119" s="41"/>
      <c r="J1119" s="43"/>
      <c r="K1119" s="44"/>
      <c r="L1119" s="41"/>
      <c r="M1119" s="41"/>
      <c r="N1119" s="41"/>
      <c r="O1119" s="58" t="s">
        <v>2</v>
      </c>
      <c r="P1119" s="41"/>
      <c r="Q1119" s="41"/>
      <c r="R1119" s="401"/>
      <c r="S1119" s="401"/>
    </row>
    <row r="1120" spans="1:19" s="36" customFormat="1" ht="11.25" outlineLevel="4" x14ac:dyDescent="0.2">
      <c r="A1120" s="37"/>
      <c r="B1120" s="38"/>
      <c r="C1120" s="39" t="s">
        <v>756</v>
      </c>
      <c r="D1120" s="39"/>
      <c r="E1120" s="38"/>
      <c r="F1120" s="40">
        <v>0</v>
      </c>
      <c r="G1120" s="41"/>
      <c r="H1120" s="42"/>
      <c r="I1120" s="41"/>
      <c r="J1120" s="43"/>
      <c r="K1120" s="44"/>
      <c r="L1120" s="41"/>
      <c r="M1120" s="41"/>
      <c r="N1120" s="41"/>
      <c r="O1120" s="58" t="s">
        <v>2</v>
      </c>
      <c r="P1120" s="41"/>
      <c r="Q1120" s="41"/>
      <c r="R1120" s="401"/>
      <c r="S1120" s="401"/>
    </row>
    <row r="1121" spans="1:19" s="36" customFormat="1" ht="11.25" outlineLevel="4" x14ac:dyDescent="0.2">
      <c r="A1121" s="37"/>
      <c r="B1121" s="38"/>
      <c r="C1121" s="39" t="s">
        <v>1040</v>
      </c>
      <c r="D1121" s="39"/>
      <c r="E1121" s="38"/>
      <c r="F1121" s="40">
        <v>13.649999999999999</v>
      </c>
      <c r="G1121" s="41"/>
      <c r="H1121" s="42"/>
      <c r="I1121" s="41"/>
      <c r="J1121" s="43"/>
      <c r="K1121" s="44"/>
      <c r="L1121" s="41"/>
      <c r="M1121" s="41"/>
      <c r="N1121" s="41"/>
      <c r="O1121" s="58" t="s">
        <v>2</v>
      </c>
      <c r="P1121" s="41"/>
      <c r="Q1121" s="41"/>
      <c r="R1121" s="401"/>
      <c r="S1121" s="401"/>
    </row>
    <row r="1122" spans="1:19" s="36" customFormat="1" ht="11.25" outlineLevel="4" x14ac:dyDescent="0.2">
      <c r="A1122" s="37"/>
      <c r="B1122" s="38"/>
      <c r="C1122" s="39" t="s">
        <v>904</v>
      </c>
      <c r="D1122" s="39"/>
      <c r="E1122" s="38"/>
      <c r="F1122" s="40">
        <v>0.35</v>
      </c>
      <c r="G1122" s="41"/>
      <c r="H1122" s="42"/>
      <c r="I1122" s="41"/>
      <c r="J1122" s="43"/>
      <c r="K1122" s="44"/>
      <c r="L1122" s="41"/>
      <c r="M1122" s="41"/>
      <c r="N1122" s="41"/>
      <c r="O1122" s="58" t="s">
        <v>2</v>
      </c>
      <c r="P1122" s="41"/>
      <c r="Q1122" s="41"/>
      <c r="R1122" s="401"/>
      <c r="S1122" s="401"/>
    </row>
    <row r="1123" spans="1:19" s="36" customFormat="1" ht="11.25" outlineLevel="4" x14ac:dyDescent="0.2">
      <c r="A1123" s="37"/>
      <c r="B1123" s="38"/>
      <c r="C1123" s="39" t="s">
        <v>907</v>
      </c>
      <c r="D1123" s="39"/>
      <c r="E1123" s="38"/>
      <c r="F1123" s="40">
        <v>1.2915000000000001</v>
      </c>
      <c r="G1123" s="41"/>
      <c r="H1123" s="42"/>
      <c r="I1123" s="41"/>
      <c r="J1123" s="43"/>
      <c r="K1123" s="44"/>
      <c r="L1123" s="41"/>
      <c r="M1123" s="41"/>
      <c r="N1123" s="41"/>
      <c r="O1123" s="58" t="s">
        <v>2</v>
      </c>
      <c r="P1123" s="41"/>
      <c r="Q1123" s="41"/>
      <c r="R1123" s="401"/>
      <c r="S1123" s="401"/>
    </row>
    <row r="1124" spans="1:19" s="36" customFormat="1" ht="11.25" outlineLevel="4" x14ac:dyDescent="0.2">
      <c r="A1124" s="37"/>
      <c r="B1124" s="38"/>
      <c r="C1124" s="39" t="s">
        <v>910</v>
      </c>
      <c r="D1124" s="39"/>
      <c r="E1124" s="38"/>
      <c r="F1124" s="40">
        <v>0.15</v>
      </c>
      <c r="G1124" s="41"/>
      <c r="H1124" s="42"/>
      <c r="I1124" s="41"/>
      <c r="J1124" s="43"/>
      <c r="K1124" s="44"/>
      <c r="L1124" s="41"/>
      <c r="M1124" s="41"/>
      <c r="N1124" s="41"/>
      <c r="O1124" s="58" t="s">
        <v>2</v>
      </c>
      <c r="P1124" s="41"/>
      <c r="Q1124" s="41"/>
      <c r="R1124" s="401"/>
      <c r="S1124" s="401"/>
    </row>
    <row r="1125" spans="1:19" s="36" customFormat="1" ht="11.25" outlineLevel="4" x14ac:dyDescent="0.2">
      <c r="A1125" s="37"/>
      <c r="B1125" s="38"/>
      <c r="C1125" s="39" t="s">
        <v>913</v>
      </c>
      <c r="D1125" s="39"/>
      <c r="E1125" s="38"/>
      <c r="F1125" s="40">
        <v>0.7</v>
      </c>
      <c r="G1125" s="41"/>
      <c r="H1125" s="42"/>
      <c r="I1125" s="41"/>
      <c r="J1125" s="43"/>
      <c r="K1125" s="44"/>
      <c r="L1125" s="41"/>
      <c r="M1125" s="41"/>
      <c r="N1125" s="41"/>
      <c r="O1125" s="58" t="s">
        <v>2</v>
      </c>
      <c r="P1125" s="41"/>
      <c r="Q1125" s="41"/>
      <c r="R1125" s="401"/>
      <c r="S1125" s="401"/>
    </row>
    <row r="1126" spans="1:19" s="36" customFormat="1" ht="11.25" outlineLevel="4" x14ac:dyDescent="0.2">
      <c r="A1126" s="37"/>
      <c r="B1126" s="38"/>
      <c r="C1126" s="39" t="s">
        <v>1047</v>
      </c>
      <c r="D1126" s="39"/>
      <c r="E1126" s="38"/>
      <c r="F1126" s="40">
        <v>2.8</v>
      </c>
      <c r="G1126" s="41"/>
      <c r="H1126" s="42"/>
      <c r="I1126" s="41"/>
      <c r="J1126" s="43"/>
      <c r="K1126" s="44"/>
      <c r="L1126" s="41"/>
      <c r="M1126" s="41"/>
      <c r="N1126" s="41"/>
      <c r="O1126" s="58" t="s">
        <v>2</v>
      </c>
      <c r="P1126" s="41"/>
      <c r="Q1126" s="41"/>
      <c r="R1126" s="401"/>
      <c r="S1126" s="401"/>
    </row>
    <row r="1127" spans="1:19" s="36" customFormat="1" ht="11.25" outlineLevel="4" x14ac:dyDescent="0.2">
      <c r="A1127" s="37"/>
      <c r="B1127" s="38"/>
      <c r="C1127" s="39" t="s">
        <v>1049</v>
      </c>
      <c r="D1127" s="39"/>
      <c r="E1127" s="38"/>
      <c r="F1127" s="40">
        <v>17.25</v>
      </c>
      <c r="G1127" s="41"/>
      <c r="H1127" s="42"/>
      <c r="I1127" s="41"/>
      <c r="J1127" s="43"/>
      <c r="K1127" s="44"/>
      <c r="L1127" s="41"/>
      <c r="M1127" s="41"/>
      <c r="N1127" s="41"/>
      <c r="O1127" s="58" t="s">
        <v>2</v>
      </c>
      <c r="P1127" s="41"/>
      <c r="Q1127" s="41"/>
      <c r="R1127" s="401"/>
      <c r="S1127" s="401"/>
    </row>
    <row r="1128" spans="1:19" s="36" customFormat="1" ht="11.25" outlineLevel="4" x14ac:dyDescent="0.2">
      <c r="A1128" s="37"/>
      <c r="B1128" s="38"/>
      <c r="C1128" s="39" t="s">
        <v>1050</v>
      </c>
      <c r="D1128" s="39"/>
      <c r="E1128" s="38"/>
      <c r="F1128" s="40">
        <v>23.099999999999994</v>
      </c>
      <c r="G1128" s="41"/>
      <c r="H1128" s="42"/>
      <c r="I1128" s="41"/>
      <c r="J1128" s="43"/>
      <c r="K1128" s="44"/>
      <c r="L1128" s="41"/>
      <c r="M1128" s="41"/>
      <c r="N1128" s="41"/>
      <c r="O1128" s="58" t="s">
        <v>2</v>
      </c>
      <c r="P1128" s="41"/>
      <c r="Q1128" s="41"/>
      <c r="R1128" s="401"/>
      <c r="S1128" s="401"/>
    </row>
    <row r="1129" spans="1:19" s="36" customFormat="1" ht="11.25" outlineLevel="4" x14ac:dyDescent="0.2">
      <c r="A1129" s="37"/>
      <c r="B1129" s="38"/>
      <c r="C1129" s="39" t="s">
        <v>1054</v>
      </c>
      <c r="D1129" s="39"/>
      <c r="E1129" s="38"/>
      <c r="F1129" s="40">
        <v>14</v>
      </c>
      <c r="G1129" s="41"/>
      <c r="H1129" s="42"/>
      <c r="I1129" s="41"/>
      <c r="J1129" s="43"/>
      <c r="K1129" s="44"/>
      <c r="L1129" s="41"/>
      <c r="M1129" s="41"/>
      <c r="N1129" s="41"/>
      <c r="O1129" s="58" t="s">
        <v>2</v>
      </c>
      <c r="P1129" s="41"/>
      <c r="Q1129" s="41"/>
      <c r="R1129" s="401"/>
      <c r="S1129" s="401"/>
    </row>
    <row r="1130" spans="1:19" s="36" customFormat="1" ht="11.25" outlineLevel="4" x14ac:dyDescent="0.2">
      <c r="A1130" s="37"/>
      <c r="B1130" s="38"/>
      <c r="C1130" s="39" t="s">
        <v>1055</v>
      </c>
      <c r="D1130" s="39"/>
      <c r="E1130" s="38"/>
      <c r="F1130" s="40">
        <v>23.519999999999996</v>
      </c>
      <c r="G1130" s="41"/>
      <c r="H1130" s="42"/>
      <c r="I1130" s="41"/>
      <c r="J1130" s="43"/>
      <c r="K1130" s="44"/>
      <c r="L1130" s="41"/>
      <c r="M1130" s="41"/>
      <c r="N1130" s="41"/>
      <c r="O1130" s="58" t="s">
        <v>2</v>
      </c>
      <c r="P1130" s="41"/>
      <c r="Q1130" s="41"/>
      <c r="R1130" s="401"/>
      <c r="S1130" s="401"/>
    </row>
    <row r="1131" spans="1:19" s="36" customFormat="1" ht="11.25" outlineLevel="4" x14ac:dyDescent="0.2">
      <c r="A1131" s="37"/>
      <c r="B1131" s="38"/>
      <c r="C1131" s="39" t="s">
        <v>919</v>
      </c>
      <c r="D1131" s="39"/>
      <c r="E1131" s="38"/>
      <c r="F1131" s="40">
        <v>0.25</v>
      </c>
      <c r="G1131" s="41"/>
      <c r="H1131" s="42"/>
      <c r="I1131" s="41"/>
      <c r="J1131" s="43"/>
      <c r="K1131" s="44"/>
      <c r="L1131" s="41"/>
      <c r="M1131" s="41"/>
      <c r="N1131" s="41"/>
      <c r="O1131" s="58" t="s">
        <v>2</v>
      </c>
      <c r="P1131" s="41"/>
      <c r="Q1131" s="41"/>
      <c r="R1131" s="401"/>
      <c r="S1131" s="401"/>
    </row>
    <row r="1132" spans="1:19" s="36" customFormat="1" ht="11.25" outlineLevel="4" x14ac:dyDescent="0.2">
      <c r="A1132" s="37"/>
      <c r="B1132" s="38"/>
      <c r="C1132" s="39" t="s">
        <v>831</v>
      </c>
      <c r="D1132" s="39"/>
      <c r="E1132" s="38"/>
      <c r="F1132" s="40">
        <v>2.1</v>
      </c>
      <c r="G1132" s="41"/>
      <c r="H1132" s="42"/>
      <c r="I1132" s="41"/>
      <c r="J1132" s="43"/>
      <c r="K1132" s="44"/>
      <c r="L1132" s="41"/>
      <c r="M1132" s="41"/>
      <c r="N1132" s="41"/>
      <c r="O1132" s="58" t="s">
        <v>2</v>
      </c>
      <c r="P1132" s="41"/>
      <c r="Q1132" s="41"/>
      <c r="R1132" s="401"/>
      <c r="S1132" s="401"/>
    </row>
    <row r="1133" spans="1:19" s="36" customFormat="1" ht="11.25" outlineLevel="4" x14ac:dyDescent="0.2">
      <c r="A1133" s="37"/>
      <c r="B1133" s="38"/>
      <c r="C1133" s="39" t="s">
        <v>921</v>
      </c>
      <c r="D1133" s="39"/>
      <c r="E1133" s="38"/>
      <c r="F1133" s="40">
        <v>6.3000000000000007</v>
      </c>
      <c r="G1133" s="41"/>
      <c r="H1133" s="42"/>
      <c r="I1133" s="41"/>
      <c r="J1133" s="43"/>
      <c r="K1133" s="44"/>
      <c r="L1133" s="41"/>
      <c r="M1133" s="41"/>
      <c r="N1133" s="41"/>
      <c r="O1133" s="58" t="s">
        <v>2</v>
      </c>
      <c r="P1133" s="41"/>
      <c r="Q1133" s="41"/>
      <c r="R1133" s="401"/>
      <c r="S1133" s="401"/>
    </row>
    <row r="1134" spans="1:19" s="36" customFormat="1" ht="11.25" outlineLevel="4" x14ac:dyDescent="0.2">
      <c r="A1134" s="37"/>
      <c r="B1134" s="38"/>
      <c r="C1134" s="39" t="s">
        <v>924</v>
      </c>
      <c r="D1134" s="39"/>
      <c r="E1134" s="38"/>
      <c r="F1134" s="40">
        <v>2.7</v>
      </c>
      <c r="G1134" s="41"/>
      <c r="H1134" s="42"/>
      <c r="I1134" s="41"/>
      <c r="J1134" s="43"/>
      <c r="K1134" s="44"/>
      <c r="L1134" s="41"/>
      <c r="M1134" s="41"/>
      <c r="N1134" s="41"/>
      <c r="O1134" s="58" t="s">
        <v>2</v>
      </c>
      <c r="P1134" s="41"/>
      <c r="Q1134" s="41"/>
      <c r="R1134" s="401"/>
      <c r="S1134" s="401"/>
    </row>
    <row r="1135" spans="1:19" s="36" customFormat="1" ht="11.25" outlineLevel="4" x14ac:dyDescent="0.2">
      <c r="A1135" s="37"/>
      <c r="B1135" s="38"/>
      <c r="C1135" s="39" t="s">
        <v>927</v>
      </c>
      <c r="D1135" s="39"/>
      <c r="E1135" s="38"/>
      <c r="F1135" s="40">
        <v>1.75</v>
      </c>
      <c r="G1135" s="41"/>
      <c r="H1135" s="42"/>
      <c r="I1135" s="41"/>
      <c r="J1135" s="43"/>
      <c r="K1135" s="44"/>
      <c r="L1135" s="41"/>
      <c r="M1135" s="41"/>
      <c r="N1135" s="41"/>
      <c r="O1135" s="58" t="s">
        <v>2</v>
      </c>
      <c r="P1135" s="41"/>
      <c r="Q1135" s="41"/>
      <c r="R1135" s="401"/>
      <c r="S1135" s="401"/>
    </row>
    <row r="1136" spans="1:19" s="36" customFormat="1" ht="11.25" outlineLevel="4" x14ac:dyDescent="0.2">
      <c r="A1136" s="37"/>
      <c r="B1136" s="38"/>
      <c r="C1136" s="39" t="s">
        <v>931</v>
      </c>
      <c r="D1136" s="39"/>
      <c r="E1136" s="38"/>
      <c r="F1136" s="40">
        <v>2.0299999999999998</v>
      </c>
      <c r="G1136" s="41"/>
      <c r="H1136" s="42"/>
      <c r="I1136" s="41"/>
      <c r="J1136" s="43"/>
      <c r="K1136" s="44"/>
      <c r="L1136" s="41"/>
      <c r="M1136" s="41"/>
      <c r="N1136" s="41"/>
      <c r="O1136" s="58" t="s">
        <v>2</v>
      </c>
      <c r="P1136" s="41"/>
      <c r="Q1136" s="41"/>
      <c r="R1136" s="401"/>
      <c r="S1136" s="401"/>
    </row>
    <row r="1137" spans="1:19" s="36" customFormat="1" ht="11.25" outlineLevel="4" x14ac:dyDescent="0.2">
      <c r="A1137" s="37"/>
      <c r="B1137" s="38"/>
      <c r="C1137" s="39" t="s">
        <v>935</v>
      </c>
      <c r="D1137" s="39"/>
      <c r="E1137" s="38"/>
      <c r="F1137" s="40">
        <v>3.2374999999999998</v>
      </c>
      <c r="G1137" s="41"/>
      <c r="H1137" s="42"/>
      <c r="I1137" s="41"/>
      <c r="J1137" s="43"/>
      <c r="K1137" s="44"/>
      <c r="L1137" s="41"/>
      <c r="M1137" s="41"/>
      <c r="N1137" s="41"/>
      <c r="O1137" s="58" t="s">
        <v>2</v>
      </c>
      <c r="P1137" s="41"/>
      <c r="Q1137" s="41"/>
      <c r="R1137" s="401"/>
      <c r="S1137" s="401"/>
    </row>
    <row r="1138" spans="1:19" s="36" customFormat="1" ht="11.25" outlineLevel="4" x14ac:dyDescent="0.2">
      <c r="A1138" s="37"/>
      <c r="B1138" s="38"/>
      <c r="C1138" s="39" t="s">
        <v>938</v>
      </c>
      <c r="D1138" s="39"/>
      <c r="E1138" s="38"/>
      <c r="F1138" s="40">
        <v>0.21149999999999999</v>
      </c>
      <c r="G1138" s="41"/>
      <c r="H1138" s="42"/>
      <c r="I1138" s="41"/>
      <c r="J1138" s="43"/>
      <c r="K1138" s="44"/>
      <c r="L1138" s="41"/>
      <c r="M1138" s="41"/>
      <c r="N1138" s="41"/>
      <c r="O1138" s="58" t="s">
        <v>2</v>
      </c>
      <c r="P1138" s="41"/>
      <c r="Q1138" s="41"/>
      <c r="R1138" s="401"/>
      <c r="S1138" s="401"/>
    </row>
    <row r="1139" spans="1:19" s="36" customFormat="1" ht="11.25" outlineLevel="4" x14ac:dyDescent="0.2">
      <c r="A1139" s="37"/>
      <c r="B1139" s="38"/>
      <c r="C1139" s="39" t="s">
        <v>940</v>
      </c>
      <c r="D1139" s="39"/>
      <c r="E1139" s="38"/>
      <c r="F1139" s="40">
        <v>2.46</v>
      </c>
      <c r="G1139" s="41"/>
      <c r="H1139" s="42"/>
      <c r="I1139" s="41"/>
      <c r="J1139" s="43"/>
      <c r="K1139" s="44"/>
      <c r="L1139" s="41"/>
      <c r="M1139" s="41"/>
      <c r="N1139" s="41"/>
      <c r="O1139" s="58" t="s">
        <v>2</v>
      </c>
      <c r="P1139" s="41"/>
      <c r="Q1139" s="41"/>
      <c r="R1139" s="401"/>
      <c r="S1139" s="401"/>
    </row>
    <row r="1140" spans="1:19" s="36" customFormat="1" ht="11.25" outlineLevel="4" x14ac:dyDescent="0.2">
      <c r="A1140" s="37"/>
      <c r="B1140" s="38"/>
      <c r="C1140" s="39" t="s">
        <v>943</v>
      </c>
      <c r="D1140" s="39"/>
      <c r="E1140" s="38"/>
      <c r="F1140" s="40">
        <v>0.25</v>
      </c>
      <c r="G1140" s="41"/>
      <c r="H1140" s="42"/>
      <c r="I1140" s="41"/>
      <c r="J1140" s="43"/>
      <c r="K1140" s="44"/>
      <c r="L1140" s="41"/>
      <c r="M1140" s="41"/>
      <c r="N1140" s="41"/>
      <c r="O1140" s="58" t="s">
        <v>2</v>
      </c>
      <c r="P1140" s="41"/>
      <c r="Q1140" s="41"/>
      <c r="R1140" s="401"/>
      <c r="S1140" s="401"/>
    </row>
    <row r="1141" spans="1:19" s="36" customFormat="1" ht="11.25" outlineLevel="4" x14ac:dyDescent="0.2">
      <c r="A1141" s="37"/>
      <c r="B1141" s="38"/>
      <c r="C1141" s="39" t="s">
        <v>946</v>
      </c>
      <c r="D1141" s="39"/>
      <c r="E1141" s="38"/>
      <c r="F1141" s="40">
        <v>0.65</v>
      </c>
      <c r="G1141" s="41"/>
      <c r="H1141" s="42"/>
      <c r="I1141" s="41"/>
      <c r="J1141" s="43"/>
      <c r="K1141" s="44"/>
      <c r="L1141" s="41"/>
      <c r="M1141" s="41"/>
      <c r="N1141" s="41"/>
      <c r="O1141" s="58" t="s">
        <v>2</v>
      </c>
      <c r="P1141" s="41"/>
      <c r="Q1141" s="41"/>
      <c r="R1141" s="401"/>
      <c r="S1141" s="401"/>
    </row>
    <row r="1142" spans="1:19" s="36" customFormat="1" ht="11.25" outlineLevel="4" x14ac:dyDescent="0.2">
      <c r="A1142" s="37"/>
      <c r="B1142" s="38"/>
      <c r="C1142" s="39" t="s">
        <v>833</v>
      </c>
      <c r="D1142" s="39"/>
      <c r="E1142" s="38"/>
      <c r="F1142" s="40">
        <v>2.0499999999999998</v>
      </c>
      <c r="G1142" s="41"/>
      <c r="H1142" s="42"/>
      <c r="I1142" s="41"/>
      <c r="J1142" s="43"/>
      <c r="K1142" s="44"/>
      <c r="L1142" s="41"/>
      <c r="M1142" s="41"/>
      <c r="N1142" s="41"/>
      <c r="O1142" s="58" t="s">
        <v>2</v>
      </c>
      <c r="P1142" s="41"/>
      <c r="Q1142" s="41"/>
      <c r="R1142" s="401"/>
      <c r="S1142" s="401"/>
    </row>
    <row r="1143" spans="1:19" s="36" customFormat="1" ht="11.25" outlineLevel="4" x14ac:dyDescent="0.2">
      <c r="A1143" s="37"/>
      <c r="B1143" s="38"/>
      <c r="C1143" s="39" t="s">
        <v>835</v>
      </c>
      <c r="D1143" s="39"/>
      <c r="E1143" s="38"/>
      <c r="F1143" s="40">
        <v>3.0750000000000002</v>
      </c>
      <c r="G1143" s="41"/>
      <c r="H1143" s="42"/>
      <c r="I1143" s="41"/>
      <c r="J1143" s="43"/>
      <c r="K1143" s="44"/>
      <c r="L1143" s="41"/>
      <c r="M1143" s="41"/>
      <c r="N1143" s="41"/>
      <c r="O1143" s="58" t="s">
        <v>2</v>
      </c>
      <c r="P1143" s="41"/>
      <c r="Q1143" s="41"/>
      <c r="R1143" s="401"/>
      <c r="S1143" s="401"/>
    </row>
    <row r="1144" spans="1:19" s="36" customFormat="1" ht="11.25" outlineLevel="4" x14ac:dyDescent="0.2">
      <c r="A1144" s="37"/>
      <c r="B1144" s="38"/>
      <c r="C1144" s="39" t="s">
        <v>836</v>
      </c>
      <c r="D1144" s="39"/>
      <c r="E1144" s="38"/>
      <c r="F1144" s="40">
        <v>0.44000000000000006</v>
      </c>
      <c r="G1144" s="41"/>
      <c r="H1144" s="42"/>
      <c r="I1144" s="41"/>
      <c r="J1144" s="43"/>
      <c r="K1144" s="44"/>
      <c r="L1144" s="41"/>
      <c r="M1144" s="41"/>
      <c r="N1144" s="41"/>
      <c r="O1144" s="58" t="s">
        <v>2</v>
      </c>
      <c r="P1144" s="41"/>
      <c r="Q1144" s="41"/>
      <c r="R1144" s="401"/>
      <c r="S1144" s="401"/>
    </row>
    <row r="1145" spans="1:19" s="36" customFormat="1" ht="11.25" outlineLevel="4" x14ac:dyDescent="0.2">
      <c r="A1145" s="37"/>
      <c r="B1145" s="38"/>
      <c r="C1145" s="39" t="s">
        <v>788</v>
      </c>
      <c r="D1145" s="39"/>
      <c r="E1145" s="38"/>
      <c r="F1145" s="40">
        <v>0.72000000000000008</v>
      </c>
      <c r="G1145" s="41"/>
      <c r="H1145" s="42"/>
      <c r="I1145" s="41"/>
      <c r="J1145" s="43"/>
      <c r="K1145" s="44"/>
      <c r="L1145" s="41"/>
      <c r="M1145" s="41"/>
      <c r="N1145" s="41"/>
      <c r="O1145" s="58" t="s">
        <v>2</v>
      </c>
      <c r="P1145" s="41"/>
      <c r="Q1145" s="41"/>
      <c r="R1145" s="401"/>
      <c r="S1145" s="401"/>
    </row>
    <row r="1146" spans="1:19" s="36" customFormat="1" ht="11.25" outlineLevel="4" x14ac:dyDescent="0.2">
      <c r="A1146" s="37"/>
      <c r="B1146" s="38"/>
      <c r="C1146" s="39" t="s">
        <v>838</v>
      </c>
      <c r="D1146" s="39"/>
      <c r="E1146" s="38"/>
      <c r="F1146" s="40">
        <v>0.24</v>
      </c>
      <c r="G1146" s="41"/>
      <c r="H1146" s="42"/>
      <c r="I1146" s="41"/>
      <c r="J1146" s="43"/>
      <c r="K1146" s="44"/>
      <c r="L1146" s="41"/>
      <c r="M1146" s="41"/>
      <c r="N1146" s="41"/>
      <c r="O1146" s="58" t="s">
        <v>2</v>
      </c>
      <c r="P1146" s="41"/>
      <c r="Q1146" s="41"/>
      <c r="R1146" s="401"/>
      <c r="S1146" s="401"/>
    </row>
    <row r="1147" spans="1:19" s="36" customFormat="1" ht="11.25" outlineLevel="4" x14ac:dyDescent="0.2">
      <c r="A1147" s="37"/>
      <c r="B1147" s="38"/>
      <c r="C1147" s="39" t="s">
        <v>839</v>
      </c>
      <c r="D1147" s="39"/>
      <c r="E1147" s="38"/>
      <c r="F1147" s="40">
        <v>0.72</v>
      </c>
      <c r="G1147" s="41"/>
      <c r="H1147" s="42"/>
      <c r="I1147" s="41"/>
      <c r="J1147" s="43"/>
      <c r="K1147" s="44"/>
      <c r="L1147" s="41"/>
      <c r="M1147" s="41"/>
      <c r="N1147" s="41"/>
      <c r="O1147" s="58" t="s">
        <v>2</v>
      </c>
      <c r="P1147" s="41"/>
      <c r="Q1147" s="41"/>
      <c r="R1147" s="401"/>
      <c r="S1147" s="401"/>
    </row>
    <row r="1148" spans="1:19" s="36" customFormat="1" ht="11.25" outlineLevel="4" x14ac:dyDescent="0.2">
      <c r="A1148" s="37"/>
      <c r="B1148" s="38"/>
      <c r="C1148" s="39" t="s">
        <v>1241</v>
      </c>
      <c r="D1148" s="39"/>
      <c r="E1148" s="38"/>
      <c r="F1148" s="40">
        <v>0.31400000000000006</v>
      </c>
      <c r="G1148" s="41"/>
      <c r="H1148" s="42"/>
      <c r="I1148" s="41"/>
      <c r="J1148" s="43"/>
      <c r="K1148" s="44"/>
      <c r="L1148" s="41"/>
      <c r="M1148" s="41"/>
      <c r="N1148" s="41"/>
      <c r="O1148" s="58" t="s">
        <v>2</v>
      </c>
      <c r="P1148" s="41"/>
      <c r="Q1148" s="41"/>
      <c r="R1148" s="401"/>
      <c r="S1148" s="401"/>
    </row>
    <row r="1149" spans="1:19" s="36" customFormat="1" ht="11.25" outlineLevel="4" x14ac:dyDescent="0.2">
      <c r="A1149" s="37"/>
      <c r="B1149" s="38"/>
      <c r="C1149" s="39" t="s">
        <v>840</v>
      </c>
      <c r="D1149" s="39"/>
      <c r="E1149" s="38"/>
      <c r="F1149" s="40">
        <v>0.24</v>
      </c>
      <c r="G1149" s="41"/>
      <c r="H1149" s="42"/>
      <c r="I1149" s="41"/>
      <c r="J1149" s="43"/>
      <c r="K1149" s="44"/>
      <c r="L1149" s="41"/>
      <c r="M1149" s="41"/>
      <c r="N1149" s="41"/>
      <c r="O1149" s="58" t="s">
        <v>2</v>
      </c>
      <c r="P1149" s="41"/>
      <c r="Q1149" s="41"/>
      <c r="R1149" s="401"/>
      <c r="S1149" s="401"/>
    </row>
    <row r="1150" spans="1:19" s="36" customFormat="1" ht="11.25" outlineLevel="4" x14ac:dyDescent="0.2">
      <c r="A1150" s="37"/>
      <c r="B1150" s="38"/>
      <c r="C1150" s="39" t="s">
        <v>970</v>
      </c>
      <c r="D1150" s="39"/>
      <c r="E1150" s="38"/>
      <c r="F1150" s="40">
        <v>2.0250000000000004</v>
      </c>
      <c r="G1150" s="41"/>
      <c r="H1150" s="42"/>
      <c r="I1150" s="41"/>
      <c r="J1150" s="43"/>
      <c r="K1150" s="44"/>
      <c r="L1150" s="41"/>
      <c r="M1150" s="41"/>
      <c r="N1150" s="41"/>
      <c r="O1150" s="58" t="s">
        <v>2</v>
      </c>
      <c r="P1150" s="41"/>
      <c r="Q1150" s="41"/>
      <c r="R1150" s="401"/>
      <c r="S1150" s="401"/>
    </row>
    <row r="1151" spans="1:19" s="36" customFormat="1" ht="11.25" outlineLevel="4" x14ac:dyDescent="0.2">
      <c r="A1151" s="37"/>
      <c r="B1151" s="38"/>
      <c r="C1151" s="39" t="s">
        <v>789</v>
      </c>
      <c r="D1151" s="39"/>
      <c r="E1151" s="38"/>
      <c r="F1151" s="40">
        <v>0.72000000000000008</v>
      </c>
      <c r="G1151" s="41"/>
      <c r="H1151" s="42"/>
      <c r="I1151" s="41"/>
      <c r="J1151" s="43"/>
      <c r="K1151" s="44"/>
      <c r="L1151" s="41"/>
      <c r="M1151" s="41"/>
      <c r="N1151" s="41"/>
      <c r="O1151" s="58" t="s">
        <v>2</v>
      </c>
      <c r="P1151" s="41"/>
      <c r="Q1151" s="41"/>
      <c r="R1151" s="401"/>
      <c r="S1151" s="401"/>
    </row>
    <row r="1152" spans="1:19" s="36" customFormat="1" ht="11.25" outlineLevel="4" x14ac:dyDescent="0.2">
      <c r="A1152" s="37"/>
      <c r="B1152" s="38"/>
      <c r="C1152" s="39" t="s">
        <v>791</v>
      </c>
      <c r="D1152" s="39"/>
      <c r="E1152" s="38"/>
      <c r="F1152" s="40">
        <v>0.36000000000000004</v>
      </c>
      <c r="G1152" s="41"/>
      <c r="H1152" s="42"/>
      <c r="I1152" s="41"/>
      <c r="J1152" s="43"/>
      <c r="K1152" s="44"/>
      <c r="L1152" s="41"/>
      <c r="M1152" s="41"/>
      <c r="N1152" s="41"/>
      <c r="O1152" s="58" t="s">
        <v>2</v>
      </c>
      <c r="P1152" s="41"/>
      <c r="Q1152" s="41"/>
      <c r="R1152" s="401"/>
      <c r="S1152" s="401"/>
    </row>
    <row r="1153" spans="1:19" s="36" customFormat="1" ht="11.25" outlineLevel="4" x14ac:dyDescent="0.2">
      <c r="A1153" s="37"/>
      <c r="B1153" s="38"/>
      <c r="C1153" s="39" t="s">
        <v>793</v>
      </c>
      <c r="D1153" s="39"/>
      <c r="E1153" s="38"/>
      <c r="F1153" s="40">
        <v>0.36000000000000004</v>
      </c>
      <c r="G1153" s="41"/>
      <c r="H1153" s="42"/>
      <c r="I1153" s="41"/>
      <c r="J1153" s="43"/>
      <c r="K1153" s="44"/>
      <c r="L1153" s="41"/>
      <c r="M1153" s="41"/>
      <c r="N1153" s="41"/>
      <c r="O1153" s="58" t="s">
        <v>2</v>
      </c>
      <c r="P1153" s="41"/>
      <c r="Q1153" s="41"/>
      <c r="R1153" s="401"/>
      <c r="S1153" s="401"/>
    </row>
    <row r="1154" spans="1:19" s="36" customFormat="1" ht="11.25" outlineLevel="4" x14ac:dyDescent="0.2">
      <c r="A1154" s="37"/>
      <c r="B1154" s="38"/>
      <c r="C1154" s="39" t="s">
        <v>973</v>
      </c>
      <c r="D1154" s="39"/>
      <c r="E1154" s="38"/>
      <c r="F1154" s="40">
        <v>2.1120000000000001</v>
      </c>
      <c r="G1154" s="41"/>
      <c r="H1154" s="42"/>
      <c r="I1154" s="41"/>
      <c r="J1154" s="43"/>
      <c r="K1154" s="44"/>
      <c r="L1154" s="41"/>
      <c r="M1154" s="41"/>
      <c r="N1154" s="41"/>
      <c r="O1154" s="58" t="s">
        <v>2</v>
      </c>
      <c r="P1154" s="41"/>
      <c r="Q1154" s="41"/>
      <c r="R1154" s="401"/>
      <c r="S1154" s="401"/>
    </row>
    <row r="1155" spans="1:19" s="36" customFormat="1" ht="11.25" outlineLevel="4" x14ac:dyDescent="0.2">
      <c r="A1155" s="37"/>
      <c r="B1155" s="38"/>
      <c r="C1155" s="39" t="s">
        <v>844</v>
      </c>
      <c r="D1155" s="39"/>
      <c r="E1155" s="38"/>
      <c r="F1155" s="40">
        <v>3.7920000000000003</v>
      </c>
      <c r="G1155" s="41"/>
      <c r="H1155" s="42"/>
      <c r="I1155" s="41"/>
      <c r="J1155" s="43"/>
      <c r="K1155" s="44"/>
      <c r="L1155" s="41"/>
      <c r="M1155" s="41"/>
      <c r="N1155" s="41"/>
      <c r="O1155" s="58" t="s">
        <v>2</v>
      </c>
      <c r="P1155" s="41"/>
      <c r="Q1155" s="41"/>
      <c r="R1155" s="401"/>
      <c r="S1155" s="401"/>
    </row>
    <row r="1156" spans="1:19" s="36" customFormat="1" ht="11.25" outlineLevel="4" x14ac:dyDescent="0.2">
      <c r="A1156" s="37"/>
      <c r="B1156" s="38"/>
      <c r="C1156" s="39" t="s">
        <v>845</v>
      </c>
      <c r="D1156" s="39"/>
      <c r="E1156" s="38"/>
      <c r="F1156" s="40">
        <v>3.7920000000000003</v>
      </c>
      <c r="G1156" s="41"/>
      <c r="H1156" s="42"/>
      <c r="I1156" s="41"/>
      <c r="J1156" s="43"/>
      <c r="K1156" s="44"/>
      <c r="L1156" s="41"/>
      <c r="M1156" s="41"/>
      <c r="N1156" s="41"/>
      <c r="O1156" s="58" t="s">
        <v>2</v>
      </c>
      <c r="P1156" s="41"/>
      <c r="Q1156" s="41"/>
      <c r="R1156" s="401"/>
      <c r="S1156" s="401"/>
    </row>
    <row r="1157" spans="1:19" s="36" customFormat="1" ht="11.25" outlineLevel="4" x14ac:dyDescent="0.2">
      <c r="A1157" s="37"/>
      <c r="B1157" s="38"/>
      <c r="C1157" s="39" t="s">
        <v>978</v>
      </c>
      <c r="D1157" s="39"/>
      <c r="E1157" s="38"/>
      <c r="F1157" s="40">
        <v>1.0740000000000001</v>
      </c>
      <c r="G1157" s="41"/>
      <c r="H1157" s="42"/>
      <c r="I1157" s="41"/>
      <c r="J1157" s="43"/>
      <c r="K1157" s="44"/>
      <c r="L1157" s="41"/>
      <c r="M1157" s="41"/>
      <c r="N1157" s="41"/>
      <c r="O1157" s="58" t="s">
        <v>2</v>
      </c>
      <c r="P1157" s="41"/>
      <c r="Q1157" s="41"/>
      <c r="R1157" s="401"/>
      <c r="S1157" s="401"/>
    </row>
    <row r="1158" spans="1:19" s="36" customFormat="1" ht="11.25" outlineLevel="4" x14ac:dyDescent="0.2">
      <c r="A1158" s="37"/>
      <c r="B1158" s="38"/>
      <c r="C1158" s="39" t="s">
        <v>980</v>
      </c>
      <c r="D1158" s="39"/>
      <c r="E1158" s="38"/>
      <c r="F1158" s="40">
        <v>0.73799999999999988</v>
      </c>
      <c r="G1158" s="41"/>
      <c r="H1158" s="42"/>
      <c r="I1158" s="41"/>
      <c r="J1158" s="43"/>
      <c r="K1158" s="44"/>
      <c r="L1158" s="41"/>
      <c r="M1158" s="41"/>
      <c r="N1158" s="41"/>
      <c r="O1158" s="58" t="s">
        <v>2</v>
      </c>
      <c r="P1158" s="41"/>
      <c r="Q1158" s="41"/>
      <c r="R1158" s="401"/>
      <c r="S1158" s="401"/>
    </row>
    <row r="1159" spans="1:19" s="36" customFormat="1" ht="11.25" outlineLevel="4" x14ac:dyDescent="0.2">
      <c r="A1159" s="37"/>
      <c r="B1159" s="38"/>
      <c r="C1159" s="39" t="s">
        <v>1</v>
      </c>
      <c r="D1159" s="39"/>
      <c r="E1159" s="38"/>
      <c r="F1159" s="40">
        <v>141.52250000000001</v>
      </c>
      <c r="G1159" s="41"/>
      <c r="H1159" s="42"/>
      <c r="I1159" s="41"/>
      <c r="J1159" s="43"/>
      <c r="K1159" s="44"/>
      <c r="L1159" s="41"/>
      <c r="M1159" s="41"/>
      <c r="N1159" s="41"/>
      <c r="O1159" s="58" t="s">
        <v>2</v>
      </c>
      <c r="P1159" s="41"/>
      <c r="Q1159" s="41"/>
      <c r="R1159" s="401"/>
      <c r="S1159" s="401"/>
    </row>
    <row r="1160" spans="1:19" s="36" customFormat="1" ht="11.25" outlineLevel="4" x14ac:dyDescent="0.2">
      <c r="A1160" s="37"/>
      <c r="B1160" s="38"/>
      <c r="C1160" s="39" t="s">
        <v>1206</v>
      </c>
      <c r="D1160" s="39"/>
      <c r="E1160" s="38"/>
      <c r="F1160" s="40">
        <v>0</v>
      </c>
      <c r="G1160" s="41"/>
      <c r="H1160" s="42"/>
      <c r="I1160" s="41"/>
      <c r="J1160" s="43"/>
      <c r="K1160" s="44"/>
      <c r="L1160" s="41"/>
      <c r="M1160" s="41"/>
      <c r="N1160" s="41"/>
      <c r="O1160" s="58" t="s">
        <v>2</v>
      </c>
      <c r="P1160" s="41"/>
      <c r="Q1160" s="41"/>
      <c r="R1160" s="401"/>
      <c r="S1160" s="401"/>
    </row>
    <row r="1161" spans="1:19" s="36" customFormat="1" ht="11.25" outlineLevel="4" x14ac:dyDescent="0.2">
      <c r="A1161" s="37"/>
      <c r="B1161" s="38"/>
      <c r="C1161" s="39" t="s">
        <v>866</v>
      </c>
      <c r="D1161" s="39"/>
      <c r="E1161" s="38"/>
      <c r="F1161" s="40">
        <v>0.75</v>
      </c>
      <c r="G1161" s="41"/>
      <c r="H1161" s="42"/>
      <c r="I1161" s="41"/>
      <c r="J1161" s="43"/>
      <c r="K1161" s="44"/>
      <c r="L1161" s="41"/>
      <c r="M1161" s="41"/>
      <c r="N1161" s="41"/>
      <c r="O1161" s="58" t="s">
        <v>2</v>
      </c>
      <c r="P1161" s="41"/>
      <c r="Q1161" s="41"/>
      <c r="R1161" s="401"/>
      <c r="S1161" s="401"/>
    </row>
    <row r="1162" spans="1:19" s="36" customFormat="1" ht="11.25" outlineLevel="4" x14ac:dyDescent="0.2">
      <c r="A1162" s="37"/>
      <c r="B1162" s="38"/>
      <c r="C1162" s="39" t="s">
        <v>869</v>
      </c>
      <c r="D1162" s="39"/>
      <c r="E1162" s="38"/>
      <c r="F1162" s="40">
        <v>1.1475</v>
      </c>
      <c r="G1162" s="41"/>
      <c r="H1162" s="42"/>
      <c r="I1162" s="41"/>
      <c r="J1162" s="43"/>
      <c r="K1162" s="44"/>
      <c r="L1162" s="41"/>
      <c r="M1162" s="41"/>
      <c r="N1162" s="41"/>
      <c r="O1162" s="58" t="s">
        <v>2</v>
      </c>
      <c r="P1162" s="41"/>
      <c r="Q1162" s="41"/>
      <c r="R1162" s="401"/>
      <c r="S1162" s="401"/>
    </row>
    <row r="1163" spans="1:19" s="36" customFormat="1" ht="11.25" outlineLevel="4" x14ac:dyDescent="0.2">
      <c r="A1163" s="37"/>
      <c r="B1163" s="38"/>
      <c r="C1163" s="39" t="s">
        <v>870</v>
      </c>
      <c r="D1163" s="39"/>
      <c r="E1163" s="38"/>
      <c r="F1163" s="40">
        <v>1.6</v>
      </c>
      <c r="G1163" s="41"/>
      <c r="H1163" s="42"/>
      <c r="I1163" s="41"/>
      <c r="J1163" s="43"/>
      <c r="K1163" s="44"/>
      <c r="L1163" s="41"/>
      <c r="M1163" s="41"/>
      <c r="N1163" s="41"/>
      <c r="O1163" s="58" t="s">
        <v>2</v>
      </c>
      <c r="P1163" s="41"/>
      <c r="Q1163" s="41"/>
      <c r="R1163" s="401"/>
      <c r="S1163" s="401"/>
    </row>
    <row r="1164" spans="1:19" s="36" customFormat="1" ht="11.25" outlineLevel="4" x14ac:dyDescent="0.2">
      <c r="A1164" s="37"/>
      <c r="B1164" s="38"/>
      <c r="C1164" s="39" t="s">
        <v>872</v>
      </c>
      <c r="D1164" s="39"/>
      <c r="E1164" s="38"/>
      <c r="F1164" s="40">
        <v>0.45499999999999996</v>
      </c>
      <c r="G1164" s="41"/>
      <c r="H1164" s="42"/>
      <c r="I1164" s="41"/>
      <c r="J1164" s="43"/>
      <c r="K1164" s="44"/>
      <c r="L1164" s="41"/>
      <c r="M1164" s="41"/>
      <c r="N1164" s="41"/>
      <c r="O1164" s="58" t="s">
        <v>2</v>
      </c>
      <c r="P1164" s="41"/>
      <c r="Q1164" s="41"/>
      <c r="R1164" s="401"/>
      <c r="S1164" s="401"/>
    </row>
    <row r="1165" spans="1:19" s="36" customFormat="1" ht="11.25" outlineLevel="4" x14ac:dyDescent="0.2">
      <c r="A1165" s="37"/>
      <c r="B1165" s="38"/>
      <c r="C1165" s="39" t="s">
        <v>876</v>
      </c>
      <c r="D1165" s="39"/>
      <c r="E1165" s="38"/>
      <c r="F1165" s="40">
        <v>0.22000000000000003</v>
      </c>
      <c r="G1165" s="41"/>
      <c r="H1165" s="42"/>
      <c r="I1165" s="41"/>
      <c r="J1165" s="43"/>
      <c r="K1165" s="44"/>
      <c r="L1165" s="41"/>
      <c r="M1165" s="41"/>
      <c r="N1165" s="41"/>
      <c r="O1165" s="58" t="s">
        <v>2</v>
      </c>
      <c r="P1165" s="41"/>
      <c r="Q1165" s="41"/>
      <c r="R1165" s="401"/>
      <c r="S1165" s="401"/>
    </row>
    <row r="1166" spans="1:19" s="36" customFormat="1" ht="11.25" outlineLevel="4" x14ac:dyDescent="0.2">
      <c r="A1166" s="37"/>
      <c r="B1166" s="38"/>
      <c r="C1166" s="39" t="s">
        <v>879</v>
      </c>
      <c r="D1166" s="39"/>
      <c r="E1166" s="38"/>
      <c r="F1166" s="40">
        <v>0.32000000000000006</v>
      </c>
      <c r="G1166" s="41"/>
      <c r="H1166" s="42"/>
      <c r="I1166" s="41"/>
      <c r="J1166" s="43"/>
      <c r="K1166" s="44"/>
      <c r="L1166" s="41"/>
      <c r="M1166" s="41"/>
      <c r="N1166" s="41"/>
      <c r="O1166" s="58" t="s">
        <v>2</v>
      </c>
      <c r="P1166" s="41"/>
      <c r="Q1166" s="41"/>
      <c r="R1166" s="401"/>
      <c r="S1166" s="401"/>
    </row>
    <row r="1167" spans="1:19" s="36" customFormat="1" ht="11.25" outlineLevel="4" x14ac:dyDescent="0.2">
      <c r="A1167" s="37"/>
      <c r="B1167" s="38"/>
      <c r="C1167" s="39" t="s">
        <v>882</v>
      </c>
      <c r="D1167" s="39"/>
      <c r="E1167" s="38"/>
      <c r="F1167" s="40">
        <v>0.33</v>
      </c>
      <c r="G1167" s="41"/>
      <c r="H1167" s="42"/>
      <c r="I1167" s="41"/>
      <c r="J1167" s="43"/>
      <c r="K1167" s="44"/>
      <c r="L1167" s="41"/>
      <c r="M1167" s="41"/>
      <c r="N1167" s="41"/>
      <c r="O1167" s="58" t="s">
        <v>2</v>
      </c>
      <c r="P1167" s="41"/>
      <c r="Q1167" s="41"/>
      <c r="R1167" s="401"/>
      <c r="S1167" s="401"/>
    </row>
    <row r="1168" spans="1:19" s="36" customFormat="1" ht="11.25" outlineLevel="4" x14ac:dyDescent="0.2">
      <c r="A1168" s="37"/>
      <c r="B1168" s="38"/>
      <c r="C1168" s="39" t="s">
        <v>884</v>
      </c>
      <c r="D1168" s="39"/>
      <c r="E1168" s="38"/>
      <c r="F1168" s="40">
        <v>0.13</v>
      </c>
      <c r="G1168" s="41"/>
      <c r="H1168" s="42"/>
      <c r="I1168" s="41"/>
      <c r="J1168" s="43"/>
      <c r="K1168" s="44"/>
      <c r="L1168" s="41"/>
      <c r="M1168" s="41"/>
      <c r="N1168" s="41"/>
      <c r="O1168" s="58" t="s">
        <v>2</v>
      </c>
      <c r="P1168" s="41"/>
      <c r="Q1168" s="41"/>
      <c r="R1168" s="401"/>
      <c r="S1168" s="401"/>
    </row>
    <row r="1169" spans="1:27" s="36" customFormat="1" ht="11.25" outlineLevel="4" x14ac:dyDescent="0.2">
      <c r="A1169" s="37"/>
      <c r="B1169" s="38"/>
      <c r="C1169" s="39" t="s">
        <v>888</v>
      </c>
      <c r="D1169" s="39"/>
      <c r="E1169" s="38"/>
      <c r="F1169" s="40">
        <v>0.44999999999999996</v>
      </c>
      <c r="G1169" s="41"/>
      <c r="H1169" s="42"/>
      <c r="I1169" s="41"/>
      <c r="J1169" s="43"/>
      <c r="K1169" s="44"/>
      <c r="L1169" s="41"/>
      <c r="M1169" s="41"/>
      <c r="N1169" s="41"/>
      <c r="O1169" s="58" t="s">
        <v>2</v>
      </c>
      <c r="P1169" s="41"/>
      <c r="Q1169" s="41"/>
      <c r="R1169" s="401"/>
      <c r="S1169" s="401"/>
    </row>
    <row r="1170" spans="1:27" s="36" customFormat="1" ht="11.25" outlineLevel="4" x14ac:dyDescent="0.2">
      <c r="A1170" s="37"/>
      <c r="B1170" s="38"/>
      <c r="C1170" s="39" t="s">
        <v>894</v>
      </c>
      <c r="D1170" s="39"/>
      <c r="E1170" s="38"/>
      <c r="F1170" s="40">
        <v>0.58499999999999996</v>
      </c>
      <c r="G1170" s="41"/>
      <c r="H1170" s="42"/>
      <c r="I1170" s="41"/>
      <c r="J1170" s="43"/>
      <c r="K1170" s="44"/>
      <c r="L1170" s="41"/>
      <c r="M1170" s="41"/>
      <c r="N1170" s="41"/>
      <c r="O1170" s="58" t="s">
        <v>2</v>
      </c>
      <c r="P1170" s="41"/>
      <c r="Q1170" s="41"/>
      <c r="R1170" s="401"/>
      <c r="S1170" s="401"/>
    </row>
    <row r="1171" spans="1:27" s="36" customFormat="1" ht="11.25" outlineLevel="4" x14ac:dyDescent="0.2">
      <c r="A1171" s="37"/>
      <c r="B1171" s="38"/>
      <c r="C1171" s="39" t="s">
        <v>896</v>
      </c>
      <c r="D1171" s="39"/>
      <c r="E1171" s="38"/>
      <c r="F1171" s="40">
        <v>0.24</v>
      </c>
      <c r="G1171" s="41"/>
      <c r="H1171" s="42"/>
      <c r="I1171" s="41"/>
      <c r="J1171" s="43"/>
      <c r="K1171" s="44"/>
      <c r="L1171" s="41"/>
      <c r="M1171" s="41"/>
      <c r="N1171" s="41"/>
      <c r="O1171" s="58" t="s">
        <v>2</v>
      </c>
      <c r="P1171" s="41"/>
      <c r="Q1171" s="41"/>
      <c r="R1171" s="401"/>
      <c r="S1171" s="401"/>
    </row>
    <row r="1172" spans="1:27" s="36" customFormat="1" ht="11.25" outlineLevel="4" x14ac:dyDescent="0.2">
      <c r="A1172" s="37"/>
      <c r="B1172" s="38"/>
      <c r="C1172" s="39" t="s">
        <v>900</v>
      </c>
      <c r="D1172" s="39"/>
      <c r="E1172" s="38"/>
      <c r="F1172" s="40">
        <v>0.66</v>
      </c>
      <c r="G1172" s="41"/>
      <c r="H1172" s="42"/>
      <c r="I1172" s="41"/>
      <c r="J1172" s="43"/>
      <c r="K1172" s="44"/>
      <c r="L1172" s="41"/>
      <c r="M1172" s="41"/>
      <c r="N1172" s="41"/>
      <c r="O1172" s="58" t="s">
        <v>2</v>
      </c>
      <c r="P1172" s="41"/>
      <c r="Q1172" s="41"/>
      <c r="R1172" s="401"/>
      <c r="S1172" s="401"/>
    </row>
    <row r="1173" spans="1:27" s="36" customFormat="1" ht="11.25" outlineLevel="4" x14ac:dyDescent="0.2">
      <c r="A1173" s="37"/>
      <c r="B1173" s="38"/>
      <c r="C1173" s="39" t="s">
        <v>1</v>
      </c>
      <c r="D1173" s="39"/>
      <c r="E1173" s="38"/>
      <c r="F1173" s="40">
        <v>6.8875000000000011</v>
      </c>
      <c r="G1173" s="41"/>
      <c r="H1173" s="42"/>
      <c r="I1173" s="41"/>
      <c r="J1173" s="43"/>
      <c r="K1173" s="44"/>
      <c r="L1173" s="41"/>
      <c r="M1173" s="41"/>
      <c r="N1173" s="41"/>
      <c r="O1173" s="58" t="s">
        <v>2</v>
      </c>
      <c r="P1173" s="41"/>
      <c r="Q1173" s="41"/>
      <c r="R1173" s="401"/>
      <c r="S1173" s="401"/>
    </row>
    <row r="1174" spans="1:27" s="36" customFormat="1" ht="11.25" outlineLevel="4" x14ac:dyDescent="0.2">
      <c r="A1174" s="37"/>
      <c r="B1174" s="38"/>
      <c r="C1174" s="39" t="s">
        <v>1199</v>
      </c>
      <c r="D1174" s="39"/>
      <c r="E1174" s="38"/>
      <c r="F1174" s="40">
        <v>0</v>
      </c>
      <c r="G1174" s="41"/>
      <c r="H1174" s="42"/>
      <c r="I1174" s="41"/>
      <c r="J1174" s="43"/>
      <c r="K1174" s="44"/>
      <c r="L1174" s="41"/>
      <c r="M1174" s="41"/>
      <c r="N1174" s="41"/>
      <c r="O1174" s="58" t="s">
        <v>2</v>
      </c>
      <c r="P1174" s="41"/>
      <c r="Q1174" s="41"/>
      <c r="R1174" s="401"/>
      <c r="S1174" s="401"/>
    </row>
    <row r="1175" spans="1:27" s="36" customFormat="1" ht="11.25" outlineLevel="4" x14ac:dyDescent="0.2">
      <c r="A1175" s="37"/>
      <c r="B1175" s="38"/>
      <c r="C1175" s="39" t="s">
        <v>1371</v>
      </c>
      <c r="D1175" s="39"/>
      <c r="E1175" s="38"/>
      <c r="F1175" s="40">
        <v>-406.04450000000003</v>
      </c>
      <c r="G1175" s="41"/>
      <c r="H1175" s="42"/>
      <c r="I1175" s="41"/>
      <c r="J1175" s="43"/>
      <c r="K1175" s="44"/>
      <c r="L1175" s="41"/>
      <c r="M1175" s="41"/>
      <c r="N1175" s="41"/>
      <c r="O1175" s="58" t="s">
        <v>2</v>
      </c>
      <c r="P1175" s="41"/>
      <c r="Q1175" s="41"/>
      <c r="R1175" s="401"/>
      <c r="S1175" s="401"/>
    </row>
    <row r="1176" spans="1:27" s="30" customFormat="1" ht="12" outlineLevel="3" x14ac:dyDescent="0.2">
      <c r="A1176" s="12">
        <v>2</v>
      </c>
      <c r="B1176" s="31" t="s">
        <v>374</v>
      </c>
      <c r="C1176" s="32" t="s">
        <v>1861</v>
      </c>
      <c r="D1176" s="32" t="s">
        <v>17</v>
      </c>
      <c r="E1176" s="13" t="s">
        <v>7</v>
      </c>
      <c r="F1176" s="33">
        <v>706.81350000000066</v>
      </c>
      <c r="G1176" s="14">
        <v>0</v>
      </c>
      <c r="H1176" s="33">
        <f>F1176*(1+G1176/100)</f>
        <v>706.81350000000066</v>
      </c>
      <c r="I1176" s="475"/>
      <c r="J1176" s="15">
        <f>H1176*I1176</f>
        <v>0</v>
      </c>
      <c r="K1176" s="34"/>
      <c r="L1176" s="35">
        <f>H1176*K1176</f>
        <v>0</v>
      </c>
      <c r="M1176" s="34">
        <v>5.5E-2</v>
      </c>
      <c r="N1176" s="35">
        <f>H1176*M1176</f>
        <v>38.874742500000039</v>
      </c>
      <c r="O1176" s="15">
        <v>21</v>
      </c>
      <c r="P1176" s="15">
        <f>J1176*(O1176/100)</f>
        <v>0</v>
      </c>
      <c r="Q1176" s="15">
        <f>J1176+P1176</f>
        <v>0</v>
      </c>
      <c r="R1176" s="400"/>
      <c r="S1176" s="400"/>
      <c r="T1176" s="232"/>
      <c r="U1176" s="232"/>
      <c r="V1176" s="232"/>
      <c r="W1176" s="232"/>
      <c r="X1176" s="232"/>
      <c r="Y1176" s="232"/>
      <c r="Z1176" s="232"/>
      <c r="AA1176" s="232"/>
    </row>
    <row r="1177" spans="1:27" s="36" customFormat="1" ht="11.25" outlineLevel="4" x14ac:dyDescent="0.2">
      <c r="A1177" s="37"/>
      <c r="B1177" s="38"/>
      <c r="C1177" s="39" t="s">
        <v>1408</v>
      </c>
      <c r="D1177" s="39"/>
      <c r="E1177" s="38"/>
      <c r="F1177" s="40">
        <v>0</v>
      </c>
      <c r="G1177" s="41"/>
      <c r="H1177" s="42"/>
      <c r="I1177" s="41"/>
      <c r="J1177" s="43"/>
      <c r="K1177" s="44"/>
      <c r="L1177" s="41"/>
      <c r="M1177" s="41"/>
      <c r="N1177" s="41"/>
      <c r="O1177" s="58" t="s">
        <v>2</v>
      </c>
      <c r="P1177" s="41"/>
      <c r="Q1177" s="41"/>
      <c r="R1177" s="401"/>
      <c r="S1177" s="401"/>
    </row>
    <row r="1178" spans="1:27" s="36" customFormat="1" ht="11.25" outlineLevel="4" x14ac:dyDescent="0.2">
      <c r="A1178" s="37"/>
      <c r="B1178" s="38"/>
      <c r="C1178" s="39" t="s">
        <v>65</v>
      </c>
      <c r="D1178" s="39"/>
      <c r="E1178" s="38"/>
      <c r="F1178" s="40">
        <v>0</v>
      </c>
      <c r="G1178" s="41"/>
      <c r="H1178" s="42"/>
      <c r="I1178" s="41"/>
      <c r="J1178" s="43"/>
      <c r="K1178" s="44"/>
      <c r="L1178" s="41"/>
      <c r="M1178" s="41"/>
      <c r="N1178" s="41"/>
      <c r="O1178" s="58" t="s">
        <v>2</v>
      </c>
      <c r="P1178" s="41"/>
      <c r="Q1178" s="41"/>
      <c r="R1178" s="401"/>
      <c r="S1178" s="401"/>
    </row>
    <row r="1179" spans="1:27" s="36" customFormat="1" ht="11.25" outlineLevel="4" x14ac:dyDescent="0.2">
      <c r="A1179" s="37"/>
      <c r="B1179" s="38"/>
      <c r="C1179" s="39" t="s">
        <v>1350</v>
      </c>
      <c r="D1179" s="39"/>
      <c r="E1179" s="38"/>
      <c r="F1179" s="40">
        <v>59.201999999999998</v>
      </c>
      <c r="G1179" s="41"/>
      <c r="H1179" s="42"/>
      <c r="I1179" s="41"/>
      <c r="J1179" s="43"/>
      <c r="K1179" s="44"/>
      <c r="L1179" s="41"/>
      <c r="M1179" s="41"/>
      <c r="N1179" s="41"/>
      <c r="O1179" s="58" t="s">
        <v>2</v>
      </c>
      <c r="P1179" s="41"/>
      <c r="Q1179" s="41"/>
      <c r="R1179" s="401"/>
      <c r="S1179" s="401"/>
    </row>
    <row r="1180" spans="1:27" s="36" customFormat="1" ht="11.25" outlineLevel="4" x14ac:dyDescent="0.2">
      <c r="A1180" s="37"/>
      <c r="B1180" s="38"/>
      <c r="C1180" s="39" t="s">
        <v>1278</v>
      </c>
      <c r="D1180" s="39"/>
      <c r="E1180" s="38"/>
      <c r="F1180" s="40">
        <v>1.518</v>
      </c>
      <c r="G1180" s="41"/>
      <c r="H1180" s="42"/>
      <c r="I1180" s="41"/>
      <c r="J1180" s="43"/>
      <c r="K1180" s="44"/>
      <c r="L1180" s="41"/>
      <c r="M1180" s="41"/>
      <c r="N1180" s="41"/>
      <c r="O1180" s="58" t="s">
        <v>2</v>
      </c>
      <c r="P1180" s="41"/>
      <c r="Q1180" s="41"/>
      <c r="R1180" s="401"/>
      <c r="S1180" s="401"/>
    </row>
    <row r="1181" spans="1:27" s="36" customFormat="1" ht="11.25" outlineLevel="4" x14ac:dyDescent="0.2">
      <c r="A1181" s="37"/>
      <c r="B1181" s="38"/>
      <c r="C1181" s="39" t="s">
        <v>1280</v>
      </c>
      <c r="D1181" s="39"/>
      <c r="E1181" s="38"/>
      <c r="F1181" s="40">
        <v>5.3025000000000002</v>
      </c>
      <c r="G1181" s="41"/>
      <c r="H1181" s="42"/>
      <c r="I1181" s="41"/>
      <c r="J1181" s="43"/>
      <c r="K1181" s="44"/>
      <c r="L1181" s="41"/>
      <c r="M1181" s="41"/>
      <c r="N1181" s="41"/>
      <c r="O1181" s="58" t="s">
        <v>2</v>
      </c>
      <c r="P1181" s="41"/>
      <c r="Q1181" s="41"/>
      <c r="R1181" s="401"/>
      <c r="S1181" s="401"/>
    </row>
    <row r="1182" spans="1:27" s="36" customFormat="1" ht="11.25" outlineLevel="4" x14ac:dyDescent="0.2">
      <c r="A1182" s="37"/>
      <c r="B1182" s="38"/>
      <c r="C1182" s="39" t="s">
        <v>1282</v>
      </c>
      <c r="D1182" s="39"/>
      <c r="E1182" s="38"/>
      <c r="F1182" s="40">
        <v>0.7</v>
      </c>
      <c r="G1182" s="41"/>
      <c r="H1182" s="42"/>
      <c r="I1182" s="41"/>
      <c r="J1182" s="43"/>
      <c r="K1182" s="44"/>
      <c r="L1182" s="41"/>
      <c r="M1182" s="41"/>
      <c r="N1182" s="41"/>
      <c r="O1182" s="58" t="s">
        <v>2</v>
      </c>
      <c r="P1182" s="41"/>
      <c r="Q1182" s="41"/>
      <c r="R1182" s="401"/>
      <c r="S1182" s="401"/>
    </row>
    <row r="1183" spans="1:27" s="36" customFormat="1" ht="11.25" outlineLevel="4" x14ac:dyDescent="0.2">
      <c r="A1183" s="37"/>
      <c r="B1183" s="38"/>
      <c r="C1183" s="39" t="s">
        <v>1351</v>
      </c>
      <c r="D1183" s="39"/>
      <c r="E1183" s="38"/>
      <c r="F1183" s="40">
        <v>16.698</v>
      </c>
      <c r="G1183" s="41"/>
      <c r="H1183" s="42"/>
      <c r="I1183" s="41"/>
      <c r="J1183" s="43"/>
      <c r="K1183" s="44"/>
      <c r="L1183" s="41"/>
      <c r="M1183" s="41"/>
      <c r="N1183" s="41"/>
      <c r="O1183" s="58" t="s">
        <v>2</v>
      </c>
      <c r="P1183" s="41"/>
      <c r="Q1183" s="41"/>
      <c r="R1183" s="401"/>
      <c r="S1183" s="401"/>
    </row>
    <row r="1184" spans="1:27" s="36" customFormat="1" ht="11.25" outlineLevel="4" x14ac:dyDescent="0.2">
      <c r="A1184" s="37"/>
      <c r="B1184" s="38"/>
      <c r="C1184" s="39" t="s">
        <v>1284</v>
      </c>
      <c r="D1184" s="39"/>
      <c r="E1184" s="38"/>
      <c r="F1184" s="40">
        <v>2.4200000000000004</v>
      </c>
      <c r="G1184" s="41"/>
      <c r="H1184" s="42"/>
      <c r="I1184" s="41"/>
      <c r="J1184" s="43"/>
      <c r="K1184" s="44"/>
      <c r="L1184" s="41"/>
      <c r="M1184" s="41"/>
      <c r="N1184" s="41"/>
      <c r="O1184" s="58" t="s">
        <v>2</v>
      </c>
      <c r="P1184" s="41"/>
      <c r="Q1184" s="41"/>
      <c r="R1184" s="401"/>
      <c r="S1184" s="401"/>
    </row>
    <row r="1185" spans="1:19" s="36" customFormat="1" ht="11.25" outlineLevel="4" x14ac:dyDescent="0.2">
      <c r="A1185" s="37"/>
      <c r="B1185" s="38"/>
      <c r="C1185" s="39" t="s">
        <v>1354</v>
      </c>
      <c r="D1185" s="39"/>
      <c r="E1185" s="38"/>
      <c r="F1185" s="40">
        <v>82.8</v>
      </c>
      <c r="G1185" s="41"/>
      <c r="H1185" s="42"/>
      <c r="I1185" s="41"/>
      <c r="J1185" s="43"/>
      <c r="K1185" s="44"/>
      <c r="L1185" s="41"/>
      <c r="M1185" s="41"/>
      <c r="N1185" s="41"/>
      <c r="O1185" s="58" t="s">
        <v>2</v>
      </c>
      <c r="P1185" s="41"/>
      <c r="Q1185" s="41"/>
      <c r="R1185" s="401"/>
      <c r="S1185" s="401"/>
    </row>
    <row r="1186" spans="1:19" s="36" customFormat="1" ht="11.25" outlineLevel="4" x14ac:dyDescent="0.2">
      <c r="A1186" s="37"/>
      <c r="B1186" s="38"/>
      <c r="C1186" s="39" t="s">
        <v>1353</v>
      </c>
      <c r="D1186" s="39"/>
      <c r="E1186" s="38"/>
      <c r="F1186" s="40">
        <v>63.360000000000007</v>
      </c>
      <c r="G1186" s="41"/>
      <c r="H1186" s="42"/>
      <c r="I1186" s="41"/>
      <c r="J1186" s="43"/>
      <c r="K1186" s="44"/>
      <c r="L1186" s="41"/>
      <c r="M1186" s="41"/>
      <c r="N1186" s="41"/>
      <c r="O1186" s="58" t="s">
        <v>2</v>
      </c>
      <c r="P1186" s="41"/>
      <c r="Q1186" s="41"/>
      <c r="R1186" s="401"/>
      <c r="S1186" s="401"/>
    </row>
    <row r="1187" spans="1:19" s="36" customFormat="1" ht="11.25" outlineLevel="4" x14ac:dyDescent="0.2">
      <c r="A1187" s="37"/>
      <c r="B1187" s="38"/>
      <c r="C1187" s="39" t="s">
        <v>1357</v>
      </c>
      <c r="D1187" s="39"/>
      <c r="E1187" s="38"/>
      <c r="F1187" s="40">
        <v>65</v>
      </c>
      <c r="G1187" s="41"/>
      <c r="H1187" s="42"/>
      <c r="I1187" s="41"/>
      <c r="J1187" s="43"/>
      <c r="K1187" s="44"/>
      <c r="L1187" s="41"/>
      <c r="M1187" s="41"/>
      <c r="N1187" s="41"/>
      <c r="O1187" s="58" t="s">
        <v>2</v>
      </c>
      <c r="P1187" s="41"/>
      <c r="Q1187" s="41"/>
      <c r="R1187" s="401"/>
      <c r="S1187" s="401"/>
    </row>
    <row r="1188" spans="1:19" s="36" customFormat="1" ht="11.25" outlineLevel="4" x14ac:dyDescent="0.2">
      <c r="A1188" s="37"/>
      <c r="B1188" s="38"/>
      <c r="C1188" s="39" t="s">
        <v>1356</v>
      </c>
      <c r="D1188" s="39"/>
      <c r="E1188" s="38"/>
      <c r="F1188" s="40">
        <v>62.400000000000006</v>
      </c>
      <c r="G1188" s="41"/>
      <c r="H1188" s="42"/>
      <c r="I1188" s="41"/>
      <c r="J1188" s="43"/>
      <c r="K1188" s="44"/>
      <c r="L1188" s="41"/>
      <c r="M1188" s="41"/>
      <c r="N1188" s="41"/>
      <c r="O1188" s="58" t="s">
        <v>2</v>
      </c>
      <c r="P1188" s="41"/>
      <c r="Q1188" s="41"/>
      <c r="R1188" s="401"/>
      <c r="S1188" s="401"/>
    </row>
    <row r="1189" spans="1:19" s="36" customFormat="1" ht="11.25" outlineLevel="4" x14ac:dyDescent="0.2">
      <c r="A1189" s="37"/>
      <c r="B1189" s="38"/>
      <c r="C1189" s="39" t="s">
        <v>1285</v>
      </c>
      <c r="D1189" s="39"/>
      <c r="E1189" s="38"/>
      <c r="F1189" s="40">
        <v>0.60000000000000009</v>
      </c>
      <c r="G1189" s="41"/>
      <c r="H1189" s="42"/>
      <c r="I1189" s="41"/>
      <c r="J1189" s="43"/>
      <c r="K1189" s="44"/>
      <c r="L1189" s="41"/>
      <c r="M1189" s="41"/>
      <c r="N1189" s="41"/>
      <c r="O1189" s="58" t="s">
        <v>2</v>
      </c>
      <c r="P1189" s="41"/>
      <c r="Q1189" s="41"/>
      <c r="R1189" s="401"/>
      <c r="S1189" s="401"/>
    </row>
    <row r="1190" spans="1:19" s="36" customFormat="1" ht="11.25" outlineLevel="4" x14ac:dyDescent="0.2">
      <c r="A1190" s="37"/>
      <c r="B1190" s="38"/>
      <c r="C1190" s="39" t="s">
        <v>1288</v>
      </c>
      <c r="D1190" s="39"/>
      <c r="E1190" s="38"/>
      <c r="F1190" s="40">
        <v>13.41</v>
      </c>
      <c r="G1190" s="41"/>
      <c r="H1190" s="42"/>
      <c r="I1190" s="41"/>
      <c r="J1190" s="43"/>
      <c r="K1190" s="44"/>
      <c r="L1190" s="41"/>
      <c r="M1190" s="41"/>
      <c r="N1190" s="41"/>
      <c r="O1190" s="58" t="s">
        <v>2</v>
      </c>
      <c r="P1190" s="41"/>
      <c r="Q1190" s="41"/>
      <c r="R1190" s="401"/>
      <c r="S1190" s="401"/>
    </row>
    <row r="1191" spans="1:19" s="36" customFormat="1" ht="11.25" outlineLevel="4" x14ac:dyDescent="0.2">
      <c r="A1191" s="37"/>
      <c r="B1191" s="38"/>
      <c r="C1191" s="39" t="s">
        <v>1360</v>
      </c>
      <c r="D1191" s="39"/>
      <c r="E1191" s="38"/>
      <c r="F1191" s="40">
        <v>17.880000000000003</v>
      </c>
      <c r="G1191" s="41"/>
      <c r="H1191" s="42"/>
      <c r="I1191" s="41"/>
      <c r="J1191" s="43"/>
      <c r="K1191" s="44"/>
      <c r="L1191" s="41"/>
      <c r="M1191" s="41"/>
      <c r="N1191" s="41"/>
      <c r="O1191" s="58" t="s">
        <v>2</v>
      </c>
      <c r="P1191" s="41"/>
      <c r="Q1191" s="41"/>
      <c r="R1191" s="401"/>
      <c r="S1191" s="401"/>
    </row>
    <row r="1192" spans="1:19" s="36" customFormat="1" ht="11.25" outlineLevel="4" x14ac:dyDescent="0.2">
      <c r="A1192" s="37"/>
      <c r="B1192" s="38"/>
      <c r="C1192" s="39" t="s">
        <v>1289</v>
      </c>
      <c r="D1192" s="39"/>
      <c r="E1192" s="38"/>
      <c r="F1192" s="40">
        <v>5.66</v>
      </c>
      <c r="G1192" s="41"/>
      <c r="H1192" s="42"/>
      <c r="I1192" s="41"/>
      <c r="J1192" s="43"/>
      <c r="K1192" s="44"/>
      <c r="L1192" s="41"/>
      <c r="M1192" s="41"/>
      <c r="N1192" s="41"/>
      <c r="O1192" s="58" t="s">
        <v>2</v>
      </c>
      <c r="P1192" s="41"/>
      <c r="Q1192" s="41"/>
      <c r="R1192" s="401"/>
      <c r="S1192" s="401"/>
    </row>
    <row r="1193" spans="1:19" s="36" customFormat="1" ht="11.25" outlineLevel="4" x14ac:dyDescent="0.2">
      <c r="A1193" s="37"/>
      <c r="B1193" s="38"/>
      <c r="C1193" s="39" t="s">
        <v>1291</v>
      </c>
      <c r="D1193" s="39"/>
      <c r="E1193" s="38"/>
      <c r="F1193" s="40">
        <v>7</v>
      </c>
      <c r="G1193" s="41"/>
      <c r="H1193" s="42"/>
      <c r="I1193" s="41"/>
      <c r="J1193" s="43"/>
      <c r="K1193" s="44"/>
      <c r="L1193" s="41"/>
      <c r="M1193" s="41"/>
      <c r="N1193" s="41"/>
      <c r="O1193" s="58" t="s">
        <v>2</v>
      </c>
      <c r="P1193" s="41"/>
      <c r="Q1193" s="41"/>
      <c r="R1193" s="401"/>
      <c r="S1193" s="401"/>
    </row>
    <row r="1194" spans="1:19" s="36" customFormat="1" ht="11.25" outlineLevel="4" x14ac:dyDescent="0.2">
      <c r="A1194" s="37"/>
      <c r="B1194" s="38"/>
      <c r="C1194" s="39" t="s">
        <v>1293</v>
      </c>
      <c r="D1194" s="39"/>
      <c r="E1194" s="38"/>
      <c r="F1194" s="40">
        <v>7.16</v>
      </c>
      <c r="G1194" s="41"/>
      <c r="H1194" s="42"/>
      <c r="I1194" s="41"/>
      <c r="J1194" s="43"/>
      <c r="K1194" s="44"/>
      <c r="L1194" s="41"/>
      <c r="M1194" s="41"/>
      <c r="N1194" s="41"/>
      <c r="O1194" s="58" t="s">
        <v>2</v>
      </c>
      <c r="P1194" s="41"/>
      <c r="Q1194" s="41"/>
      <c r="R1194" s="401"/>
      <c r="S1194" s="401"/>
    </row>
    <row r="1195" spans="1:19" s="36" customFormat="1" ht="11.25" outlineLevel="4" x14ac:dyDescent="0.2">
      <c r="A1195" s="37"/>
      <c r="B1195" s="38"/>
      <c r="C1195" s="39" t="s">
        <v>1295</v>
      </c>
      <c r="D1195" s="39"/>
      <c r="E1195" s="38"/>
      <c r="F1195" s="40">
        <v>9.3500000000000014</v>
      </c>
      <c r="G1195" s="41"/>
      <c r="H1195" s="42"/>
      <c r="I1195" s="41"/>
      <c r="J1195" s="43"/>
      <c r="K1195" s="44"/>
      <c r="L1195" s="41"/>
      <c r="M1195" s="41"/>
      <c r="N1195" s="41"/>
      <c r="O1195" s="58" t="s">
        <v>2</v>
      </c>
      <c r="P1195" s="41"/>
      <c r="Q1195" s="41"/>
      <c r="R1195" s="401"/>
      <c r="S1195" s="401"/>
    </row>
    <row r="1196" spans="1:19" s="36" customFormat="1" ht="11.25" outlineLevel="4" x14ac:dyDescent="0.2">
      <c r="A1196" s="37"/>
      <c r="B1196" s="38"/>
      <c r="C1196" s="39" t="s">
        <v>1297</v>
      </c>
      <c r="D1196" s="39"/>
      <c r="E1196" s="38"/>
      <c r="F1196" s="40">
        <v>0.98599999999999999</v>
      </c>
      <c r="G1196" s="41"/>
      <c r="H1196" s="42"/>
      <c r="I1196" s="41"/>
      <c r="J1196" s="43"/>
      <c r="K1196" s="44"/>
      <c r="L1196" s="41"/>
      <c r="M1196" s="41"/>
      <c r="N1196" s="41"/>
      <c r="O1196" s="58" t="s">
        <v>2</v>
      </c>
      <c r="P1196" s="41"/>
      <c r="Q1196" s="41"/>
      <c r="R1196" s="401"/>
      <c r="S1196" s="401"/>
    </row>
    <row r="1197" spans="1:19" s="36" customFormat="1" ht="11.25" outlineLevel="4" x14ac:dyDescent="0.2">
      <c r="A1197" s="37"/>
      <c r="B1197" s="38"/>
      <c r="C1197" s="39" t="s">
        <v>1364</v>
      </c>
      <c r="D1197" s="39"/>
      <c r="E1197" s="38"/>
      <c r="F1197" s="40">
        <v>10.220000000000001</v>
      </c>
      <c r="G1197" s="41"/>
      <c r="H1197" s="42"/>
      <c r="I1197" s="41"/>
      <c r="J1197" s="43"/>
      <c r="K1197" s="44"/>
      <c r="L1197" s="41"/>
      <c r="M1197" s="41"/>
      <c r="N1197" s="41"/>
      <c r="O1197" s="58" t="s">
        <v>2</v>
      </c>
      <c r="P1197" s="41"/>
      <c r="Q1197" s="41"/>
      <c r="R1197" s="401"/>
      <c r="S1197" s="401"/>
    </row>
    <row r="1198" spans="1:19" s="36" customFormat="1" ht="11.25" outlineLevel="4" x14ac:dyDescent="0.2">
      <c r="A1198" s="37"/>
      <c r="B1198" s="38"/>
      <c r="C1198" s="39" t="s">
        <v>1300</v>
      </c>
      <c r="D1198" s="39"/>
      <c r="E1198" s="38"/>
      <c r="F1198" s="40">
        <v>1.08</v>
      </c>
      <c r="G1198" s="41"/>
      <c r="H1198" s="42"/>
      <c r="I1198" s="41"/>
      <c r="J1198" s="43"/>
      <c r="K1198" s="44"/>
      <c r="L1198" s="41"/>
      <c r="M1198" s="41"/>
      <c r="N1198" s="41"/>
      <c r="O1198" s="58" t="s">
        <v>2</v>
      </c>
      <c r="P1198" s="41"/>
      <c r="Q1198" s="41"/>
      <c r="R1198" s="401"/>
      <c r="S1198" s="401"/>
    </row>
    <row r="1199" spans="1:19" s="36" customFormat="1" ht="11.25" outlineLevel="4" x14ac:dyDescent="0.2">
      <c r="A1199" s="37"/>
      <c r="B1199" s="38"/>
      <c r="C1199" s="39" t="s">
        <v>1302</v>
      </c>
      <c r="D1199" s="39"/>
      <c r="E1199" s="38"/>
      <c r="F1199" s="40">
        <v>2.52</v>
      </c>
      <c r="G1199" s="41"/>
      <c r="H1199" s="42"/>
      <c r="I1199" s="41"/>
      <c r="J1199" s="43"/>
      <c r="K1199" s="44"/>
      <c r="L1199" s="41"/>
      <c r="M1199" s="41"/>
      <c r="N1199" s="41"/>
      <c r="O1199" s="58" t="s">
        <v>2</v>
      </c>
      <c r="P1199" s="41"/>
      <c r="Q1199" s="41"/>
      <c r="R1199" s="401"/>
      <c r="S1199" s="401"/>
    </row>
    <row r="1200" spans="1:19" s="36" customFormat="1" ht="11.25" outlineLevel="4" x14ac:dyDescent="0.2">
      <c r="A1200" s="37"/>
      <c r="B1200" s="38"/>
      <c r="C1200" s="39" t="s">
        <v>1304</v>
      </c>
      <c r="D1200" s="39"/>
      <c r="E1200" s="38"/>
      <c r="F1200" s="40">
        <v>3.78</v>
      </c>
      <c r="G1200" s="41"/>
      <c r="H1200" s="42"/>
      <c r="I1200" s="41"/>
      <c r="J1200" s="43"/>
      <c r="K1200" s="44"/>
      <c r="L1200" s="41"/>
      <c r="M1200" s="41"/>
      <c r="N1200" s="41"/>
      <c r="O1200" s="58" t="s">
        <v>2</v>
      </c>
      <c r="P1200" s="41"/>
      <c r="Q1200" s="41"/>
      <c r="R1200" s="401"/>
      <c r="S1200" s="401"/>
    </row>
    <row r="1201" spans="1:19" s="36" customFormat="1" ht="11.25" outlineLevel="4" x14ac:dyDescent="0.2">
      <c r="A1201" s="37"/>
      <c r="B1201" s="38"/>
      <c r="C1201" s="39" t="s">
        <v>1305</v>
      </c>
      <c r="D1201" s="39"/>
      <c r="E1201" s="38"/>
      <c r="F1201" s="40">
        <v>6.57</v>
      </c>
      <c r="G1201" s="41"/>
      <c r="H1201" s="42"/>
      <c r="I1201" s="41"/>
      <c r="J1201" s="43"/>
      <c r="K1201" s="44"/>
      <c r="L1201" s="41"/>
      <c r="M1201" s="41"/>
      <c r="N1201" s="41"/>
      <c r="O1201" s="58" t="s">
        <v>2</v>
      </c>
      <c r="P1201" s="41"/>
      <c r="Q1201" s="41"/>
      <c r="R1201" s="401"/>
      <c r="S1201" s="401"/>
    </row>
    <row r="1202" spans="1:19" s="36" customFormat="1" ht="11.25" outlineLevel="4" x14ac:dyDescent="0.2">
      <c r="A1202" s="37"/>
      <c r="B1202" s="38"/>
      <c r="C1202" s="39" t="s">
        <v>1306</v>
      </c>
      <c r="D1202" s="39"/>
      <c r="E1202" s="38"/>
      <c r="F1202" s="40">
        <v>7.1399999999999988</v>
      </c>
      <c r="G1202" s="41"/>
      <c r="H1202" s="42"/>
      <c r="I1202" s="41"/>
      <c r="J1202" s="43"/>
      <c r="K1202" s="44"/>
      <c r="L1202" s="41"/>
      <c r="M1202" s="41"/>
      <c r="N1202" s="41"/>
      <c r="O1202" s="58" t="s">
        <v>2</v>
      </c>
      <c r="P1202" s="41"/>
      <c r="Q1202" s="41"/>
      <c r="R1202" s="401"/>
      <c r="S1202" s="401"/>
    </row>
    <row r="1203" spans="1:19" s="36" customFormat="1" ht="11.25" outlineLevel="4" x14ac:dyDescent="0.2">
      <c r="A1203" s="37"/>
      <c r="B1203" s="38"/>
      <c r="C1203" s="39" t="s">
        <v>837</v>
      </c>
      <c r="D1203" s="39"/>
      <c r="E1203" s="38"/>
      <c r="F1203" s="40">
        <v>2.52</v>
      </c>
      <c r="G1203" s="41"/>
      <c r="H1203" s="42"/>
      <c r="I1203" s="41"/>
      <c r="J1203" s="43"/>
      <c r="K1203" s="44"/>
      <c r="L1203" s="41"/>
      <c r="M1203" s="41"/>
      <c r="N1203" s="41"/>
      <c r="O1203" s="58" t="s">
        <v>2</v>
      </c>
      <c r="P1203" s="41"/>
      <c r="Q1203" s="41"/>
      <c r="R1203" s="401"/>
      <c r="S1203" s="401"/>
    </row>
    <row r="1204" spans="1:19" s="36" customFormat="1" ht="11.25" outlineLevel="4" x14ac:dyDescent="0.2">
      <c r="A1204" s="37"/>
      <c r="B1204" s="38"/>
      <c r="C1204" s="39" t="s">
        <v>1307</v>
      </c>
      <c r="D1204" s="39"/>
      <c r="E1204" s="38"/>
      <c r="F1204" s="40">
        <v>3.6399999999999997</v>
      </c>
      <c r="G1204" s="41"/>
      <c r="H1204" s="42"/>
      <c r="I1204" s="41"/>
      <c r="J1204" s="43"/>
      <c r="K1204" s="44"/>
      <c r="L1204" s="41"/>
      <c r="M1204" s="41"/>
      <c r="N1204" s="41"/>
      <c r="O1204" s="58" t="s">
        <v>2</v>
      </c>
      <c r="P1204" s="41"/>
      <c r="Q1204" s="41"/>
      <c r="R1204" s="401"/>
      <c r="S1204" s="401"/>
    </row>
    <row r="1205" spans="1:19" s="36" customFormat="1" ht="11.25" outlineLevel="4" x14ac:dyDescent="0.2">
      <c r="A1205" s="37"/>
      <c r="B1205" s="38"/>
      <c r="C1205" s="39" t="s">
        <v>1308</v>
      </c>
      <c r="D1205" s="39"/>
      <c r="E1205" s="38"/>
      <c r="F1205" s="40">
        <v>5.4</v>
      </c>
      <c r="G1205" s="41"/>
      <c r="H1205" s="42"/>
      <c r="I1205" s="41"/>
      <c r="J1205" s="43"/>
      <c r="K1205" s="44"/>
      <c r="L1205" s="41"/>
      <c r="M1205" s="41"/>
      <c r="N1205" s="41"/>
      <c r="O1205" s="58" t="s">
        <v>2</v>
      </c>
      <c r="P1205" s="41"/>
      <c r="Q1205" s="41"/>
      <c r="R1205" s="401"/>
      <c r="S1205" s="401"/>
    </row>
    <row r="1206" spans="1:19" s="36" customFormat="1" ht="11.25" outlineLevel="4" x14ac:dyDescent="0.2">
      <c r="A1206" s="37"/>
      <c r="B1206" s="38"/>
      <c r="C1206" s="39" t="s">
        <v>1309</v>
      </c>
      <c r="D1206" s="39"/>
      <c r="E1206" s="38"/>
      <c r="F1206" s="40">
        <v>0.86350000000000016</v>
      </c>
      <c r="G1206" s="41"/>
      <c r="H1206" s="42"/>
      <c r="I1206" s="41"/>
      <c r="J1206" s="43"/>
      <c r="K1206" s="44"/>
      <c r="L1206" s="41"/>
      <c r="M1206" s="41"/>
      <c r="N1206" s="41"/>
      <c r="O1206" s="58" t="s">
        <v>2</v>
      </c>
      <c r="P1206" s="41"/>
      <c r="Q1206" s="41"/>
      <c r="R1206" s="401"/>
      <c r="S1206" s="401"/>
    </row>
    <row r="1207" spans="1:19" s="36" customFormat="1" ht="11.25" outlineLevel="4" x14ac:dyDescent="0.2">
      <c r="A1207" s="37"/>
      <c r="B1207" s="38"/>
      <c r="C1207" s="39" t="s">
        <v>1310</v>
      </c>
      <c r="D1207" s="39"/>
      <c r="E1207" s="38"/>
      <c r="F1207" s="40">
        <v>0.55999999999999994</v>
      </c>
      <c r="G1207" s="41"/>
      <c r="H1207" s="42"/>
      <c r="I1207" s="41"/>
      <c r="J1207" s="43"/>
      <c r="K1207" s="44"/>
      <c r="L1207" s="41"/>
      <c r="M1207" s="41"/>
      <c r="N1207" s="41"/>
      <c r="O1207" s="58" t="s">
        <v>2</v>
      </c>
      <c r="P1207" s="41"/>
      <c r="Q1207" s="41"/>
      <c r="R1207" s="401"/>
      <c r="S1207" s="401"/>
    </row>
    <row r="1208" spans="1:19" s="36" customFormat="1" ht="11.25" outlineLevel="4" x14ac:dyDescent="0.2">
      <c r="A1208" s="37"/>
      <c r="B1208" s="38"/>
      <c r="C1208" s="39" t="s">
        <v>1311</v>
      </c>
      <c r="D1208" s="39"/>
      <c r="E1208" s="38"/>
      <c r="F1208" s="40">
        <v>4.8000000000000007</v>
      </c>
      <c r="G1208" s="41"/>
      <c r="H1208" s="42"/>
      <c r="I1208" s="41"/>
      <c r="J1208" s="43"/>
      <c r="K1208" s="44"/>
      <c r="L1208" s="41"/>
      <c r="M1208" s="41"/>
      <c r="N1208" s="41"/>
      <c r="O1208" s="58" t="s">
        <v>2</v>
      </c>
      <c r="P1208" s="41"/>
      <c r="Q1208" s="41"/>
      <c r="R1208" s="401"/>
      <c r="S1208" s="401"/>
    </row>
    <row r="1209" spans="1:19" s="36" customFormat="1" ht="11.25" outlineLevel="4" x14ac:dyDescent="0.2">
      <c r="A1209" s="37"/>
      <c r="B1209" s="38"/>
      <c r="C1209" s="39" t="s">
        <v>1201</v>
      </c>
      <c r="D1209" s="39"/>
      <c r="E1209" s="38"/>
      <c r="F1209" s="40">
        <v>2.16</v>
      </c>
      <c r="G1209" s="41"/>
      <c r="H1209" s="42"/>
      <c r="I1209" s="41"/>
      <c r="J1209" s="43"/>
      <c r="K1209" s="44"/>
      <c r="L1209" s="41"/>
      <c r="M1209" s="41"/>
      <c r="N1209" s="41"/>
      <c r="O1209" s="58" t="s">
        <v>2</v>
      </c>
      <c r="P1209" s="41"/>
      <c r="Q1209" s="41"/>
      <c r="R1209" s="401"/>
      <c r="S1209" s="401"/>
    </row>
    <row r="1210" spans="1:19" s="36" customFormat="1" ht="11.25" outlineLevel="4" x14ac:dyDescent="0.2">
      <c r="A1210" s="37"/>
      <c r="B1210" s="38"/>
      <c r="C1210" s="39" t="s">
        <v>1202</v>
      </c>
      <c r="D1210" s="39"/>
      <c r="E1210" s="38"/>
      <c r="F1210" s="40">
        <v>1.08</v>
      </c>
      <c r="G1210" s="41"/>
      <c r="H1210" s="42"/>
      <c r="I1210" s="41"/>
      <c r="J1210" s="43"/>
      <c r="K1210" s="44"/>
      <c r="L1210" s="41"/>
      <c r="M1210" s="41"/>
      <c r="N1210" s="41"/>
      <c r="O1210" s="58" t="s">
        <v>2</v>
      </c>
      <c r="P1210" s="41"/>
      <c r="Q1210" s="41"/>
      <c r="R1210" s="401"/>
      <c r="S1210" s="401"/>
    </row>
    <row r="1211" spans="1:19" s="36" customFormat="1" ht="11.25" outlineLevel="4" x14ac:dyDescent="0.2">
      <c r="A1211" s="37"/>
      <c r="B1211" s="38"/>
      <c r="C1211" s="39" t="s">
        <v>1203</v>
      </c>
      <c r="D1211" s="39"/>
      <c r="E1211" s="38"/>
      <c r="F1211" s="40">
        <v>1.08</v>
      </c>
      <c r="G1211" s="41"/>
      <c r="H1211" s="42"/>
      <c r="I1211" s="41"/>
      <c r="J1211" s="43"/>
      <c r="K1211" s="44"/>
      <c r="L1211" s="41"/>
      <c r="M1211" s="41"/>
      <c r="N1211" s="41"/>
      <c r="O1211" s="58" t="s">
        <v>2</v>
      </c>
      <c r="P1211" s="41"/>
      <c r="Q1211" s="41"/>
      <c r="R1211" s="401"/>
      <c r="S1211" s="401"/>
    </row>
    <row r="1212" spans="1:19" s="36" customFormat="1" ht="11.25" outlineLevel="4" x14ac:dyDescent="0.2">
      <c r="A1212" s="37"/>
      <c r="B1212" s="38"/>
      <c r="C1212" s="39" t="s">
        <v>1370</v>
      </c>
      <c r="D1212" s="39"/>
      <c r="E1212" s="38"/>
      <c r="F1212" s="40">
        <v>6.3840000000000003</v>
      </c>
      <c r="G1212" s="41"/>
      <c r="H1212" s="42"/>
      <c r="I1212" s="41"/>
      <c r="J1212" s="43"/>
      <c r="K1212" s="44"/>
      <c r="L1212" s="41"/>
      <c r="M1212" s="41"/>
      <c r="N1212" s="41"/>
      <c r="O1212" s="58" t="s">
        <v>2</v>
      </c>
      <c r="P1212" s="41"/>
      <c r="Q1212" s="41"/>
      <c r="R1212" s="401"/>
      <c r="S1212" s="401"/>
    </row>
    <row r="1213" spans="1:19" s="36" customFormat="1" ht="11.25" outlineLevel="4" x14ac:dyDescent="0.2">
      <c r="A1213" s="37"/>
      <c r="B1213" s="38"/>
      <c r="C1213" s="39" t="s">
        <v>1314</v>
      </c>
      <c r="D1213" s="39"/>
      <c r="E1213" s="38"/>
      <c r="F1213" s="40">
        <v>22.160000000000004</v>
      </c>
      <c r="G1213" s="41"/>
      <c r="H1213" s="42"/>
      <c r="I1213" s="41"/>
      <c r="J1213" s="43"/>
      <c r="K1213" s="44"/>
      <c r="L1213" s="41"/>
      <c r="M1213" s="41"/>
      <c r="N1213" s="41"/>
      <c r="O1213" s="58" t="s">
        <v>2</v>
      </c>
      <c r="P1213" s="41"/>
      <c r="Q1213" s="41"/>
      <c r="R1213" s="401"/>
      <c r="S1213" s="401"/>
    </row>
    <row r="1214" spans="1:19" s="36" customFormat="1" ht="11.25" outlineLevel="4" x14ac:dyDescent="0.2">
      <c r="A1214" s="37"/>
      <c r="B1214" s="38"/>
      <c r="C1214" s="39" t="s">
        <v>1315</v>
      </c>
      <c r="D1214" s="39"/>
      <c r="E1214" s="38"/>
      <c r="F1214" s="40">
        <v>22.160000000000004</v>
      </c>
      <c r="G1214" s="41"/>
      <c r="H1214" s="42"/>
      <c r="I1214" s="41"/>
      <c r="J1214" s="43"/>
      <c r="K1214" s="44"/>
      <c r="L1214" s="41"/>
      <c r="M1214" s="41"/>
      <c r="N1214" s="41"/>
      <c r="O1214" s="58" t="s">
        <v>2</v>
      </c>
      <c r="P1214" s="41"/>
      <c r="Q1214" s="41"/>
      <c r="R1214" s="401"/>
      <c r="S1214" s="401"/>
    </row>
    <row r="1215" spans="1:19" s="36" customFormat="1" ht="11.25" outlineLevel="4" x14ac:dyDescent="0.2">
      <c r="A1215" s="37"/>
      <c r="B1215" s="38"/>
      <c r="C1215" s="39" t="s">
        <v>1246</v>
      </c>
      <c r="D1215" s="39"/>
      <c r="E1215" s="38"/>
      <c r="F1215" s="40">
        <v>6.7120000000000006</v>
      </c>
      <c r="G1215" s="41"/>
      <c r="H1215" s="42"/>
      <c r="I1215" s="41"/>
      <c r="J1215" s="43"/>
      <c r="K1215" s="44"/>
      <c r="L1215" s="41"/>
      <c r="M1215" s="41"/>
      <c r="N1215" s="41"/>
      <c r="O1215" s="58" t="s">
        <v>2</v>
      </c>
      <c r="P1215" s="41"/>
      <c r="Q1215" s="41"/>
      <c r="R1215" s="401"/>
      <c r="S1215" s="401"/>
    </row>
    <row r="1216" spans="1:19" s="36" customFormat="1" ht="11.25" outlineLevel="4" x14ac:dyDescent="0.2">
      <c r="A1216" s="37"/>
      <c r="B1216" s="38"/>
      <c r="C1216" s="39" t="s">
        <v>1248</v>
      </c>
      <c r="D1216" s="39"/>
      <c r="E1216" s="38"/>
      <c r="F1216" s="40">
        <v>2.4240000000000004</v>
      </c>
      <c r="G1216" s="41"/>
      <c r="H1216" s="42"/>
      <c r="I1216" s="41"/>
      <c r="J1216" s="43"/>
      <c r="K1216" s="44"/>
      <c r="L1216" s="41"/>
      <c r="M1216" s="41"/>
      <c r="N1216" s="41"/>
      <c r="O1216" s="58" t="s">
        <v>2</v>
      </c>
      <c r="P1216" s="41"/>
      <c r="Q1216" s="41"/>
      <c r="R1216" s="401"/>
      <c r="S1216" s="401"/>
    </row>
    <row r="1217" spans="1:19" s="36" customFormat="1" ht="11.25" outlineLevel="4" x14ac:dyDescent="0.2">
      <c r="A1217" s="37"/>
      <c r="B1217" s="38"/>
      <c r="C1217" s="39"/>
      <c r="D1217" s="39"/>
      <c r="E1217" s="38"/>
      <c r="F1217" s="40">
        <v>0</v>
      </c>
      <c r="G1217" s="41"/>
      <c r="H1217" s="42"/>
      <c r="I1217" s="41"/>
      <c r="J1217" s="43"/>
      <c r="K1217" s="44"/>
      <c r="L1217" s="41"/>
      <c r="M1217" s="41"/>
      <c r="N1217" s="41"/>
      <c r="O1217" s="58" t="s">
        <v>2</v>
      </c>
      <c r="P1217" s="41"/>
      <c r="Q1217" s="41"/>
      <c r="R1217" s="401"/>
      <c r="S1217" s="401"/>
    </row>
    <row r="1218" spans="1:19" s="36" customFormat="1" ht="11.25" outlineLevel="4" x14ac:dyDescent="0.2">
      <c r="A1218" s="37"/>
      <c r="B1218" s="38"/>
      <c r="C1218" s="39" t="s">
        <v>423</v>
      </c>
      <c r="D1218" s="39"/>
      <c r="E1218" s="38"/>
      <c r="F1218" s="40">
        <v>0</v>
      </c>
      <c r="G1218" s="41"/>
      <c r="H1218" s="42"/>
      <c r="I1218" s="41"/>
      <c r="J1218" s="43"/>
      <c r="K1218" s="44"/>
      <c r="L1218" s="41"/>
      <c r="M1218" s="41"/>
      <c r="N1218" s="41"/>
      <c r="O1218" s="58" t="s">
        <v>2</v>
      </c>
      <c r="P1218" s="41"/>
      <c r="Q1218" s="41"/>
      <c r="R1218" s="401"/>
      <c r="S1218" s="401"/>
    </row>
    <row r="1219" spans="1:19" s="36" customFormat="1" ht="11.25" outlineLevel="4" x14ac:dyDescent="0.2">
      <c r="A1219" s="37"/>
      <c r="B1219" s="38"/>
      <c r="C1219" s="39" t="s">
        <v>1259</v>
      </c>
      <c r="D1219" s="39"/>
      <c r="E1219" s="38"/>
      <c r="F1219" s="40">
        <v>0.78</v>
      </c>
      <c r="G1219" s="41"/>
      <c r="H1219" s="42"/>
      <c r="I1219" s="41"/>
      <c r="J1219" s="43"/>
      <c r="K1219" s="44"/>
      <c r="L1219" s="41"/>
      <c r="M1219" s="41"/>
      <c r="N1219" s="41"/>
      <c r="O1219" s="58" t="s">
        <v>2</v>
      </c>
      <c r="P1219" s="41"/>
      <c r="Q1219" s="41"/>
      <c r="R1219" s="401"/>
      <c r="S1219" s="401"/>
    </row>
    <row r="1220" spans="1:19" s="36" customFormat="1" ht="11.25" outlineLevel="4" x14ac:dyDescent="0.2">
      <c r="A1220" s="37"/>
      <c r="B1220" s="38"/>
      <c r="C1220" s="39" t="s">
        <v>1261</v>
      </c>
      <c r="D1220" s="39"/>
      <c r="E1220" s="38"/>
      <c r="F1220" s="40">
        <v>3.4334999999999996</v>
      </c>
      <c r="G1220" s="41"/>
      <c r="H1220" s="42"/>
      <c r="I1220" s="41"/>
      <c r="J1220" s="43"/>
      <c r="K1220" s="44"/>
      <c r="L1220" s="41"/>
      <c r="M1220" s="41"/>
      <c r="N1220" s="41"/>
      <c r="O1220" s="58" t="s">
        <v>2</v>
      </c>
      <c r="P1220" s="41"/>
      <c r="Q1220" s="41"/>
      <c r="R1220" s="401"/>
      <c r="S1220" s="401"/>
    </row>
    <row r="1221" spans="1:19" s="36" customFormat="1" ht="11.25" outlineLevel="4" x14ac:dyDescent="0.2">
      <c r="A1221" s="37"/>
      <c r="B1221" s="38"/>
      <c r="C1221" s="39" t="s">
        <v>1263</v>
      </c>
      <c r="D1221" s="39"/>
      <c r="E1221" s="38"/>
      <c r="F1221" s="40">
        <v>6.1280000000000001</v>
      </c>
      <c r="G1221" s="41"/>
      <c r="H1221" s="42"/>
      <c r="I1221" s="41"/>
      <c r="J1221" s="43"/>
      <c r="K1221" s="44"/>
      <c r="L1221" s="41"/>
      <c r="M1221" s="41"/>
      <c r="N1221" s="41"/>
      <c r="O1221" s="58" t="s">
        <v>2</v>
      </c>
      <c r="P1221" s="41"/>
      <c r="Q1221" s="41"/>
      <c r="R1221" s="401"/>
      <c r="S1221" s="401"/>
    </row>
    <row r="1222" spans="1:19" s="36" customFormat="1" ht="11.25" outlineLevel="4" x14ac:dyDescent="0.2">
      <c r="A1222" s="37"/>
      <c r="B1222" s="38"/>
      <c r="C1222" s="39" t="s">
        <v>1265</v>
      </c>
      <c r="D1222" s="39"/>
      <c r="E1222" s="38"/>
      <c r="F1222" s="40">
        <v>4.29</v>
      </c>
      <c r="G1222" s="41"/>
      <c r="H1222" s="42"/>
      <c r="I1222" s="41"/>
      <c r="J1222" s="43"/>
      <c r="K1222" s="44"/>
      <c r="L1222" s="41"/>
      <c r="M1222" s="41"/>
      <c r="N1222" s="41"/>
      <c r="O1222" s="58" t="s">
        <v>2</v>
      </c>
      <c r="P1222" s="41"/>
      <c r="Q1222" s="41"/>
      <c r="R1222" s="401"/>
      <c r="S1222" s="401"/>
    </row>
    <row r="1223" spans="1:19" s="36" customFormat="1" ht="11.25" outlineLevel="4" x14ac:dyDescent="0.2">
      <c r="A1223" s="37"/>
      <c r="B1223" s="38"/>
      <c r="C1223" s="39" t="s">
        <v>1266</v>
      </c>
      <c r="D1223" s="39"/>
      <c r="E1223" s="38"/>
      <c r="F1223" s="40">
        <v>2.8</v>
      </c>
      <c r="G1223" s="41"/>
      <c r="H1223" s="42"/>
      <c r="I1223" s="41"/>
      <c r="J1223" s="43"/>
      <c r="K1223" s="44"/>
      <c r="L1223" s="41"/>
      <c r="M1223" s="41"/>
      <c r="N1223" s="41"/>
      <c r="O1223" s="58" t="s">
        <v>2</v>
      </c>
      <c r="P1223" s="41"/>
      <c r="Q1223" s="41"/>
      <c r="R1223" s="401"/>
      <c r="S1223" s="401"/>
    </row>
    <row r="1224" spans="1:19" s="36" customFormat="1" ht="11.25" outlineLevel="4" x14ac:dyDescent="0.2">
      <c r="A1224" s="37"/>
      <c r="B1224" s="38"/>
      <c r="C1224" s="39" t="s">
        <v>1267</v>
      </c>
      <c r="D1224" s="39"/>
      <c r="E1224" s="38"/>
      <c r="F1224" s="40">
        <v>1.59</v>
      </c>
      <c r="G1224" s="41"/>
      <c r="H1224" s="42"/>
      <c r="I1224" s="41"/>
      <c r="J1224" s="43"/>
      <c r="K1224" s="44"/>
      <c r="L1224" s="41"/>
      <c r="M1224" s="41"/>
      <c r="N1224" s="41"/>
      <c r="O1224" s="58" t="s">
        <v>2</v>
      </c>
      <c r="P1224" s="41"/>
      <c r="Q1224" s="41"/>
      <c r="R1224" s="401"/>
      <c r="S1224" s="401"/>
    </row>
    <row r="1225" spans="1:19" s="36" customFormat="1" ht="11.25" outlineLevel="4" x14ac:dyDescent="0.2">
      <c r="A1225" s="37"/>
      <c r="B1225" s="38"/>
      <c r="C1225" s="39" t="s">
        <v>1269</v>
      </c>
      <c r="D1225" s="39"/>
      <c r="E1225" s="38"/>
      <c r="F1225" s="40">
        <v>0.84</v>
      </c>
      <c r="G1225" s="41"/>
      <c r="H1225" s="42"/>
      <c r="I1225" s="41"/>
      <c r="J1225" s="43"/>
      <c r="K1225" s="44"/>
      <c r="L1225" s="41"/>
      <c r="M1225" s="41"/>
      <c r="N1225" s="41"/>
      <c r="O1225" s="58" t="s">
        <v>2</v>
      </c>
      <c r="P1225" s="41"/>
      <c r="Q1225" s="41"/>
      <c r="R1225" s="401"/>
      <c r="S1225" s="401"/>
    </row>
    <row r="1226" spans="1:19" s="36" customFormat="1" ht="11.25" outlineLevel="4" x14ac:dyDescent="0.2">
      <c r="A1226" s="37"/>
      <c r="B1226" s="38"/>
      <c r="C1226" s="39" t="s">
        <v>1270</v>
      </c>
      <c r="D1226" s="39"/>
      <c r="E1226" s="38"/>
      <c r="F1226" s="40">
        <v>4.29</v>
      </c>
      <c r="G1226" s="41"/>
      <c r="H1226" s="42"/>
      <c r="I1226" s="41"/>
      <c r="J1226" s="43"/>
      <c r="K1226" s="44"/>
      <c r="L1226" s="41"/>
      <c r="M1226" s="41"/>
      <c r="N1226" s="41"/>
      <c r="O1226" s="58" t="s">
        <v>2</v>
      </c>
      <c r="P1226" s="41"/>
      <c r="Q1226" s="41"/>
      <c r="R1226" s="401"/>
      <c r="S1226" s="401"/>
    </row>
    <row r="1227" spans="1:19" s="36" customFormat="1" ht="11.25" outlineLevel="4" x14ac:dyDescent="0.2">
      <c r="A1227" s="37"/>
      <c r="B1227" s="38"/>
      <c r="C1227" s="39" t="s">
        <v>1271</v>
      </c>
      <c r="D1227" s="39"/>
      <c r="E1227" s="38"/>
      <c r="F1227" s="40">
        <v>3.1150000000000002</v>
      </c>
      <c r="G1227" s="41"/>
      <c r="H1227" s="42"/>
      <c r="I1227" s="41"/>
      <c r="J1227" s="43"/>
      <c r="K1227" s="44"/>
      <c r="L1227" s="41"/>
      <c r="M1227" s="41"/>
      <c r="N1227" s="41"/>
      <c r="O1227" s="58" t="s">
        <v>2</v>
      </c>
      <c r="P1227" s="41"/>
      <c r="Q1227" s="41"/>
      <c r="R1227" s="401"/>
      <c r="S1227" s="401"/>
    </row>
    <row r="1228" spans="1:19" s="36" customFormat="1" ht="11.25" outlineLevel="4" x14ac:dyDescent="0.2">
      <c r="A1228" s="37"/>
      <c r="B1228" s="38"/>
      <c r="C1228" s="39" t="s">
        <v>1272</v>
      </c>
      <c r="D1228" s="39"/>
      <c r="E1228" s="38"/>
      <c r="F1228" s="40">
        <v>1.35</v>
      </c>
      <c r="G1228" s="41"/>
      <c r="H1228" s="42"/>
      <c r="I1228" s="41"/>
      <c r="J1228" s="43"/>
      <c r="K1228" s="44"/>
      <c r="L1228" s="41"/>
      <c r="M1228" s="41"/>
      <c r="N1228" s="41"/>
      <c r="O1228" s="58" t="s">
        <v>2</v>
      </c>
      <c r="P1228" s="41"/>
      <c r="Q1228" s="41"/>
      <c r="R1228" s="401"/>
      <c r="S1228" s="401"/>
    </row>
    <row r="1229" spans="1:19" s="36" customFormat="1" ht="11.25" outlineLevel="4" x14ac:dyDescent="0.2">
      <c r="A1229" s="37"/>
      <c r="B1229" s="38"/>
      <c r="C1229" s="39" t="s">
        <v>1273</v>
      </c>
      <c r="D1229" s="39"/>
      <c r="E1229" s="38"/>
      <c r="F1229" s="40">
        <v>1.875</v>
      </c>
      <c r="G1229" s="41"/>
      <c r="H1229" s="42"/>
      <c r="I1229" s="41"/>
      <c r="J1229" s="43"/>
      <c r="K1229" s="44"/>
      <c r="L1229" s="41"/>
      <c r="M1229" s="41"/>
      <c r="N1229" s="41"/>
      <c r="O1229" s="58" t="s">
        <v>2</v>
      </c>
      <c r="P1229" s="41"/>
      <c r="Q1229" s="41"/>
      <c r="R1229" s="401"/>
      <c r="S1229" s="401"/>
    </row>
    <row r="1230" spans="1:19" s="36" customFormat="1" ht="11.25" outlineLevel="4" x14ac:dyDescent="0.2">
      <c r="A1230" s="37"/>
      <c r="B1230" s="38"/>
      <c r="C1230" s="39" t="s">
        <v>1274</v>
      </c>
      <c r="D1230" s="39"/>
      <c r="E1230" s="38"/>
      <c r="F1230" s="40">
        <v>0.96</v>
      </c>
      <c r="G1230" s="41"/>
      <c r="H1230" s="42"/>
      <c r="I1230" s="41"/>
      <c r="J1230" s="43"/>
      <c r="K1230" s="44"/>
      <c r="L1230" s="41"/>
      <c r="M1230" s="41"/>
      <c r="N1230" s="41"/>
      <c r="O1230" s="58" t="s">
        <v>2</v>
      </c>
      <c r="P1230" s="41"/>
      <c r="Q1230" s="41"/>
      <c r="R1230" s="401"/>
      <c r="S1230" s="401"/>
    </row>
    <row r="1231" spans="1:19" s="36" customFormat="1" ht="11.25" outlineLevel="4" x14ac:dyDescent="0.2">
      <c r="A1231" s="37"/>
      <c r="B1231" s="38"/>
      <c r="C1231" s="39" t="s">
        <v>1</v>
      </c>
      <c r="D1231" s="39"/>
      <c r="E1231" s="38"/>
      <c r="F1231" s="40">
        <v>566.15149999999994</v>
      </c>
      <c r="G1231" s="41"/>
      <c r="H1231" s="42"/>
      <c r="I1231" s="41"/>
      <c r="J1231" s="43"/>
      <c r="K1231" s="44"/>
      <c r="L1231" s="41"/>
      <c r="M1231" s="41"/>
      <c r="N1231" s="41"/>
      <c r="O1231" s="58" t="s">
        <v>2</v>
      </c>
      <c r="P1231" s="41"/>
      <c r="Q1231" s="41"/>
      <c r="R1231" s="401"/>
      <c r="S1231" s="401"/>
    </row>
    <row r="1232" spans="1:19" s="36" customFormat="1" ht="11.25" outlineLevel="4" x14ac:dyDescent="0.2">
      <c r="A1232" s="37"/>
      <c r="B1232" s="38"/>
      <c r="C1232" s="39" t="s">
        <v>756</v>
      </c>
      <c r="D1232" s="39"/>
      <c r="E1232" s="38"/>
      <c r="F1232" s="40">
        <v>0</v>
      </c>
      <c r="G1232" s="41"/>
      <c r="H1232" s="42"/>
      <c r="I1232" s="41"/>
      <c r="J1232" s="43"/>
      <c r="K1232" s="44"/>
      <c r="L1232" s="41"/>
      <c r="M1232" s="41"/>
      <c r="N1232" s="41"/>
      <c r="O1232" s="58" t="s">
        <v>2</v>
      </c>
      <c r="P1232" s="41"/>
      <c r="Q1232" s="41"/>
      <c r="R1232" s="401"/>
      <c r="S1232" s="401"/>
    </row>
    <row r="1233" spans="1:19" s="36" customFormat="1" ht="11.25" outlineLevel="4" x14ac:dyDescent="0.2">
      <c r="A1233" s="37"/>
      <c r="B1233" s="38"/>
      <c r="C1233" s="39" t="s">
        <v>1042</v>
      </c>
      <c r="D1233" s="39"/>
      <c r="E1233" s="38"/>
      <c r="F1233" s="40">
        <v>23.4</v>
      </c>
      <c r="G1233" s="41"/>
      <c r="H1233" s="42"/>
      <c r="I1233" s="41"/>
      <c r="J1233" s="43"/>
      <c r="K1233" s="44"/>
      <c r="L1233" s="41"/>
      <c r="M1233" s="41"/>
      <c r="N1233" s="41"/>
      <c r="O1233" s="58" t="s">
        <v>2</v>
      </c>
      <c r="P1233" s="41"/>
      <c r="Q1233" s="41"/>
      <c r="R1233" s="401"/>
      <c r="S1233" s="401"/>
    </row>
    <row r="1234" spans="1:19" s="36" customFormat="1" ht="11.25" outlineLevel="4" x14ac:dyDescent="0.2">
      <c r="A1234" s="37"/>
      <c r="B1234" s="38"/>
      <c r="C1234" s="39" t="s">
        <v>905</v>
      </c>
      <c r="D1234" s="39"/>
      <c r="E1234" s="38"/>
      <c r="F1234" s="40">
        <v>0.6</v>
      </c>
      <c r="G1234" s="41"/>
      <c r="H1234" s="42"/>
      <c r="I1234" s="41"/>
      <c r="J1234" s="43"/>
      <c r="K1234" s="44"/>
      <c r="L1234" s="41"/>
      <c r="M1234" s="41"/>
      <c r="N1234" s="41"/>
      <c r="O1234" s="58" t="s">
        <v>2</v>
      </c>
      <c r="P1234" s="41"/>
      <c r="Q1234" s="41"/>
      <c r="R1234" s="401"/>
      <c r="S1234" s="401"/>
    </row>
    <row r="1235" spans="1:19" s="36" customFormat="1" ht="11.25" outlineLevel="4" x14ac:dyDescent="0.2">
      <c r="A1235" s="37"/>
      <c r="B1235" s="38"/>
      <c r="C1235" s="39" t="s">
        <v>908</v>
      </c>
      <c r="D1235" s="39"/>
      <c r="E1235" s="38"/>
      <c r="F1235" s="40">
        <v>2.1524999999999999</v>
      </c>
      <c r="G1235" s="41"/>
      <c r="H1235" s="42"/>
      <c r="I1235" s="41"/>
      <c r="J1235" s="43"/>
      <c r="K1235" s="44"/>
      <c r="L1235" s="41"/>
      <c r="M1235" s="41"/>
      <c r="N1235" s="41"/>
      <c r="O1235" s="58" t="s">
        <v>2</v>
      </c>
      <c r="P1235" s="41"/>
      <c r="Q1235" s="41"/>
      <c r="R1235" s="401"/>
      <c r="S1235" s="401"/>
    </row>
    <row r="1236" spans="1:19" s="36" customFormat="1" ht="11.25" outlineLevel="4" x14ac:dyDescent="0.2">
      <c r="A1236" s="37"/>
      <c r="B1236" s="38"/>
      <c r="C1236" s="39" t="s">
        <v>911</v>
      </c>
      <c r="D1236" s="39"/>
      <c r="E1236" s="38"/>
      <c r="F1236" s="40">
        <v>0.25</v>
      </c>
      <c r="G1236" s="41"/>
      <c r="H1236" s="42"/>
      <c r="I1236" s="41"/>
      <c r="J1236" s="43"/>
      <c r="K1236" s="44"/>
      <c r="L1236" s="41"/>
      <c r="M1236" s="41"/>
      <c r="N1236" s="41"/>
      <c r="O1236" s="58" t="s">
        <v>2</v>
      </c>
      <c r="P1236" s="41"/>
      <c r="Q1236" s="41"/>
      <c r="R1236" s="401"/>
      <c r="S1236" s="401"/>
    </row>
    <row r="1237" spans="1:19" s="36" customFormat="1" ht="11.25" outlineLevel="4" x14ac:dyDescent="0.2">
      <c r="A1237" s="37"/>
      <c r="B1237" s="38"/>
      <c r="C1237" s="39" t="s">
        <v>1045</v>
      </c>
      <c r="D1237" s="39"/>
      <c r="E1237" s="38"/>
      <c r="F1237" s="40">
        <v>6.6</v>
      </c>
      <c r="G1237" s="41"/>
      <c r="H1237" s="42"/>
      <c r="I1237" s="41"/>
      <c r="J1237" s="43"/>
      <c r="K1237" s="44"/>
      <c r="L1237" s="41"/>
      <c r="M1237" s="41"/>
      <c r="N1237" s="41"/>
      <c r="O1237" s="58" t="s">
        <v>2</v>
      </c>
      <c r="P1237" s="41"/>
      <c r="Q1237" s="41"/>
      <c r="R1237" s="401"/>
      <c r="S1237" s="401"/>
    </row>
    <row r="1238" spans="1:19" s="36" customFormat="1" ht="11.25" outlineLevel="4" x14ac:dyDescent="0.2">
      <c r="A1238" s="37"/>
      <c r="B1238" s="38"/>
      <c r="C1238" s="39" t="s">
        <v>915</v>
      </c>
      <c r="D1238" s="39"/>
      <c r="E1238" s="38"/>
      <c r="F1238" s="40">
        <v>0.96</v>
      </c>
      <c r="G1238" s="41"/>
      <c r="H1238" s="42"/>
      <c r="I1238" s="41"/>
      <c r="J1238" s="43"/>
      <c r="K1238" s="44"/>
      <c r="L1238" s="41"/>
      <c r="M1238" s="41"/>
      <c r="N1238" s="41"/>
      <c r="O1238" s="58" t="s">
        <v>2</v>
      </c>
      <c r="P1238" s="41"/>
      <c r="Q1238" s="41"/>
      <c r="R1238" s="401"/>
      <c r="S1238" s="401"/>
    </row>
    <row r="1239" spans="1:19" s="36" customFormat="1" ht="11.25" outlineLevel="4" x14ac:dyDescent="0.2">
      <c r="A1239" s="37"/>
      <c r="B1239" s="38"/>
      <c r="C1239" s="39" t="s">
        <v>1049</v>
      </c>
      <c r="D1239" s="39"/>
      <c r="E1239" s="38"/>
      <c r="F1239" s="40">
        <v>17.25</v>
      </c>
      <c r="G1239" s="41"/>
      <c r="H1239" s="42"/>
      <c r="I1239" s="41"/>
      <c r="J1239" s="43"/>
      <c r="K1239" s="44"/>
      <c r="L1239" s="41"/>
      <c r="M1239" s="41"/>
      <c r="N1239" s="41"/>
      <c r="O1239" s="58" t="s">
        <v>2</v>
      </c>
      <c r="P1239" s="41"/>
      <c r="Q1239" s="41"/>
      <c r="R1239" s="401"/>
      <c r="S1239" s="401"/>
    </row>
    <row r="1240" spans="1:19" s="36" customFormat="1" ht="11.25" outlineLevel="4" x14ac:dyDescent="0.2">
      <c r="A1240" s="37"/>
      <c r="B1240" s="38"/>
      <c r="C1240" s="39" t="s">
        <v>1048</v>
      </c>
      <c r="D1240" s="39"/>
      <c r="E1240" s="38"/>
      <c r="F1240" s="40">
        <v>13.200000000000003</v>
      </c>
      <c r="G1240" s="41"/>
      <c r="H1240" s="42"/>
      <c r="I1240" s="41"/>
      <c r="J1240" s="43"/>
      <c r="K1240" s="44"/>
      <c r="L1240" s="41"/>
      <c r="M1240" s="41"/>
      <c r="N1240" s="41"/>
      <c r="O1240" s="58" t="s">
        <v>2</v>
      </c>
      <c r="P1240" s="41"/>
      <c r="Q1240" s="41"/>
      <c r="R1240" s="401"/>
      <c r="S1240" s="401"/>
    </row>
    <row r="1241" spans="1:19" s="36" customFormat="1" ht="11.25" outlineLevel="4" x14ac:dyDescent="0.2">
      <c r="A1241" s="37"/>
      <c r="B1241" s="38"/>
      <c r="C1241" s="39" t="s">
        <v>1054</v>
      </c>
      <c r="D1241" s="39"/>
      <c r="E1241" s="38"/>
      <c r="F1241" s="40">
        <v>14</v>
      </c>
      <c r="G1241" s="41"/>
      <c r="H1241" s="42"/>
      <c r="I1241" s="41"/>
      <c r="J1241" s="43"/>
      <c r="K1241" s="44"/>
      <c r="L1241" s="41"/>
      <c r="M1241" s="41"/>
      <c r="N1241" s="41"/>
      <c r="O1241" s="58" t="s">
        <v>2</v>
      </c>
      <c r="P1241" s="41"/>
      <c r="Q1241" s="41"/>
      <c r="R1241" s="401"/>
      <c r="S1241" s="401"/>
    </row>
    <row r="1242" spans="1:19" s="36" customFormat="1" ht="11.25" outlineLevel="4" x14ac:dyDescent="0.2">
      <c r="A1242" s="37"/>
      <c r="B1242" s="38"/>
      <c r="C1242" s="39" t="s">
        <v>1053</v>
      </c>
      <c r="D1242" s="39"/>
      <c r="E1242" s="38"/>
      <c r="F1242" s="40">
        <v>13.439999999999998</v>
      </c>
      <c r="G1242" s="41"/>
      <c r="H1242" s="42"/>
      <c r="I1242" s="41"/>
      <c r="J1242" s="43"/>
      <c r="K1242" s="44"/>
      <c r="L1242" s="41"/>
      <c r="M1242" s="41"/>
      <c r="N1242" s="41"/>
      <c r="O1242" s="58" t="s">
        <v>2</v>
      </c>
      <c r="P1242" s="41"/>
      <c r="Q1242" s="41"/>
      <c r="R1242" s="401"/>
      <c r="S1242" s="401"/>
    </row>
    <row r="1243" spans="1:19" s="36" customFormat="1" ht="11.25" outlineLevel="4" x14ac:dyDescent="0.2">
      <c r="A1243" s="37"/>
      <c r="B1243" s="38"/>
      <c r="C1243" s="39" t="s">
        <v>918</v>
      </c>
      <c r="D1243" s="39"/>
      <c r="E1243" s="38"/>
      <c r="F1243" s="40">
        <v>0.2</v>
      </c>
      <c r="G1243" s="41"/>
      <c r="H1243" s="42"/>
      <c r="I1243" s="41"/>
      <c r="J1243" s="43"/>
      <c r="K1243" s="44"/>
      <c r="L1243" s="41"/>
      <c r="M1243" s="41"/>
      <c r="N1243" s="41"/>
      <c r="O1243" s="58" t="s">
        <v>2</v>
      </c>
      <c r="P1243" s="41"/>
      <c r="Q1243" s="41"/>
      <c r="R1243" s="401"/>
      <c r="S1243" s="401"/>
    </row>
    <row r="1244" spans="1:19" s="36" customFormat="1" ht="11.25" outlineLevel="4" x14ac:dyDescent="0.2">
      <c r="A1244" s="37"/>
      <c r="B1244" s="38"/>
      <c r="C1244" s="39" t="s">
        <v>922</v>
      </c>
      <c r="D1244" s="39"/>
      <c r="E1244" s="38"/>
      <c r="F1244" s="40">
        <v>3.1500000000000004</v>
      </c>
      <c r="G1244" s="41"/>
      <c r="H1244" s="42"/>
      <c r="I1244" s="41"/>
      <c r="J1244" s="43"/>
      <c r="K1244" s="44"/>
      <c r="L1244" s="41"/>
      <c r="M1244" s="41"/>
      <c r="N1244" s="41"/>
      <c r="O1244" s="58" t="s">
        <v>2</v>
      </c>
      <c r="P1244" s="41"/>
      <c r="Q1244" s="41"/>
      <c r="R1244" s="401"/>
      <c r="S1244" s="401"/>
    </row>
    <row r="1245" spans="1:19" s="36" customFormat="1" ht="11.25" outlineLevel="4" x14ac:dyDescent="0.2">
      <c r="A1245" s="37"/>
      <c r="B1245" s="38"/>
      <c r="C1245" s="39" t="s">
        <v>1057</v>
      </c>
      <c r="D1245" s="39"/>
      <c r="E1245" s="38"/>
      <c r="F1245" s="40">
        <v>4.2</v>
      </c>
      <c r="G1245" s="41"/>
      <c r="H1245" s="42"/>
      <c r="I1245" s="41"/>
      <c r="J1245" s="43"/>
      <c r="K1245" s="44"/>
      <c r="L1245" s="41"/>
      <c r="M1245" s="41"/>
      <c r="N1245" s="41"/>
      <c r="O1245" s="58" t="s">
        <v>2</v>
      </c>
      <c r="P1245" s="41"/>
      <c r="Q1245" s="41"/>
      <c r="R1245" s="401"/>
      <c r="S1245" s="401"/>
    </row>
    <row r="1246" spans="1:19" s="36" customFormat="1" ht="11.25" outlineLevel="4" x14ac:dyDescent="0.2">
      <c r="A1246" s="37"/>
      <c r="B1246" s="38"/>
      <c r="C1246" s="39" t="s">
        <v>923</v>
      </c>
      <c r="D1246" s="39"/>
      <c r="E1246" s="38"/>
      <c r="F1246" s="40">
        <v>1.2</v>
      </c>
      <c r="G1246" s="41"/>
      <c r="H1246" s="42"/>
      <c r="I1246" s="41"/>
      <c r="J1246" s="43"/>
      <c r="K1246" s="44"/>
      <c r="L1246" s="41"/>
      <c r="M1246" s="41"/>
      <c r="N1246" s="41"/>
      <c r="O1246" s="58" t="s">
        <v>2</v>
      </c>
      <c r="P1246" s="41"/>
      <c r="Q1246" s="41"/>
      <c r="R1246" s="401"/>
      <c r="S1246" s="401"/>
    </row>
    <row r="1247" spans="1:19" s="36" customFormat="1" ht="11.25" outlineLevel="4" x14ac:dyDescent="0.2">
      <c r="A1247" s="37"/>
      <c r="B1247" s="38"/>
      <c r="C1247" s="39" t="s">
        <v>926</v>
      </c>
      <c r="D1247" s="39"/>
      <c r="E1247" s="38"/>
      <c r="F1247" s="40">
        <v>1</v>
      </c>
      <c r="G1247" s="41"/>
      <c r="H1247" s="42"/>
      <c r="I1247" s="41"/>
      <c r="J1247" s="43"/>
      <c r="K1247" s="44"/>
      <c r="L1247" s="41"/>
      <c r="M1247" s="41"/>
      <c r="N1247" s="41"/>
      <c r="O1247" s="58" t="s">
        <v>2</v>
      </c>
      <c r="P1247" s="41"/>
      <c r="Q1247" s="41"/>
      <c r="R1247" s="401"/>
      <c r="S1247" s="401"/>
    </row>
    <row r="1248" spans="1:19" s="36" customFormat="1" ht="11.25" outlineLevel="4" x14ac:dyDescent="0.2">
      <c r="A1248" s="37"/>
      <c r="B1248" s="38"/>
      <c r="C1248" s="39" t="s">
        <v>930</v>
      </c>
      <c r="D1248" s="39"/>
      <c r="E1248" s="38"/>
      <c r="F1248" s="40">
        <v>1.1599999999999999</v>
      </c>
      <c r="G1248" s="41"/>
      <c r="H1248" s="42"/>
      <c r="I1248" s="41"/>
      <c r="J1248" s="43"/>
      <c r="K1248" s="44"/>
      <c r="L1248" s="41"/>
      <c r="M1248" s="41"/>
      <c r="N1248" s="41"/>
      <c r="O1248" s="58" t="s">
        <v>2</v>
      </c>
      <c r="P1248" s="41"/>
      <c r="Q1248" s="41"/>
      <c r="R1248" s="401"/>
      <c r="S1248" s="401"/>
    </row>
    <row r="1249" spans="1:19" s="36" customFormat="1" ht="11.25" outlineLevel="4" x14ac:dyDescent="0.2">
      <c r="A1249" s="37"/>
      <c r="B1249" s="38"/>
      <c r="C1249" s="39" t="s">
        <v>934</v>
      </c>
      <c r="D1249" s="39"/>
      <c r="E1249" s="38"/>
      <c r="F1249" s="40">
        <v>1.8500000000000003</v>
      </c>
      <c r="G1249" s="41"/>
      <c r="H1249" s="42"/>
      <c r="I1249" s="41"/>
      <c r="J1249" s="43"/>
      <c r="K1249" s="44"/>
      <c r="L1249" s="41"/>
      <c r="M1249" s="41"/>
      <c r="N1249" s="41"/>
      <c r="O1249" s="58" t="s">
        <v>2</v>
      </c>
      <c r="P1249" s="41"/>
      <c r="Q1249" s="41"/>
      <c r="R1249" s="401"/>
      <c r="S1249" s="401"/>
    </row>
    <row r="1250" spans="1:19" s="36" customFormat="1" ht="11.25" outlineLevel="4" x14ac:dyDescent="0.2">
      <c r="A1250" s="37"/>
      <c r="B1250" s="38"/>
      <c r="C1250" s="39" t="s">
        <v>937</v>
      </c>
      <c r="D1250" s="39"/>
      <c r="E1250" s="38"/>
      <c r="F1250" s="40">
        <v>9.4E-2</v>
      </c>
      <c r="G1250" s="41"/>
      <c r="H1250" s="42"/>
      <c r="I1250" s="41"/>
      <c r="J1250" s="43"/>
      <c r="K1250" s="44"/>
      <c r="L1250" s="41"/>
      <c r="M1250" s="41"/>
      <c r="N1250" s="41"/>
      <c r="O1250" s="58" t="s">
        <v>2</v>
      </c>
      <c r="P1250" s="41"/>
      <c r="Q1250" s="41"/>
      <c r="R1250" s="401"/>
      <c r="S1250" s="401"/>
    </row>
    <row r="1251" spans="1:19" s="36" customFormat="1" ht="11.25" outlineLevel="4" x14ac:dyDescent="0.2">
      <c r="A1251" s="37"/>
      <c r="B1251" s="38"/>
      <c r="C1251" s="39" t="s">
        <v>1059</v>
      </c>
      <c r="D1251" s="39"/>
      <c r="E1251" s="38"/>
      <c r="F1251" s="40">
        <v>2.46</v>
      </c>
      <c r="G1251" s="41"/>
      <c r="H1251" s="42"/>
      <c r="I1251" s="41"/>
      <c r="J1251" s="43"/>
      <c r="K1251" s="44"/>
      <c r="L1251" s="41"/>
      <c r="M1251" s="41"/>
      <c r="N1251" s="41"/>
      <c r="O1251" s="58" t="s">
        <v>2</v>
      </c>
      <c r="P1251" s="41"/>
      <c r="Q1251" s="41"/>
      <c r="R1251" s="401"/>
      <c r="S1251" s="401"/>
    </row>
    <row r="1252" spans="1:19" s="36" customFormat="1" ht="11.25" outlineLevel="4" x14ac:dyDescent="0.2">
      <c r="A1252" s="37"/>
      <c r="B1252" s="38"/>
      <c r="C1252" s="39" t="s">
        <v>942</v>
      </c>
      <c r="D1252" s="39"/>
      <c r="E1252" s="38"/>
      <c r="F1252" s="40">
        <v>0.2</v>
      </c>
      <c r="G1252" s="41"/>
      <c r="H1252" s="42"/>
      <c r="I1252" s="41"/>
      <c r="J1252" s="43"/>
      <c r="K1252" s="44"/>
      <c r="L1252" s="41"/>
      <c r="M1252" s="41"/>
      <c r="N1252" s="41"/>
      <c r="O1252" s="58" t="s">
        <v>2</v>
      </c>
      <c r="P1252" s="41"/>
      <c r="Q1252" s="41"/>
      <c r="R1252" s="401"/>
      <c r="S1252" s="401"/>
    </row>
    <row r="1253" spans="1:19" s="36" customFormat="1" ht="11.25" outlineLevel="4" x14ac:dyDescent="0.2">
      <c r="A1253" s="37"/>
      <c r="B1253" s="38"/>
      <c r="C1253" s="39" t="s">
        <v>945</v>
      </c>
      <c r="D1253" s="39"/>
      <c r="E1253" s="38"/>
      <c r="F1253" s="40">
        <v>0.52</v>
      </c>
      <c r="G1253" s="41"/>
      <c r="H1253" s="42"/>
      <c r="I1253" s="41"/>
      <c r="J1253" s="43"/>
      <c r="K1253" s="44"/>
      <c r="L1253" s="41"/>
      <c r="M1253" s="41"/>
      <c r="N1253" s="41"/>
      <c r="O1253" s="58" t="s">
        <v>2</v>
      </c>
      <c r="P1253" s="41"/>
      <c r="Q1253" s="41"/>
      <c r="R1253" s="401"/>
      <c r="S1253" s="401"/>
    </row>
    <row r="1254" spans="1:19" s="36" customFormat="1" ht="11.25" outlineLevel="4" x14ac:dyDescent="0.2">
      <c r="A1254" s="37"/>
      <c r="B1254" s="38"/>
      <c r="C1254" s="39" t="s">
        <v>948</v>
      </c>
      <c r="D1254" s="39"/>
      <c r="E1254" s="38"/>
      <c r="F1254" s="40">
        <v>0.82</v>
      </c>
      <c r="G1254" s="41"/>
      <c r="H1254" s="42"/>
      <c r="I1254" s="41"/>
      <c r="J1254" s="43"/>
      <c r="K1254" s="44"/>
      <c r="L1254" s="41"/>
      <c r="M1254" s="41"/>
      <c r="N1254" s="41"/>
      <c r="O1254" s="58" t="s">
        <v>2</v>
      </c>
      <c r="P1254" s="41"/>
      <c r="Q1254" s="41"/>
      <c r="R1254" s="401"/>
      <c r="S1254" s="401"/>
    </row>
    <row r="1255" spans="1:19" s="36" customFormat="1" ht="11.25" outlineLevel="4" x14ac:dyDescent="0.2">
      <c r="A1255" s="37"/>
      <c r="B1255" s="38"/>
      <c r="C1255" s="39" t="s">
        <v>950</v>
      </c>
      <c r="D1255" s="39"/>
      <c r="E1255" s="38"/>
      <c r="F1255" s="40">
        <v>1.23</v>
      </c>
      <c r="G1255" s="41"/>
      <c r="H1255" s="42"/>
      <c r="I1255" s="41"/>
      <c r="J1255" s="43"/>
      <c r="K1255" s="44"/>
      <c r="L1255" s="41"/>
      <c r="M1255" s="41"/>
      <c r="N1255" s="41"/>
      <c r="O1255" s="58" t="s">
        <v>2</v>
      </c>
      <c r="P1255" s="41"/>
      <c r="Q1255" s="41"/>
      <c r="R1255" s="401"/>
      <c r="S1255" s="401"/>
    </row>
    <row r="1256" spans="1:19" s="36" customFormat="1" ht="11.25" outlineLevel="4" x14ac:dyDescent="0.2">
      <c r="A1256" s="37"/>
      <c r="B1256" s="38"/>
      <c r="C1256" s="39" t="s">
        <v>954</v>
      </c>
      <c r="D1256" s="39"/>
      <c r="E1256" s="38"/>
      <c r="F1256" s="40">
        <v>1.54</v>
      </c>
      <c r="G1256" s="41"/>
      <c r="H1256" s="42"/>
      <c r="I1256" s="41"/>
      <c r="J1256" s="43"/>
      <c r="K1256" s="44"/>
      <c r="L1256" s="41"/>
      <c r="M1256" s="41"/>
      <c r="N1256" s="41"/>
      <c r="O1256" s="58" t="s">
        <v>2</v>
      </c>
      <c r="P1256" s="41"/>
      <c r="Q1256" s="41"/>
      <c r="R1256" s="401"/>
      <c r="S1256" s="401"/>
    </row>
    <row r="1257" spans="1:19" s="36" customFormat="1" ht="11.25" outlineLevel="4" x14ac:dyDescent="0.2">
      <c r="A1257" s="37"/>
      <c r="B1257" s="38"/>
      <c r="C1257" s="39" t="s">
        <v>957</v>
      </c>
      <c r="D1257" s="39"/>
      <c r="E1257" s="38"/>
      <c r="F1257" s="40">
        <v>1.9599999999999997</v>
      </c>
      <c r="G1257" s="41"/>
      <c r="H1257" s="42"/>
      <c r="I1257" s="41"/>
      <c r="J1257" s="43"/>
      <c r="K1257" s="44"/>
      <c r="L1257" s="41"/>
      <c r="M1257" s="41"/>
      <c r="N1257" s="41"/>
      <c r="O1257" s="58" t="s">
        <v>2</v>
      </c>
      <c r="P1257" s="41"/>
      <c r="Q1257" s="41"/>
      <c r="R1257" s="401"/>
      <c r="S1257" s="401"/>
    </row>
    <row r="1258" spans="1:19" s="36" customFormat="1" ht="11.25" outlineLevel="4" x14ac:dyDescent="0.2">
      <c r="A1258" s="37"/>
      <c r="B1258" s="38"/>
      <c r="C1258" s="39" t="s">
        <v>959</v>
      </c>
      <c r="D1258" s="39"/>
      <c r="E1258" s="38"/>
      <c r="F1258" s="40">
        <v>0.84</v>
      </c>
      <c r="G1258" s="41"/>
      <c r="H1258" s="42"/>
      <c r="I1258" s="41"/>
      <c r="J1258" s="43"/>
      <c r="K1258" s="44"/>
      <c r="L1258" s="41"/>
      <c r="M1258" s="41"/>
      <c r="N1258" s="41"/>
      <c r="O1258" s="58" t="s">
        <v>2</v>
      </c>
      <c r="P1258" s="41"/>
      <c r="Q1258" s="41"/>
      <c r="R1258" s="401"/>
      <c r="S1258" s="401"/>
    </row>
    <row r="1259" spans="1:19" s="36" customFormat="1" ht="11.25" outlineLevel="4" x14ac:dyDescent="0.2">
      <c r="A1259" s="37"/>
      <c r="B1259" s="38"/>
      <c r="C1259" s="39" t="s">
        <v>962</v>
      </c>
      <c r="D1259" s="39"/>
      <c r="E1259" s="38"/>
      <c r="F1259" s="40">
        <v>1.08</v>
      </c>
      <c r="G1259" s="41"/>
      <c r="H1259" s="42"/>
      <c r="I1259" s="41"/>
      <c r="J1259" s="43"/>
      <c r="K1259" s="44"/>
      <c r="L1259" s="41"/>
      <c r="M1259" s="41"/>
      <c r="N1259" s="41"/>
      <c r="O1259" s="58" t="s">
        <v>2</v>
      </c>
      <c r="P1259" s="41"/>
      <c r="Q1259" s="41"/>
      <c r="R1259" s="401"/>
      <c r="S1259" s="401"/>
    </row>
    <row r="1260" spans="1:19" s="36" customFormat="1" ht="11.25" outlineLevel="4" x14ac:dyDescent="0.2">
      <c r="A1260" s="37"/>
      <c r="B1260" s="38"/>
      <c r="C1260" s="39" t="s">
        <v>965</v>
      </c>
      <c r="D1260" s="39"/>
      <c r="E1260" s="38"/>
      <c r="F1260" s="40">
        <v>0.55000000000000004</v>
      </c>
      <c r="G1260" s="41"/>
      <c r="H1260" s="42"/>
      <c r="I1260" s="41"/>
      <c r="J1260" s="43"/>
      <c r="K1260" s="44"/>
      <c r="L1260" s="41"/>
      <c r="M1260" s="41"/>
      <c r="N1260" s="41"/>
      <c r="O1260" s="58" t="s">
        <v>2</v>
      </c>
      <c r="P1260" s="41"/>
      <c r="Q1260" s="41"/>
      <c r="R1260" s="401"/>
      <c r="S1260" s="401"/>
    </row>
    <row r="1261" spans="1:19" s="36" customFormat="1" ht="11.25" outlineLevel="4" x14ac:dyDescent="0.2">
      <c r="A1261" s="37"/>
      <c r="B1261" s="38"/>
      <c r="C1261" s="39" t="s">
        <v>967</v>
      </c>
      <c r="D1261" s="39"/>
      <c r="E1261" s="38"/>
      <c r="F1261" s="40">
        <v>0.42</v>
      </c>
      <c r="G1261" s="41"/>
      <c r="H1261" s="42"/>
      <c r="I1261" s="41"/>
      <c r="J1261" s="43"/>
      <c r="K1261" s="44"/>
      <c r="L1261" s="41"/>
      <c r="M1261" s="41"/>
      <c r="N1261" s="41"/>
      <c r="O1261" s="58" t="s">
        <v>2</v>
      </c>
      <c r="P1261" s="41"/>
      <c r="Q1261" s="41"/>
      <c r="R1261" s="401"/>
      <c r="S1261" s="401"/>
    </row>
    <row r="1262" spans="1:19" s="36" customFormat="1" ht="11.25" outlineLevel="4" x14ac:dyDescent="0.2">
      <c r="A1262" s="37"/>
      <c r="B1262" s="38"/>
      <c r="C1262" s="39" t="s">
        <v>1161</v>
      </c>
      <c r="D1262" s="39"/>
      <c r="E1262" s="38"/>
      <c r="F1262" s="40">
        <v>3.1499999999999995</v>
      </c>
      <c r="G1262" s="41"/>
      <c r="H1262" s="42"/>
      <c r="I1262" s="41"/>
      <c r="J1262" s="43"/>
      <c r="K1262" s="44"/>
      <c r="L1262" s="41"/>
      <c r="M1262" s="41"/>
      <c r="N1262" s="41"/>
      <c r="O1262" s="58" t="s">
        <v>2</v>
      </c>
      <c r="P1262" s="41"/>
      <c r="Q1262" s="41"/>
      <c r="R1262" s="401"/>
      <c r="S1262" s="401"/>
    </row>
    <row r="1263" spans="1:19" s="36" customFormat="1" ht="11.25" outlineLevel="4" x14ac:dyDescent="0.2">
      <c r="A1263" s="37"/>
      <c r="B1263" s="38"/>
      <c r="C1263" s="39" t="s">
        <v>841</v>
      </c>
      <c r="D1263" s="39"/>
      <c r="E1263" s="38"/>
      <c r="F1263" s="40">
        <v>0.72000000000000008</v>
      </c>
      <c r="G1263" s="41"/>
      <c r="H1263" s="42"/>
      <c r="I1263" s="41"/>
      <c r="J1263" s="43"/>
      <c r="K1263" s="44"/>
      <c r="L1263" s="41"/>
      <c r="M1263" s="41"/>
      <c r="N1263" s="41"/>
      <c r="O1263" s="58" t="s">
        <v>2</v>
      </c>
      <c r="P1263" s="41"/>
      <c r="Q1263" s="41"/>
      <c r="R1263" s="401"/>
      <c r="S1263" s="401"/>
    </row>
    <row r="1264" spans="1:19" s="36" customFormat="1" ht="11.25" outlineLevel="4" x14ac:dyDescent="0.2">
      <c r="A1264" s="37"/>
      <c r="B1264" s="38"/>
      <c r="C1264" s="39" t="s">
        <v>842</v>
      </c>
      <c r="D1264" s="39"/>
      <c r="E1264" s="38"/>
      <c r="F1264" s="40">
        <v>0.36000000000000004</v>
      </c>
      <c r="G1264" s="41"/>
      <c r="H1264" s="42"/>
      <c r="I1264" s="41"/>
      <c r="J1264" s="43"/>
      <c r="K1264" s="44"/>
      <c r="L1264" s="41"/>
      <c r="M1264" s="41"/>
      <c r="N1264" s="41"/>
      <c r="O1264" s="58" t="s">
        <v>2</v>
      </c>
      <c r="P1264" s="41"/>
      <c r="Q1264" s="41"/>
      <c r="R1264" s="401"/>
      <c r="S1264" s="401"/>
    </row>
    <row r="1265" spans="1:19" s="36" customFormat="1" ht="11.25" outlineLevel="4" x14ac:dyDescent="0.2">
      <c r="A1265" s="37"/>
      <c r="B1265" s="38"/>
      <c r="C1265" s="39" t="s">
        <v>843</v>
      </c>
      <c r="D1265" s="39"/>
      <c r="E1265" s="38"/>
      <c r="F1265" s="40">
        <v>0.36000000000000004</v>
      </c>
      <c r="G1265" s="41"/>
      <c r="H1265" s="42"/>
      <c r="I1265" s="41"/>
      <c r="J1265" s="43"/>
      <c r="K1265" s="44"/>
      <c r="L1265" s="41"/>
      <c r="M1265" s="41"/>
      <c r="N1265" s="41"/>
      <c r="O1265" s="58" t="s">
        <v>2</v>
      </c>
      <c r="P1265" s="41"/>
      <c r="Q1265" s="41"/>
      <c r="R1265" s="401"/>
      <c r="S1265" s="401"/>
    </row>
    <row r="1266" spans="1:19" s="36" customFormat="1" ht="11.25" outlineLevel="4" x14ac:dyDescent="0.2">
      <c r="A1266" s="37"/>
      <c r="B1266" s="38"/>
      <c r="C1266" s="39" t="s">
        <v>1061</v>
      </c>
      <c r="D1266" s="39"/>
      <c r="E1266" s="38"/>
      <c r="F1266" s="40">
        <v>2.1120000000000001</v>
      </c>
      <c r="G1266" s="41"/>
      <c r="H1266" s="42"/>
      <c r="I1266" s="41"/>
      <c r="J1266" s="43"/>
      <c r="K1266" s="44"/>
      <c r="L1266" s="41"/>
      <c r="M1266" s="41"/>
      <c r="N1266" s="41"/>
      <c r="O1266" s="58" t="s">
        <v>2</v>
      </c>
      <c r="P1266" s="41"/>
      <c r="Q1266" s="41"/>
      <c r="R1266" s="401"/>
      <c r="S1266" s="401"/>
    </row>
    <row r="1267" spans="1:19" s="36" customFormat="1" ht="11.25" outlineLevel="4" x14ac:dyDescent="0.2">
      <c r="A1267" s="37"/>
      <c r="B1267" s="38"/>
      <c r="C1267" s="39" t="s">
        <v>974</v>
      </c>
      <c r="D1267" s="39"/>
      <c r="E1267" s="38"/>
      <c r="F1267" s="40">
        <v>3.7920000000000003</v>
      </c>
      <c r="G1267" s="41"/>
      <c r="H1267" s="42"/>
      <c r="I1267" s="41"/>
      <c r="J1267" s="43"/>
      <c r="K1267" s="44"/>
      <c r="L1267" s="41"/>
      <c r="M1267" s="41"/>
      <c r="N1267" s="41"/>
      <c r="O1267" s="58" t="s">
        <v>2</v>
      </c>
      <c r="P1267" s="41"/>
      <c r="Q1267" s="41"/>
      <c r="R1267" s="401"/>
      <c r="S1267" s="401"/>
    </row>
    <row r="1268" spans="1:19" s="36" customFormat="1" ht="11.25" outlineLevel="4" x14ac:dyDescent="0.2">
      <c r="A1268" s="37"/>
      <c r="B1268" s="38"/>
      <c r="C1268" s="39" t="s">
        <v>976</v>
      </c>
      <c r="D1268" s="39"/>
      <c r="E1268" s="38"/>
      <c r="F1268" s="40">
        <v>3.7920000000000003</v>
      </c>
      <c r="G1268" s="41"/>
      <c r="H1268" s="42"/>
      <c r="I1268" s="41"/>
      <c r="J1268" s="43"/>
      <c r="K1268" s="44"/>
      <c r="L1268" s="41"/>
      <c r="M1268" s="41"/>
      <c r="N1268" s="41"/>
      <c r="O1268" s="58" t="s">
        <v>2</v>
      </c>
      <c r="P1268" s="41"/>
      <c r="Q1268" s="41"/>
      <c r="R1268" s="401"/>
      <c r="S1268" s="401"/>
    </row>
    <row r="1269" spans="1:19" s="36" customFormat="1" ht="11.25" outlineLevel="4" x14ac:dyDescent="0.2">
      <c r="A1269" s="37"/>
      <c r="B1269" s="38"/>
      <c r="C1269" s="39" t="s">
        <v>979</v>
      </c>
      <c r="D1269" s="39"/>
      <c r="E1269" s="38"/>
      <c r="F1269" s="40">
        <v>1.4320000000000002</v>
      </c>
      <c r="G1269" s="41"/>
      <c r="H1269" s="42"/>
      <c r="I1269" s="41"/>
      <c r="J1269" s="43"/>
      <c r="K1269" s="44"/>
      <c r="L1269" s="41"/>
      <c r="M1269" s="41"/>
      <c r="N1269" s="41"/>
      <c r="O1269" s="58" t="s">
        <v>2</v>
      </c>
      <c r="P1269" s="41"/>
      <c r="Q1269" s="41"/>
      <c r="R1269" s="401"/>
      <c r="S1269" s="401"/>
    </row>
    <row r="1270" spans="1:19" s="36" customFormat="1" ht="11.25" outlineLevel="4" x14ac:dyDescent="0.2">
      <c r="A1270" s="37"/>
      <c r="B1270" s="38"/>
      <c r="C1270" s="39" t="s">
        <v>981</v>
      </c>
      <c r="D1270" s="39"/>
      <c r="E1270" s="38"/>
      <c r="F1270" s="40">
        <v>1.23</v>
      </c>
      <c r="G1270" s="41"/>
      <c r="H1270" s="42"/>
      <c r="I1270" s="41"/>
      <c r="J1270" s="43"/>
      <c r="K1270" s="44"/>
      <c r="L1270" s="41"/>
      <c r="M1270" s="41"/>
      <c r="N1270" s="41"/>
      <c r="O1270" s="58" t="s">
        <v>2</v>
      </c>
      <c r="P1270" s="41"/>
      <c r="Q1270" s="41"/>
      <c r="R1270" s="401"/>
      <c r="S1270" s="401"/>
    </row>
    <row r="1271" spans="1:19" s="36" customFormat="1" ht="11.25" outlineLevel="4" x14ac:dyDescent="0.2">
      <c r="A1271" s="37"/>
      <c r="B1271" s="38"/>
      <c r="C1271" s="39" t="s">
        <v>1</v>
      </c>
      <c r="D1271" s="39"/>
      <c r="E1271" s="38"/>
      <c r="F1271" s="40">
        <v>133.27449999999996</v>
      </c>
      <c r="G1271" s="41"/>
      <c r="H1271" s="42"/>
      <c r="I1271" s="41"/>
      <c r="J1271" s="43"/>
      <c r="K1271" s="44"/>
      <c r="L1271" s="41"/>
      <c r="M1271" s="41"/>
      <c r="N1271" s="41"/>
      <c r="O1271" s="58" t="s">
        <v>2</v>
      </c>
      <c r="P1271" s="41"/>
      <c r="Q1271" s="41"/>
      <c r="R1271" s="401"/>
      <c r="S1271" s="401"/>
    </row>
    <row r="1272" spans="1:19" s="36" customFormat="1" ht="11.25" outlineLevel="4" x14ac:dyDescent="0.2">
      <c r="A1272" s="37"/>
      <c r="B1272" s="38"/>
      <c r="C1272" s="39" t="s">
        <v>1206</v>
      </c>
      <c r="D1272" s="39"/>
      <c r="E1272" s="38"/>
      <c r="F1272" s="40">
        <v>0</v>
      </c>
      <c r="G1272" s="41"/>
      <c r="H1272" s="42"/>
      <c r="I1272" s="41"/>
      <c r="J1272" s="43"/>
      <c r="K1272" s="44"/>
      <c r="L1272" s="41"/>
      <c r="M1272" s="41"/>
      <c r="N1272" s="41"/>
      <c r="O1272" s="58" t="s">
        <v>2</v>
      </c>
      <c r="P1272" s="41"/>
      <c r="Q1272" s="41"/>
      <c r="R1272" s="401"/>
      <c r="S1272" s="401"/>
    </row>
    <row r="1273" spans="1:19" s="36" customFormat="1" ht="11.25" outlineLevel="4" x14ac:dyDescent="0.2">
      <c r="A1273" s="37"/>
      <c r="B1273" s="38"/>
      <c r="C1273" s="39" t="s">
        <v>865</v>
      </c>
      <c r="D1273" s="39"/>
      <c r="E1273" s="38"/>
      <c r="F1273" s="40">
        <v>0.1</v>
      </c>
      <c r="G1273" s="41"/>
      <c r="H1273" s="42"/>
      <c r="I1273" s="41"/>
      <c r="J1273" s="43"/>
      <c r="K1273" s="44"/>
      <c r="L1273" s="41"/>
      <c r="M1273" s="41"/>
      <c r="N1273" s="41"/>
      <c r="O1273" s="58" t="s">
        <v>2</v>
      </c>
      <c r="P1273" s="41"/>
      <c r="Q1273" s="41"/>
      <c r="R1273" s="401"/>
      <c r="S1273" s="401"/>
    </row>
    <row r="1274" spans="1:19" s="36" customFormat="1" ht="11.25" outlineLevel="4" x14ac:dyDescent="0.2">
      <c r="A1274" s="37"/>
      <c r="B1274" s="38"/>
      <c r="C1274" s="39" t="s">
        <v>868</v>
      </c>
      <c r="D1274" s="39"/>
      <c r="E1274" s="38"/>
      <c r="F1274" s="40">
        <v>0.89249999999999985</v>
      </c>
      <c r="G1274" s="41"/>
      <c r="H1274" s="42"/>
      <c r="I1274" s="41"/>
      <c r="J1274" s="43"/>
      <c r="K1274" s="44"/>
      <c r="L1274" s="41"/>
      <c r="M1274" s="41"/>
      <c r="N1274" s="41"/>
      <c r="O1274" s="58" t="s">
        <v>2</v>
      </c>
      <c r="P1274" s="41"/>
      <c r="Q1274" s="41"/>
      <c r="R1274" s="401"/>
      <c r="S1274" s="401"/>
    </row>
    <row r="1275" spans="1:19" s="36" customFormat="1" ht="11.25" outlineLevel="4" x14ac:dyDescent="0.2">
      <c r="A1275" s="37"/>
      <c r="B1275" s="38"/>
      <c r="C1275" s="39" t="s">
        <v>870</v>
      </c>
      <c r="D1275" s="39"/>
      <c r="E1275" s="38"/>
      <c r="F1275" s="40">
        <v>1.6</v>
      </c>
      <c r="G1275" s="41"/>
      <c r="H1275" s="42"/>
      <c r="I1275" s="41"/>
      <c r="J1275" s="43"/>
      <c r="K1275" s="44"/>
      <c r="L1275" s="41"/>
      <c r="M1275" s="41"/>
      <c r="N1275" s="41"/>
      <c r="O1275" s="58" t="s">
        <v>2</v>
      </c>
      <c r="P1275" s="41"/>
      <c r="Q1275" s="41"/>
      <c r="R1275" s="401"/>
      <c r="S1275" s="401"/>
    </row>
    <row r="1276" spans="1:19" s="36" customFormat="1" ht="11.25" outlineLevel="4" x14ac:dyDescent="0.2">
      <c r="A1276" s="37"/>
      <c r="B1276" s="38"/>
      <c r="C1276" s="39" t="s">
        <v>873</v>
      </c>
      <c r="D1276" s="39"/>
      <c r="E1276" s="38"/>
      <c r="F1276" s="40">
        <v>0.71500000000000008</v>
      </c>
      <c r="G1276" s="41"/>
      <c r="H1276" s="42"/>
      <c r="I1276" s="41"/>
      <c r="J1276" s="43"/>
      <c r="K1276" s="44"/>
      <c r="L1276" s="41"/>
      <c r="M1276" s="41"/>
      <c r="N1276" s="41"/>
      <c r="O1276" s="58" t="s">
        <v>2</v>
      </c>
      <c r="P1276" s="41"/>
      <c r="Q1276" s="41"/>
      <c r="R1276" s="401"/>
      <c r="S1276" s="401"/>
    </row>
    <row r="1277" spans="1:19" s="36" customFormat="1" ht="11.25" outlineLevel="4" x14ac:dyDescent="0.2">
      <c r="A1277" s="37"/>
      <c r="B1277" s="38"/>
      <c r="C1277" s="39" t="s">
        <v>877</v>
      </c>
      <c r="D1277" s="39"/>
      <c r="E1277" s="38"/>
      <c r="F1277" s="40">
        <v>0.66</v>
      </c>
      <c r="G1277" s="41"/>
      <c r="H1277" s="42"/>
      <c r="I1277" s="41"/>
      <c r="J1277" s="43"/>
      <c r="K1277" s="44"/>
      <c r="L1277" s="41"/>
      <c r="M1277" s="41"/>
      <c r="N1277" s="41"/>
      <c r="O1277" s="58" t="s">
        <v>2</v>
      </c>
      <c r="P1277" s="41"/>
      <c r="Q1277" s="41"/>
      <c r="R1277" s="401"/>
      <c r="S1277" s="401"/>
    </row>
    <row r="1278" spans="1:19" s="36" customFormat="1" ht="11.25" outlineLevel="4" x14ac:dyDescent="0.2">
      <c r="A1278" s="37"/>
      <c r="B1278" s="38"/>
      <c r="C1278" s="39" t="s">
        <v>879</v>
      </c>
      <c r="D1278" s="39"/>
      <c r="E1278" s="38"/>
      <c r="F1278" s="40">
        <v>0.32000000000000006</v>
      </c>
      <c r="G1278" s="41"/>
      <c r="H1278" s="42"/>
      <c r="I1278" s="41"/>
      <c r="J1278" s="43"/>
      <c r="K1278" s="44"/>
      <c r="L1278" s="41"/>
      <c r="M1278" s="41"/>
      <c r="N1278" s="41"/>
      <c r="O1278" s="58" t="s">
        <v>2</v>
      </c>
      <c r="P1278" s="41"/>
      <c r="Q1278" s="41"/>
      <c r="R1278" s="401"/>
      <c r="S1278" s="401"/>
    </row>
    <row r="1279" spans="1:19" s="36" customFormat="1" ht="11.25" outlineLevel="4" x14ac:dyDescent="0.2">
      <c r="A1279" s="37"/>
      <c r="B1279" s="38"/>
      <c r="C1279" s="39" t="s">
        <v>881</v>
      </c>
      <c r="D1279" s="39"/>
      <c r="E1279" s="38"/>
      <c r="F1279" s="40">
        <v>0.11000000000000001</v>
      </c>
      <c r="G1279" s="41"/>
      <c r="H1279" s="42"/>
      <c r="I1279" s="41"/>
      <c r="J1279" s="43"/>
      <c r="K1279" s="44"/>
      <c r="L1279" s="41"/>
      <c r="M1279" s="41"/>
      <c r="N1279" s="41"/>
      <c r="O1279" s="58" t="s">
        <v>2</v>
      </c>
      <c r="P1279" s="41"/>
      <c r="Q1279" s="41"/>
      <c r="R1279" s="401"/>
      <c r="S1279" s="401"/>
    </row>
    <row r="1280" spans="1:19" s="36" customFormat="1" ht="11.25" outlineLevel="4" x14ac:dyDescent="0.2">
      <c r="A1280" s="37"/>
      <c r="B1280" s="38"/>
      <c r="C1280" s="39" t="s">
        <v>885</v>
      </c>
      <c r="D1280" s="39"/>
      <c r="E1280" s="38"/>
      <c r="F1280" s="40">
        <v>0.90999999999999992</v>
      </c>
      <c r="G1280" s="41"/>
      <c r="H1280" s="42"/>
      <c r="I1280" s="41"/>
      <c r="J1280" s="43"/>
      <c r="K1280" s="44"/>
      <c r="L1280" s="41"/>
      <c r="M1280" s="41"/>
      <c r="N1280" s="41"/>
      <c r="O1280" s="58" t="s">
        <v>2</v>
      </c>
      <c r="P1280" s="41"/>
      <c r="Q1280" s="41"/>
      <c r="R1280" s="401"/>
      <c r="S1280" s="401"/>
    </row>
    <row r="1281" spans="1:27" s="36" customFormat="1" ht="11.25" outlineLevel="4" x14ac:dyDescent="0.2">
      <c r="A1281" s="37"/>
      <c r="B1281" s="38"/>
      <c r="C1281" s="39" t="s">
        <v>889</v>
      </c>
      <c r="D1281" s="39"/>
      <c r="E1281" s="38"/>
      <c r="F1281" s="40">
        <v>0.75</v>
      </c>
      <c r="G1281" s="41"/>
      <c r="H1281" s="42"/>
      <c r="I1281" s="41"/>
      <c r="J1281" s="43"/>
      <c r="K1281" s="44"/>
      <c r="L1281" s="41"/>
      <c r="M1281" s="41"/>
      <c r="N1281" s="41"/>
      <c r="O1281" s="58" t="s">
        <v>2</v>
      </c>
      <c r="P1281" s="41"/>
      <c r="Q1281" s="41"/>
      <c r="R1281" s="401"/>
      <c r="S1281" s="401"/>
    </row>
    <row r="1282" spans="1:27" s="36" customFormat="1" ht="11.25" outlineLevel="4" x14ac:dyDescent="0.2">
      <c r="A1282" s="37"/>
      <c r="B1282" s="38"/>
      <c r="C1282" s="39" t="s">
        <v>893</v>
      </c>
      <c r="D1282" s="39"/>
      <c r="E1282" s="38"/>
      <c r="F1282" s="40">
        <v>0.39</v>
      </c>
      <c r="G1282" s="41"/>
      <c r="H1282" s="42"/>
      <c r="I1282" s="41"/>
      <c r="J1282" s="43"/>
      <c r="K1282" s="44"/>
      <c r="L1282" s="41"/>
      <c r="M1282" s="41"/>
      <c r="N1282" s="41"/>
      <c r="O1282" s="58" t="s">
        <v>2</v>
      </c>
      <c r="P1282" s="41"/>
      <c r="Q1282" s="41"/>
      <c r="R1282" s="401"/>
      <c r="S1282" s="401"/>
    </row>
    <row r="1283" spans="1:27" s="36" customFormat="1" ht="11.25" outlineLevel="4" x14ac:dyDescent="0.2">
      <c r="A1283" s="37"/>
      <c r="B1283" s="38"/>
      <c r="C1283" s="39" t="s">
        <v>897</v>
      </c>
      <c r="D1283" s="39"/>
      <c r="E1283" s="38"/>
      <c r="F1283" s="40">
        <v>0.72</v>
      </c>
      <c r="G1283" s="41"/>
      <c r="H1283" s="42"/>
      <c r="I1283" s="41"/>
      <c r="J1283" s="43"/>
      <c r="K1283" s="44"/>
      <c r="L1283" s="41"/>
      <c r="M1283" s="41"/>
      <c r="N1283" s="41"/>
      <c r="O1283" s="58" t="s">
        <v>2</v>
      </c>
      <c r="P1283" s="41"/>
      <c r="Q1283" s="41"/>
      <c r="R1283" s="401"/>
      <c r="S1283" s="401"/>
    </row>
    <row r="1284" spans="1:27" s="36" customFormat="1" ht="11.25" outlineLevel="4" x14ac:dyDescent="0.2">
      <c r="A1284" s="37"/>
      <c r="B1284" s="38"/>
      <c r="C1284" s="39" t="s">
        <v>899</v>
      </c>
      <c r="D1284" s="39"/>
      <c r="E1284" s="38"/>
      <c r="F1284" s="40">
        <v>0.22000000000000003</v>
      </c>
      <c r="G1284" s="41"/>
      <c r="H1284" s="42"/>
      <c r="I1284" s="41"/>
      <c r="J1284" s="43"/>
      <c r="K1284" s="44"/>
      <c r="L1284" s="41"/>
      <c r="M1284" s="41"/>
      <c r="N1284" s="41"/>
      <c r="O1284" s="58" t="s">
        <v>2</v>
      </c>
      <c r="P1284" s="41"/>
      <c r="Q1284" s="41"/>
      <c r="R1284" s="401"/>
      <c r="S1284" s="401"/>
    </row>
    <row r="1285" spans="1:27" s="36" customFormat="1" ht="11.25" outlineLevel="4" x14ac:dyDescent="0.2">
      <c r="A1285" s="37"/>
      <c r="B1285" s="38"/>
      <c r="C1285" s="39" t="s">
        <v>1</v>
      </c>
      <c r="D1285" s="39"/>
      <c r="E1285" s="38"/>
      <c r="F1285" s="40">
        <v>7.3875000000000002</v>
      </c>
      <c r="G1285" s="41"/>
      <c r="H1285" s="42"/>
      <c r="I1285" s="41"/>
      <c r="J1285" s="43"/>
      <c r="K1285" s="44"/>
      <c r="L1285" s="41"/>
      <c r="M1285" s="41"/>
      <c r="N1285" s="41"/>
      <c r="O1285" s="58" t="s">
        <v>2</v>
      </c>
      <c r="P1285" s="41"/>
      <c r="Q1285" s="41"/>
      <c r="R1285" s="401"/>
      <c r="S1285" s="401"/>
    </row>
    <row r="1286" spans="1:27" s="30" customFormat="1" ht="12" outlineLevel="3" x14ac:dyDescent="0.2">
      <c r="A1286" s="12">
        <v>3</v>
      </c>
      <c r="B1286" s="31" t="s">
        <v>612</v>
      </c>
      <c r="C1286" s="32" t="s">
        <v>1584</v>
      </c>
      <c r="D1286" s="32" t="s">
        <v>17</v>
      </c>
      <c r="E1286" s="13" t="s">
        <v>3</v>
      </c>
      <c r="F1286" s="33">
        <v>2778.1999999999985</v>
      </c>
      <c r="G1286" s="14">
        <v>0</v>
      </c>
      <c r="H1286" s="33">
        <f>F1286*(1+G1286/100)</f>
        <v>2778.1999999999985</v>
      </c>
      <c r="I1286" s="475"/>
      <c r="J1286" s="15">
        <f>H1286*I1286</f>
        <v>0</v>
      </c>
      <c r="K1286" s="34"/>
      <c r="L1286" s="35">
        <f>H1286*K1286</f>
        <v>0</v>
      </c>
      <c r="M1286" s="34"/>
      <c r="N1286" s="35">
        <f>H1286*M1286</f>
        <v>0</v>
      </c>
      <c r="O1286" s="15">
        <v>21</v>
      </c>
      <c r="P1286" s="15">
        <f>J1286*(O1286/100)</f>
        <v>0</v>
      </c>
      <c r="Q1286" s="15">
        <f>J1286+P1286</f>
        <v>0</v>
      </c>
      <c r="R1286" s="400"/>
      <c r="S1286" s="400"/>
      <c r="T1286" s="232"/>
      <c r="U1286" s="232"/>
      <c r="V1286" s="232"/>
      <c r="W1286" s="232"/>
      <c r="X1286" s="232"/>
      <c r="Y1286" s="232"/>
      <c r="Z1286" s="232"/>
      <c r="AA1286" s="232"/>
    </row>
    <row r="1287" spans="1:27" s="36" customFormat="1" ht="11.25" outlineLevel="4" x14ac:dyDescent="0.2">
      <c r="A1287" s="37"/>
      <c r="B1287" s="38"/>
      <c r="C1287" s="39" t="s">
        <v>65</v>
      </c>
      <c r="D1287" s="39"/>
      <c r="E1287" s="38"/>
      <c r="F1287" s="40">
        <v>0</v>
      </c>
      <c r="G1287" s="41"/>
      <c r="H1287" s="42"/>
      <c r="I1287" s="41"/>
      <c r="J1287" s="43"/>
      <c r="K1287" s="44"/>
      <c r="L1287" s="41"/>
      <c r="M1287" s="41"/>
      <c r="N1287" s="41"/>
      <c r="O1287" s="58" t="s">
        <v>2</v>
      </c>
      <c r="P1287" s="41"/>
      <c r="Q1287" s="41"/>
      <c r="R1287" s="401"/>
      <c r="S1287" s="401"/>
    </row>
    <row r="1288" spans="1:27" s="36" customFormat="1" ht="11.25" outlineLevel="4" x14ac:dyDescent="0.2">
      <c r="A1288" s="37"/>
      <c r="B1288" s="38"/>
      <c r="C1288" s="39" t="s">
        <v>1171</v>
      </c>
      <c r="D1288" s="39"/>
      <c r="E1288" s="38"/>
      <c r="F1288" s="40">
        <v>146.63999999999999</v>
      </c>
      <c r="G1288" s="41"/>
      <c r="H1288" s="42"/>
      <c r="I1288" s="41"/>
      <c r="J1288" s="43"/>
      <c r="K1288" s="44"/>
      <c r="L1288" s="41"/>
      <c r="M1288" s="41"/>
      <c r="N1288" s="41"/>
      <c r="O1288" s="58" t="s">
        <v>2</v>
      </c>
      <c r="P1288" s="41"/>
      <c r="Q1288" s="41"/>
      <c r="R1288" s="401"/>
      <c r="S1288" s="401"/>
    </row>
    <row r="1289" spans="1:27" s="36" customFormat="1" ht="11.25" outlineLevel="4" x14ac:dyDescent="0.2">
      <c r="A1289" s="37"/>
      <c r="B1289" s="38"/>
      <c r="C1289" s="39" t="s">
        <v>1135</v>
      </c>
      <c r="D1289" s="39"/>
      <c r="E1289" s="38"/>
      <c r="F1289" s="40">
        <v>3.76</v>
      </c>
      <c r="G1289" s="41"/>
      <c r="H1289" s="42"/>
      <c r="I1289" s="41"/>
      <c r="J1289" s="43"/>
      <c r="K1289" s="44"/>
      <c r="L1289" s="41"/>
      <c r="M1289" s="41"/>
      <c r="N1289" s="41"/>
      <c r="O1289" s="58" t="s">
        <v>2</v>
      </c>
      <c r="P1289" s="41"/>
      <c r="Q1289" s="41"/>
      <c r="R1289" s="401"/>
      <c r="S1289" s="401"/>
    </row>
    <row r="1290" spans="1:27" s="36" customFormat="1" ht="11.25" outlineLevel="4" x14ac:dyDescent="0.2">
      <c r="A1290" s="37"/>
      <c r="B1290" s="38"/>
      <c r="C1290" s="39" t="s">
        <v>1137</v>
      </c>
      <c r="D1290" s="39"/>
      <c r="E1290" s="38"/>
      <c r="F1290" s="40">
        <v>29.82</v>
      </c>
      <c r="G1290" s="41"/>
      <c r="H1290" s="42"/>
      <c r="I1290" s="41"/>
      <c r="J1290" s="43"/>
      <c r="K1290" s="44"/>
      <c r="L1290" s="41"/>
      <c r="M1290" s="41"/>
      <c r="N1290" s="41"/>
      <c r="O1290" s="58" t="s">
        <v>2</v>
      </c>
      <c r="P1290" s="41"/>
      <c r="Q1290" s="41"/>
      <c r="R1290" s="401"/>
      <c r="S1290" s="401"/>
    </row>
    <row r="1291" spans="1:27" s="36" customFormat="1" ht="11.25" outlineLevel="4" x14ac:dyDescent="0.2">
      <c r="A1291" s="37"/>
      <c r="B1291" s="38"/>
      <c r="C1291" s="39" t="s">
        <v>1139</v>
      </c>
      <c r="D1291" s="39"/>
      <c r="E1291" s="38"/>
      <c r="F1291" s="40">
        <v>3.8</v>
      </c>
      <c r="G1291" s="41"/>
      <c r="H1291" s="42"/>
      <c r="I1291" s="41"/>
      <c r="J1291" s="43"/>
      <c r="K1291" s="44"/>
      <c r="L1291" s="41"/>
      <c r="M1291" s="41"/>
      <c r="N1291" s="41"/>
      <c r="O1291" s="58" t="s">
        <v>2</v>
      </c>
      <c r="P1291" s="41"/>
      <c r="Q1291" s="41"/>
      <c r="R1291" s="401"/>
      <c r="S1291" s="401"/>
    </row>
    <row r="1292" spans="1:27" s="36" customFormat="1" ht="11.25" outlineLevel="4" x14ac:dyDescent="0.2">
      <c r="A1292" s="37"/>
      <c r="B1292" s="38"/>
      <c r="C1292" s="39" t="s">
        <v>1172</v>
      </c>
      <c r="D1292" s="39"/>
      <c r="E1292" s="38"/>
      <c r="F1292" s="40">
        <v>41.36</v>
      </c>
      <c r="G1292" s="41"/>
      <c r="H1292" s="42"/>
      <c r="I1292" s="41"/>
      <c r="J1292" s="43"/>
      <c r="K1292" s="44"/>
      <c r="L1292" s="41"/>
      <c r="M1292" s="41"/>
      <c r="N1292" s="41"/>
      <c r="O1292" s="58" t="s">
        <v>2</v>
      </c>
      <c r="P1292" s="41"/>
      <c r="Q1292" s="41"/>
      <c r="R1292" s="401"/>
      <c r="S1292" s="401"/>
    </row>
    <row r="1293" spans="1:27" s="36" customFormat="1" ht="11.25" outlineLevel="4" x14ac:dyDescent="0.2">
      <c r="A1293" s="37"/>
      <c r="B1293" s="38"/>
      <c r="C1293" s="39" t="s">
        <v>1141</v>
      </c>
      <c r="D1293" s="39"/>
      <c r="E1293" s="38"/>
      <c r="F1293" s="40">
        <v>6</v>
      </c>
      <c r="G1293" s="41"/>
      <c r="H1293" s="42"/>
      <c r="I1293" s="41"/>
      <c r="J1293" s="43"/>
      <c r="K1293" s="44"/>
      <c r="L1293" s="41"/>
      <c r="M1293" s="41"/>
      <c r="N1293" s="41"/>
      <c r="O1293" s="58" t="s">
        <v>2</v>
      </c>
      <c r="P1293" s="41"/>
      <c r="Q1293" s="41"/>
      <c r="R1293" s="401"/>
      <c r="S1293" s="401"/>
    </row>
    <row r="1294" spans="1:27" s="36" customFormat="1" ht="11.25" outlineLevel="4" x14ac:dyDescent="0.2">
      <c r="A1294" s="37"/>
      <c r="B1294" s="38"/>
      <c r="C1294" s="39" t="s">
        <v>1146</v>
      </c>
      <c r="D1294" s="39"/>
      <c r="E1294" s="38"/>
      <c r="F1294" s="40">
        <v>34.299999999999997</v>
      </c>
      <c r="G1294" s="41"/>
      <c r="H1294" s="42"/>
      <c r="I1294" s="41"/>
      <c r="J1294" s="43"/>
      <c r="K1294" s="44"/>
      <c r="L1294" s="41"/>
      <c r="M1294" s="41"/>
      <c r="N1294" s="41"/>
      <c r="O1294" s="58" t="s">
        <v>2</v>
      </c>
      <c r="P1294" s="41"/>
      <c r="Q1294" s="41"/>
      <c r="R1294" s="401"/>
      <c r="S1294" s="401"/>
    </row>
    <row r="1295" spans="1:27" s="36" customFormat="1" ht="11.25" outlineLevel="4" x14ac:dyDescent="0.2">
      <c r="A1295" s="37"/>
      <c r="B1295" s="38"/>
      <c r="C1295" s="39" t="s">
        <v>1150</v>
      </c>
      <c r="D1295" s="39"/>
      <c r="E1295" s="38"/>
      <c r="F1295" s="40">
        <v>5.4</v>
      </c>
      <c r="G1295" s="41"/>
      <c r="H1295" s="42"/>
      <c r="I1295" s="41"/>
      <c r="J1295" s="43"/>
      <c r="K1295" s="44"/>
      <c r="L1295" s="41"/>
      <c r="M1295" s="41"/>
      <c r="N1295" s="41"/>
      <c r="O1295" s="58" t="s">
        <v>2</v>
      </c>
      <c r="P1295" s="41"/>
      <c r="Q1295" s="41"/>
      <c r="R1295" s="401"/>
      <c r="S1295" s="401"/>
    </row>
    <row r="1296" spans="1:27" s="36" customFormat="1" ht="11.25" outlineLevel="4" x14ac:dyDescent="0.2">
      <c r="A1296" s="37"/>
      <c r="B1296" s="38"/>
      <c r="C1296" s="39" t="s">
        <v>1176</v>
      </c>
      <c r="D1296" s="39"/>
      <c r="E1296" s="38"/>
      <c r="F1296" s="40">
        <v>63.4</v>
      </c>
      <c r="G1296" s="41"/>
      <c r="H1296" s="42"/>
      <c r="I1296" s="41"/>
      <c r="J1296" s="43"/>
      <c r="K1296" s="44"/>
      <c r="L1296" s="41"/>
      <c r="M1296" s="41"/>
      <c r="N1296" s="41"/>
      <c r="O1296" s="58" t="s">
        <v>2</v>
      </c>
      <c r="P1296" s="41"/>
      <c r="Q1296" s="41"/>
      <c r="R1296" s="401"/>
      <c r="S1296" s="401"/>
    </row>
    <row r="1297" spans="1:19" s="36" customFormat="1" ht="11.25" outlineLevel="4" x14ac:dyDescent="0.2">
      <c r="A1297" s="37"/>
      <c r="B1297" s="38"/>
      <c r="C1297" s="39" t="s">
        <v>1155</v>
      </c>
      <c r="D1297" s="39"/>
      <c r="E1297" s="38"/>
      <c r="F1297" s="40">
        <v>12.4</v>
      </c>
      <c r="G1297" s="41"/>
      <c r="H1297" s="42"/>
      <c r="I1297" s="41"/>
      <c r="J1297" s="43"/>
      <c r="K1297" s="44"/>
      <c r="L1297" s="41"/>
      <c r="M1297" s="41"/>
      <c r="N1297" s="41"/>
      <c r="O1297" s="58" t="s">
        <v>2</v>
      </c>
      <c r="P1297" s="41"/>
      <c r="Q1297" s="41"/>
      <c r="R1297" s="401"/>
      <c r="S1297" s="401"/>
    </row>
    <row r="1298" spans="1:19" s="36" customFormat="1" ht="11.25" outlineLevel="4" x14ac:dyDescent="0.2">
      <c r="A1298" s="37"/>
      <c r="B1298" s="38"/>
      <c r="C1298" s="39" t="s">
        <v>1156</v>
      </c>
      <c r="D1298" s="39"/>
      <c r="E1298" s="38"/>
      <c r="F1298" s="40">
        <v>9.6</v>
      </c>
      <c r="G1298" s="41"/>
      <c r="H1298" s="42"/>
      <c r="I1298" s="41"/>
      <c r="J1298" s="43"/>
      <c r="K1298" s="44"/>
      <c r="L1298" s="41"/>
      <c r="M1298" s="41"/>
      <c r="N1298" s="41"/>
      <c r="O1298" s="58" t="s">
        <v>2</v>
      </c>
      <c r="P1298" s="41"/>
      <c r="Q1298" s="41"/>
      <c r="R1298" s="401"/>
      <c r="S1298" s="401"/>
    </row>
    <row r="1299" spans="1:19" s="36" customFormat="1" ht="11.25" outlineLevel="4" x14ac:dyDescent="0.2">
      <c r="A1299" s="37"/>
      <c r="B1299" s="38"/>
      <c r="C1299" s="39" t="s">
        <v>1157</v>
      </c>
      <c r="D1299" s="39"/>
      <c r="E1299" s="38"/>
      <c r="F1299" s="40">
        <v>6.4</v>
      </c>
      <c r="G1299" s="41"/>
      <c r="H1299" s="42"/>
      <c r="I1299" s="41"/>
      <c r="J1299" s="43"/>
      <c r="K1299" s="44"/>
      <c r="L1299" s="41"/>
      <c r="M1299" s="41"/>
      <c r="N1299" s="41"/>
      <c r="O1299" s="58" t="s">
        <v>2</v>
      </c>
      <c r="P1299" s="41"/>
      <c r="Q1299" s="41"/>
      <c r="R1299" s="401"/>
      <c r="S1299" s="401"/>
    </row>
    <row r="1300" spans="1:19" s="36" customFormat="1" ht="11.25" outlineLevel="4" x14ac:dyDescent="0.2">
      <c r="A1300" s="37"/>
      <c r="B1300" s="38"/>
      <c r="C1300" s="39" t="s">
        <v>1158</v>
      </c>
      <c r="D1300" s="39"/>
      <c r="E1300" s="38"/>
      <c r="F1300" s="40">
        <v>14.399999999999999</v>
      </c>
      <c r="G1300" s="41"/>
      <c r="H1300" s="42"/>
      <c r="I1300" s="41"/>
      <c r="J1300" s="43"/>
      <c r="K1300" s="44"/>
      <c r="L1300" s="41"/>
      <c r="M1300" s="41"/>
      <c r="N1300" s="41"/>
      <c r="O1300" s="58" t="s">
        <v>2</v>
      </c>
      <c r="P1300" s="41"/>
      <c r="Q1300" s="41"/>
      <c r="R1300" s="401"/>
      <c r="S1300" s="401"/>
    </row>
    <row r="1301" spans="1:19" s="36" customFormat="1" ht="11.25" outlineLevel="4" x14ac:dyDescent="0.2">
      <c r="A1301" s="37"/>
      <c r="B1301" s="38"/>
      <c r="C1301" s="39" t="s">
        <v>966</v>
      </c>
      <c r="D1301" s="39"/>
      <c r="E1301" s="38"/>
      <c r="F1301" s="40">
        <v>3.14</v>
      </c>
      <c r="G1301" s="41"/>
      <c r="H1301" s="42"/>
      <c r="I1301" s="41"/>
      <c r="J1301" s="43"/>
      <c r="K1301" s="44"/>
      <c r="L1301" s="41"/>
      <c r="M1301" s="41"/>
      <c r="N1301" s="41"/>
      <c r="O1301" s="58" t="s">
        <v>2</v>
      </c>
      <c r="P1301" s="41"/>
      <c r="Q1301" s="41"/>
      <c r="R1301" s="401"/>
      <c r="S1301" s="401"/>
    </row>
    <row r="1302" spans="1:19" s="36" customFormat="1" ht="11.25" outlineLevel="4" x14ac:dyDescent="0.2">
      <c r="A1302" s="37"/>
      <c r="B1302" s="38"/>
      <c r="C1302" s="39" t="s">
        <v>1159</v>
      </c>
      <c r="D1302" s="39"/>
      <c r="E1302" s="38"/>
      <c r="F1302" s="40">
        <v>4</v>
      </c>
      <c r="G1302" s="41"/>
      <c r="H1302" s="42"/>
      <c r="I1302" s="41"/>
      <c r="J1302" s="43"/>
      <c r="K1302" s="44"/>
      <c r="L1302" s="41"/>
      <c r="M1302" s="41"/>
      <c r="N1302" s="41"/>
      <c r="O1302" s="58" t="s">
        <v>2</v>
      </c>
      <c r="P1302" s="41"/>
      <c r="Q1302" s="41"/>
      <c r="R1302" s="401"/>
      <c r="S1302" s="401"/>
    </row>
    <row r="1303" spans="1:19" s="36" customFormat="1" ht="11.25" outlineLevel="4" x14ac:dyDescent="0.2">
      <c r="A1303" s="37"/>
      <c r="B1303" s="38"/>
      <c r="C1303" s="39" t="s">
        <v>1105</v>
      </c>
      <c r="D1303" s="39"/>
      <c r="E1303" s="38"/>
      <c r="F1303" s="40">
        <v>14.4</v>
      </c>
      <c r="G1303" s="41"/>
      <c r="H1303" s="42"/>
      <c r="I1303" s="41"/>
      <c r="J1303" s="43"/>
      <c r="K1303" s="44"/>
      <c r="L1303" s="41"/>
      <c r="M1303" s="41"/>
      <c r="N1303" s="41"/>
      <c r="O1303" s="58" t="s">
        <v>2</v>
      </c>
      <c r="P1303" s="41"/>
      <c r="Q1303" s="41"/>
      <c r="R1303" s="401"/>
      <c r="S1303" s="401"/>
    </row>
    <row r="1304" spans="1:19" s="36" customFormat="1" ht="11.25" outlineLevel="4" x14ac:dyDescent="0.2">
      <c r="A1304" s="37"/>
      <c r="B1304" s="38"/>
      <c r="C1304" s="39" t="s">
        <v>1106</v>
      </c>
      <c r="D1304" s="39"/>
      <c r="E1304" s="38"/>
      <c r="F1304" s="40">
        <v>7.2</v>
      </c>
      <c r="G1304" s="41"/>
      <c r="H1304" s="42"/>
      <c r="I1304" s="41"/>
      <c r="J1304" s="43"/>
      <c r="K1304" s="44"/>
      <c r="L1304" s="41"/>
      <c r="M1304" s="41"/>
      <c r="N1304" s="41"/>
      <c r="O1304" s="58" t="s">
        <v>2</v>
      </c>
      <c r="P1304" s="41"/>
      <c r="Q1304" s="41"/>
      <c r="R1304" s="401"/>
      <c r="S1304" s="401"/>
    </row>
    <row r="1305" spans="1:19" s="36" customFormat="1" ht="11.25" outlineLevel="4" x14ac:dyDescent="0.2">
      <c r="A1305" s="37"/>
      <c r="B1305" s="38"/>
      <c r="C1305" s="39" t="s">
        <v>1107</v>
      </c>
      <c r="D1305" s="39"/>
      <c r="E1305" s="38"/>
      <c r="F1305" s="40">
        <v>7.2</v>
      </c>
      <c r="G1305" s="41"/>
      <c r="H1305" s="42"/>
      <c r="I1305" s="41"/>
      <c r="J1305" s="43"/>
      <c r="K1305" s="44"/>
      <c r="L1305" s="41"/>
      <c r="M1305" s="41"/>
      <c r="N1305" s="41"/>
      <c r="O1305" s="58" t="s">
        <v>2</v>
      </c>
      <c r="P1305" s="41"/>
      <c r="Q1305" s="41"/>
      <c r="R1305" s="401"/>
      <c r="S1305" s="401"/>
    </row>
    <row r="1306" spans="1:19" s="36" customFormat="1" ht="11.25" outlineLevel="4" x14ac:dyDescent="0.2">
      <c r="A1306" s="37"/>
      <c r="B1306" s="38"/>
      <c r="C1306" s="39" t="s">
        <v>1178</v>
      </c>
      <c r="D1306" s="39"/>
      <c r="E1306" s="38"/>
      <c r="F1306" s="40">
        <v>42.48</v>
      </c>
      <c r="G1306" s="41"/>
      <c r="H1306" s="42"/>
      <c r="I1306" s="41"/>
      <c r="J1306" s="43"/>
      <c r="K1306" s="44"/>
      <c r="L1306" s="41"/>
      <c r="M1306" s="41"/>
      <c r="N1306" s="41"/>
      <c r="O1306" s="58" t="s">
        <v>2</v>
      </c>
      <c r="P1306" s="41"/>
      <c r="Q1306" s="41"/>
      <c r="R1306" s="401"/>
      <c r="S1306" s="401"/>
    </row>
    <row r="1307" spans="1:19" s="36" customFormat="1" ht="11.25" outlineLevel="4" x14ac:dyDescent="0.2">
      <c r="A1307" s="37"/>
      <c r="B1307" s="38"/>
      <c r="C1307" s="39" t="s">
        <v>1127</v>
      </c>
      <c r="D1307" s="39"/>
      <c r="E1307" s="38"/>
      <c r="F1307" s="40">
        <v>17.04</v>
      </c>
      <c r="G1307" s="41"/>
      <c r="H1307" s="42"/>
      <c r="I1307" s="41"/>
      <c r="J1307" s="43"/>
      <c r="K1307" s="44"/>
      <c r="L1307" s="41"/>
      <c r="M1307" s="41"/>
      <c r="N1307" s="41"/>
      <c r="O1307" s="58" t="s">
        <v>2</v>
      </c>
      <c r="P1307" s="41"/>
      <c r="Q1307" s="41"/>
      <c r="R1307" s="401"/>
      <c r="S1307" s="401"/>
    </row>
    <row r="1308" spans="1:19" s="36" customFormat="1" ht="11.25" outlineLevel="4" x14ac:dyDescent="0.2">
      <c r="A1308" s="37"/>
      <c r="B1308" s="38"/>
      <c r="C1308" s="39" t="s">
        <v>1173</v>
      </c>
      <c r="D1308" s="39"/>
      <c r="E1308" s="38"/>
      <c r="F1308" s="40">
        <v>782.99999999999989</v>
      </c>
      <c r="G1308" s="41"/>
      <c r="H1308" s="42"/>
      <c r="I1308" s="41"/>
      <c r="J1308" s="43"/>
      <c r="K1308" s="44"/>
      <c r="L1308" s="41"/>
      <c r="M1308" s="41"/>
      <c r="N1308" s="41"/>
      <c r="O1308" s="58" t="s">
        <v>2</v>
      </c>
      <c r="P1308" s="41"/>
      <c r="Q1308" s="41"/>
      <c r="R1308" s="401"/>
      <c r="S1308" s="401"/>
    </row>
    <row r="1309" spans="1:19" s="36" customFormat="1" ht="11.25" outlineLevel="4" x14ac:dyDescent="0.2">
      <c r="A1309" s="37"/>
      <c r="B1309" s="38"/>
      <c r="C1309" s="39" t="s">
        <v>1174</v>
      </c>
      <c r="D1309" s="39"/>
      <c r="E1309" s="38"/>
      <c r="F1309" s="40">
        <v>695.2</v>
      </c>
      <c r="G1309" s="41"/>
      <c r="H1309" s="42"/>
      <c r="I1309" s="41"/>
      <c r="J1309" s="43"/>
      <c r="K1309" s="44"/>
      <c r="L1309" s="41"/>
      <c r="M1309" s="41"/>
      <c r="N1309" s="41"/>
      <c r="O1309" s="58" t="s">
        <v>2</v>
      </c>
      <c r="P1309" s="41"/>
      <c r="Q1309" s="41"/>
      <c r="R1309" s="401"/>
      <c r="S1309" s="401"/>
    </row>
    <row r="1310" spans="1:19" s="36" customFormat="1" ht="11.25" outlineLevel="4" x14ac:dyDescent="0.2">
      <c r="A1310" s="37"/>
      <c r="B1310" s="38"/>
      <c r="C1310" s="39" t="s">
        <v>1144</v>
      </c>
      <c r="D1310" s="39"/>
      <c r="E1310" s="38"/>
      <c r="F1310" s="40">
        <v>4</v>
      </c>
      <c r="G1310" s="41"/>
      <c r="H1310" s="42"/>
      <c r="I1310" s="41"/>
      <c r="J1310" s="43"/>
      <c r="K1310" s="44"/>
      <c r="L1310" s="41"/>
      <c r="M1310" s="41"/>
      <c r="N1310" s="41"/>
      <c r="O1310" s="58" t="s">
        <v>2</v>
      </c>
      <c r="P1310" s="41"/>
      <c r="Q1310" s="41"/>
      <c r="R1310" s="401"/>
      <c r="S1310" s="401"/>
    </row>
    <row r="1311" spans="1:19" s="36" customFormat="1" ht="11.25" outlineLevel="4" x14ac:dyDescent="0.2">
      <c r="A1311" s="37"/>
      <c r="B1311" s="38"/>
      <c r="C1311" s="39" t="s">
        <v>1175</v>
      </c>
      <c r="D1311" s="39"/>
      <c r="E1311" s="38"/>
      <c r="F1311" s="40">
        <v>165.6</v>
      </c>
      <c r="G1311" s="41"/>
      <c r="H1311" s="42"/>
      <c r="I1311" s="41"/>
      <c r="J1311" s="43"/>
      <c r="K1311" s="44"/>
      <c r="L1311" s="41"/>
      <c r="M1311" s="41"/>
      <c r="N1311" s="41"/>
      <c r="O1311" s="58" t="s">
        <v>2</v>
      </c>
      <c r="P1311" s="41"/>
      <c r="Q1311" s="41"/>
      <c r="R1311" s="401"/>
      <c r="S1311" s="401"/>
    </row>
    <row r="1312" spans="1:19" s="36" customFormat="1" ht="11.25" outlineLevel="4" x14ac:dyDescent="0.2">
      <c r="A1312" s="37"/>
      <c r="B1312" s="38"/>
      <c r="C1312" s="39" t="s">
        <v>1147</v>
      </c>
      <c r="D1312" s="39"/>
      <c r="E1312" s="38"/>
      <c r="F1312" s="40">
        <v>40</v>
      </c>
      <c r="G1312" s="41"/>
      <c r="H1312" s="42"/>
      <c r="I1312" s="41"/>
      <c r="J1312" s="43"/>
      <c r="K1312" s="44"/>
      <c r="L1312" s="41"/>
      <c r="M1312" s="41"/>
      <c r="N1312" s="41"/>
      <c r="O1312" s="58" t="s">
        <v>2</v>
      </c>
      <c r="P1312" s="41"/>
      <c r="Q1312" s="41"/>
      <c r="R1312" s="401"/>
      <c r="S1312" s="401"/>
    </row>
    <row r="1313" spans="1:19" s="36" customFormat="1" ht="11.25" outlineLevel="4" x14ac:dyDescent="0.2">
      <c r="A1313" s="37"/>
      <c r="B1313" s="38"/>
      <c r="C1313" s="39" t="s">
        <v>1148</v>
      </c>
      <c r="D1313" s="39"/>
      <c r="E1313" s="38"/>
      <c r="F1313" s="40">
        <v>41.6</v>
      </c>
      <c r="G1313" s="41"/>
      <c r="H1313" s="42"/>
      <c r="I1313" s="41"/>
      <c r="J1313" s="43"/>
      <c r="K1313" s="44"/>
      <c r="L1313" s="41"/>
      <c r="M1313" s="41"/>
      <c r="N1313" s="41"/>
      <c r="O1313" s="58" t="s">
        <v>2</v>
      </c>
      <c r="P1313" s="41"/>
      <c r="Q1313" s="41"/>
      <c r="R1313" s="401"/>
      <c r="S1313" s="401"/>
    </row>
    <row r="1314" spans="1:19" s="36" customFormat="1" ht="11.25" outlineLevel="4" x14ac:dyDescent="0.2">
      <c r="A1314" s="37"/>
      <c r="B1314" s="38"/>
      <c r="C1314" s="39" t="s">
        <v>1149</v>
      </c>
      <c r="D1314" s="39"/>
      <c r="E1314" s="38"/>
      <c r="F1314" s="40">
        <v>56</v>
      </c>
      <c r="G1314" s="41"/>
      <c r="H1314" s="42"/>
      <c r="I1314" s="41"/>
      <c r="J1314" s="43"/>
      <c r="K1314" s="44"/>
      <c r="L1314" s="41"/>
      <c r="M1314" s="41"/>
      <c r="N1314" s="41"/>
      <c r="O1314" s="58" t="s">
        <v>2</v>
      </c>
      <c r="P1314" s="41"/>
      <c r="Q1314" s="41"/>
      <c r="R1314" s="401"/>
      <c r="S1314" s="401"/>
    </row>
    <row r="1315" spans="1:19" s="36" customFormat="1" ht="11.25" outlineLevel="4" x14ac:dyDescent="0.2">
      <c r="A1315" s="37"/>
      <c r="B1315" s="38"/>
      <c r="C1315" s="39" t="s">
        <v>1151</v>
      </c>
      <c r="D1315" s="39"/>
      <c r="E1315" s="38"/>
      <c r="F1315" s="40">
        <v>6.4</v>
      </c>
      <c r="G1315" s="41"/>
      <c r="H1315" s="42"/>
      <c r="I1315" s="41"/>
      <c r="J1315" s="43"/>
      <c r="K1315" s="44"/>
      <c r="L1315" s="41"/>
      <c r="M1315" s="41"/>
      <c r="N1315" s="41"/>
      <c r="O1315" s="58" t="s">
        <v>2</v>
      </c>
      <c r="P1315" s="41"/>
      <c r="Q1315" s="41"/>
      <c r="R1315" s="401"/>
      <c r="S1315" s="401"/>
    </row>
    <row r="1316" spans="1:19" s="36" customFormat="1" ht="11.25" outlineLevel="4" x14ac:dyDescent="0.2">
      <c r="A1316" s="37"/>
      <c r="B1316" s="38"/>
      <c r="C1316" s="39" t="s">
        <v>1152</v>
      </c>
      <c r="D1316" s="39"/>
      <c r="E1316" s="38"/>
      <c r="F1316" s="40">
        <v>15.2</v>
      </c>
      <c r="G1316" s="41"/>
      <c r="H1316" s="42"/>
      <c r="I1316" s="41"/>
      <c r="J1316" s="43"/>
      <c r="K1316" s="44"/>
      <c r="L1316" s="41"/>
      <c r="M1316" s="41"/>
      <c r="N1316" s="41"/>
      <c r="O1316" s="58" t="s">
        <v>2</v>
      </c>
      <c r="P1316" s="41"/>
      <c r="Q1316" s="41"/>
      <c r="R1316" s="401"/>
      <c r="S1316" s="401"/>
    </row>
    <row r="1317" spans="1:19" s="36" customFormat="1" ht="11.25" outlineLevel="4" x14ac:dyDescent="0.2">
      <c r="A1317" s="37"/>
      <c r="B1317" s="38"/>
      <c r="C1317" s="39" t="s">
        <v>1153</v>
      </c>
      <c r="D1317" s="39"/>
      <c r="E1317" s="38"/>
      <c r="F1317" s="40">
        <v>23</v>
      </c>
      <c r="G1317" s="41"/>
      <c r="H1317" s="42"/>
      <c r="I1317" s="41"/>
      <c r="J1317" s="43"/>
      <c r="K1317" s="44"/>
      <c r="L1317" s="41"/>
      <c r="M1317" s="41"/>
      <c r="N1317" s="41"/>
      <c r="O1317" s="58" t="s">
        <v>2</v>
      </c>
      <c r="P1317" s="41"/>
      <c r="Q1317" s="41"/>
      <c r="R1317" s="401"/>
      <c r="S1317" s="401"/>
    </row>
    <row r="1318" spans="1:19" s="36" customFormat="1" ht="11.25" outlineLevel="4" x14ac:dyDescent="0.2">
      <c r="A1318" s="37"/>
      <c r="B1318" s="38"/>
      <c r="C1318" s="39" t="s">
        <v>1154</v>
      </c>
      <c r="D1318" s="39"/>
      <c r="E1318" s="38"/>
      <c r="F1318" s="40">
        <v>39</v>
      </c>
      <c r="G1318" s="41"/>
      <c r="H1318" s="42"/>
      <c r="I1318" s="41"/>
      <c r="J1318" s="43"/>
      <c r="K1318" s="44"/>
      <c r="L1318" s="41"/>
      <c r="M1318" s="41"/>
      <c r="N1318" s="41"/>
      <c r="O1318" s="58" t="s">
        <v>2</v>
      </c>
      <c r="P1318" s="41"/>
      <c r="Q1318" s="41"/>
      <c r="R1318" s="401"/>
      <c r="S1318" s="401"/>
    </row>
    <row r="1319" spans="1:19" s="36" customFormat="1" ht="11.25" outlineLevel="4" x14ac:dyDescent="0.2">
      <c r="A1319" s="37"/>
      <c r="B1319" s="38"/>
      <c r="C1319" s="39" t="s">
        <v>1160</v>
      </c>
      <c r="D1319" s="39"/>
      <c r="E1319" s="38"/>
      <c r="F1319" s="40">
        <v>28.5</v>
      </c>
      <c r="G1319" s="41"/>
      <c r="H1319" s="42"/>
      <c r="I1319" s="41"/>
      <c r="J1319" s="43"/>
      <c r="K1319" s="44"/>
      <c r="L1319" s="41"/>
      <c r="M1319" s="41"/>
      <c r="N1319" s="41"/>
      <c r="O1319" s="58" t="s">
        <v>2</v>
      </c>
      <c r="P1319" s="41"/>
      <c r="Q1319" s="41"/>
      <c r="R1319" s="401"/>
      <c r="S1319" s="401"/>
    </row>
    <row r="1320" spans="1:19" s="36" customFormat="1" ht="11.25" outlineLevel="4" x14ac:dyDescent="0.2">
      <c r="A1320" s="37"/>
      <c r="B1320" s="38"/>
      <c r="C1320" s="39" t="s">
        <v>1162</v>
      </c>
      <c r="D1320" s="39"/>
      <c r="E1320" s="38"/>
      <c r="F1320" s="40">
        <v>129.76</v>
      </c>
      <c r="G1320" s="41"/>
      <c r="H1320" s="42"/>
      <c r="I1320" s="41"/>
      <c r="J1320" s="43"/>
      <c r="K1320" s="44"/>
      <c r="L1320" s="41"/>
      <c r="M1320" s="41"/>
      <c r="N1320" s="41"/>
      <c r="O1320" s="58" t="s">
        <v>2</v>
      </c>
      <c r="P1320" s="41"/>
      <c r="Q1320" s="41"/>
      <c r="R1320" s="401"/>
      <c r="S1320" s="401"/>
    </row>
    <row r="1321" spans="1:19" s="36" customFormat="1" ht="11.25" outlineLevel="4" x14ac:dyDescent="0.2">
      <c r="A1321" s="37"/>
      <c r="B1321" s="38"/>
      <c r="C1321" s="39" t="s">
        <v>1163</v>
      </c>
      <c r="D1321" s="39"/>
      <c r="E1321" s="38"/>
      <c r="F1321" s="40">
        <v>129.76</v>
      </c>
      <c r="G1321" s="41"/>
      <c r="H1321" s="42"/>
      <c r="I1321" s="41"/>
      <c r="J1321" s="43"/>
      <c r="K1321" s="44"/>
      <c r="L1321" s="41"/>
      <c r="M1321" s="41"/>
      <c r="N1321" s="41"/>
      <c r="O1321" s="58" t="s">
        <v>2</v>
      </c>
      <c r="P1321" s="41"/>
      <c r="Q1321" s="41"/>
      <c r="R1321" s="401"/>
      <c r="S1321" s="401"/>
    </row>
    <row r="1322" spans="1:19" s="36" customFormat="1" ht="11.25" outlineLevel="4" x14ac:dyDescent="0.2">
      <c r="A1322" s="37"/>
      <c r="B1322" s="38"/>
      <c r="C1322" s="39" t="s">
        <v>1126</v>
      </c>
      <c r="D1322" s="39"/>
      <c r="E1322" s="38"/>
      <c r="F1322" s="40">
        <v>40.72</v>
      </c>
      <c r="G1322" s="41"/>
      <c r="H1322" s="42"/>
      <c r="I1322" s="41"/>
      <c r="J1322" s="43"/>
      <c r="K1322" s="44"/>
      <c r="L1322" s="41"/>
      <c r="M1322" s="41"/>
      <c r="N1322" s="41"/>
      <c r="O1322" s="58" t="s">
        <v>2</v>
      </c>
      <c r="P1322" s="41"/>
      <c r="Q1322" s="41"/>
      <c r="R1322" s="401"/>
      <c r="S1322" s="401"/>
    </row>
    <row r="1323" spans="1:19" s="36" customFormat="1" ht="11.25" outlineLevel="4" x14ac:dyDescent="0.2">
      <c r="A1323" s="37"/>
      <c r="B1323" s="38"/>
      <c r="C1323" s="39" t="s">
        <v>1</v>
      </c>
      <c r="D1323" s="39"/>
      <c r="E1323" s="38"/>
      <c r="F1323" s="40">
        <v>2670.4799999999991</v>
      </c>
      <c r="G1323" s="41"/>
      <c r="H1323" s="42"/>
      <c r="I1323" s="41"/>
      <c r="J1323" s="43"/>
      <c r="K1323" s="44"/>
      <c r="L1323" s="41"/>
      <c r="M1323" s="41"/>
      <c r="N1323" s="41"/>
      <c r="O1323" s="58" t="s">
        <v>2</v>
      </c>
      <c r="P1323" s="41"/>
      <c r="Q1323" s="41"/>
      <c r="R1323" s="401"/>
      <c r="S1323" s="401"/>
    </row>
    <row r="1324" spans="1:19" s="36" customFormat="1" ht="11.25" outlineLevel="4" x14ac:dyDescent="0.2">
      <c r="A1324" s="37"/>
      <c r="B1324" s="38"/>
      <c r="C1324" s="39" t="s">
        <v>423</v>
      </c>
      <c r="D1324" s="39"/>
      <c r="E1324" s="38"/>
      <c r="F1324" s="40">
        <v>0</v>
      </c>
      <c r="G1324" s="41"/>
      <c r="H1324" s="42"/>
      <c r="I1324" s="41"/>
      <c r="J1324" s="43"/>
      <c r="K1324" s="44"/>
      <c r="L1324" s="41"/>
      <c r="M1324" s="41"/>
      <c r="N1324" s="41"/>
      <c r="O1324" s="58" t="s">
        <v>2</v>
      </c>
      <c r="P1324" s="41"/>
      <c r="Q1324" s="41"/>
      <c r="R1324" s="401"/>
      <c r="S1324" s="401"/>
    </row>
    <row r="1325" spans="1:19" s="36" customFormat="1" ht="11.25" outlineLevel="4" x14ac:dyDescent="0.2">
      <c r="A1325" s="37"/>
      <c r="B1325" s="38"/>
      <c r="C1325" s="39" t="s">
        <v>1113</v>
      </c>
      <c r="D1325" s="39"/>
      <c r="E1325" s="38"/>
      <c r="F1325" s="40">
        <v>12.36</v>
      </c>
      <c r="G1325" s="41"/>
      <c r="H1325" s="42"/>
      <c r="I1325" s="41"/>
      <c r="J1325" s="43"/>
      <c r="K1325" s="44"/>
      <c r="L1325" s="41"/>
      <c r="M1325" s="41"/>
      <c r="N1325" s="41"/>
      <c r="O1325" s="58" t="s">
        <v>2</v>
      </c>
      <c r="P1325" s="41"/>
      <c r="Q1325" s="41"/>
      <c r="R1325" s="401"/>
      <c r="S1325" s="401"/>
    </row>
    <row r="1326" spans="1:19" s="36" customFormat="1" ht="11.25" outlineLevel="4" x14ac:dyDescent="0.2">
      <c r="A1326" s="37"/>
      <c r="B1326" s="38"/>
      <c r="C1326" s="39" t="s">
        <v>1095</v>
      </c>
      <c r="D1326" s="39"/>
      <c r="E1326" s="38"/>
      <c r="F1326" s="40">
        <v>9.66</v>
      </c>
      <c r="G1326" s="41"/>
      <c r="H1326" s="42"/>
      <c r="I1326" s="41"/>
      <c r="J1326" s="43"/>
      <c r="K1326" s="44"/>
      <c r="L1326" s="41"/>
      <c r="M1326" s="41"/>
      <c r="N1326" s="41"/>
      <c r="O1326" s="58" t="s">
        <v>2</v>
      </c>
      <c r="P1326" s="41"/>
      <c r="Q1326" s="41"/>
      <c r="R1326" s="401"/>
      <c r="S1326" s="401"/>
    </row>
    <row r="1327" spans="1:19" s="36" customFormat="1" ht="11.25" outlineLevel="4" x14ac:dyDescent="0.2">
      <c r="A1327" s="37"/>
      <c r="B1327" s="38"/>
      <c r="C1327" s="39" t="s">
        <v>1096</v>
      </c>
      <c r="D1327" s="39"/>
      <c r="E1327" s="38"/>
      <c r="F1327" s="40">
        <v>9.1</v>
      </c>
      <c r="G1327" s="41"/>
      <c r="H1327" s="42"/>
      <c r="I1327" s="41"/>
      <c r="J1327" s="43"/>
      <c r="K1327" s="44"/>
      <c r="L1327" s="41"/>
      <c r="M1327" s="41"/>
      <c r="N1327" s="41"/>
      <c r="O1327" s="58" t="s">
        <v>2</v>
      </c>
      <c r="P1327" s="41"/>
      <c r="Q1327" s="41"/>
      <c r="R1327" s="401"/>
      <c r="S1327" s="401"/>
    </row>
    <row r="1328" spans="1:19" s="36" customFormat="1" ht="11.25" outlineLevel="4" x14ac:dyDescent="0.2">
      <c r="A1328" s="37"/>
      <c r="B1328" s="38"/>
      <c r="C1328" s="39" t="s">
        <v>1097</v>
      </c>
      <c r="D1328" s="39"/>
      <c r="E1328" s="38"/>
      <c r="F1328" s="40">
        <v>6.7</v>
      </c>
      <c r="G1328" s="41"/>
      <c r="H1328" s="42"/>
      <c r="I1328" s="41"/>
      <c r="J1328" s="43"/>
      <c r="K1328" s="44"/>
      <c r="L1328" s="41"/>
      <c r="M1328" s="41"/>
      <c r="N1328" s="41"/>
      <c r="O1328" s="58" t="s">
        <v>2</v>
      </c>
      <c r="P1328" s="41"/>
      <c r="Q1328" s="41"/>
      <c r="R1328" s="401"/>
      <c r="S1328" s="401"/>
    </row>
    <row r="1329" spans="1:27" s="36" customFormat="1" ht="11.25" outlineLevel="4" x14ac:dyDescent="0.2">
      <c r="A1329" s="37"/>
      <c r="B1329" s="38"/>
      <c r="C1329" s="39" t="s">
        <v>1098</v>
      </c>
      <c r="D1329" s="39"/>
      <c r="E1329" s="38"/>
      <c r="F1329" s="40">
        <v>6.1</v>
      </c>
      <c r="G1329" s="41"/>
      <c r="H1329" s="42"/>
      <c r="I1329" s="41"/>
      <c r="J1329" s="43"/>
      <c r="K1329" s="44"/>
      <c r="L1329" s="41"/>
      <c r="M1329" s="41"/>
      <c r="N1329" s="41"/>
      <c r="O1329" s="58" t="s">
        <v>2</v>
      </c>
      <c r="P1329" s="41"/>
      <c r="Q1329" s="41"/>
      <c r="R1329" s="401"/>
      <c r="S1329" s="401"/>
    </row>
    <row r="1330" spans="1:27" s="36" customFormat="1" ht="11.25" outlineLevel="4" x14ac:dyDescent="0.2">
      <c r="A1330" s="37"/>
      <c r="B1330" s="38"/>
      <c r="C1330" s="39" t="s">
        <v>1099</v>
      </c>
      <c r="D1330" s="39"/>
      <c r="E1330" s="38"/>
      <c r="F1330" s="40">
        <v>6.7</v>
      </c>
      <c r="G1330" s="41"/>
      <c r="H1330" s="42"/>
      <c r="I1330" s="41"/>
      <c r="J1330" s="43"/>
      <c r="K1330" s="44"/>
      <c r="L1330" s="41"/>
      <c r="M1330" s="41"/>
      <c r="N1330" s="41"/>
      <c r="O1330" s="58" t="s">
        <v>2</v>
      </c>
      <c r="P1330" s="41"/>
      <c r="Q1330" s="41"/>
      <c r="R1330" s="401"/>
      <c r="S1330" s="401"/>
    </row>
    <row r="1331" spans="1:27" s="36" customFormat="1" ht="11.25" outlineLevel="4" x14ac:dyDescent="0.2">
      <c r="A1331" s="37"/>
      <c r="B1331" s="38"/>
      <c r="C1331" s="39" t="s">
        <v>1100</v>
      </c>
      <c r="D1331" s="39"/>
      <c r="E1331" s="38"/>
      <c r="F1331" s="40">
        <v>9.1</v>
      </c>
      <c r="G1331" s="41"/>
      <c r="H1331" s="42"/>
      <c r="I1331" s="41"/>
      <c r="J1331" s="43"/>
      <c r="K1331" s="44"/>
      <c r="L1331" s="41"/>
      <c r="M1331" s="41"/>
      <c r="N1331" s="41"/>
      <c r="O1331" s="58" t="s">
        <v>2</v>
      </c>
      <c r="P1331" s="41"/>
      <c r="Q1331" s="41"/>
      <c r="R1331" s="401"/>
      <c r="S1331" s="401"/>
    </row>
    <row r="1332" spans="1:27" s="36" customFormat="1" ht="11.25" outlineLevel="4" x14ac:dyDescent="0.2">
      <c r="A1332" s="37"/>
      <c r="B1332" s="38"/>
      <c r="C1332" s="39" t="s">
        <v>1101</v>
      </c>
      <c r="D1332" s="39"/>
      <c r="E1332" s="38"/>
      <c r="F1332" s="40">
        <v>10.4</v>
      </c>
      <c r="G1332" s="41"/>
      <c r="H1332" s="42"/>
      <c r="I1332" s="41"/>
      <c r="J1332" s="43"/>
      <c r="K1332" s="44"/>
      <c r="L1332" s="41"/>
      <c r="M1332" s="41"/>
      <c r="N1332" s="41"/>
      <c r="O1332" s="58" t="s">
        <v>2</v>
      </c>
      <c r="P1332" s="41"/>
      <c r="Q1332" s="41"/>
      <c r="R1332" s="401"/>
      <c r="S1332" s="401"/>
    </row>
    <row r="1333" spans="1:27" s="36" customFormat="1" ht="11.25" outlineLevel="4" x14ac:dyDescent="0.2">
      <c r="A1333" s="37"/>
      <c r="B1333" s="38"/>
      <c r="C1333" s="39" t="s">
        <v>1094</v>
      </c>
      <c r="D1333" s="39"/>
      <c r="E1333" s="38"/>
      <c r="F1333" s="40">
        <v>6.2</v>
      </c>
      <c r="G1333" s="41"/>
      <c r="H1333" s="42"/>
      <c r="I1333" s="41"/>
      <c r="J1333" s="43"/>
      <c r="K1333" s="44"/>
      <c r="L1333" s="41"/>
      <c r="M1333" s="41"/>
      <c r="N1333" s="41"/>
      <c r="O1333" s="58" t="s">
        <v>2</v>
      </c>
      <c r="P1333" s="41"/>
      <c r="Q1333" s="41"/>
      <c r="R1333" s="401"/>
      <c r="S1333" s="401"/>
    </row>
    <row r="1334" spans="1:27" s="36" customFormat="1" ht="11.25" outlineLevel="4" x14ac:dyDescent="0.2">
      <c r="A1334" s="37"/>
      <c r="B1334" s="38"/>
      <c r="C1334" s="39" t="s">
        <v>1102</v>
      </c>
      <c r="D1334" s="39"/>
      <c r="E1334" s="38"/>
      <c r="F1334" s="40">
        <v>12.899999999999999</v>
      </c>
      <c r="G1334" s="41"/>
      <c r="H1334" s="42"/>
      <c r="I1334" s="41"/>
      <c r="J1334" s="43"/>
      <c r="K1334" s="44"/>
      <c r="L1334" s="41"/>
      <c r="M1334" s="41"/>
      <c r="N1334" s="41"/>
      <c r="O1334" s="58" t="s">
        <v>2</v>
      </c>
      <c r="P1334" s="41"/>
      <c r="Q1334" s="41"/>
      <c r="R1334" s="401"/>
      <c r="S1334" s="401"/>
    </row>
    <row r="1335" spans="1:27" s="36" customFormat="1" ht="11.25" outlineLevel="4" x14ac:dyDescent="0.2">
      <c r="A1335" s="37"/>
      <c r="B1335" s="38"/>
      <c r="C1335" s="39" t="s">
        <v>1103</v>
      </c>
      <c r="D1335" s="39"/>
      <c r="E1335" s="38"/>
      <c r="F1335" s="40">
        <v>9.8999999999999986</v>
      </c>
      <c r="G1335" s="41"/>
      <c r="H1335" s="42"/>
      <c r="I1335" s="41"/>
      <c r="J1335" s="43"/>
      <c r="K1335" s="44"/>
      <c r="L1335" s="41"/>
      <c r="M1335" s="41"/>
      <c r="N1335" s="41"/>
      <c r="O1335" s="58" t="s">
        <v>2</v>
      </c>
      <c r="P1335" s="41"/>
      <c r="Q1335" s="41"/>
      <c r="R1335" s="401"/>
      <c r="S1335" s="401"/>
    </row>
    <row r="1336" spans="1:27" s="36" customFormat="1" ht="11.25" outlineLevel="4" x14ac:dyDescent="0.2">
      <c r="A1336" s="37"/>
      <c r="B1336" s="38"/>
      <c r="C1336" s="39" t="s">
        <v>1104</v>
      </c>
      <c r="D1336" s="39"/>
      <c r="E1336" s="38"/>
      <c r="F1336" s="40">
        <v>8.6000000000000014</v>
      </c>
      <c r="G1336" s="41"/>
      <c r="H1336" s="42"/>
      <c r="I1336" s="41"/>
      <c r="J1336" s="43"/>
      <c r="K1336" s="44"/>
      <c r="L1336" s="41"/>
      <c r="M1336" s="41"/>
      <c r="N1336" s="41"/>
      <c r="O1336" s="58" t="s">
        <v>2</v>
      </c>
      <c r="P1336" s="41"/>
      <c r="Q1336" s="41"/>
      <c r="R1336" s="401"/>
      <c r="S1336" s="401"/>
    </row>
    <row r="1337" spans="1:27" s="36" customFormat="1" ht="11.25" outlineLevel="4" x14ac:dyDescent="0.2">
      <c r="A1337" s="37"/>
      <c r="B1337" s="38"/>
      <c r="C1337" s="39" t="s">
        <v>1</v>
      </c>
      <c r="D1337" s="39"/>
      <c r="E1337" s="38"/>
      <c r="F1337" s="40">
        <v>107.72</v>
      </c>
      <c r="G1337" s="41"/>
      <c r="H1337" s="42"/>
      <c r="I1337" s="41"/>
      <c r="J1337" s="43"/>
      <c r="K1337" s="44"/>
      <c r="L1337" s="41"/>
      <c r="M1337" s="41"/>
      <c r="N1337" s="41"/>
      <c r="O1337" s="58" t="s">
        <v>2</v>
      </c>
      <c r="P1337" s="41"/>
      <c r="Q1337" s="41"/>
      <c r="R1337" s="401"/>
      <c r="S1337" s="401"/>
    </row>
    <row r="1338" spans="1:27" s="30" customFormat="1" ht="12" outlineLevel="3" x14ac:dyDescent="0.2">
      <c r="A1338" s="12">
        <v>4</v>
      </c>
      <c r="B1338" s="31" t="s">
        <v>613</v>
      </c>
      <c r="C1338" s="32" t="s">
        <v>1589</v>
      </c>
      <c r="D1338" s="32" t="s">
        <v>17</v>
      </c>
      <c r="E1338" s="13" t="s">
        <v>3</v>
      </c>
      <c r="F1338" s="33">
        <v>1389.1</v>
      </c>
      <c r="G1338" s="14">
        <v>0</v>
      </c>
      <c r="H1338" s="33">
        <f>F1338*(1+G1338/100)</f>
        <v>1389.1</v>
      </c>
      <c r="I1338" s="475"/>
      <c r="J1338" s="15">
        <f>H1338*I1338</f>
        <v>0</v>
      </c>
      <c r="K1338" s="34"/>
      <c r="L1338" s="35">
        <f>H1338*K1338</f>
        <v>0</v>
      </c>
      <c r="M1338" s="34"/>
      <c r="N1338" s="35">
        <f>H1338*M1338</f>
        <v>0</v>
      </c>
      <c r="O1338" s="15">
        <v>21</v>
      </c>
      <c r="P1338" s="15">
        <f>J1338*(O1338/100)</f>
        <v>0</v>
      </c>
      <c r="Q1338" s="15">
        <f>J1338+P1338</f>
        <v>0</v>
      </c>
      <c r="R1338" s="400"/>
      <c r="S1338" s="400"/>
      <c r="T1338" s="232"/>
      <c r="U1338" s="232"/>
      <c r="V1338" s="232"/>
      <c r="W1338" s="232"/>
      <c r="X1338" s="232"/>
      <c r="Y1338" s="232"/>
      <c r="Z1338" s="232"/>
      <c r="AA1338" s="232"/>
    </row>
    <row r="1339" spans="1:27" s="36" customFormat="1" ht="11.25" outlineLevel="4" x14ac:dyDescent="0.2">
      <c r="A1339" s="37"/>
      <c r="B1339" s="38"/>
      <c r="C1339" s="39" t="s">
        <v>1613</v>
      </c>
      <c r="D1339" s="39"/>
      <c r="E1339" s="38"/>
      <c r="F1339" s="40">
        <v>1389.1</v>
      </c>
      <c r="G1339" s="41"/>
      <c r="H1339" s="42"/>
      <c r="I1339" s="41"/>
      <c r="J1339" s="43"/>
      <c r="K1339" s="44"/>
      <c r="L1339" s="41"/>
      <c r="M1339" s="41"/>
      <c r="N1339" s="41"/>
      <c r="O1339" s="58" t="s">
        <v>2</v>
      </c>
      <c r="P1339" s="41"/>
      <c r="Q1339" s="41"/>
      <c r="R1339" s="401"/>
      <c r="S1339" s="401"/>
    </row>
    <row r="1340" spans="1:27" s="60" customFormat="1" ht="12.75" customHeight="1" outlineLevel="3" x14ac:dyDescent="0.2">
      <c r="A1340" s="61"/>
      <c r="B1340" s="62"/>
      <c r="C1340" s="63"/>
      <c r="D1340" s="65"/>
      <c r="E1340" s="62"/>
      <c r="F1340" s="64"/>
      <c r="G1340" s="65"/>
      <c r="H1340" s="64"/>
      <c r="I1340" s="65"/>
      <c r="J1340" s="66"/>
      <c r="K1340" s="67"/>
      <c r="L1340" s="65"/>
      <c r="M1340" s="65"/>
      <c r="N1340" s="65"/>
      <c r="O1340" s="59" t="s">
        <v>2</v>
      </c>
      <c r="P1340" s="65"/>
      <c r="Q1340" s="65"/>
      <c r="R1340" s="402"/>
      <c r="S1340" s="402"/>
      <c r="T1340" s="233"/>
      <c r="U1340" s="233"/>
      <c r="V1340" s="233"/>
      <c r="W1340" s="233"/>
      <c r="X1340" s="233"/>
      <c r="Y1340" s="233"/>
      <c r="Z1340" s="233"/>
      <c r="AA1340" s="233"/>
    </row>
    <row r="1341" spans="1:27" s="21" customFormat="1" ht="16.5" customHeight="1" outlineLevel="2" x14ac:dyDescent="0.2">
      <c r="A1341" s="22"/>
      <c r="B1341" s="23"/>
      <c r="C1341" s="23" t="s">
        <v>1564</v>
      </c>
      <c r="D1341" s="29"/>
      <c r="E1341" s="6"/>
      <c r="F1341" s="24"/>
      <c r="G1341" s="25"/>
      <c r="H1341" s="24"/>
      <c r="I1341" s="25"/>
      <c r="J1341" s="26">
        <f>SUBTOTAL(9,J1342:J1561)</f>
        <v>0</v>
      </c>
      <c r="K1341" s="27"/>
      <c r="L1341" s="28">
        <f>SUBTOTAL(9,L1342:L1561)</f>
        <v>0</v>
      </c>
      <c r="M1341" s="25"/>
      <c r="N1341" s="28">
        <f>SUBTOTAL(9,N1342:N1561)</f>
        <v>73.329634275000018</v>
      </c>
      <c r="O1341" s="57" t="s">
        <v>2</v>
      </c>
      <c r="P1341" s="26">
        <f>SUBTOTAL(9,P1342:P1561)</f>
        <v>0</v>
      </c>
      <c r="Q1341" s="26">
        <f>SUBTOTAL(9,Q1342:Q1561)</f>
        <v>0</v>
      </c>
      <c r="R1341" s="399"/>
      <c r="S1341" s="399"/>
      <c r="T1341" s="231"/>
      <c r="U1341" s="231"/>
      <c r="V1341" s="231"/>
      <c r="W1341" s="231"/>
      <c r="X1341" s="231"/>
      <c r="Y1341" s="231"/>
      <c r="Z1341" s="231"/>
      <c r="AA1341" s="231"/>
    </row>
    <row r="1342" spans="1:27" s="30" customFormat="1" ht="12" outlineLevel="3" x14ac:dyDescent="0.2">
      <c r="A1342" s="12">
        <v>1</v>
      </c>
      <c r="B1342" s="31" t="s">
        <v>284</v>
      </c>
      <c r="C1342" s="32" t="s">
        <v>1849</v>
      </c>
      <c r="D1342" s="32"/>
      <c r="E1342" s="13" t="s">
        <v>26</v>
      </c>
      <c r="F1342" s="33">
        <v>2129</v>
      </c>
      <c r="G1342" s="14">
        <v>0</v>
      </c>
      <c r="H1342" s="33">
        <f>F1342*(1+G1342/100)</f>
        <v>2129</v>
      </c>
      <c r="I1342" s="475"/>
      <c r="J1342" s="15">
        <f>H1342*I1342</f>
        <v>0</v>
      </c>
      <c r="K1342" s="34"/>
      <c r="L1342" s="35">
        <f>H1342*K1342</f>
        <v>0</v>
      </c>
      <c r="M1342" s="34"/>
      <c r="N1342" s="35">
        <f>H1342*M1342</f>
        <v>0</v>
      </c>
      <c r="O1342" s="15">
        <v>21</v>
      </c>
      <c r="P1342" s="15">
        <f>J1342*(O1342/100)</f>
        <v>0</v>
      </c>
      <c r="Q1342" s="15">
        <f>J1342+P1342</f>
        <v>0</v>
      </c>
      <c r="R1342" s="400"/>
      <c r="S1342" s="400"/>
      <c r="T1342" s="232"/>
      <c r="U1342" s="232"/>
      <c r="V1342" s="232"/>
      <c r="W1342" s="232"/>
      <c r="X1342" s="232"/>
      <c r="Y1342" s="232"/>
      <c r="Z1342" s="232"/>
      <c r="AA1342" s="232"/>
    </row>
    <row r="1343" spans="1:27" s="36" customFormat="1" ht="11.25" outlineLevel="4" x14ac:dyDescent="0.2">
      <c r="A1343" s="37"/>
      <c r="B1343" s="38"/>
      <c r="C1343" s="39" t="s">
        <v>723</v>
      </c>
      <c r="D1343" s="39"/>
      <c r="E1343" s="38"/>
      <c r="F1343" s="40">
        <v>0</v>
      </c>
      <c r="G1343" s="41"/>
      <c r="H1343" s="42"/>
      <c r="I1343" s="41"/>
      <c r="J1343" s="43"/>
      <c r="K1343" s="44"/>
      <c r="L1343" s="41"/>
      <c r="M1343" s="41"/>
      <c r="N1343" s="41"/>
      <c r="O1343" s="58" t="s">
        <v>2</v>
      </c>
      <c r="P1343" s="41"/>
      <c r="Q1343" s="41"/>
      <c r="R1343" s="401"/>
      <c r="S1343" s="401"/>
    </row>
    <row r="1344" spans="1:27" s="36" customFormat="1" ht="11.25" outlineLevel="4" x14ac:dyDescent="0.2">
      <c r="A1344" s="37"/>
      <c r="B1344" s="38"/>
      <c r="C1344" s="39" t="s">
        <v>520</v>
      </c>
      <c r="D1344" s="39"/>
      <c r="E1344" s="38"/>
      <c r="F1344" s="40">
        <v>78</v>
      </c>
      <c r="G1344" s="41"/>
      <c r="H1344" s="42"/>
      <c r="I1344" s="41"/>
      <c r="J1344" s="43"/>
      <c r="K1344" s="44"/>
      <c r="L1344" s="41"/>
      <c r="M1344" s="41"/>
      <c r="N1344" s="41"/>
      <c r="O1344" s="58" t="s">
        <v>2</v>
      </c>
      <c r="P1344" s="41"/>
      <c r="Q1344" s="41"/>
      <c r="R1344" s="401"/>
      <c r="S1344" s="401"/>
    </row>
    <row r="1345" spans="1:19" s="36" customFormat="1" ht="11.25" outlineLevel="4" x14ac:dyDescent="0.2">
      <c r="A1345" s="37"/>
      <c r="B1345" s="38"/>
      <c r="C1345" s="39" t="s">
        <v>471</v>
      </c>
      <c r="D1345" s="39"/>
      <c r="E1345" s="38"/>
      <c r="F1345" s="40">
        <v>2</v>
      </c>
      <c r="G1345" s="41"/>
      <c r="H1345" s="42"/>
      <c r="I1345" s="41"/>
      <c r="J1345" s="43"/>
      <c r="K1345" s="44"/>
      <c r="L1345" s="41"/>
      <c r="M1345" s="41"/>
      <c r="N1345" s="41"/>
      <c r="O1345" s="58" t="s">
        <v>2</v>
      </c>
      <c r="P1345" s="41"/>
      <c r="Q1345" s="41"/>
      <c r="R1345" s="401"/>
      <c r="S1345" s="401"/>
    </row>
    <row r="1346" spans="1:19" s="36" customFormat="1" ht="11.25" outlineLevel="4" x14ac:dyDescent="0.2">
      <c r="A1346" s="37"/>
      <c r="B1346" s="38"/>
      <c r="C1346" s="39" t="s">
        <v>472</v>
      </c>
      <c r="D1346" s="39"/>
      <c r="E1346" s="38"/>
      <c r="F1346" s="40">
        <v>7</v>
      </c>
      <c r="G1346" s="41"/>
      <c r="H1346" s="42"/>
      <c r="I1346" s="41"/>
      <c r="J1346" s="43"/>
      <c r="K1346" s="44"/>
      <c r="L1346" s="41"/>
      <c r="M1346" s="41"/>
      <c r="N1346" s="41"/>
      <c r="O1346" s="58" t="s">
        <v>2</v>
      </c>
      <c r="P1346" s="41"/>
      <c r="Q1346" s="41"/>
      <c r="R1346" s="401"/>
      <c r="S1346" s="401"/>
    </row>
    <row r="1347" spans="1:19" s="36" customFormat="1" ht="11.25" outlineLevel="4" x14ac:dyDescent="0.2">
      <c r="A1347" s="37"/>
      <c r="B1347" s="38"/>
      <c r="C1347" s="39" t="s">
        <v>473</v>
      </c>
      <c r="D1347" s="39"/>
      <c r="E1347" s="38"/>
      <c r="F1347" s="40">
        <v>1</v>
      </c>
      <c r="G1347" s="41"/>
      <c r="H1347" s="42"/>
      <c r="I1347" s="41"/>
      <c r="J1347" s="43"/>
      <c r="K1347" s="44"/>
      <c r="L1347" s="41"/>
      <c r="M1347" s="41"/>
      <c r="N1347" s="41"/>
      <c r="O1347" s="58" t="s">
        <v>2</v>
      </c>
      <c r="P1347" s="41"/>
      <c r="Q1347" s="41"/>
      <c r="R1347" s="401"/>
      <c r="S1347" s="401"/>
    </row>
    <row r="1348" spans="1:19" s="36" customFormat="1" ht="11.25" outlineLevel="4" x14ac:dyDescent="0.2">
      <c r="A1348" s="37"/>
      <c r="B1348" s="38"/>
      <c r="C1348" s="39" t="s">
        <v>521</v>
      </c>
      <c r="D1348" s="39"/>
      <c r="E1348" s="38"/>
      <c r="F1348" s="40">
        <v>11</v>
      </c>
      <c r="G1348" s="41"/>
      <c r="H1348" s="42"/>
      <c r="I1348" s="41"/>
      <c r="J1348" s="43"/>
      <c r="K1348" s="44"/>
      <c r="L1348" s="41"/>
      <c r="M1348" s="41"/>
      <c r="N1348" s="41"/>
      <c r="O1348" s="58" t="s">
        <v>2</v>
      </c>
      <c r="P1348" s="41"/>
      <c r="Q1348" s="41"/>
      <c r="R1348" s="401"/>
      <c r="S1348" s="401"/>
    </row>
    <row r="1349" spans="1:19" s="36" customFormat="1" ht="11.25" outlineLevel="4" x14ac:dyDescent="0.2">
      <c r="A1349" s="37"/>
      <c r="B1349" s="38"/>
      <c r="C1349" s="39" t="s">
        <v>474</v>
      </c>
      <c r="D1349" s="39"/>
      <c r="E1349" s="38"/>
      <c r="F1349" s="40">
        <v>4</v>
      </c>
      <c r="G1349" s="41"/>
      <c r="H1349" s="42"/>
      <c r="I1349" s="41"/>
      <c r="J1349" s="43"/>
      <c r="K1349" s="44"/>
      <c r="L1349" s="41"/>
      <c r="M1349" s="41"/>
      <c r="N1349" s="41"/>
      <c r="O1349" s="58" t="s">
        <v>2</v>
      </c>
      <c r="P1349" s="41"/>
      <c r="Q1349" s="41"/>
      <c r="R1349" s="401"/>
      <c r="S1349" s="401"/>
    </row>
    <row r="1350" spans="1:19" s="36" customFormat="1" ht="11.25" outlineLevel="4" x14ac:dyDescent="0.2">
      <c r="A1350" s="37"/>
      <c r="B1350" s="38"/>
      <c r="C1350" s="39" t="s">
        <v>475</v>
      </c>
      <c r="D1350" s="39"/>
      <c r="E1350" s="38"/>
      <c r="F1350" s="40">
        <v>20</v>
      </c>
      <c r="G1350" s="41"/>
      <c r="H1350" s="42"/>
      <c r="I1350" s="41"/>
      <c r="J1350" s="43"/>
      <c r="K1350" s="44"/>
      <c r="L1350" s="41"/>
      <c r="M1350" s="41"/>
      <c r="N1350" s="41"/>
      <c r="O1350" s="58" t="s">
        <v>2</v>
      </c>
      <c r="P1350" s="41"/>
      <c r="Q1350" s="41"/>
      <c r="R1350" s="401"/>
      <c r="S1350" s="401"/>
    </row>
    <row r="1351" spans="1:19" s="36" customFormat="1" ht="11.25" outlineLevel="4" x14ac:dyDescent="0.2">
      <c r="A1351" s="37"/>
      <c r="B1351" s="38"/>
      <c r="C1351" s="39" t="s">
        <v>477</v>
      </c>
      <c r="D1351" s="39"/>
      <c r="E1351" s="38"/>
      <c r="F1351" s="40">
        <v>2</v>
      </c>
      <c r="G1351" s="41"/>
      <c r="H1351" s="42"/>
      <c r="I1351" s="41"/>
      <c r="J1351" s="43"/>
      <c r="K1351" s="44"/>
      <c r="L1351" s="41"/>
      <c r="M1351" s="41"/>
      <c r="N1351" s="41"/>
      <c r="O1351" s="58" t="s">
        <v>2</v>
      </c>
      <c r="P1351" s="41"/>
      <c r="Q1351" s="41"/>
      <c r="R1351" s="401"/>
      <c r="S1351" s="401"/>
    </row>
    <row r="1352" spans="1:19" s="36" customFormat="1" ht="11.25" outlineLevel="4" x14ac:dyDescent="0.2">
      <c r="A1352" s="37"/>
      <c r="B1352" s="38"/>
      <c r="C1352" s="39" t="s">
        <v>523</v>
      </c>
      <c r="D1352" s="39"/>
      <c r="E1352" s="38"/>
      <c r="F1352" s="40">
        <v>40</v>
      </c>
      <c r="G1352" s="41"/>
      <c r="H1352" s="42"/>
      <c r="I1352" s="41"/>
      <c r="J1352" s="43"/>
      <c r="K1352" s="44"/>
      <c r="L1352" s="41"/>
      <c r="M1352" s="41"/>
      <c r="N1352" s="41"/>
      <c r="O1352" s="58" t="s">
        <v>2</v>
      </c>
      <c r="P1352" s="41"/>
      <c r="Q1352" s="41"/>
      <c r="R1352" s="401"/>
      <c r="S1352" s="401"/>
    </row>
    <row r="1353" spans="1:19" s="36" customFormat="1" ht="11.25" outlineLevel="4" x14ac:dyDescent="0.2">
      <c r="A1353" s="37"/>
      <c r="B1353" s="38"/>
      <c r="C1353" s="39" t="s">
        <v>478</v>
      </c>
      <c r="D1353" s="39"/>
      <c r="E1353" s="38"/>
      <c r="F1353" s="40">
        <v>8</v>
      </c>
      <c r="G1353" s="41"/>
      <c r="H1353" s="42"/>
      <c r="I1353" s="41"/>
      <c r="J1353" s="43"/>
      <c r="K1353" s="44"/>
      <c r="L1353" s="41"/>
      <c r="M1353" s="41"/>
      <c r="N1353" s="41"/>
      <c r="O1353" s="58" t="s">
        <v>2</v>
      </c>
      <c r="P1353" s="41"/>
      <c r="Q1353" s="41"/>
      <c r="R1353" s="401"/>
      <c r="S1353" s="401"/>
    </row>
    <row r="1354" spans="1:19" s="36" customFormat="1" ht="11.25" outlineLevel="4" x14ac:dyDescent="0.2">
      <c r="A1354" s="37"/>
      <c r="B1354" s="38"/>
      <c r="C1354" s="39" t="s">
        <v>479</v>
      </c>
      <c r="D1354" s="39"/>
      <c r="E1354" s="38"/>
      <c r="F1354" s="40">
        <v>2</v>
      </c>
      <c r="G1354" s="41"/>
      <c r="H1354" s="42"/>
      <c r="I1354" s="41"/>
      <c r="J1354" s="43"/>
      <c r="K1354" s="44"/>
      <c r="L1354" s="41"/>
      <c r="M1354" s="41"/>
      <c r="N1354" s="41"/>
      <c r="O1354" s="58" t="s">
        <v>2</v>
      </c>
      <c r="P1354" s="41"/>
      <c r="Q1354" s="41"/>
      <c r="R1354" s="401"/>
      <c r="S1354" s="401"/>
    </row>
    <row r="1355" spans="1:19" s="36" customFormat="1" ht="11.25" outlineLevel="4" x14ac:dyDescent="0.2">
      <c r="A1355" s="37"/>
      <c r="B1355" s="38"/>
      <c r="C1355" s="39" t="s">
        <v>480</v>
      </c>
      <c r="D1355" s="39"/>
      <c r="E1355" s="38"/>
      <c r="F1355" s="40">
        <v>3</v>
      </c>
      <c r="G1355" s="41"/>
      <c r="H1355" s="42"/>
      <c r="I1355" s="41"/>
      <c r="J1355" s="43"/>
      <c r="K1355" s="44"/>
      <c r="L1355" s="41"/>
      <c r="M1355" s="41"/>
      <c r="N1355" s="41"/>
      <c r="O1355" s="58" t="s">
        <v>2</v>
      </c>
      <c r="P1355" s="41"/>
      <c r="Q1355" s="41"/>
      <c r="R1355" s="401"/>
      <c r="S1355" s="401"/>
    </row>
    <row r="1356" spans="1:19" s="36" customFormat="1" ht="11.25" outlineLevel="4" x14ac:dyDescent="0.2">
      <c r="A1356" s="37"/>
      <c r="B1356" s="38"/>
      <c r="C1356" s="39" t="s">
        <v>481</v>
      </c>
      <c r="D1356" s="39"/>
      <c r="E1356" s="38"/>
      <c r="F1356" s="40">
        <v>4</v>
      </c>
      <c r="G1356" s="41"/>
      <c r="H1356" s="42"/>
      <c r="I1356" s="41"/>
      <c r="J1356" s="43"/>
      <c r="K1356" s="44"/>
      <c r="L1356" s="41"/>
      <c r="M1356" s="41"/>
      <c r="N1356" s="41"/>
      <c r="O1356" s="58" t="s">
        <v>2</v>
      </c>
      <c r="P1356" s="41"/>
      <c r="Q1356" s="41"/>
      <c r="R1356" s="401"/>
      <c r="S1356" s="401"/>
    </row>
    <row r="1357" spans="1:19" s="36" customFormat="1" ht="11.25" outlineLevel="4" x14ac:dyDescent="0.2">
      <c r="A1357" s="37"/>
      <c r="B1357" s="38"/>
      <c r="C1357" s="39" t="s">
        <v>482</v>
      </c>
      <c r="D1357" s="39"/>
      <c r="E1357" s="38"/>
      <c r="F1357" s="40">
        <v>1</v>
      </c>
      <c r="G1357" s="41"/>
      <c r="H1357" s="42"/>
      <c r="I1357" s="41"/>
      <c r="J1357" s="43"/>
      <c r="K1357" s="44"/>
      <c r="L1357" s="41"/>
      <c r="M1357" s="41"/>
      <c r="N1357" s="41"/>
      <c r="O1357" s="58" t="s">
        <v>2</v>
      </c>
      <c r="P1357" s="41"/>
      <c r="Q1357" s="41"/>
      <c r="R1357" s="401"/>
      <c r="S1357" s="401"/>
    </row>
    <row r="1358" spans="1:19" s="36" customFormat="1" ht="11.25" outlineLevel="4" x14ac:dyDescent="0.2">
      <c r="A1358" s="37"/>
      <c r="B1358" s="38"/>
      <c r="C1358" s="39" t="s">
        <v>483</v>
      </c>
      <c r="D1358" s="39"/>
      <c r="E1358" s="38"/>
      <c r="F1358" s="40">
        <v>2</v>
      </c>
      <c r="G1358" s="41"/>
      <c r="H1358" s="42"/>
      <c r="I1358" s="41"/>
      <c r="J1358" s="43"/>
      <c r="K1358" s="44"/>
      <c r="L1358" s="41"/>
      <c r="M1358" s="41"/>
      <c r="N1358" s="41"/>
      <c r="O1358" s="58" t="s">
        <v>2</v>
      </c>
      <c r="P1358" s="41"/>
      <c r="Q1358" s="41"/>
      <c r="R1358" s="401"/>
      <c r="S1358" s="401"/>
    </row>
    <row r="1359" spans="1:19" s="36" customFormat="1" ht="11.25" outlineLevel="4" x14ac:dyDescent="0.2">
      <c r="A1359" s="37"/>
      <c r="B1359" s="38"/>
      <c r="C1359" s="39" t="s">
        <v>484</v>
      </c>
      <c r="D1359" s="39"/>
      <c r="E1359" s="38"/>
      <c r="F1359" s="40">
        <v>4</v>
      </c>
      <c r="G1359" s="41"/>
      <c r="H1359" s="42"/>
      <c r="I1359" s="41"/>
      <c r="J1359" s="43"/>
      <c r="K1359" s="44"/>
      <c r="L1359" s="41"/>
      <c r="M1359" s="41"/>
      <c r="N1359" s="41"/>
      <c r="O1359" s="58" t="s">
        <v>2</v>
      </c>
      <c r="P1359" s="41"/>
      <c r="Q1359" s="41"/>
      <c r="R1359" s="401"/>
      <c r="S1359" s="401"/>
    </row>
    <row r="1360" spans="1:19" s="36" customFormat="1" ht="11.25" outlineLevel="4" x14ac:dyDescent="0.2">
      <c r="A1360" s="37"/>
      <c r="B1360" s="38"/>
      <c r="C1360" s="39" t="s">
        <v>487</v>
      </c>
      <c r="D1360" s="39"/>
      <c r="E1360" s="38"/>
      <c r="F1360" s="40">
        <v>2</v>
      </c>
      <c r="G1360" s="41"/>
      <c r="H1360" s="42"/>
      <c r="I1360" s="41"/>
      <c r="J1360" s="43"/>
      <c r="K1360" s="44"/>
      <c r="L1360" s="41"/>
      <c r="M1360" s="41"/>
      <c r="N1360" s="41"/>
      <c r="O1360" s="58" t="s">
        <v>2</v>
      </c>
      <c r="P1360" s="41"/>
      <c r="Q1360" s="41"/>
      <c r="R1360" s="401"/>
      <c r="S1360" s="401"/>
    </row>
    <row r="1361" spans="1:19" s="36" customFormat="1" ht="11.25" outlineLevel="4" x14ac:dyDescent="0.2">
      <c r="A1361" s="37"/>
      <c r="B1361" s="38"/>
      <c r="C1361" s="39" t="s">
        <v>524</v>
      </c>
      <c r="D1361" s="39"/>
      <c r="E1361" s="38"/>
      <c r="F1361" s="40">
        <v>12</v>
      </c>
      <c r="G1361" s="41"/>
      <c r="H1361" s="42"/>
      <c r="I1361" s="41"/>
      <c r="J1361" s="43"/>
      <c r="K1361" s="44"/>
      <c r="L1361" s="41"/>
      <c r="M1361" s="41"/>
      <c r="N1361" s="41"/>
      <c r="O1361" s="58" t="s">
        <v>2</v>
      </c>
      <c r="P1361" s="41"/>
      <c r="Q1361" s="41"/>
      <c r="R1361" s="401"/>
      <c r="S1361" s="401"/>
    </row>
    <row r="1362" spans="1:19" s="36" customFormat="1" ht="11.25" outlineLevel="4" x14ac:dyDescent="0.2">
      <c r="A1362" s="37"/>
      <c r="B1362" s="38"/>
      <c r="C1362" s="39" t="s">
        <v>492</v>
      </c>
      <c r="D1362" s="39"/>
      <c r="E1362" s="38"/>
      <c r="F1362" s="40">
        <v>6</v>
      </c>
      <c r="G1362" s="41"/>
      <c r="H1362" s="42"/>
      <c r="I1362" s="41"/>
      <c r="J1362" s="43"/>
      <c r="K1362" s="44"/>
      <c r="L1362" s="41"/>
      <c r="M1362" s="41"/>
      <c r="N1362" s="41"/>
      <c r="O1362" s="58" t="s">
        <v>2</v>
      </c>
      <c r="P1362" s="41"/>
      <c r="Q1362" s="41"/>
      <c r="R1362" s="401"/>
      <c r="S1362" s="401"/>
    </row>
    <row r="1363" spans="1:19" s="36" customFormat="1" ht="11.25" outlineLevel="4" x14ac:dyDescent="0.2">
      <c r="A1363" s="37"/>
      <c r="B1363" s="38"/>
      <c r="C1363" s="39" t="s">
        <v>1</v>
      </c>
      <c r="D1363" s="39"/>
      <c r="E1363" s="38"/>
      <c r="F1363" s="40">
        <v>209</v>
      </c>
      <c r="G1363" s="41"/>
      <c r="H1363" s="42"/>
      <c r="I1363" s="41"/>
      <c r="J1363" s="43"/>
      <c r="K1363" s="44"/>
      <c r="L1363" s="41"/>
      <c r="M1363" s="41"/>
      <c r="N1363" s="41"/>
      <c r="O1363" s="58" t="s">
        <v>2</v>
      </c>
      <c r="P1363" s="41"/>
      <c r="Q1363" s="41"/>
      <c r="R1363" s="401"/>
      <c r="S1363" s="401"/>
    </row>
    <row r="1364" spans="1:19" s="36" customFormat="1" ht="11.25" outlineLevel="4" x14ac:dyDescent="0.2">
      <c r="A1364" s="37"/>
      <c r="B1364" s="38"/>
      <c r="C1364" s="39" t="s">
        <v>1344</v>
      </c>
      <c r="D1364" s="39"/>
      <c r="E1364" s="38"/>
      <c r="F1364" s="40">
        <v>0</v>
      </c>
      <c r="G1364" s="41"/>
      <c r="H1364" s="42"/>
      <c r="I1364" s="41"/>
      <c r="J1364" s="43"/>
      <c r="K1364" s="44"/>
      <c r="L1364" s="41"/>
      <c r="M1364" s="41"/>
      <c r="N1364" s="41"/>
      <c r="O1364" s="58" t="s">
        <v>2</v>
      </c>
      <c r="P1364" s="41"/>
      <c r="Q1364" s="41"/>
      <c r="R1364" s="401"/>
      <c r="S1364" s="401"/>
    </row>
    <row r="1365" spans="1:19" s="36" customFormat="1" ht="11.25" outlineLevel="4" x14ac:dyDescent="0.2">
      <c r="A1365" s="37"/>
      <c r="B1365" s="38"/>
      <c r="C1365" s="39" t="s">
        <v>689</v>
      </c>
      <c r="D1365" s="39"/>
      <c r="E1365" s="38"/>
      <c r="F1365" s="40">
        <v>720</v>
      </c>
      <c r="G1365" s="41"/>
      <c r="H1365" s="42"/>
      <c r="I1365" s="41"/>
      <c r="J1365" s="43"/>
      <c r="K1365" s="44"/>
      <c r="L1365" s="41"/>
      <c r="M1365" s="41"/>
      <c r="N1365" s="41"/>
      <c r="O1365" s="58" t="s">
        <v>2</v>
      </c>
      <c r="P1365" s="41"/>
      <c r="Q1365" s="41"/>
      <c r="R1365" s="401"/>
      <c r="S1365" s="401"/>
    </row>
    <row r="1366" spans="1:19" s="36" customFormat="1" ht="11.25" outlineLevel="4" x14ac:dyDescent="0.2">
      <c r="A1366" s="37"/>
      <c r="B1366" s="38"/>
      <c r="C1366" s="39" t="s">
        <v>690</v>
      </c>
      <c r="D1366" s="39"/>
      <c r="E1366" s="38"/>
      <c r="F1366" s="40">
        <v>704</v>
      </c>
      <c r="G1366" s="41"/>
      <c r="H1366" s="42"/>
      <c r="I1366" s="41"/>
      <c r="J1366" s="43"/>
      <c r="K1366" s="44"/>
      <c r="L1366" s="41"/>
      <c r="M1366" s="41"/>
      <c r="N1366" s="41"/>
      <c r="O1366" s="58" t="s">
        <v>2</v>
      </c>
      <c r="P1366" s="41"/>
      <c r="Q1366" s="41"/>
      <c r="R1366" s="401"/>
      <c r="S1366" s="401"/>
    </row>
    <row r="1367" spans="1:19" s="36" customFormat="1" ht="11.25" outlineLevel="4" x14ac:dyDescent="0.2">
      <c r="A1367" s="37"/>
      <c r="B1367" s="38"/>
      <c r="C1367" s="39" t="s">
        <v>635</v>
      </c>
      <c r="D1367" s="39"/>
      <c r="E1367" s="38"/>
      <c r="F1367" s="40">
        <v>4</v>
      </c>
      <c r="G1367" s="41"/>
      <c r="H1367" s="42"/>
      <c r="I1367" s="41"/>
      <c r="J1367" s="43"/>
      <c r="K1367" s="44"/>
      <c r="L1367" s="41"/>
      <c r="M1367" s="41"/>
      <c r="N1367" s="41"/>
      <c r="O1367" s="58" t="s">
        <v>2</v>
      </c>
      <c r="P1367" s="41"/>
      <c r="Q1367" s="41"/>
      <c r="R1367" s="401"/>
      <c r="S1367" s="401"/>
    </row>
    <row r="1368" spans="1:19" s="36" customFormat="1" ht="11.25" outlineLevel="4" x14ac:dyDescent="0.2">
      <c r="A1368" s="37"/>
      <c r="B1368" s="38"/>
      <c r="C1368" s="39" t="s">
        <v>693</v>
      </c>
      <c r="D1368" s="39"/>
      <c r="E1368" s="38"/>
      <c r="F1368" s="40">
        <v>216</v>
      </c>
      <c r="G1368" s="41"/>
      <c r="H1368" s="42"/>
      <c r="I1368" s="41"/>
      <c r="J1368" s="43"/>
      <c r="K1368" s="44"/>
      <c r="L1368" s="41"/>
      <c r="M1368" s="41"/>
      <c r="N1368" s="41"/>
      <c r="O1368" s="58" t="s">
        <v>2</v>
      </c>
      <c r="P1368" s="41"/>
      <c r="Q1368" s="41"/>
      <c r="R1368" s="401"/>
      <c r="S1368" s="401"/>
    </row>
    <row r="1369" spans="1:19" s="36" customFormat="1" ht="11.25" outlineLevel="4" x14ac:dyDescent="0.2">
      <c r="A1369" s="37"/>
      <c r="B1369" s="38"/>
      <c r="C1369" s="39" t="s">
        <v>637</v>
      </c>
      <c r="D1369" s="39"/>
      <c r="E1369" s="38"/>
      <c r="F1369" s="40">
        <v>24</v>
      </c>
      <c r="G1369" s="41"/>
      <c r="H1369" s="42"/>
      <c r="I1369" s="41"/>
      <c r="J1369" s="43"/>
      <c r="K1369" s="44"/>
      <c r="L1369" s="41"/>
      <c r="M1369" s="41"/>
      <c r="N1369" s="41"/>
      <c r="O1369" s="58" t="s">
        <v>2</v>
      </c>
      <c r="P1369" s="41"/>
      <c r="Q1369" s="41"/>
      <c r="R1369" s="401"/>
      <c r="S1369" s="401"/>
    </row>
    <row r="1370" spans="1:19" s="36" customFormat="1" ht="11.25" outlineLevel="4" x14ac:dyDescent="0.2">
      <c r="A1370" s="37"/>
      <c r="B1370" s="38"/>
      <c r="C1370" s="39" t="s">
        <v>639</v>
      </c>
      <c r="D1370" s="39"/>
      <c r="E1370" s="38"/>
      <c r="F1370" s="40">
        <v>24</v>
      </c>
      <c r="G1370" s="41"/>
      <c r="H1370" s="42"/>
      <c r="I1370" s="41"/>
      <c r="J1370" s="43"/>
      <c r="K1370" s="44"/>
      <c r="L1370" s="41"/>
      <c r="M1370" s="41"/>
      <c r="N1370" s="41"/>
      <c r="O1370" s="58" t="s">
        <v>2</v>
      </c>
      <c r="P1370" s="41"/>
      <c r="Q1370" s="41"/>
      <c r="R1370" s="401"/>
      <c r="S1370" s="401"/>
    </row>
    <row r="1371" spans="1:19" s="36" customFormat="1" ht="11.25" outlineLevel="4" x14ac:dyDescent="0.2">
      <c r="A1371" s="37"/>
      <c r="B1371" s="38"/>
      <c r="C1371" s="39" t="s">
        <v>641</v>
      </c>
      <c r="D1371" s="39"/>
      <c r="E1371" s="38"/>
      <c r="F1371" s="40">
        <v>60</v>
      </c>
      <c r="G1371" s="41"/>
      <c r="H1371" s="42"/>
      <c r="I1371" s="41"/>
      <c r="J1371" s="43"/>
      <c r="K1371" s="44"/>
      <c r="L1371" s="41"/>
      <c r="M1371" s="41"/>
      <c r="N1371" s="41"/>
      <c r="O1371" s="58" t="s">
        <v>2</v>
      </c>
      <c r="P1371" s="41"/>
      <c r="Q1371" s="41"/>
      <c r="R1371" s="401"/>
      <c r="S1371" s="401"/>
    </row>
    <row r="1372" spans="1:19" s="36" customFormat="1" ht="11.25" outlineLevel="4" x14ac:dyDescent="0.2">
      <c r="A1372" s="37"/>
      <c r="B1372" s="38"/>
      <c r="C1372" s="39" t="s">
        <v>644</v>
      </c>
      <c r="D1372" s="39"/>
      <c r="E1372" s="38"/>
      <c r="F1372" s="40">
        <v>8</v>
      </c>
      <c r="G1372" s="41"/>
      <c r="H1372" s="42"/>
      <c r="I1372" s="41"/>
      <c r="J1372" s="43"/>
      <c r="K1372" s="44"/>
      <c r="L1372" s="41"/>
      <c r="M1372" s="41"/>
      <c r="N1372" s="41"/>
      <c r="O1372" s="58" t="s">
        <v>2</v>
      </c>
      <c r="P1372" s="41"/>
      <c r="Q1372" s="41"/>
      <c r="R1372" s="401"/>
      <c r="S1372" s="401"/>
    </row>
    <row r="1373" spans="1:19" s="36" customFormat="1" ht="11.25" outlineLevel="4" x14ac:dyDescent="0.2">
      <c r="A1373" s="37"/>
      <c r="B1373" s="38"/>
      <c r="C1373" s="39" t="s">
        <v>645</v>
      </c>
      <c r="D1373" s="39"/>
      <c r="E1373" s="38"/>
      <c r="F1373" s="40">
        <v>16</v>
      </c>
      <c r="G1373" s="41"/>
      <c r="H1373" s="42"/>
      <c r="I1373" s="41"/>
      <c r="J1373" s="43"/>
      <c r="K1373" s="44"/>
      <c r="L1373" s="41"/>
      <c r="M1373" s="41"/>
      <c r="N1373" s="41"/>
      <c r="O1373" s="58" t="s">
        <v>2</v>
      </c>
      <c r="P1373" s="41"/>
      <c r="Q1373" s="41"/>
      <c r="R1373" s="401"/>
      <c r="S1373" s="401"/>
    </row>
    <row r="1374" spans="1:19" s="36" customFormat="1" ht="11.25" outlineLevel="4" x14ac:dyDescent="0.2">
      <c r="A1374" s="37"/>
      <c r="B1374" s="38"/>
      <c r="C1374" s="39" t="s">
        <v>646</v>
      </c>
      <c r="D1374" s="39"/>
      <c r="E1374" s="38"/>
      <c r="F1374" s="40">
        <v>36</v>
      </c>
      <c r="G1374" s="41"/>
      <c r="H1374" s="42"/>
      <c r="I1374" s="41"/>
      <c r="J1374" s="43"/>
      <c r="K1374" s="44"/>
      <c r="L1374" s="41"/>
      <c r="M1374" s="41"/>
      <c r="N1374" s="41"/>
      <c r="O1374" s="58" t="s">
        <v>2</v>
      </c>
      <c r="P1374" s="41"/>
      <c r="Q1374" s="41"/>
      <c r="R1374" s="401"/>
      <c r="S1374" s="401"/>
    </row>
    <row r="1375" spans="1:19" s="36" customFormat="1" ht="11.25" outlineLevel="4" x14ac:dyDescent="0.2">
      <c r="A1375" s="37"/>
      <c r="B1375" s="38"/>
      <c r="C1375" s="39" t="s">
        <v>708</v>
      </c>
      <c r="D1375" s="39"/>
      <c r="E1375" s="38"/>
      <c r="F1375" s="40">
        <v>72</v>
      </c>
      <c r="G1375" s="41"/>
      <c r="H1375" s="42"/>
      <c r="I1375" s="41"/>
      <c r="J1375" s="43"/>
      <c r="K1375" s="44"/>
      <c r="L1375" s="41"/>
      <c r="M1375" s="41"/>
      <c r="N1375" s="41"/>
      <c r="O1375" s="58" t="s">
        <v>2</v>
      </c>
      <c r="P1375" s="41"/>
      <c r="Q1375" s="41"/>
      <c r="R1375" s="401"/>
      <c r="S1375" s="401"/>
    </row>
    <row r="1376" spans="1:19" s="36" customFormat="1" ht="11.25" outlineLevel="4" x14ac:dyDescent="0.2">
      <c r="A1376" s="37"/>
      <c r="B1376" s="38"/>
      <c r="C1376" s="39" t="s">
        <v>649</v>
      </c>
      <c r="D1376" s="39"/>
      <c r="E1376" s="38"/>
      <c r="F1376" s="40">
        <v>36</v>
      </c>
      <c r="G1376" s="41"/>
      <c r="H1376" s="42"/>
      <c r="I1376" s="41"/>
      <c r="J1376" s="43"/>
      <c r="K1376" s="44"/>
      <c r="L1376" s="41"/>
      <c r="M1376" s="41"/>
      <c r="N1376" s="41"/>
      <c r="O1376" s="58" t="s">
        <v>2</v>
      </c>
      <c r="P1376" s="41"/>
      <c r="Q1376" s="41"/>
      <c r="R1376" s="401"/>
      <c r="S1376" s="401"/>
    </row>
    <row r="1377" spans="1:27" s="36" customFormat="1" ht="11.25" outlineLevel="4" x14ac:dyDescent="0.2">
      <c r="A1377" s="37"/>
      <c r="B1377" s="38"/>
      <c r="C1377" s="39" t="s">
        <v>1</v>
      </c>
      <c r="D1377" s="39"/>
      <c r="E1377" s="38"/>
      <c r="F1377" s="40">
        <v>1920</v>
      </c>
      <c r="G1377" s="41"/>
      <c r="H1377" s="42"/>
      <c r="I1377" s="41"/>
      <c r="J1377" s="43"/>
      <c r="K1377" s="44"/>
      <c r="L1377" s="41"/>
      <c r="M1377" s="41"/>
      <c r="N1377" s="41"/>
      <c r="O1377" s="58" t="s">
        <v>2</v>
      </c>
      <c r="P1377" s="41"/>
      <c r="Q1377" s="41"/>
      <c r="R1377" s="401"/>
      <c r="S1377" s="401"/>
    </row>
    <row r="1378" spans="1:27" s="30" customFormat="1" ht="24" outlineLevel="3" x14ac:dyDescent="0.2">
      <c r="A1378" s="12">
        <v>2</v>
      </c>
      <c r="B1378" s="31" t="s">
        <v>285</v>
      </c>
      <c r="C1378" s="32" t="s">
        <v>1866</v>
      </c>
      <c r="D1378" s="32"/>
      <c r="E1378" s="13" t="s">
        <v>26</v>
      </c>
      <c r="F1378" s="33">
        <v>34</v>
      </c>
      <c r="G1378" s="14">
        <v>0</v>
      </c>
      <c r="H1378" s="33">
        <f>F1378*(1+G1378/100)</f>
        <v>34</v>
      </c>
      <c r="I1378" s="475"/>
      <c r="J1378" s="15">
        <f>H1378*I1378</f>
        <v>0</v>
      </c>
      <c r="K1378" s="34"/>
      <c r="L1378" s="35">
        <f>H1378*K1378</f>
        <v>0</v>
      </c>
      <c r="M1378" s="34"/>
      <c r="N1378" s="35">
        <f>H1378*M1378</f>
        <v>0</v>
      </c>
      <c r="O1378" s="15">
        <v>21</v>
      </c>
      <c r="P1378" s="15">
        <f>J1378*(O1378/100)</f>
        <v>0</v>
      </c>
      <c r="Q1378" s="15">
        <f>J1378+P1378</f>
        <v>0</v>
      </c>
      <c r="R1378" s="400"/>
      <c r="S1378" s="400"/>
      <c r="T1378" s="232"/>
      <c r="U1378" s="232"/>
      <c r="V1378" s="232"/>
      <c r="W1378" s="232"/>
      <c r="X1378" s="232"/>
      <c r="Y1378" s="232"/>
      <c r="Z1378" s="232"/>
      <c r="AA1378" s="232"/>
    </row>
    <row r="1379" spans="1:27" s="36" customFormat="1" ht="11.25" outlineLevel="4" x14ac:dyDescent="0.2">
      <c r="A1379" s="37"/>
      <c r="B1379" s="38"/>
      <c r="C1379" s="39" t="s">
        <v>723</v>
      </c>
      <c r="D1379" s="39"/>
      <c r="E1379" s="38"/>
      <c r="F1379" s="40">
        <v>0</v>
      </c>
      <c r="G1379" s="41"/>
      <c r="H1379" s="42"/>
      <c r="I1379" s="41"/>
      <c r="J1379" s="43"/>
      <c r="K1379" s="44"/>
      <c r="L1379" s="41"/>
      <c r="M1379" s="41"/>
      <c r="N1379" s="41"/>
      <c r="O1379" s="58" t="s">
        <v>2</v>
      </c>
      <c r="P1379" s="41"/>
      <c r="Q1379" s="41"/>
      <c r="R1379" s="401"/>
      <c r="S1379" s="401"/>
    </row>
    <row r="1380" spans="1:27" s="36" customFormat="1" ht="11.25" outlineLevel="4" x14ac:dyDescent="0.2">
      <c r="A1380" s="37"/>
      <c r="B1380" s="38"/>
      <c r="C1380" s="39" t="s">
        <v>485</v>
      </c>
      <c r="D1380" s="39"/>
      <c r="E1380" s="38"/>
      <c r="F1380" s="40">
        <v>1</v>
      </c>
      <c r="G1380" s="41"/>
      <c r="H1380" s="42"/>
      <c r="I1380" s="41"/>
      <c r="J1380" s="43"/>
      <c r="K1380" s="44"/>
      <c r="L1380" s="41"/>
      <c r="M1380" s="41"/>
      <c r="N1380" s="41"/>
      <c r="O1380" s="58" t="s">
        <v>2</v>
      </c>
      <c r="P1380" s="41"/>
      <c r="Q1380" s="41"/>
      <c r="R1380" s="401"/>
      <c r="S1380" s="401"/>
    </row>
    <row r="1381" spans="1:27" s="36" customFormat="1" ht="11.25" outlineLevel="4" x14ac:dyDescent="0.2">
      <c r="A1381" s="37"/>
      <c r="B1381" s="38"/>
      <c r="C1381" s="39" t="s">
        <v>486</v>
      </c>
      <c r="D1381" s="39"/>
      <c r="E1381" s="38"/>
      <c r="F1381" s="40">
        <v>1</v>
      </c>
      <c r="G1381" s="41"/>
      <c r="H1381" s="42"/>
      <c r="I1381" s="41"/>
      <c r="J1381" s="43"/>
      <c r="K1381" s="44"/>
      <c r="L1381" s="41"/>
      <c r="M1381" s="41"/>
      <c r="N1381" s="41"/>
      <c r="O1381" s="58" t="s">
        <v>2</v>
      </c>
      <c r="P1381" s="41"/>
      <c r="Q1381" s="41"/>
      <c r="R1381" s="401"/>
      <c r="S1381" s="401"/>
    </row>
    <row r="1382" spans="1:27" s="36" customFormat="1" ht="11.25" outlineLevel="4" x14ac:dyDescent="0.2">
      <c r="A1382" s="37"/>
      <c r="B1382" s="38"/>
      <c r="C1382" s="39" t="s">
        <v>1</v>
      </c>
      <c r="D1382" s="39"/>
      <c r="E1382" s="38"/>
      <c r="F1382" s="40">
        <v>2</v>
      </c>
      <c r="G1382" s="41"/>
      <c r="H1382" s="42"/>
      <c r="I1382" s="41"/>
      <c r="J1382" s="43"/>
      <c r="K1382" s="44"/>
      <c r="L1382" s="41"/>
      <c r="M1382" s="41"/>
      <c r="N1382" s="41"/>
      <c r="O1382" s="58" t="s">
        <v>2</v>
      </c>
      <c r="P1382" s="41"/>
      <c r="Q1382" s="41"/>
      <c r="R1382" s="401"/>
      <c r="S1382" s="401"/>
    </row>
    <row r="1383" spans="1:27" s="36" customFormat="1" ht="11.25" outlineLevel="4" x14ac:dyDescent="0.2">
      <c r="A1383" s="37"/>
      <c r="B1383" s="38"/>
      <c r="C1383" s="39" t="s">
        <v>1344</v>
      </c>
      <c r="D1383" s="39"/>
      <c r="E1383" s="38"/>
      <c r="F1383" s="40">
        <v>0</v>
      </c>
      <c r="G1383" s="41"/>
      <c r="H1383" s="42"/>
      <c r="I1383" s="41"/>
      <c r="J1383" s="43"/>
      <c r="K1383" s="44"/>
      <c r="L1383" s="41"/>
      <c r="M1383" s="41"/>
      <c r="N1383" s="41"/>
      <c r="O1383" s="58" t="s">
        <v>2</v>
      </c>
      <c r="P1383" s="41"/>
      <c r="Q1383" s="41"/>
      <c r="R1383" s="401"/>
      <c r="S1383" s="401"/>
    </row>
    <row r="1384" spans="1:27" s="36" customFormat="1" ht="11.25" outlineLevel="4" x14ac:dyDescent="0.2">
      <c r="A1384" s="37"/>
      <c r="B1384" s="38"/>
      <c r="C1384" s="39" t="s">
        <v>636</v>
      </c>
      <c r="D1384" s="39"/>
      <c r="E1384" s="38"/>
      <c r="F1384" s="40">
        <v>16</v>
      </c>
      <c r="G1384" s="41"/>
      <c r="H1384" s="42"/>
      <c r="I1384" s="41"/>
      <c r="J1384" s="43"/>
      <c r="K1384" s="44"/>
      <c r="L1384" s="41"/>
      <c r="M1384" s="41"/>
      <c r="N1384" s="41"/>
      <c r="O1384" s="58" t="s">
        <v>2</v>
      </c>
      <c r="P1384" s="41"/>
      <c r="Q1384" s="41"/>
      <c r="R1384" s="401"/>
      <c r="S1384" s="401"/>
    </row>
    <row r="1385" spans="1:27" s="36" customFormat="1" ht="11.25" outlineLevel="4" x14ac:dyDescent="0.2">
      <c r="A1385" s="37"/>
      <c r="B1385" s="38"/>
      <c r="C1385" s="39" t="s">
        <v>638</v>
      </c>
      <c r="D1385" s="39"/>
      <c r="E1385" s="38"/>
      <c r="F1385" s="40">
        <v>16</v>
      </c>
      <c r="G1385" s="41"/>
      <c r="H1385" s="42"/>
      <c r="I1385" s="41"/>
      <c r="J1385" s="43"/>
      <c r="K1385" s="44"/>
      <c r="L1385" s="41"/>
      <c r="M1385" s="41"/>
      <c r="N1385" s="41"/>
      <c r="O1385" s="58" t="s">
        <v>2</v>
      </c>
      <c r="P1385" s="41"/>
      <c r="Q1385" s="41"/>
      <c r="R1385" s="401"/>
      <c r="S1385" s="401"/>
    </row>
    <row r="1386" spans="1:27" s="36" customFormat="1" ht="11.25" outlineLevel="4" x14ac:dyDescent="0.2">
      <c r="A1386" s="37"/>
      <c r="B1386" s="38"/>
      <c r="C1386" s="39" t="s">
        <v>1</v>
      </c>
      <c r="D1386" s="39"/>
      <c r="E1386" s="38"/>
      <c r="F1386" s="40">
        <v>32</v>
      </c>
      <c r="G1386" s="41"/>
      <c r="H1386" s="42"/>
      <c r="I1386" s="41"/>
      <c r="J1386" s="43"/>
      <c r="K1386" s="44"/>
      <c r="L1386" s="41"/>
      <c r="M1386" s="41"/>
      <c r="N1386" s="41"/>
      <c r="O1386" s="58" t="s">
        <v>2</v>
      </c>
      <c r="P1386" s="41"/>
      <c r="Q1386" s="41"/>
      <c r="R1386" s="401"/>
      <c r="S1386" s="401"/>
    </row>
    <row r="1387" spans="1:27" s="36" customFormat="1" ht="11.25" outlineLevel="4" x14ac:dyDescent="0.2">
      <c r="A1387" s="37"/>
      <c r="B1387" s="38"/>
      <c r="C1387" s="39"/>
      <c r="D1387" s="39"/>
      <c r="E1387" s="38"/>
      <c r="F1387" s="40">
        <v>0</v>
      </c>
      <c r="G1387" s="41"/>
      <c r="H1387" s="42"/>
      <c r="I1387" s="41"/>
      <c r="J1387" s="43"/>
      <c r="K1387" s="44"/>
      <c r="L1387" s="41"/>
      <c r="M1387" s="41"/>
      <c r="N1387" s="41"/>
      <c r="O1387" s="58" t="s">
        <v>2</v>
      </c>
      <c r="P1387" s="41"/>
      <c r="Q1387" s="41"/>
      <c r="R1387" s="401"/>
      <c r="S1387" s="401"/>
    </row>
    <row r="1388" spans="1:27" s="30" customFormat="1" ht="12" outlineLevel="3" x14ac:dyDescent="0.2">
      <c r="A1388" s="12">
        <v>3</v>
      </c>
      <c r="B1388" s="31" t="s">
        <v>278</v>
      </c>
      <c r="C1388" s="32" t="s">
        <v>1778</v>
      </c>
      <c r="D1388" s="32"/>
      <c r="E1388" s="13" t="s">
        <v>7</v>
      </c>
      <c r="F1388" s="33">
        <v>2</v>
      </c>
      <c r="G1388" s="14">
        <v>0</v>
      </c>
      <c r="H1388" s="33">
        <f>F1388*(1+G1388/100)</f>
        <v>2</v>
      </c>
      <c r="I1388" s="475"/>
      <c r="J1388" s="15">
        <f>H1388*I1388</f>
        <v>0</v>
      </c>
      <c r="K1388" s="34"/>
      <c r="L1388" s="35">
        <f>H1388*K1388</f>
        <v>0</v>
      </c>
      <c r="M1388" s="34">
        <v>4.1000000000000002E-2</v>
      </c>
      <c r="N1388" s="35">
        <f>H1388*M1388</f>
        <v>8.2000000000000003E-2</v>
      </c>
      <c r="O1388" s="15">
        <v>21</v>
      </c>
      <c r="P1388" s="15">
        <f>J1388*(O1388/100)</f>
        <v>0</v>
      </c>
      <c r="Q1388" s="15">
        <f>J1388+P1388</f>
        <v>0</v>
      </c>
      <c r="R1388" s="400"/>
      <c r="S1388" s="400"/>
      <c r="T1388" s="232"/>
      <c r="U1388" s="232"/>
      <c r="V1388" s="232"/>
      <c r="W1388" s="232"/>
      <c r="X1388" s="232"/>
      <c r="Y1388" s="232"/>
      <c r="Z1388" s="232"/>
      <c r="AA1388" s="232"/>
    </row>
    <row r="1389" spans="1:27" s="36" customFormat="1" ht="11.25" outlineLevel="4" x14ac:dyDescent="0.2">
      <c r="A1389" s="37"/>
      <c r="B1389" s="38"/>
      <c r="C1389" s="39" t="s">
        <v>1344</v>
      </c>
      <c r="D1389" s="39"/>
      <c r="E1389" s="38"/>
      <c r="F1389" s="40">
        <v>0</v>
      </c>
      <c r="G1389" s="41"/>
      <c r="H1389" s="42"/>
      <c r="I1389" s="41"/>
      <c r="J1389" s="43"/>
      <c r="K1389" s="44"/>
      <c r="L1389" s="41"/>
      <c r="M1389" s="41"/>
      <c r="N1389" s="41"/>
      <c r="O1389" s="58" t="s">
        <v>2</v>
      </c>
      <c r="P1389" s="41"/>
      <c r="Q1389" s="41"/>
      <c r="R1389" s="401"/>
      <c r="S1389" s="401"/>
    </row>
    <row r="1390" spans="1:27" s="36" customFormat="1" ht="11.25" outlineLevel="4" x14ac:dyDescent="0.2">
      <c r="A1390" s="37"/>
      <c r="B1390" s="38"/>
      <c r="C1390" s="39" t="s">
        <v>1117</v>
      </c>
      <c r="D1390" s="39"/>
      <c r="E1390" s="38"/>
      <c r="F1390" s="40">
        <v>2</v>
      </c>
      <c r="G1390" s="41"/>
      <c r="H1390" s="42"/>
      <c r="I1390" s="41"/>
      <c r="J1390" s="43"/>
      <c r="K1390" s="44"/>
      <c r="L1390" s="41"/>
      <c r="M1390" s="41"/>
      <c r="N1390" s="41"/>
      <c r="O1390" s="58" t="s">
        <v>2</v>
      </c>
      <c r="P1390" s="41"/>
      <c r="Q1390" s="41"/>
      <c r="R1390" s="401"/>
      <c r="S1390" s="401"/>
    </row>
    <row r="1391" spans="1:27" s="30" customFormat="1" ht="12" outlineLevel="3" x14ac:dyDescent="0.2">
      <c r="A1391" s="12">
        <v>4</v>
      </c>
      <c r="B1391" s="31" t="s">
        <v>279</v>
      </c>
      <c r="C1391" s="32" t="s">
        <v>1779</v>
      </c>
      <c r="D1391" s="32"/>
      <c r="E1391" s="13" t="s">
        <v>7</v>
      </c>
      <c r="F1391" s="33">
        <v>645.71999999999991</v>
      </c>
      <c r="G1391" s="14">
        <v>0</v>
      </c>
      <c r="H1391" s="33">
        <f>F1391*(1+G1391/100)</f>
        <v>645.71999999999991</v>
      </c>
      <c r="I1391" s="475"/>
      <c r="J1391" s="15">
        <f>H1391*I1391</f>
        <v>0</v>
      </c>
      <c r="K1391" s="34"/>
      <c r="L1391" s="35">
        <f>H1391*K1391</f>
        <v>0</v>
      </c>
      <c r="M1391" s="34">
        <v>2.7E-2</v>
      </c>
      <c r="N1391" s="35">
        <f>H1391*M1391</f>
        <v>17.434439999999999</v>
      </c>
      <c r="O1391" s="15">
        <v>21</v>
      </c>
      <c r="P1391" s="15">
        <f>J1391*(O1391/100)</f>
        <v>0</v>
      </c>
      <c r="Q1391" s="15">
        <f>J1391+P1391</f>
        <v>0</v>
      </c>
      <c r="R1391" s="400"/>
      <c r="S1391" s="400"/>
      <c r="T1391" s="232"/>
      <c r="U1391" s="232"/>
      <c r="V1391" s="232"/>
      <c r="W1391" s="232"/>
      <c r="X1391" s="232"/>
      <c r="Y1391" s="232"/>
      <c r="Z1391" s="232"/>
      <c r="AA1391" s="232"/>
    </row>
    <row r="1392" spans="1:27" s="36" customFormat="1" ht="11.25" outlineLevel="4" x14ac:dyDescent="0.2">
      <c r="A1392" s="37"/>
      <c r="B1392" s="38"/>
      <c r="C1392" s="39" t="s">
        <v>1344</v>
      </c>
      <c r="D1392" s="39"/>
      <c r="E1392" s="38"/>
      <c r="F1392" s="40">
        <v>0</v>
      </c>
      <c r="G1392" s="41"/>
      <c r="H1392" s="42"/>
      <c r="I1392" s="41"/>
      <c r="J1392" s="43"/>
      <c r="K1392" s="44"/>
      <c r="L1392" s="41"/>
      <c r="M1392" s="41"/>
      <c r="N1392" s="41"/>
      <c r="O1392" s="58" t="s">
        <v>2</v>
      </c>
      <c r="P1392" s="41"/>
      <c r="Q1392" s="41"/>
      <c r="R1392" s="401"/>
      <c r="S1392" s="401"/>
    </row>
    <row r="1393" spans="1:27" s="36" customFormat="1" ht="11.25" outlineLevel="4" x14ac:dyDescent="0.2">
      <c r="A1393" s="37"/>
      <c r="B1393" s="38"/>
      <c r="C1393" s="39" t="s">
        <v>1143</v>
      </c>
      <c r="D1393" s="39"/>
      <c r="E1393" s="38"/>
      <c r="F1393" s="40">
        <v>628.31999999999994</v>
      </c>
      <c r="G1393" s="41"/>
      <c r="H1393" s="42"/>
      <c r="I1393" s="41"/>
      <c r="J1393" s="43"/>
      <c r="K1393" s="44"/>
      <c r="L1393" s="41"/>
      <c r="M1393" s="41"/>
      <c r="N1393" s="41"/>
      <c r="O1393" s="58" t="s">
        <v>2</v>
      </c>
      <c r="P1393" s="41"/>
      <c r="Q1393" s="41"/>
      <c r="R1393" s="401"/>
      <c r="S1393" s="401"/>
    </row>
    <row r="1394" spans="1:27" s="36" customFormat="1" ht="11.25" outlineLevel="4" x14ac:dyDescent="0.2">
      <c r="A1394" s="37"/>
      <c r="B1394" s="38"/>
      <c r="C1394" s="39" t="s">
        <v>1121</v>
      </c>
      <c r="D1394" s="39"/>
      <c r="E1394" s="38"/>
      <c r="F1394" s="40">
        <v>4.4000000000000004</v>
      </c>
      <c r="G1394" s="41"/>
      <c r="H1394" s="42"/>
      <c r="I1394" s="41"/>
      <c r="J1394" s="43"/>
      <c r="K1394" s="44"/>
      <c r="L1394" s="41"/>
      <c r="M1394" s="41"/>
      <c r="N1394" s="41"/>
      <c r="O1394" s="58" t="s">
        <v>2</v>
      </c>
      <c r="P1394" s="41"/>
      <c r="Q1394" s="41"/>
      <c r="R1394" s="401"/>
      <c r="S1394" s="401"/>
    </row>
    <row r="1395" spans="1:27" s="36" customFormat="1" ht="11.25" outlineLevel="4" x14ac:dyDescent="0.2">
      <c r="A1395" s="37"/>
      <c r="B1395" s="38"/>
      <c r="C1395" s="39" t="s">
        <v>1122</v>
      </c>
      <c r="D1395" s="39"/>
      <c r="E1395" s="38"/>
      <c r="F1395" s="40">
        <v>13</v>
      </c>
      <c r="G1395" s="41"/>
      <c r="H1395" s="42"/>
      <c r="I1395" s="41"/>
      <c r="J1395" s="43"/>
      <c r="K1395" s="44"/>
      <c r="L1395" s="41"/>
      <c r="M1395" s="41"/>
      <c r="N1395" s="41"/>
      <c r="O1395" s="58" t="s">
        <v>2</v>
      </c>
      <c r="P1395" s="41"/>
      <c r="Q1395" s="41"/>
      <c r="R1395" s="401"/>
      <c r="S1395" s="401"/>
    </row>
    <row r="1396" spans="1:27" s="30" customFormat="1" ht="12" outlineLevel="3" x14ac:dyDescent="0.2">
      <c r="A1396" s="12">
        <v>5</v>
      </c>
      <c r="B1396" s="31" t="s">
        <v>280</v>
      </c>
      <c r="C1396" s="32" t="s">
        <v>1789</v>
      </c>
      <c r="D1396" s="32"/>
      <c r="E1396" s="13" t="s">
        <v>7</v>
      </c>
      <c r="F1396" s="33">
        <v>1213.75</v>
      </c>
      <c r="G1396" s="14">
        <v>0</v>
      </c>
      <c r="H1396" s="33">
        <f>F1396*(1+G1396/100)</f>
        <v>1213.75</v>
      </c>
      <c r="I1396" s="475"/>
      <c r="J1396" s="15">
        <f>H1396*I1396</f>
        <v>0</v>
      </c>
      <c r="K1396" s="34"/>
      <c r="L1396" s="35">
        <f>H1396*K1396</f>
        <v>0</v>
      </c>
      <c r="M1396" s="34">
        <v>2.3E-2</v>
      </c>
      <c r="N1396" s="35">
        <f>H1396*M1396</f>
        <v>27.916249999999998</v>
      </c>
      <c r="O1396" s="15">
        <v>21</v>
      </c>
      <c r="P1396" s="15">
        <f>J1396*(O1396/100)</f>
        <v>0</v>
      </c>
      <c r="Q1396" s="15">
        <f>J1396+P1396</f>
        <v>0</v>
      </c>
      <c r="R1396" s="400"/>
      <c r="S1396" s="400"/>
      <c r="T1396" s="232"/>
      <c r="U1396" s="232"/>
      <c r="V1396" s="232"/>
      <c r="W1396" s="232"/>
      <c r="X1396" s="232"/>
      <c r="Y1396" s="232"/>
      <c r="Z1396" s="232"/>
      <c r="AA1396" s="232"/>
    </row>
    <row r="1397" spans="1:27" s="36" customFormat="1" ht="11.25" outlineLevel="4" x14ac:dyDescent="0.2">
      <c r="A1397" s="37"/>
      <c r="B1397" s="38"/>
      <c r="C1397" s="39" t="s">
        <v>1344</v>
      </c>
      <c r="D1397" s="39"/>
      <c r="E1397" s="38"/>
      <c r="F1397" s="40">
        <v>0</v>
      </c>
      <c r="G1397" s="41"/>
      <c r="H1397" s="42"/>
      <c r="I1397" s="41"/>
      <c r="J1397" s="43"/>
      <c r="K1397" s="44"/>
      <c r="L1397" s="41"/>
      <c r="M1397" s="41"/>
      <c r="N1397" s="41"/>
      <c r="O1397" s="58" t="s">
        <v>2</v>
      </c>
      <c r="P1397" s="41"/>
      <c r="Q1397" s="41"/>
      <c r="R1397" s="401"/>
      <c r="S1397" s="401"/>
    </row>
    <row r="1398" spans="1:27" s="36" customFormat="1" ht="11.25" outlineLevel="4" x14ac:dyDescent="0.2">
      <c r="A1398" s="37"/>
      <c r="B1398" s="38"/>
      <c r="C1398" s="39" t="s">
        <v>1142</v>
      </c>
      <c r="D1398" s="39"/>
      <c r="E1398" s="38"/>
      <c r="F1398" s="40">
        <v>769.50000000000011</v>
      </c>
      <c r="G1398" s="41"/>
      <c r="H1398" s="42"/>
      <c r="I1398" s="41"/>
      <c r="J1398" s="43"/>
      <c r="K1398" s="44"/>
      <c r="L1398" s="41"/>
      <c r="M1398" s="41"/>
      <c r="N1398" s="41"/>
      <c r="O1398" s="58" t="s">
        <v>2</v>
      </c>
      <c r="P1398" s="41"/>
      <c r="Q1398" s="41"/>
      <c r="R1398" s="401"/>
      <c r="S1398" s="401"/>
    </row>
    <row r="1399" spans="1:27" s="36" customFormat="1" ht="11.25" outlineLevel="4" x14ac:dyDescent="0.2">
      <c r="A1399" s="37"/>
      <c r="B1399" s="38"/>
      <c r="C1399" s="39" t="s">
        <v>1145</v>
      </c>
      <c r="D1399" s="39"/>
      <c r="E1399" s="38"/>
      <c r="F1399" s="40">
        <v>179.55</v>
      </c>
      <c r="G1399" s="41"/>
      <c r="H1399" s="42"/>
      <c r="I1399" s="41"/>
      <c r="J1399" s="43"/>
      <c r="K1399" s="44"/>
      <c r="L1399" s="41"/>
      <c r="M1399" s="41"/>
      <c r="N1399" s="41"/>
      <c r="O1399" s="58" t="s">
        <v>2</v>
      </c>
      <c r="P1399" s="41"/>
      <c r="Q1399" s="41"/>
      <c r="R1399" s="401"/>
      <c r="S1399" s="401"/>
    </row>
    <row r="1400" spans="1:27" s="36" customFormat="1" ht="11.25" outlineLevel="4" x14ac:dyDescent="0.2">
      <c r="A1400" s="37"/>
      <c r="B1400" s="38"/>
      <c r="C1400" s="39" t="s">
        <v>1118</v>
      </c>
      <c r="D1400" s="39"/>
      <c r="E1400" s="38"/>
      <c r="F1400" s="40">
        <v>37.5</v>
      </c>
      <c r="G1400" s="41"/>
      <c r="H1400" s="42"/>
      <c r="I1400" s="41"/>
      <c r="J1400" s="43"/>
      <c r="K1400" s="44"/>
      <c r="L1400" s="41"/>
      <c r="M1400" s="41"/>
      <c r="N1400" s="41"/>
      <c r="O1400" s="58" t="s">
        <v>2</v>
      </c>
      <c r="P1400" s="41"/>
      <c r="Q1400" s="41"/>
      <c r="R1400" s="401"/>
      <c r="S1400" s="401"/>
    </row>
    <row r="1401" spans="1:27" s="36" customFormat="1" ht="11.25" outlineLevel="4" x14ac:dyDescent="0.2">
      <c r="A1401" s="37"/>
      <c r="B1401" s="38"/>
      <c r="C1401" s="39" t="s">
        <v>1119</v>
      </c>
      <c r="D1401" s="39"/>
      <c r="E1401" s="38"/>
      <c r="F1401" s="40">
        <v>43.5</v>
      </c>
      <c r="G1401" s="41"/>
      <c r="H1401" s="42"/>
      <c r="I1401" s="41"/>
      <c r="J1401" s="43"/>
      <c r="K1401" s="44"/>
      <c r="L1401" s="41"/>
      <c r="M1401" s="41"/>
      <c r="N1401" s="41"/>
      <c r="O1401" s="58" t="s">
        <v>2</v>
      </c>
      <c r="P1401" s="41"/>
      <c r="Q1401" s="41"/>
      <c r="R1401" s="401"/>
      <c r="S1401" s="401"/>
    </row>
    <row r="1402" spans="1:27" s="36" customFormat="1" ht="11.25" outlineLevel="4" x14ac:dyDescent="0.2">
      <c r="A1402" s="37"/>
      <c r="B1402" s="38"/>
      <c r="C1402" s="39" t="s">
        <v>1120</v>
      </c>
      <c r="D1402" s="39"/>
      <c r="E1402" s="38"/>
      <c r="F1402" s="40">
        <v>69.375</v>
      </c>
      <c r="G1402" s="41"/>
      <c r="H1402" s="42"/>
      <c r="I1402" s="41"/>
      <c r="J1402" s="43"/>
      <c r="K1402" s="44"/>
      <c r="L1402" s="41"/>
      <c r="M1402" s="41"/>
      <c r="N1402" s="41"/>
      <c r="O1402" s="58" t="s">
        <v>2</v>
      </c>
      <c r="P1402" s="41"/>
      <c r="Q1402" s="41"/>
      <c r="R1402" s="401"/>
      <c r="S1402" s="401"/>
    </row>
    <row r="1403" spans="1:27" s="36" customFormat="1" ht="11.25" outlineLevel="4" x14ac:dyDescent="0.2">
      <c r="A1403" s="37"/>
      <c r="B1403" s="38"/>
      <c r="C1403" s="39" t="s">
        <v>1123</v>
      </c>
      <c r="D1403" s="39"/>
      <c r="E1403" s="38"/>
      <c r="F1403" s="40">
        <v>30.34</v>
      </c>
      <c r="G1403" s="41"/>
      <c r="H1403" s="42"/>
      <c r="I1403" s="41"/>
      <c r="J1403" s="43"/>
      <c r="K1403" s="44"/>
      <c r="L1403" s="41"/>
      <c r="M1403" s="41"/>
      <c r="N1403" s="41"/>
      <c r="O1403" s="58" t="s">
        <v>2</v>
      </c>
      <c r="P1403" s="41"/>
      <c r="Q1403" s="41"/>
      <c r="R1403" s="401"/>
      <c r="S1403" s="401"/>
    </row>
    <row r="1404" spans="1:27" s="36" customFormat="1" ht="11.25" outlineLevel="4" x14ac:dyDescent="0.2">
      <c r="A1404" s="37"/>
      <c r="B1404" s="38"/>
      <c r="C1404" s="39" t="s">
        <v>1124</v>
      </c>
      <c r="D1404" s="39"/>
      <c r="E1404" s="38"/>
      <c r="F1404" s="40">
        <v>54.734999999999992</v>
      </c>
      <c r="G1404" s="41"/>
      <c r="H1404" s="42"/>
      <c r="I1404" s="41"/>
      <c r="J1404" s="43"/>
      <c r="K1404" s="44"/>
      <c r="L1404" s="41"/>
      <c r="M1404" s="41"/>
      <c r="N1404" s="41"/>
      <c r="O1404" s="58" t="s">
        <v>2</v>
      </c>
      <c r="P1404" s="41"/>
      <c r="Q1404" s="41"/>
      <c r="R1404" s="401"/>
      <c r="S1404" s="401"/>
    </row>
    <row r="1405" spans="1:27" s="36" customFormat="1" ht="11.25" outlineLevel="4" x14ac:dyDescent="0.2">
      <c r="A1405" s="37"/>
      <c r="B1405" s="38"/>
      <c r="C1405" s="39" t="s">
        <v>1125</v>
      </c>
      <c r="D1405" s="39"/>
      <c r="E1405" s="38"/>
      <c r="F1405" s="40">
        <v>29.25</v>
      </c>
      <c r="G1405" s="41"/>
      <c r="H1405" s="42"/>
      <c r="I1405" s="41"/>
      <c r="J1405" s="43"/>
      <c r="K1405" s="44"/>
      <c r="L1405" s="41"/>
      <c r="M1405" s="41"/>
      <c r="N1405" s="41"/>
      <c r="O1405" s="58" t="s">
        <v>2</v>
      </c>
      <c r="P1405" s="41"/>
      <c r="Q1405" s="41"/>
      <c r="R1405" s="401"/>
      <c r="S1405" s="401"/>
    </row>
    <row r="1406" spans="1:27" s="30" customFormat="1" ht="24" outlineLevel="3" x14ac:dyDescent="0.2">
      <c r="A1406" s="12">
        <v>6</v>
      </c>
      <c r="B1406" s="31" t="s">
        <v>281</v>
      </c>
      <c r="C1406" s="32" t="s">
        <v>1853</v>
      </c>
      <c r="D1406" s="32"/>
      <c r="E1406" s="13" t="s">
        <v>7</v>
      </c>
      <c r="F1406" s="33">
        <v>66.635400000000004</v>
      </c>
      <c r="G1406" s="14">
        <v>0</v>
      </c>
      <c r="H1406" s="33">
        <f>F1406*(1+G1406/100)</f>
        <v>66.635400000000004</v>
      </c>
      <c r="I1406" s="475"/>
      <c r="J1406" s="15">
        <f>H1406*I1406</f>
        <v>0</v>
      </c>
      <c r="K1406" s="34"/>
      <c r="L1406" s="35">
        <f>H1406*K1406</f>
        <v>0</v>
      </c>
      <c r="M1406" s="34">
        <v>7.4999999999999997E-2</v>
      </c>
      <c r="N1406" s="35">
        <f>H1406*M1406</f>
        <v>4.997655</v>
      </c>
      <c r="O1406" s="15">
        <v>21</v>
      </c>
      <c r="P1406" s="15">
        <f>J1406*(O1406/100)</f>
        <v>0</v>
      </c>
      <c r="Q1406" s="15">
        <f>J1406+P1406</f>
        <v>0</v>
      </c>
      <c r="R1406" s="400"/>
      <c r="S1406" s="400"/>
      <c r="T1406" s="232"/>
      <c r="U1406" s="232"/>
      <c r="V1406" s="232"/>
      <c r="W1406" s="232"/>
      <c r="X1406" s="232"/>
      <c r="Y1406" s="232"/>
      <c r="Z1406" s="232"/>
      <c r="AA1406" s="232"/>
    </row>
    <row r="1407" spans="1:27" s="36" customFormat="1" ht="11.25" outlineLevel="4" x14ac:dyDescent="0.2">
      <c r="A1407" s="37"/>
      <c r="B1407" s="38"/>
      <c r="C1407" s="39" t="s">
        <v>1043</v>
      </c>
      <c r="D1407" s="39"/>
      <c r="E1407" s="38"/>
      <c r="F1407" s="40">
        <v>34.32</v>
      </c>
      <c r="G1407" s="41"/>
      <c r="H1407" s="42"/>
      <c r="I1407" s="41"/>
      <c r="J1407" s="43"/>
      <c r="K1407" s="44"/>
      <c r="L1407" s="41"/>
      <c r="M1407" s="41"/>
      <c r="N1407" s="41"/>
      <c r="O1407" s="58" t="s">
        <v>2</v>
      </c>
      <c r="P1407" s="41"/>
      <c r="Q1407" s="41"/>
      <c r="R1407" s="401"/>
      <c r="S1407" s="401"/>
    </row>
    <row r="1408" spans="1:27" s="36" customFormat="1" ht="11.25" outlineLevel="4" x14ac:dyDescent="0.2">
      <c r="A1408" s="37"/>
      <c r="B1408" s="38"/>
      <c r="C1408" s="39" t="s">
        <v>906</v>
      </c>
      <c r="D1408" s="39"/>
      <c r="E1408" s="38"/>
      <c r="F1408" s="40">
        <v>0.88</v>
      </c>
      <c r="G1408" s="41"/>
      <c r="H1408" s="42"/>
      <c r="I1408" s="41"/>
      <c r="J1408" s="43"/>
      <c r="K1408" s="44"/>
      <c r="L1408" s="41"/>
      <c r="M1408" s="41"/>
      <c r="N1408" s="41"/>
      <c r="O1408" s="58" t="s">
        <v>2</v>
      </c>
      <c r="P1408" s="41"/>
      <c r="Q1408" s="41"/>
      <c r="R1408" s="401"/>
      <c r="S1408" s="401"/>
    </row>
    <row r="1409" spans="1:27" s="36" customFormat="1" ht="11.25" outlineLevel="4" x14ac:dyDescent="0.2">
      <c r="A1409" s="37"/>
      <c r="B1409" s="38"/>
      <c r="C1409" s="39" t="s">
        <v>912</v>
      </c>
      <c r="D1409" s="39"/>
      <c r="E1409" s="38"/>
      <c r="F1409" s="40">
        <v>0.9</v>
      </c>
      <c r="G1409" s="41"/>
      <c r="H1409" s="42"/>
      <c r="I1409" s="41"/>
      <c r="J1409" s="43"/>
      <c r="K1409" s="44"/>
      <c r="L1409" s="41"/>
      <c r="M1409" s="41"/>
      <c r="N1409" s="41"/>
      <c r="O1409" s="58" t="s">
        <v>2</v>
      </c>
      <c r="P1409" s="41"/>
      <c r="Q1409" s="41"/>
      <c r="R1409" s="401"/>
      <c r="S1409" s="401"/>
    </row>
    <row r="1410" spans="1:27" s="36" customFormat="1" ht="11.25" outlineLevel="4" x14ac:dyDescent="0.2">
      <c r="A1410" s="37"/>
      <c r="B1410" s="38"/>
      <c r="C1410" s="39" t="s">
        <v>1046</v>
      </c>
      <c r="D1410" s="39"/>
      <c r="E1410" s="38"/>
      <c r="F1410" s="40">
        <v>9.68</v>
      </c>
      <c r="G1410" s="41"/>
      <c r="H1410" s="42"/>
      <c r="I1410" s="41"/>
      <c r="J1410" s="43"/>
      <c r="K1410" s="44"/>
      <c r="L1410" s="41"/>
      <c r="M1410" s="41"/>
      <c r="N1410" s="41"/>
      <c r="O1410" s="58" t="s">
        <v>2</v>
      </c>
      <c r="P1410" s="41"/>
      <c r="Q1410" s="41"/>
      <c r="R1410" s="401"/>
      <c r="S1410" s="401"/>
    </row>
    <row r="1411" spans="1:27" s="36" customFormat="1" ht="11.25" outlineLevel="4" x14ac:dyDescent="0.2">
      <c r="A1411" s="37"/>
      <c r="B1411" s="38"/>
      <c r="C1411" s="39" t="s">
        <v>917</v>
      </c>
      <c r="D1411" s="39"/>
      <c r="E1411" s="38"/>
      <c r="F1411" s="40">
        <v>1.1199999999999999</v>
      </c>
      <c r="G1411" s="41"/>
      <c r="H1411" s="42"/>
      <c r="I1411" s="41"/>
      <c r="J1411" s="43"/>
      <c r="K1411" s="44"/>
      <c r="L1411" s="41"/>
      <c r="M1411" s="41"/>
      <c r="N1411" s="41"/>
      <c r="O1411" s="58" t="s">
        <v>2</v>
      </c>
      <c r="P1411" s="41"/>
      <c r="Q1411" s="41"/>
      <c r="R1411" s="401"/>
      <c r="S1411" s="401"/>
    </row>
    <row r="1412" spans="1:27" s="36" customFormat="1" ht="11.25" outlineLevel="4" x14ac:dyDescent="0.2">
      <c r="A1412" s="37"/>
      <c r="B1412" s="38"/>
      <c r="C1412" s="39" t="s">
        <v>963</v>
      </c>
      <c r="D1412" s="39"/>
      <c r="E1412" s="38"/>
      <c r="F1412" s="40">
        <v>2.88</v>
      </c>
      <c r="G1412" s="41"/>
      <c r="H1412" s="42"/>
      <c r="I1412" s="41"/>
      <c r="J1412" s="43"/>
      <c r="K1412" s="44"/>
      <c r="L1412" s="41"/>
      <c r="M1412" s="41"/>
      <c r="N1412" s="41"/>
      <c r="O1412" s="58" t="s">
        <v>2</v>
      </c>
      <c r="P1412" s="41"/>
      <c r="Q1412" s="41"/>
      <c r="R1412" s="401"/>
      <c r="S1412" s="401"/>
    </row>
    <row r="1413" spans="1:27" s="36" customFormat="1" ht="11.25" outlineLevel="4" x14ac:dyDescent="0.2">
      <c r="A1413" s="37"/>
      <c r="B1413" s="38"/>
      <c r="C1413" s="39" t="s">
        <v>1177</v>
      </c>
      <c r="D1413" s="39"/>
      <c r="E1413" s="38"/>
      <c r="F1413" s="40">
        <v>0.78500000000000003</v>
      </c>
      <c r="G1413" s="41"/>
      <c r="H1413" s="42"/>
      <c r="I1413" s="41"/>
      <c r="J1413" s="43"/>
      <c r="K1413" s="44"/>
      <c r="L1413" s="41"/>
      <c r="M1413" s="41"/>
      <c r="N1413" s="41"/>
      <c r="O1413" s="58" t="s">
        <v>2</v>
      </c>
      <c r="P1413" s="41"/>
      <c r="Q1413" s="41"/>
      <c r="R1413" s="401"/>
      <c r="S1413" s="401"/>
    </row>
    <row r="1414" spans="1:27" s="36" customFormat="1" ht="11.25" outlineLevel="4" x14ac:dyDescent="0.2">
      <c r="A1414" s="37"/>
      <c r="B1414" s="38"/>
      <c r="C1414" s="39" t="s">
        <v>968</v>
      </c>
      <c r="D1414" s="39"/>
      <c r="E1414" s="38"/>
      <c r="F1414" s="40">
        <v>0.48</v>
      </c>
      <c r="G1414" s="41"/>
      <c r="H1414" s="42"/>
      <c r="I1414" s="41"/>
      <c r="J1414" s="43"/>
      <c r="K1414" s="44"/>
      <c r="L1414" s="41"/>
      <c r="M1414" s="41"/>
      <c r="N1414" s="41"/>
      <c r="O1414" s="58" t="s">
        <v>2</v>
      </c>
      <c r="P1414" s="41"/>
      <c r="Q1414" s="41"/>
      <c r="R1414" s="401"/>
      <c r="S1414" s="401"/>
    </row>
    <row r="1415" spans="1:27" s="36" customFormat="1" ht="11.25" outlineLevel="4" x14ac:dyDescent="0.2">
      <c r="A1415" s="37"/>
      <c r="B1415" s="38"/>
      <c r="C1415" s="39" t="s">
        <v>790</v>
      </c>
      <c r="D1415" s="39"/>
      <c r="E1415" s="38"/>
      <c r="F1415" s="40">
        <v>3.24</v>
      </c>
      <c r="G1415" s="41"/>
      <c r="H1415" s="42"/>
      <c r="I1415" s="41"/>
      <c r="J1415" s="43"/>
      <c r="K1415" s="44"/>
      <c r="L1415" s="41"/>
      <c r="M1415" s="41"/>
      <c r="N1415" s="41"/>
      <c r="O1415" s="58" t="s">
        <v>2</v>
      </c>
      <c r="P1415" s="41"/>
      <c r="Q1415" s="41"/>
      <c r="R1415" s="401"/>
      <c r="S1415" s="401"/>
    </row>
    <row r="1416" spans="1:27" s="36" customFormat="1" ht="11.25" outlineLevel="4" x14ac:dyDescent="0.2">
      <c r="A1416" s="37"/>
      <c r="B1416" s="38"/>
      <c r="C1416" s="39" t="s">
        <v>1062</v>
      </c>
      <c r="D1416" s="39"/>
      <c r="E1416" s="38"/>
      <c r="F1416" s="40">
        <v>9.3984000000000005</v>
      </c>
      <c r="G1416" s="41"/>
      <c r="H1416" s="42"/>
      <c r="I1416" s="41"/>
      <c r="J1416" s="43"/>
      <c r="K1416" s="44"/>
      <c r="L1416" s="41"/>
      <c r="M1416" s="41"/>
      <c r="N1416" s="41"/>
      <c r="O1416" s="58" t="s">
        <v>2</v>
      </c>
      <c r="P1416" s="41"/>
      <c r="Q1416" s="41"/>
      <c r="R1416" s="401"/>
      <c r="S1416" s="401"/>
    </row>
    <row r="1417" spans="1:27" s="36" customFormat="1" ht="11.25" outlineLevel="4" x14ac:dyDescent="0.2">
      <c r="A1417" s="37"/>
      <c r="B1417" s="38"/>
      <c r="C1417" s="39" t="s">
        <v>847</v>
      </c>
      <c r="D1417" s="39"/>
      <c r="E1417" s="38"/>
      <c r="F1417" s="40">
        <v>2.9519999999999995</v>
      </c>
      <c r="G1417" s="41"/>
      <c r="H1417" s="42"/>
      <c r="I1417" s="41"/>
      <c r="J1417" s="43"/>
      <c r="K1417" s="44"/>
      <c r="L1417" s="41"/>
      <c r="M1417" s="41"/>
      <c r="N1417" s="41"/>
      <c r="O1417" s="58" t="s">
        <v>2</v>
      </c>
      <c r="P1417" s="41"/>
      <c r="Q1417" s="41"/>
      <c r="R1417" s="401"/>
      <c r="S1417" s="401"/>
    </row>
    <row r="1418" spans="1:27" s="30" customFormat="1" ht="24" outlineLevel="3" x14ac:dyDescent="0.2">
      <c r="A1418" s="12">
        <v>7</v>
      </c>
      <c r="B1418" s="31" t="s">
        <v>282</v>
      </c>
      <c r="C1418" s="32" t="s">
        <v>1854</v>
      </c>
      <c r="D1418" s="32"/>
      <c r="E1418" s="13" t="s">
        <v>7</v>
      </c>
      <c r="F1418" s="33">
        <v>14.4061</v>
      </c>
      <c r="G1418" s="14">
        <v>0</v>
      </c>
      <c r="H1418" s="33">
        <f>F1418*(1+G1418/100)</f>
        <v>14.4061</v>
      </c>
      <c r="I1418" s="475"/>
      <c r="J1418" s="15">
        <f>H1418*I1418</f>
        <v>0</v>
      </c>
      <c r="K1418" s="34"/>
      <c r="L1418" s="35">
        <f>H1418*K1418</f>
        <v>0</v>
      </c>
      <c r="M1418" s="34">
        <v>6.2E-2</v>
      </c>
      <c r="N1418" s="35">
        <f>H1418*M1418</f>
        <v>0.89317820000000003</v>
      </c>
      <c r="O1418" s="15">
        <v>21</v>
      </c>
      <c r="P1418" s="15">
        <f>J1418*(O1418/100)</f>
        <v>0</v>
      </c>
      <c r="Q1418" s="15">
        <f>J1418+P1418</f>
        <v>0</v>
      </c>
      <c r="R1418" s="400"/>
      <c r="S1418" s="400"/>
      <c r="T1418" s="232"/>
      <c r="U1418" s="232"/>
      <c r="V1418" s="232"/>
      <c r="W1418" s="232"/>
      <c r="X1418" s="232"/>
      <c r="Y1418" s="232"/>
      <c r="Z1418" s="232"/>
      <c r="AA1418" s="232"/>
    </row>
    <row r="1419" spans="1:27" s="36" customFormat="1" ht="11.25" outlineLevel="4" x14ac:dyDescent="0.2">
      <c r="A1419" s="37"/>
      <c r="B1419" s="38"/>
      <c r="C1419" s="39" t="s">
        <v>65</v>
      </c>
      <c r="D1419" s="39"/>
      <c r="E1419" s="38"/>
      <c r="F1419" s="40">
        <v>0</v>
      </c>
      <c r="G1419" s="41"/>
      <c r="H1419" s="42"/>
      <c r="I1419" s="41"/>
      <c r="J1419" s="43"/>
      <c r="K1419" s="44"/>
      <c r="L1419" s="41"/>
      <c r="M1419" s="41"/>
      <c r="N1419" s="41"/>
      <c r="O1419" s="58" t="s">
        <v>2</v>
      </c>
      <c r="P1419" s="41"/>
      <c r="Q1419" s="41"/>
      <c r="R1419" s="401"/>
      <c r="S1419" s="401"/>
    </row>
    <row r="1420" spans="1:27" s="36" customFormat="1" ht="11.25" outlineLevel="4" x14ac:dyDescent="0.2">
      <c r="A1420" s="37"/>
      <c r="B1420" s="38"/>
      <c r="C1420" s="39" t="s">
        <v>909</v>
      </c>
      <c r="D1420" s="39"/>
      <c r="E1420" s="38"/>
      <c r="F1420" s="40">
        <v>7.7489999999999997</v>
      </c>
      <c r="G1420" s="41"/>
      <c r="H1420" s="42"/>
      <c r="I1420" s="41"/>
      <c r="J1420" s="43"/>
      <c r="K1420" s="44"/>
      <c r="L1420" s="41"/>
      <c r="M1420" s="41"/>
      <c r="N1420" s="41"/>
      <c r="O1420" s="58" t="s">
        <v>2</v>
      </c>
      <c r="P1420" s="41"/>
      <c r="Q1420" s="41"/>
      <c r="R1420" s="401"/>
      <c r="S1420" s="401"/>
    </row>
    <row r="1421" spans="1:27" s="36" customFormat="1" ht="11.25" outlineLevel="4" x14ac:dyDescent="0.2">
      <c r="A1421" s="37"/>
      <c r="B1421" s="38"/>
      <c r="C1421" s="39" t="s">
        <v>939</v>
      </c>
      <c r="D1421" s="39"/>
      <c r="E1421" s="38"/>
      <c r="F1421" s="40">
        <v>1.0481</v>
      </c>
      <c r="G1421" s="41"/>
      <c r="H1421" s="42"/>
      <c r="I1421" s="41"/>
      <c r="J1421" s="43"/>
      <c r="K1421" s="44"/>
      <c r="L1421" s="41"/>
      <c r="M1421" s="41"/>
      <c r="N1421" s="41"/>
      <c r="O1421" s="58" t="s">
        <v>2</v>
      </c>
      <c r="P1421" s="41"/>
      <c r="Q1421" s="41"/>
      <c r="R1421" s="401"/>
      <c r="S1421" s="401"/>
    </row>
    <row r="1422" spans="1:27" s="36" customFormat="1" ht="11.25" outlineLevel="4" x14ac:dyDescent="0.2">
      <c r="A1422" s="37"/>
      <c r="B1422" s="38"/>
      <c r="C1422" s="39" t="s">
        <v>1200</v>
      </c>
      <c r="D1422" s="39"/>
      <c r="E1422" s="38"/>
      <c r="F1422" s="40">
        <v>1.099</v>
      </c>
      <c r="G1422" s="41"/>
      <c r="H1422" s="42"/>
      <c r="I1422" s="41"/>
      <c r="J1422" s="43"/>
      <c r="K1422" s="44"/>
      <c r="L1422" s="41"/>
      <c r="M1422" s="41"/>
      <c r="N1422" s="41"/>
      <c r="O1422" s="58" t="s">
        <v>2</v>
      </c>
      <c r="P1422" s="41"/>
      <c r="Q1422" s="41"/>
      <c r="R1422" s="401"/>
      <c r="S1422" s="401"/>
    </row>
    <row r="1423" spans="1:27" s="36" customFormat="1" ht="11.25" outlineLevel="4" x14ac:dyDescent="0.2">
      <c r="A1423" s="37"/>
      <c r="B1423" s="38"/>
      <c r="C1423" s="39" t="s">
        <v>1</v>
      </c>
      <c r="D1423" s="39"/>
      <c r="E1423" s="38"/>
      <c r="F1423" s="40">
        <v>9.8961000000000006</v>
      </c>
      <c r="G1423" s="41"/>
      <c r="H1423" s="42"/>
      <c r="I1423" s="41"/>
      <c r="J1423" s="43"/>
      <c r="K1423" s="44"/>
      <c r="L1423" s="41"/>
      <c r="M1423" s="41"/>
      <c r="N1423" s="41"/>
      <c r="O1423" s="58" t="s">
        <v>2</v>
      </c>
      <c r="P1423" s="41"/>
      <c r="Q1423" s="41"/>
      <c r="R1423" s="401"/>
      <c r="S1423" s="401"/>
    </row>
    <row r="1424" spans="1:27" s="36" customFormat="1" ht="11.25" outlineLevel="4" x14ac:dyDescent="0.2">
      <c r="A1424" s="37"/>
      <c r="B1424" s="38"/>
      <c r="C1424" s="39" t="s">
        <v>1506</v>
      </c>
      <c r="D1424" s="39"/>
      <c r="E1424" s="38"/>
      <c r="F1424" s="40">
        <v>0</v>
      </c>
      <c r="G1424" s="41"/>
      <c r="H1424" s="42"/>
      <c r="I1424" s="41"/>
      <c r="J1424" s="43"/>
      <c r="K1424" s="44"/>
      <c r="L1424" s="41"/>
      <c r="M1424" s="41"/>
      <c r="N1424" s="41"/>
      <c r="O1424" s="58" t="s">
        <v>2</v>
      </c>
      <c r="P1424" s="41"/>
      <c r="Q1424" s="41"/>
      <c r="R1424" s="401"/>
      <c r="S1424" s="401"/>
    </row>
    <row r="1425" spans="1:27" s="36" customFormat="1" ht="11.25" outlineLevel="4" x14ac:dyDescent="0.2">
      <c r="A1425" s="37"/>
      <c r="B1425" s="38"/>
      <c r="C1425" s="39" t="s">
        <v>874</v>
      </c>
      <c r="D1425" s="39"/>
      <c r="E1425" s="38"/>
      <c r="F1425" s="40">
        <v>1.4300000000000002</v>
      </c>
      <c r="G1425" s="41"/>
      <c r="H1425" s="42"/>
      <c r="I1425" s="41"/>
      <c r="J1425" s="43"/>
      <c r="K1425" s="44"/>
      <c r="L1425" s="41"/>
      <c r="M1425" s="41"/>
      <c r="N1425" s="41"/>
      <c r="O1425" s="58" t="s">
        <v>2</v>
      </c>
      <c r="P1425" s="41"/>
      <c r="Q1425" s="41"/>
      <c r="R1425" s="401"/>
      <c r="S1425" s="401"/>
    </row>
    <row r="1426" spans="1:27" s="36" customFormat="1" ht="11.25" outlineLevel="4" x14ac:dyDescent="0.2">
      <c r="A1426" s="37"/>
      <c r="B1426" s="38"/>
      <c r="C1426" s="39" t="s">
        <v>886</v>
      </c>
      <c r="D1426" s="39"/>
      <c r="E1426" s="38"/>
      <c r="F1426" s="40">
        <v>1.4300000000000002</v>
      </c>
      <c r="G1426" s="41"/>
      <c r="H1426" s="42"/>
      <c r="I1426" s="41"/>
      <c r="J1426" s="43"/>
      <c r="K1426" s="44"/>
      <c r="L1426" s="41"/>
      <c r="M1426" s="41"/>
      <c r="N1426" s="41"/>
      <c r="O1426" s="58" t="s">
        <v>2</v>
      </c>
      <c r="P1426" s="41"/>
      <c r="Q1426" s="41"/>
      <c r="R1426" s="401"/>
      <c r="S1426" s="401"/>
    </row>
    <row r="1427" spans="1:27" s="36" customFormat="1" ht="11.25" outlineLevel="4" x14ac:dyDescent="0.2">
      <c r="A1427" s="37"/>
      <c r="B1427" s="38"/>
      <c r="C1427" s="39" t="s">
        <v>890</v>
      </c>
      <c r="D1427" s="39"/>
      <c r="E1427" s="38"/>
      <c r="F1427" s="40">
        <v>1.65</v>
      </c>
      <c r="G1427" s="41"/>
      <c r="H1427" s="42"/>
      <c r="I1427" s="41"/>
      <c r="J1427" s="43"/>
      <c r="K1427" s="44"/>
      <c r="L1427" s="41"/>
      <c r="M1427" s="41"/>
      <c r="N1427" s="41"/>
      <c r="O1427" s="58" t="s">
        <v>2</v>
      </c>
      <c r="P1427" s="41"/>
      <c r="Q1427" s="41"/>
      <c r="R1427" s="401"/>
      <c r="S1427" s="401"/>
    </row>
    <row r="1428" spans="1:27" s="36" customFormat="1" ht="11.25" outlineLevel="4" x14ac:dyDescent="0.2">
      <c r="A1428" s="37"/>
      <c r="B1428" s="38"/>
      <c r="C1428" s="39" t="s">
        <v>1</v>
      </c>
      <c r="D1428" s="39"/>
      <c r="E1428" s="38"/>
      <c r="F1428" s="40">
        <v>4.5100000000000007</v>
      </c>
      <c r="G1428" s="41"/>
      <c r="H1428" s="42"/>
      <c r="I1428" s="41"/>
      <c r="J1428" s="43"/>
      <c r="K1428" s="44"/>
      <c r="L1428" s="41"/>
      <c r="M1428" s="41"/>
      <c r="N1428" s="41"/>
      <c r="O1428" s="58" t="s">
        <v>2</v>
      </c>
      <c r="P1428" s="41"/>
      <c r="Q1428" s="41"/>
      <c r="R1428" s="401"/>
      <c r="S1428" s="401"/>
    </row>
    <row r="1429" spans="1:27" s="30" customFormat="1" ht="24" outlineLevel="3" x14ac:dyDescent="0.2">
      <c r="A1429" s="12">
        <v>8</v>
      </c>
      <c r="B1429" s="31" t="s">
        <v>283</v>
      </c>
      <c r="C1429" s="32" t="s">
        <v>1855</v>
      </c>
      <c r="D1429" s="32"/>
      <c r="E1429" s="13" t="s">
        <v>7</v>
      </c>
      <c r="F1429" s="33">
        <v>50.522000000000006</v>
      </c>
      <c r="G1429" s="14">
        <v>0</v>
      </c>
      <c r="H1429" s="33">
        <f>F1429*(1+G1429/100)</f>
        <v>50.522000000000006</v>
      </c>
      <c r="I1429" s="475"/>
      <c r="J1429" s="15">
        <f>H1429*I1429</f>
        <v>0</v>
      </c>
      <c r="K1429" s="34"/>
      <c r="L1429" s="35">
        <f>H1429*K1429</f>
        <v>0</v>
      </c>
      <c r="M1429" s="34">
        <v>5.3999999999999999E-2</v>
      </c>
      <c r="N1429" s="35">
        <f>H1429*M1429</f>
        <v>2.7281880000000003</v>
      </c>
      <c r="O1429" s="15">
        <v>21</v>
      </c>
      <c r="P1429" s="15">
        <f>J1429*(O1429/100)</f>
        <v>0</v>
      </c>
      <c r="Q1429" s="15">
        <f>J1429+P1429</f>
        <v>0</v>
      </c>
      <c r="R1429" s="400"/>
      <c r="S1429" s="400"/>
      <c r="T1429" s="232"/>
      <c r="U1429" s="232"/>
      <c r="V1429" s="232"/>
      <c r="W1429" s="232"/>
      <c r="X1429" s="232"/>
      <c r="Y1429" s="232"/>
      <c r="Z1429" s="232"/>
      <c r="AA1429" s="232"/>
    </row>
    <row r="1430" spans="1:27" s="36" customFormat="1" ht="11.25" outlineLevel="4" x14ac:dyDescent="0.2">
      <c r="A1430" s="37"/>
      <c r="B1430" s="38"/>
      <c r="C1430" s="39" t="s">
        <v>925</v>
      </c>
      <c r="D1430" s="39"/>
      <c r="E1430" s="38"/>
      <c r="F1430" s="40">
        <v>13.38</v>
      </c>
      <c r="G1430" s="41"/>
      <c r="H1430" s="42"/>
      <c r="I1430" s="41"/>
      <c r="J1430" s="43"/>
      <c r="K1430" s="44"/>
      <c r="L1430" s="41"/>
      <c r="M1430" s="41"/>
      <c r="N1430" s="41"/>
      <c r="O1430" s="58" t="s">
        <v>2</v>
      </c>
      <c r="P1430" s="41"/>
      <c r="Q1430" s="41"/>
      <c r="R1430" s="401"/>
      <c r="S1430" s="401"/>
    </row>
    <row r="1431" spans="1:27" s="36" customFormat="1" ht="11.25" outlineLevel="4" x14ac:dyDescent="0.2">
      <c r="A1431" s="37"/>
      <c r="B1431" s="38"/>
      <c r="C1431" s="39" t="s">
        <v>1060</v>
      </c>
      <c r="D1431" s="39"/>
      <c r="E1431" s="38"/>
      <c r="F1431" s="40">
        <v>23.862000000000002</v>
      </c>
      <c r="G1431" s="41"/>
      <c r="H1431" s="42"/>
      <c r="I1431" s="41"/>
      <c r="J1431" s="43"/>
      <c r="K1431" s="44"/>
      <c r="L1431" s="41"/>
      <c r="M1431" s="41"/>
      <c r="N1431" s="41"/>
      <c r="O1431" s="58" t="s">
        <v>2</v>
      </c>
      <c r="P1431" s="41"/>
      <c r="Q1431" s="41"/>
      <c r="R1431" s="401"/>
      <c r="S1431" s="401"/>
    </row>
    <row r="1432" spans="1:27" s="36" customFormat="1" ht="11.25" outlineLevel="4" x14ac:dyDescent="0.2">
      <c r="A1432" s="37"/>
      <c r="B1432" s="38"/>
      <c r="C1432" s="39" t="s">
        <v>955</v>
      </c>
      <c r="D1432" s="39"/>
      <c r="E1432" s="38"/>
      <c r="F1432" s="40">
        <v>4.4000000000000004</v>
      </c>
      <c r="G1432" s="41"/>
      <c r="H1432" s="42"/>
      <c r="I1432" s="41"/>
      <c r="J1432" s="43"/>
      <c r="K1432" s="44"/>
      <c r="L1432" s="41"/>
      <c r="M1432" s="41"/>
      <c r="N1432" s="41"/>
      <c r="O1432" s="58" t="s">
        <v>2</v>
      </c>
      <c r="P1432" s="41"/>
      <c r="Q1432" s="41"/>
      <c r="R1432" s="401"/>
      <c r="S1432" s="401"/>
    </row>
    <row r="1433" spans="1:27" s="36" customFormat="1" ht="11.25" outlineLevel="4" x14ac:dyDescent="0.2">
      <c r="A1433" s="37"/>
      <c r="B1433" s="38"/>
      <c r="C1433" s="39" t="s">
        <v>960</v>
      </c>
      <c r="D1433" s="39"/>
      <c r="E1433" s="38"/>
      <c r="F1433" s="40">
        <v>2.4</v>
      </c>
      <c r="G1433" s="41"/>
      <c r="H1433" s="42"/>
      <c r="I1433" s="41"/>
      <c r="J1433" s="43"/>
      <c r="K1433" s="44"/>
      <c r="L1433" s="41"/>
      <c r="M1433" s="41"/>
      <c r="N1433" s="41"/>
      <c r="O1433" s="58" t="s">
        <v>2</v>
      </c>
      <c r="P1433" s="41"/>
      <c r="Q1433" s="41"/>
      <c r="R1433" s="401"/>
      <c r="S1433" s="401"/>
    </row>
    <row r="1434" spans="1:27" s="36" customFormat="1" ht="11.25" outlineLevel="4" x14ac:dyDescent="0.2">
      <c r="A1434" s="37"/>
      <c r="B1434" s="38"/>
      <c r="C1434" s="39" t="s">
        <v>792</v>
      </c>
      <c r="D1434" s="39"/>
      <c r="E1434" s="38"/>
      <c r="F1434" s="40">
        <v>3.24</v>
      </c>
      <c r="G1434" s="41"/>
      <c r="H1434" s="42"/>
      <c r="I1434" s="41"/>
      <c r="J1434" s="43"/>
      <c r="K1434" s="44"/>
      <c r="L1434" s="41"/>
      <c r="M1434" s="41"/>
      <c r="N1434" s="41"/>
      <c r="O1434" s="58" t="s">
        <v>2</v>
      </c>
      <c r="P1434" s="41"/>
      <c r="Q1434" s="41"/>
      <c r="R1434" s="401"/>
      <c r="S1434" s="401"/>
    </row>
    <row r="1435" spans="1:27" s="36" customFormat="1" ht="11.25" outlineLevel="4" x14ac:dyDescent="0.2">
      <c r="A1435" s="37"/>
      <c r="B1435" s="38"/>
      <c r="C1435" s="39" t="s">
        <v>794</v>
      </c>
      <c r="D1435" s="39"/>
      <c r="E1435" s="38"/>
      <c r="F1435" s="40">
        <v>3.24</v>
      </c>
      <c r="G1435" s="41"/>
      <c r="H1435" s="42"/>
      <c r="I1435" s="41"/>
      <c r="J1435" s="43"/>
      <c r="K1435" s="44"/>
      <c r="L1435" s="41"/>
      <c r="M1435" s="41"/>
      <c r="N1435" s="41"/>
      <c r="O1435" s="58" t="s">
        <v>2</v>
      </c>
      <c r="P1435" s="41"/>
      <c r="Q1435" s="41"/>
      <c r="R1435" s="401"/>
      <c r="S1435" s="401"/>
    </row>
    <row r="1436" spans="1:27" s="30" customFormat="1" ht="12" outlineLevel="3" x14ac:dyDescent="0.2">
      <c r="A1436" s="12">
        <v>9</v>
      </c>
      <c r="B1436" s="31" t="s">
        <v>591</v>
      </c>
      <c r="C1436" s="32" t="s">
        <v>1633</v>
      </c>
      <c r="D1436" s="32"/>
      <c r="E1436" s="13" t="s">
        <v>7</v>
      </c>
      <c r="F1436" s="33">
        <v>569.24999999999977</v>
      </c>
      <c r="G1436" s="14">
        <v>0</v>
      </c>
      <c r="H1436" s="33">
        <f>F1436*(1+G1436/100)</f>
        <v>569.24999999999977</v>
      </c>
      <c r="I1436" s="475"/>
      <c r="J1436" s="15">
        <f>H1436*I1436</f>
        <v>0</v>
      </c>
      <c r="K1436" s="34"/>
      <c r="L1436" s="35">
        <f>H1436*K1436</f>
        <v>0</v>
      </c>
      <c r="M1436" s="34">
        <v>1.098E-2</v>
      </c>
      <c r="N1436" s="35">
        <f>H1436*M1436</f>
        <v>6.2503649999999977</v>
      </c>
      <c r="O1436" s="15">
        <v>21</v>
      </c>
      <c r="P1436" s="15">
        <f>J1436*(O1436/100)</f>
        <v>0</v>
      </c>
      <c r="Q1436" s="15">
        <f>J1436+P1436</f>
        <v>0</v>
      </c>
      <c r="R1436" s="400"/>
      <c r="S1436" s="400"/>
      <c r="T1436" s="232"/>
      <c r="U1436" s="232"/>
      <c r="V1436" s="232"/>
      <c r="W1436" s="232"/>
      <c r="X1436" s="232"/>
      <c r="Y1436" s="232"/>
      <c r="Z1436" s="232"/>
      <c r="AA1436" s="232"/>
    </row>
    <row r="1437" spans="1:27" s="36" customFormat="1" ht="11.25" outlineLevel="4" x14ac:dyDescent="0.2">
      <c r="A1437" s="37"/>
      <c r="B1437" s="38"/>
      <c r="C1437" s="39" t="s">
        <v>1384</v>
      </c>
      <c r="D1437" s="39"/>
      <c r="E1437" s="38"/>
      <c r="F1437" s="40">
        <v>234.89999999999995</v>
      </c>
      <c r="G1437" s="41"/>
      <c r="H1437" s="42"/>
      <c r="I1437" s="41"/>
      <c r="J1437" s="43"/>
      <c r="K1437" s="44"/>
      <c r="L1437" s="41"/>
      <c r="M1437" s="41"/>
      <c r="N1437" s="41"/>
      <c r="O1437" s="58" t="s">
        <v>2</v>
      </c>
      <c r="P1437" s="41"/>
      <c r="Q1437" s="41"/>
      <c r="R1437" s="401"/>
      <c r="S1437" s="401"/>
    </row>
    <row r="1438" spans="1:27" s="36" customFormat="1" ht="11.25" outlineLevel="4" x14ac:dyDescent="0.2">
      <c r="A1438" s="37"/>
      <c r="B1438" s="38"/>
      <c r="C1438" s="39" t="s">
        <v>1385</v>
      </c>
      <c r="D1438" s="39"/>
      <c r="E1438" s="38"/>
      <c r="F1438" s="40">
        <v>208.55999999999997</v>
      </c>
      <c r="G1438" s="41"/>
      <c r="H1438" s="42"/>
      <c r="I1438" s="41"/>
      <c r="J1438" s="43"/>
      <c r="K1438" s="44"/>
      <c r="L1438" s="41"/>
      <c r="M1438" s="41"/>
      <c r="N1438" s="41"/>
      <c r="O1438" s="58" t="s">
        <v>2</v>
      </c>
      <c r="P1438" s="41"/>
      <c r="Q1438" s="41"/>
      <c r="R1438" s="401"/>
      <c r="S1438" s="401"/>
    </row>
    <row r="1439" spans="1:27" s="36" customFormat="1" ht="11.25" outlineLevel="4" x14ac:dyDescent="0.2">
      <c r="A1439" s="37"/>
      <c r="B1439" s="38"/>
      <c r="C1439" s="39" t="s">
        <v>1359</v>
      </c>
      <c r="D1439" s="39"/>
      <c r="E1439" s="38"/>
      <c r="F1439" s="40">
        <v>1.2</v>
      </c>
      <c r="G1439" s="41"/>
      <c r="H1439" s="42"/>
      <c r="I1439" s="41"/>
      <c r="J1439" s="43"/>
      <c r="K1439" s="44"/>
      <c r="L1439" s="41"/>
      <c r="M1439" s="41"/>
      <c r="N1439" s="41"/>
      <c r="O1439" s="58" t="s">
        <v>2</v>
      </c>
      <c r="P1439" s="41"/>
      <c r="Q1439" s="41"/>
      <c r="R1439" s="401"/>
      <c r="S1439" s="401"/>
    </row>
    <row r="1440" spans="1:27" s="36" customFormat="1" ht="11.25" outlineLevel="4" x14ac:dyDescent="0.2">
      <c r="A1440" s="37"/>
      <c r="B1440" s="38"/>
      <c r="C1440" s="39" t="s">
        <v>1386</v>
      </c>
      <c r="D1440" s="39"/>
      <c r="E1440" s="38"/>
      <c r="F1440" s="40">
        <v>49.68</v>
      </c>
      <c r="G1440" s="41"/>
      <c r="H1440" s="42"/>
      <c r="I1440" s="41"/>
      <c r="J1440" s="43"/>
      <c r="K1440" s="44"/>
      <c r="L1440" s="41"/>
      <c r="M1440" s="41"/>
      <c r="N1440" s="41"/>
      <c r="O1440" s="58" t="s">
        <v>2</v>
      </c>
      <c r="P1440" s="41"/>
      <c r="Q1440" s="41"/>
      <c r="R1440" s="401"/>
      <c r="S1440" s="401"/>
    </row>
    <row r="1441" spans="1:27" s="36" customFormat="1" ht="11.25" outlineLevel="4" x14ac:dyDescent="0.2">
      <c r="A1441" s="37"/>
      <c r="B1441" s="38"/>
      <c r="C1441" s="39" t="s">
        <v>1361</v>
      </c>
      <c r="D1441" s="39"/>
      <c r="E1441" s="38"/>
      <c r="F1441" s="40">
        <v>12</v>
      </c>
      <c r="G1441" s="41"/>
      <c r="H1441" s="42"/>
      <c r="I1441" s="41"/>
      <c r="J1441" s="43"/>
      <c r="K1441" s="44"/>
      <c r="L1441" s="41"/>
      <c r="M1441" s="41"/>
      <c r="N1441" s="41"/>
      <c r="O1441" s="58" t="s">
        <v>2</v>
      </c>
      <c r="P1441" s="41"/>
      <c r="Q1441" s="41"/>
      <c r="R1441" s="401"/>
      <c r="S1441" s="401"/>
    </row>
    <row r="1442" spans="1:27" s="36" customFormat="1" ht="11.25" outlineLevel="4" x14ac:dyDescent="0.2">
      <c r="A1442" s="37"/>
      <c r="B1442" s="38"/>
      <c r="C1442" s="39" t="s">
        <v>1362</v>
      </c>
      <c r="D1442" s="39"/>
      <c r="E1442" s="38"/>
      <c r="F1442" s="40">
        <v>12.48</v>
      </c>
      <c r="G1442" s="41"/>
      <c r="H1442" s="42"/>
      <c r="I1442" s="41"/>
      <c r="J1442" s="43"/>
      <c r="K1442" s="44"/>
      <c r="L1442" s="41"/>
      <c r="M1442" s="41"/>
      <c r="N1442" s="41"/>
      <c r="O1442" s="58" t="s">
        <v>2</v>
      </c>
      <c r="P1442" s="41"/>
      <c r="Q1442" s="41"/>
      <c r="R1442" s="401"/>
      <c r="S1442" s="401"/>
    </row>
    <row r="1443" spans="1:27" s="36" customFormat="1" ht="11.25" outlineLevel="4" x14ac:dyDescent="0.2">
      <c r="A1443" s="37"/>
      <c r="B1443" s="38"/>
      <c r="C1443" s="39" t="s">
        <v>1363</v>
      </c>
      <c r="D1443" s="39"/>
      <c r="E1443" s="38"/>
      <c r="F1443" s="40">
        <v>16.8</v>
      </c>
      <c r="G1443" s="41"/>
      <c r="H1443" s="42"/>
      <c r="I1443" s="41"/>
      <c r="J1443" s="43"/>
      <c r="K1443" s="44"/>
      <c r="L1443" s="41"/>
      <c r="M1443" s="41"/>
      <c r="N1443" s="41"/>
      <c r="O1443" s="58" t="s">
        <v>2</v>
      </c>
      <c r="P1443" s="41"/>
      <c r="Q1443" s="41"/>
      <c r="R1443" s="401"/>
      <c r="S1443" s="401"/>
    </row>
    <row r="1444" spans="1:27" s="36" customFormat="1" ht="11.25" outlineLevel="4" x14ac:dyDescent="0.2">
      <c r="A1444" s="37"/>
      <c r="B1444" s="38"/>
      <c r="C1444" s="39" t="s">
        <v>1365</v>
      </c>
      <c r="D1444" s="39"/>
      <c r="E1444" s="38"/>
      <c r="F1444" s="40">
        <v>1.92</v>
      </c>
      <c r="G1444" s="41"/>
      <c r="H1444" s="42"/>
      <c r="I1444" s="41"/>
      <c r="J1444" s="43"/>
      <c r="K1444" s="44"/>
      <c r="L1444" s="41"/>
      <c r="M1444" s="41"/>
      <c r="N1444" s="41"/>
      <c r="O1444" s="58" t="s">
        <v>2</v>
      </c>
      <c r="P1444" s="41"/>
      <c r="Q1444" s="41"/>
      <c r="R1444" s="401"/>
      <c r="S1444" s="401"/>
    </row>
    <row r="1445" spans="1:27" s="36" customFormat="1" ht="11.25" outlineLevel="4" x14ac:dyDescent="0.2">
      <c r="A1445" s="37"/>
      <c r="B1445" s="38"/>
      <c r="C1445" s="39" t="s">
        <v>1366</v>
      </c>
      <c r="D1445" s="39"/>
      <c r="E1445" s="38"/>
      <c r="F1445" s="40">
        <v>4.5599999999999996</v>
      </c>
      <c r="G1445" s="41"/>
      <c r="H1445" s="42"/>
      <c r="I1445" s="41"/>
      <c r="J1445" s="43"/>
      <c r="K1445" s="44"/>
      <c r="L1445" s="41"/>
      <c r="M1445" s="41"/>
      <c r="N1445" s="41"/>
      <c r="O1445" s="58" t="s">
        <v>2</v>
      </c>
      <c r="P1445" s="41"/>
      <c r="Q1445" s="41"/>
      <c r="R1445" s="401"/>
      <c r="S1445" s="401"/>
    </row>
    <row r="1446" spans="1:27" s="36" customFormat="1" ht="11.25" outlineLevel="4" x14ac:dyDescent="0.2">
      <c r="A1446" s="37"/>
      <c r="B1446" s="38"/>
      <c r="C1446" s="39" t="s">
        <v>1367</v>
      </c>
      <c r="D1446" s="39"/>
      <c r="E1446" s="38"/>
      <c r="F1446" s="40">
        <v>6.9</v>
      </c>
      <c r="G1446" s="41"/>
      <c r="H1446" s="42"/>
      <c r="I1446" s="41"/>
      <c r="J1446" s="43"/>
      <c r="K1446" s="44"/>
      <c r="L1446" s="41"/>
      <c r="M1446" s="41"/>
      <c r="N1446" s="41"/>
      <c r="O1446" s="58" t="s">
        <v>2</v>
      </c>
      <c r="P1446" s="41"/>
      <c r="Q1446" s="41"/>
      <c r="R1446" s="401"/>
      <c r="S1446" s="401"/>
    </row>
    <row r="1447" spans="1:27" s="36" customFormat="1" ht="11.25" outlineLevel="4" x14ac:dyDescent="0.2">
      <c r="A1447" s="37"/>
      <c r="B1447" s="38"/>
      <c r="C1447" s="39" t="s">
        <v>1368</v>
      </c>
      <c r="D1447" s="39"/>
      <c r="E1447" s="38"/>
      <c r="F1447" s="40">
        <v>11.7</v>
      </c>
      <c r="G1447" s="41"/>
      <c r="H1447" s="42"/>
      <c r="I1447" s="41"/>
      <c r="J1447" s="43"/>
      <c r="K1447" s="44"/>
      <c r="L1447" s="41"/>
      <c r="M1447" s="41"/>
      <c r="N1447" s="41"/>
      <c r="O1447" s="58" t="s">
        <v>2</v>
      </c>
      <c r="P1447" s="41"/>
      <c r="Q1447" s="41"/>
      <c r="R1447" s="401"/>
      <c r="S1447" s="401"/>
    </row>
    <row r="1448" spans="1:27" s="36" customFormat="1" ht="11.25" outlineLevel="4" x14ac:dyDescent="0.2">
      <c r="A1448" s="37"/>
      <c r="B1448" s="38"/>
      <c r="C1448" s="39" t="s">
        <v>1369</v>
      </c>
      <c r="D1448" s="39"/>
      <c r="E1448" s="38"/>
      <c r="F1448" s="40">
        <v>8.5499999999999989</v>
      </c>
      <c r="G1448" s="41"/>
      <c r="H1448" s="42"/>
      <c r="I1448" s="41"/>
      <c r="J1448" s="43"/>
      <c r="K1448" s="44"/>
      <c r="L1448" s="41"/>
      <c r="M1448" s="41"/>
      <c r="N1448" s="41"/>
      <c r="O1448" s="58" t="s">
        <v>2</v>
      </c>
      <c r="P1448" s="41"/>
      <c r="Q1448" s="41"/>
      <c r="R1448" s="401"/>
      <c r="S1448" s="401"/>
    </row>
    <row r="1449" spans="1:27" s="30" customFormat="1" ht="12" outlineLevel="3" x14ac:dyDescent="0.2">
      <c r="A1449" s="12">
        <v>10</v>
      </c>
      <c r="B1449" s="31" t="s">
        <v>303</v>
      </c>
      <c r="C1449" s="32" t="s">
        <v>1700</v>
      </c>
      <c r="D1449" s="32"/>
      <c r="E1449" s="13" t="s">
        <v>26</v>
      </c>
      <c r="F1449" s="33">
        <v>40</v>
      </c>
      <c r="G1449" s="14">
        <v>0</v>
      </c>
      <c r="H1449" s="33">
        <f>F1449*(1+G1449/100)</f>
        <v>40</v>
      </c>
      <c r="I1449" s="475"/>
      <c r="J1449" s="15">
        <f>H1449*I1449</f>
        <v>0</v>
      </c>
      <c r="K1449" s="34"/>
      <c r="L1449" s="35">
        <f>H1449*K1449</f>
        <v>0</v>
      </c>
      <c r="M1449" s="34"/>
      <c r="N1449" s="35">
        <f>H1449*M1449</f>
        <v>0</v>
      </c>
      <c r="O1449" s="15">
        <v>21</v>
      </c>
      <c r="P1449" s="15">
        <f>J1449*(O1449/100)</f>
        <v>0</v>
      </c>
      <c r="Q1449" s="15">
        <f>J1449+P1449</f>
        <v>0</v>
      </c>
      <c r="R1449" s="400"/>
      <c r="S1449" s="400"/>
      <c r="T1449" s="232"/>
      <c r="U1449" s="232"/>
      <c r="V1449" s="232"/>
      <c r="W1449" s="232"/>
      <c r="X1449" s="232"/>
      <c r="Y1449" s="232"/>
      <c r="Z1449" s="232"/>
      <c r="AA1449" s="232"/>
    </row>
    <row r="1450" spans="1:27" s="36" customFormat="1" ht="11.25" outlineLevel="4" x14ac:dyDescent="0.2">
      <c r="A1450" s="37"/>
      <c r="B1450" s="38"/>
      <c r="C1450" s="39" t="s">
        <v>489</v>
      </c>
      <c r="D1450" s="39"/>
      <c r="E1450" s="38"/>
      <c r="F1450" s="40">
        <v>16</v>
      </c>
      <c r="G1450" s="41"/>
      <c r="H1450" s="42"/>
      <c r="I1450" s="41"/>
      <c r="J1450" s="43"/>
      <c r="K1450" s="44"/>
      <c r="L1450" s="41"/>
      <c r="M1450" s="41"/>
      <c r="N1450" s="41"/>
      <c r="O1450" s="58" t="s">
        <v>2</v>
      </c>
      <c r="P1450" s="41"/>
      <c r="Q1450" s="41"/>
      <c r="R1450" s="401"/>
      <c r="S1450" s="401"/>
    </row>
    <row r="1451" spans="1:27" s="36" customFormat="1" ht="11.25" outlineLevel="4" x14ac:dyDescent="0.2">
      <c r="A1451" s="37"/>
      <c r="B1451" s="38"/>
      <c r="C1451" s="39" t="s">
        <v>490</v>
      </c>
      <c r="D1451" s="39"/>
      <c r="E1451" s="38"/>
      <c r="F1451" s="40">
        <v>16</v>
      </c>
      <c r="G1451" s="41"/>
      <c r="H1451" s="42"/>
      <c r="I1451" s="41"/>
      <c r="J1451" s="43"/>
      <c r="K1451" s="44"/>
      <c r="L1451" s="41"/>
      <c r="M1451" s="41"/>
      <c r="N1451" s="41"/>
      <c r="O1451" s="58" t="s">
        <v>2</v>
      </c>
      <c r="P1451" s="41"/>
      <c r="Q1451" s="41"/>
      <c r="R1451" s="401"/>
      <c r="S1451" s="401"/>
    </row>
    <row r="1452" spans="1:27" s="36" customFormat="1" ht="11.25" outlineLevel="4" x14ac:dyDescent="0.2">
      <c r="A1452" s="37"/>
      <c r="B1452" s="38"/>
      <c r="C1452" s="39" t="s">
        <v>491</v>
      </c>
      <c r="D1452" s="39"/>
      <c r="E1452" s="38"/>
      <c r="F1452" s="40">
        <v>8</v>
      </c>
      <c r="G1452" s="41"/>
      <c r="H1452" s="42"/>
      <c r="I1452" s="41"/>
      <c r="J1452" s="43"/>
      <c r="K1452" s="44"/>
      <c r="L1452" s="41"/>
      <c r="M1452" s="41"/>
      <c r="N1452" s="41"/>
      <c r="O1452" s="58" t="s">
        <v>2</v>
      </c>
      <c r="P1452" s="41"/>
      <c r="Q1452" s="41"/>
      <c r="R1452" s="401"/>
      <c r="S1452" s="401"/>
    </row>
    <row r="1453" spans="1:27" s="30" customFormat="1" ht="12" outlineLevel="3" x14ac:dyDescent="0.2">
      <c r="A1453" s="12">
        <v>11</v>
      </c>
      <c r="B1453" s="31" t="s">
        <v>592</v>
      </c>
      <c r="C1453" s="32" t="s">
        <v>1720</v>
      </c>
      <c r="D1453" s="32"/>
      <c r="E1453" s="13" t="s">
        <v>7</v>
      </c>
      <c r="F1453" s="33">
        <v>241.28880000000004</v>
      </c>
      <c r="G1453" s="14">
        <v>0</v>
      </c>
      <c r="H1453" s="33">
        <f>F1453*(1+G1453/100)</f>
        <v>241.28880000000004</v>
      </c>
      <c r="I1453" s="475"/>
      <c r="J1453" s="15">
        <f>H1453*I1453</f>
        <v>0</v>
      </c>
      <c r="K1453" s="34"/>
      <c r="L1453" s="35">
        <f>H1453*K1453</f>
        <v>0</v>
      </c>
      <c r="M1453" s="34">
        <v>0.03</v>
      </c>
      <c r="N1453" s="35">
        <f>H1453*M1453</f>
        <v>7.2386640000000009</v>
      </c>
      <c r="O1453" s="15">
        <v>21</v>
      </c>
      <c r="P1453" s="15">
        <f>J1453*(O1453/100)</f>
        <v>0</v>
      </c>
      <c r="Q1453" s="15">
        <f>J1453+P1453</f>
        <v>0</v>
      </c>
      <c r="R1453" s="400"/>
      <c r="S1453" s="400"/>
      <c r="T1453" s="232"/>
      <c r="U1453" s="232"/>
      <c r="V1453" s="232"/>
      <c r="W1453" s="232"/>
      <c r="X1453" s="232"/>
      <c r="Y1453" s="232"/>
      <c r="Z1453" s="232"/>
      <c r="AA1453" s="232"/>
    </row>
    <row r="1454" spans="1:27" s="36" customFormat="1" ht="11.25" outlineLevel="4" x14ac:dyDescent="0.2">
      <c r="A1454" s="37"/>
      <c r="B1454" s="38"/>
      <c r="C1454" s="39" t="s">
        <v>975</v>
      </c>
      <c r="D1454" s="39"/>
      <c r="E1454" s="38"/>
      <c r="F1454" s="40">
        <v>108.83040000000001</v>
      </c>
      <c r="G1454" s="41"/>
      <c r="H1454" s="42"/>
      <c r="I1454" s="41"/>
      <c r="J1454" s="43"/>
      <c r="K1454" s="44"/>
      <c r="L1454" s="41"/>
      <c r="M1454" s="41"/>
      <c r="N1454" s="41"/>
      <c r="O1454" s="58" t="s">
        <v>2</v>
      </c>
      <c r="P1454" s="41"/>
      <c r="Q1454" s="41"/>
      <c r="R1454" s="401"/>
      <c r="S1454" s="401"/>
    </row>
    <row r="1455" spans="1:27" s="36" customFormat="1" ht="11.25" outlineLevel="4" x14ac:dyDescent="0.2">
      <c r="A1455" s="37"/>
      <c r="B1455" s="38"/>
      <c r="C1455" s="39" t="s">
        <v>977</v>
      </c>
      <c r="D1455" s="39"/>
      <c r="E1455" s="38"/>
      <c r="F1455" s="40">
        <v>108.83040000000001</v>
      </c>
      <c r="G1455" s="41"/>
      <c r="H1455" s="42"/>
      <c r="I1455" s="41"/>
      <c r="J1455" s="43"/>
      <c r="K1455" s="44"/>
      <c r="L1455" s="41"/>
      <c r="M1455" s="41"/>
      <c r="N1455" s="41"/>
      <c r="O1455" s="58" t="s">
        <v>2</v>
      </c>
      <c r="P1455" s="41"/>
      <c r="Q1455" s="41"/>
      <c r="R1455" s="401"/>
      <c r="S1455" s="401"/>
    </row>
    <row r="1456" spans="1:27" s="36" customFormat="1" ht="11.25" outlineLevel="4" x14ac:dyDescent="0.2">
      <c r="A1456" s="37"/>
      <c r="B1456" s="38"/>
      <c r="C1456" s="39" t="s">
        <v>846</v>
      </c>
      <c r="D1456" s="39"/>
      <c r="E1456" s="38"/>
      <c r="F1456" s="40">
        <v>23.628</v>
      </c>
      <c r="G1456" s="41"/>
      <c r="H1456" s="42"/>
      <c r="I1456" s="41"/>
      <c r="J1456" s="43"/>
      <c r="K1456" s="44"/>
      <c r="L1456" s="41"/>
      <c r="M1456" s="41"/>
      <c r="N1456" s="41"/>
      <c r="O1456" s="58" t="s">
        <v>2</v>
      </c>
      <c r="P1456" s="41"/>
      <c r="Q1456" s="41"/>
      <c r="R1456" s="401"/>
      <c r="S1456" s="401"/>
    </row>
    <row r="1457" spans="1:27" s="30" customFormat="1" ht="12" outlineLevel="3" x14ac:dyDescent="0.2">
      <c r="A1457" s="12">
        <v>12</v>
      </c>
      <c r="B1457" s="31" t="s">
        <v>304</v>
      </c>
      <c r="C1457" s="32" t="s">
        <v>1695</v>
      </c>
      <c r="D1457" s="32"/>
      <c r="E1457" s="13" t="s">
        <v>26</v>
      </c>
      <c r="F1457" s="33">
        <v>4</v>
      </c>
      <c r="G1457" s="14">
        <v>0</v>
      </c>
      <c r="H1457" s="33">
        <f>F1457*(1+G1457/100)</f>
        <v>4</v>
      </c>
      <c r="I1457" s="475"/>
      <c r="J1457" s="15">
        <f>H1457*I1457</f>
        <v>0</v>
      </c>
      <c r="K1457" s="34"/>
      <c r="L1457" s="35">
        <f>H1457*K1457</f>
        <v>0</v>
      </c>
      <c r="M1457" s="34"/>
      <c r="N1457" s="35">
        <f>H1457*M1457</f>
        <v>0</v>
      </c>
      <c r="O1457" s="15">
        <v>21</v>
      </c>
      <c r="P1457" s="15">
        <f>J1457*(O1457/100)</f>
        <v>0</v>
      </c>
      <c r="Q1457" s="15">
        <f>J1457+P1457</f>
        <v>0</v>
      </c>
      <c r="R1457" s="400"/>
      <c r="S1457" s="400"/>
      <c r="T1457" s="232"/>
      <c r="U1457" s="232"/>
      <c r="V1457" s="232"/>
      <c r="W1457" s="232"/>
      <c r="X1457" s="232"/>
      <c r="Y1457" s="232"/>
      <c r="Z1457" s="232"/>
      <c r="AA1457" s="232"/>
    </row>
    <row r="1458" spans="1:27" s="36" customFormat="1" ht="11.25" outlineLevel="4" x14ac:dyDescent="0.2">
      <c r="A1458" s="37"/>
      <c r="B1458" s="38"/>
      <c r="C1458" s="39" t="s">
        <v>464</v>
      </c>
      <c r="D1458" s="39"/>
      <c r="E1458" s="38"/>
      <c r="F1458" s="40">
        <v>2</v>
      </c>
      <c r="G1458" s="41"/>
      <c r="H1458" s="42"/>
      <c r="I1458" s="41"/>
      <c r="J1458" s="43"/>
      <c r="K1458" s="44"/>
      <c r="L1458" s="41"/>
      <c r="M1458" s="41"/>
      <c r="N1458" s="41"/>
      <c r="O1458" s="58" t="s">
        <v>2</v>
      </c>
      <c r="P1458" s="41"/>
      <c r="Q1458" s="41"/>
      <c r="R1458" s="401"/>
      <c r="S1458" s="401"/>
    </row>
    <row r="1459" spans="1:27" s="36" customFormat="1" ht="11.25" outlineLevel="4" x14ac:dyDescent="0.2">
      <c r="A1459" s="37"/>
      <c r="B1459" s="38"/>
      <c r="C1459" s="39" t="s">
        <v>465</v>
      </c>
      <c r="D1459" s="39"/>
      <c r="E1459" s="38"/>
      <c r="F1459" s="40">
        <v>2</v>
      </c>
      <c r="G1459" s="41"/>
      <c r="H1459" s="42"/>
      <c r="I1459" s="41"/>
      <c r="J1459" s="43"/>
      <c r="K1459" s="44"/>
      <c r="L1459" s="41"/>
      <c r="M1459" s="41"/>
      <c r="N1459" s="41"/>
      <c r="O1459" s="58" t="s">
        <v>2</v>
      </c>
      <c r="P1459" s="41"/>
      <c r="Q1459" s="41"/>
      <c r="R1459" s="401"/>
      <c r="S1459" s="401"/>
    </row>
    <row r="1460" spans="1:27" s="30" customFormat="1" ht="12" outlineLevel="3" x14ac:dyDescent="0.2">
      <c r="A1460" s="12">
        <v>13</v>
      </c>
      <c r="B1460" s="31" t="s">
        <v>593</v>
      </c>
      <c r="C1460" s="32" t="s">
        <v>1831</v>
      </c>
      <c r="D1460" s="32"/>
      <c r="E1460" s="13" t="s">
        <v>7</v>
      </c>
      <c r="F1460" s="33">
        <v>20.684999999999999</v>
      </c>
      <c r="G1460" s="14">
        <v>0</v>
      </c>
      <c r="H1460" s="33">
        <f>F1460*(1+G1460/100)</f>
        <v>20.684999999999999</v>
      </c>
      <c r="I1460" s="475"/>
      <c r="J1460" s="15">
        <f>H1460*I1460</f>
        <v>0</v>
      </c>
      <c r="K1460" s="34"/>
      <c r="L1460" s="35">
        <f>H1460*K1460</f>
        <v>0</v>
      </c>
      <c r="M1460" s="34">
        <v>0.03</v>
      </c>
      <c r="N1460" s="35">
        <f>H1460*M1460</f>
        <v>0.62054999999999993</v>
      </c>
      <c r="O1460" s="15">
        <v>21</v>
      </c>
      <c r="P1460" s="15">
        <f>J1460*(O1460/100)</f>
        <v>0</v>
      </c>
      <c r="Q1460" s="15">
        <f>J1460+P1460</f>
        <v>0</v>
      </c>
      <c r="R1460" s="400"/>
      <c r="S1460" s="400"/>
      <c r="T1460" s="232"/>
      <c r="U1460" s="232"/>
      <c r="V1460" s="232"/>
      <c r="W1460" s="232"/>
      <c r="X1460" s="232"/>
      <c r="Y1460" s="232"/>
      <c r="Z1460" s="232"/>
      <c r="AA1460" s="232"/>
    </row>
    <row r="1461" spans="1:27" s="36" customFormat="1" ht="11.25" outlineLevel="4" x14ac:dyDescent="0.2">
      <c r="A1461" s="37"/>
      <c r="B1461" s="38"/>
      <c r="C1461" s="39" t="s">
        <v>895</v>
      </c>
      <c r="D1461" s="39"/>
      <c r="E1461" s="38"/>
      <c r="F1461" s="40">
        <v>9.9449999999999985</v>
      </c>
      <c r="G1461" s="41"/>
      <c r="H1461" s="42"/>
      <c r="I1461" s="41"/>
      <c r="J1461" s="43"/>
      <c r="K1461" s="44"/>
      <c r="L1461" s="41"/>
      <c r="M1461" s="41"/>
      <c r="N1461" s="41"/>
      <c r="O1461" s="58" t="s">
        <v>2</v>
      </c>
      <c r="P1461" s="41"/>
      <c r="Q1461" s="41"/>
      <c r="R1461" s="401"/>
      <c r="S1461" s="401"/>
    </row>
    <row r="1462" spans="1:27" s="36" customFormat="1" ht="11.25" outlineLevel="4" x14ac:dyDescent="0.2">
      <c r="A1462" s="37"/>
      <c r="B1462" s="38"/>
      <c r="C1462" s="39" t="s">
        <v>898</v>
      </c>
      <c r="D1462" s="39"/>
      <c r="E1462" s="38"/>
      <c r="F1462" s="40">
        <v>6.1199999999999992</v>
      </c>
      <c r="G1462" s="41"/>
      <c r="H1462" s="42"/>
      <c r="I1462" s="41"/>
      <c r="J1462" s="43"/>
      <c r="K1462" s="44"/>
      <c r="L1462" s="41"/>
      <c r="M1462" s="41"/>
      <c r="N1462" s="41"/>
      <c r="O1462" s="58" t="s">
        <v>2</v>
      </c>
      <c r="P1462" s="41"/>
      <c r="Q1462" s="41"/>
      <c r="R1462" s="401"/>
      <c r="S1462" s="401"/>
    </row>
    <row r="1463" spans="1:27" s="36" customFormat="1" ht="11.25" outlineLevel="4" x14ac:dyDescent="0.2">
      <c r="A1463" s="37"/>
      <c r="B1463" s="38"/>
      <c r="C1463" s="39" t="s">
        <v>901</v>
      </c>
      <c r="D1463" s="39"/>
      <c r="E1463" s="38"/>
      <c r="F1463" s="40">
        <v>4.620000000000001</v>
      </c>
      <c r="G1463" s="41"/>
      <c r="H1463" s="42"/>
      <c r="I1463" s="41"/>
      <c r="J1463" s="43"/>
      <c r="K1463" s="44"/>
      <c r="L1463" s="41"/>
      <c r="M1463" s="41"/>
      <c r="N1463" s="41"/>
      <c r="O1463" s="58" t="s">
        <v>2</v>
      </c>
      <c r="P1463" s="41"/>
      <c r="Q1463" s="41"/>
      <c r="R1463" s="401"/>
      <c r="S1463" s="401"/>
    </row>
    <row r="1464" spans="1:27" s="30" customFormat="1" ht="12" outlineLevel="3" x14ac:dyDescent="0.2">
      <c r="A1464" s="12">
        <v>14</v>
      </c>
      <c r="B1464" s="31" t="s">
        <v>289</v>
      </c>
      <c r="C1464" s="32" t="s">
        <v>1707</v>
      </c>
      <c r="D1464" s="32"/>
      <c r="E1464" s="13" t="s">
        <v>26</v>
      </c>
      <c r="F1464" s="33">
        <v>6</v>
      </c>
      <c r="G1464" s="14">
        <v>0</v>
      </c>
      <c r="H1464" s="33">
        <f>F1464*(1+G1464/100)</f>
        <v>6</v>
      </c>
      <c r="I1464" s="475"/>
      <c r="J1464" s="15">
        <f>H1464*I1464</f>
        <v>0</v>
      </c>
      <c r="K1464" s="34"/>
      <c r="L1464" s="35">
        <f>H1464*K1464</f>
        <v>0</v>
      </c>
      <c r="M1464" s="34">
        <v>4.1700000000000001E-2</v>
      </c>
      <c r="N1464" s="35">
        <f>H1464*M1464</f>
        <v>0.25019999999999998</v>
      </c>
      <c r="O1464" s="15">
        <v>21</v>
      </c>
      <c r="P1464" s="15">
        <f>J1464*(O1464/100)</f>
        <v>0</v>
      </c>
      <c r="Q1464" s="15">
        <f>J1464+P1464</f>
        <v>0</v>
      </c>
      <c r="R1464" s="400"/>
      <c r="S1464" s="400"/>
      <c r="T1464" s="232"/>
      <c r="U1464" s="232"/>
      <c r="V1464" s="232"/>
      <c r="W1464" s="232"/>
      <c r="X1464" s="232"/>
      <c r="Y1464" s="232"/>
      <c r="Z1464" s="232"/>
      <c r="AA1464" s="232"/>
    </row>
    <row r="1465" spans="1:27" s="30" customFormat="1" ht="12" outlineLevel="3" x14ac:dyDescent="0.2">
      <c r="A1465" s="12">
        <v>15</v>
      </c>
      <c r="B1465" s="31" t="s">
        <v>294</v>
      </c>
      <c r="C1465" s="32" t="s">
        <v>1823</v>
      </c>
      <c r="D1465" s="32"/>
      <c r="E1465" s="13" t="s">
        <v>26</v>
      </c>
      <c r="F1465" s="33">
        <v>15</v>
      </c>
      <c r="G1465" s="14">
        <v>0</v>
      </c>
      <c r="H1465" s="33">
        <f>F1465*(1+G1465/100)</f>
        <v>15</v>
      </c>
      <c r="I1465" s="475"/>
      <c r="J1465" s="15">
        <f>H1465*I1465</f>
        <v>0</v>
      </c>
      <c r="K1465" s="34"/>
      <c r="L1465" s="35">
        <f>H1465*K1465</f>
        <v>0</v>
      </c>
      <c r="M1465" s="34">
        <v>2.4E-2</v>
      </c>
      <c r="N1465" s="35">
        <f>H1465*M1465</f>
        <v>0.36</v>
      </c>
      <c r="O1465" s="15">
        <v>21</v>
      </c>
      <c r="P1465" s="15">
        <f>J1465*(O1465/100)</f>
        <v>0</v>
      </c>
      <c r="Q1465" s="15">
        <f>J1465+P1465</f>
        <v>0</v>
      </c>
      <c r="R1465" s="400"/>
      <c r="S1465" s="400"/>
      <c r="T1465" s="232"/>
      <c r="U1465" s="232"/>
      <c r="V1465" s="232"/>
      <c r="W1465" s="232"/>
      <c r="X1465" s="232"/>
      <c r="Y1465" s="232"/>
      <c r="Z1465" s="232"/>
      <c r="AA1465" s="232"/>
    </row>
    <row r="1466" spans="1:27" s="36" customFormat="1" ht="11.25" outlineLevel="4" x14ac:dyDescent="0.2">
      <c r="A1466" s="37"/>
      <c r="B1466" s="38"/>
      <c r="C1466" s="39" t="s">
        <v>1216</v>
      </c>
      <c r="D1466" s="39"/>
      <c r="E1466" s="38"/>
      <c r="F1466" s="40">
        <v>0</v>
      </c>
      <c r="G1466" s="41"/>
      <c r="H1466" s="42"/>
      <c r="I1466" s="41"/>
      <c r="J1466" s="43"/>
      <c r="K1466" s="44"/>
      <c r="L1466" s="41"/>
      <c r="M1466" s="41"/>
      <c r="N1466" s="41"/>
      <c r="O1466" s="58" t="s">
        <v>2</v>
      </c>
      <c r="P1466" s="41"/>
      <c r="Q1466" s="41"/>
      <c r="R1466" s="401"/>
      <c r="S1466" s="401"/>
    </row>
    <row r="1467" spans="1:27" s="36" customFormat="1" ht="11.25" outlineLevel="4" x14ac:dyDescent="0.2">
      <c r="A1467" s="37"/>
      <c r="B1467" s="38"/>
      <c r="C1467" s="39" t="s">
        <v>457</v>
      </c>
      <c r="D1467" s="39"/>
      <c r="E1467" s="38"/>
      <c r="F1467" s="40">
        <v>2</v>
      </c>
      <c r="G1467" s="41"/>
      <c r="H1467" s="42"/>
      <c r="I1467" s="41"/>
      <c r="J1467" s="43"/>
      <c r="K1467" s="44"/>
      <c r="L1467" s="41"/>
      <c r="M1467" s="41"/>
      <c r="N1467" s="41"/>
      <c r="O1467" s="58" t="s">
        <v>2</v>
      </c>
      <c r="P1467" s="41"/>
      <c r="Q1467" s="41"/>
      <c r="R1467" s="401"/>
      <c r="S1467" s="401"/>
    </row>
    <row r="1468" spans="1:27" s="36" customFormat="1" ht="11.25" outlineLevel="4" x14ac:dyDescent="0.2">
      <c r="A1468" s="37"/>
      <c r="B1468" s="38"/>
      <c r="C1468" s="39" t="s">
        <v>458</v>
      </c>
      <c r="D1468" s="39"/>
      <c r="E1468" s="38"/>
      <c r="F1468" s="40">
        <v>4</v>
      </c>
      <c r="G1468" s="41"/>
      <c r="H1468" s="42"/>
      <c r="I1468" s="41"/>
      <c r="J1468" s="43"/>
      <c r="K1468" s="44"/>
      <c r="L1468" s="41"/>
      <c r="M1468" s="41"/>
      <c r="N1468" s="41"/>
      <c r="O1468" s="58" t="s">
        <v>2</v>
      </c>
      <c r="P1468" s="41"/>
      <c r="Q1468" s="41"/>
      <c r="R1468" s="401"/>
      <c r="S1468" s="401"/>
    </row>
    <row r="1469" spans="1:27" s="36" customFormat="1" ht="11.25" outlineLevel="4" x14ac:dyDescent="0.2">
      <c r="A1469" s="37"/>
      <c r="B1469" s="38"/>
      <c r="C1469" s="39" t="s">
        <v>459</v>
      </c>
      <c r="D1469" s="39"/>
      <c r="E1469" s="38"/>
      <c r="F1469" s="40">
        <v>2</v>
      </c>
      <c r="G1469" s="41"/>
      <c r="H1469" s="42"/>
      <c r="I1469" s="41"/>
      <c r="J1469" s="43"/>
      <c r="K1469" s="44"/>
      <c r="L1469" s="41"/>
      <c r="M1469" s="41"/>
      <c r="N1469" s="41"/>
      <c r="O1469" s="58" t="s">
        <v>2</v>
      </c>
      <c r="P1469" s="41"/>
      <c r="Q1469" s="41"/>
      <c r="R1469" s="401"/>
      <c r="S1469" s="401"/>
    </row>
    <row r="1470" spans="1:27" s="36" customFormat="1" ht="11.25" outlineLevel="4" x14ac:dyDescent="0.2">
      <c r="A1470" s="37"/>
      <c r="B1470" s="38"/>
      <c r="C1470" s="39" t="s">
        <v>460</v>
      </c>
      <c r="D1470" s="39"/>
      <c r="E1470" s="38"/>
      <c r="F1470" s="40">
        <v>2</v>
      </c>
      <c r="G1470" s="41"/>
      <c r="H1470" s="42"/>
      <c r="I1470" s="41"/>
      <c r="J1470" s="43"/>
      <c r="K1470" s="44"/>
      <c r="L1470" s="41"/>
      <c r="M1470" s="41"/>
      <c r="N1470" s="41"/>
      <c r="O1470" s="58" t="s">
        <v>2</v>
      </c>
      <c r="P1470" s="41"/>
      <c r="Q1470" s="41"/>
      <c r="R1470" s="401"/>
      <c r="S1470" s="401"/>
    </row>
    <row r="1471" spans="1:27" s="36" customFormat="1" ht="11.25" outlineLevel="4" x14ac:dyDescent="0.2">
      <c r="A1471" s="37"/>
      <c r="B1471" s="38"/>
      <c r="C1471" s="39" t="s">
        <v>461</v>
      </c>
      <c r="D1471" s="39"/>
      <c r="E1471" s="38"/>
      <c r="F1471" s="40">
        <v>2</v>
      </c>
      <c r="G1471" s="41"/>
      <c r="H1471" s="42"/>
      <c r="I1471" s="41"/>
      <c r="J1471" s="43"/>
      <c r="K1471" s="44"/>
      <c r="L1471" s="41"/>
      <c r="M1471" s="41"/>
      <c r="N1471" s="41"/>
      <c r="O1471" s="58" t="s">
        <v>2</v>
      </c>
      <c r="P1471" s="41"/>
      <c r="Q1471" s="41"/>
      <c r="R1471" s="401"/>
      <c r="S1471" s="401"/>
    </row>
    <row r="1472" spans="1:27" s="36" customFormat="1" ht="11.25" outlineLevel="4" x14ac:dyDescent="0.2">
      <c r="A1472" s="37"/>
      <c r="B1472" s="38"/>
      <c r="C1472" s="39" t="s">
        <v>462</v>
      </c>
      <c r="D1472" s="39"/>
      <c r="E1472" s="38"/>
      <c r="F1472" s="40">
        <v>2</v>
      </c>
      <c r="G1472" s="41"/>
      <c r="H1472" s="42"/>
      <c r="I1472" s="41"/>
      <c r="J1472" s="43"/>
      <c r="K1472" s="44"/>
      <c r="L1472" s="41"/>
      <c r="M1472" s="41"/>
      <c r="N1472" s="41"/>
      <c r="O1472" s="58" t="s">
        <v>2</v>
      </c>
      <c r="P1472" s="41"/>
      <c r="Q1472" s="41"/>
      <c r="R1472" s="401"/>
      <c r="S1472" s="401"/>
    </row>
    <row r="1473" spans="1:27" s="36" customFormat="1" ht="11.25" outlineLevel="4" x14ac:dyDescent="0.2">
      <c r="A1473" s="37"/>
      <c r="B1473" s="38"/>
      <c r="C1473" s="39" t="s">
        <v>413</v>
      </c>
      <c r="D1473" s="39"/>
      <c r="E1473" s="38"/>
      <c r="F1473" s="40">
        <v>1</v>
      </c>
      <c r="G1473" s="41"/>
      <c r="H1473" s="42"/>
      <c r="I1473" s="41"/>
      <c r="J1473" s="43"/>
      <c r="K1473" s="44"/>
      <c r="L1473" s="41"/>
      <c r="M1473" s="41"/>
      <c r="N1473" s="41"/>
      <c r="O1473" s="58" t="s">
        <v>2</v>
      </c>
      <c r="P1473" s="41"/>
      <c r="Q1473" s="41"/>
      <c r="R1473" s="401"/>
      <c r="S1473" s="401"/>
    </row>
    <row r="1474" spans="1:27" s="30" customFormat="1" ht="12" outlineLevel="3" x14ac:dyDescent="0.2">
      <c r="A1474" s="12">
        <v>16</v>
      </c>
      <c r="B1474" s="31" t="s">
        <v>292</v>
      </c>
      <c r="C1474" s="32" t="s">
        <v>1763</v>
      </c>
      <c r="D1474" s="32"/>
      <c r="E1474" s="13" t="s">
        <v>7</v>
      </c>
      <c r="F1474" s="33">
        <v>3.6</v>
      </c>
      <c r="G1474" s="14">
        <v>0</v>
      </c>
      <c r="H1474" s="33">
        <f>F1474*(1+G1474/100)</f>
        <v>3.6</v>
      </c>
      <c r="I1474" s="475"/>
      <c r="J1474" s="15">
        <f>H1474*I1474</f>
        <v>0</v>
      </c>
      <c r="K1474" s="34"/>
      <c r="L1474" s="35">
        <f>H1474*K1474</f>
        <v>0</v>
      </c>
      <c r="M1474" s="34">
        <v>7.5399999999999998E-3</v>
      </c>
      <c r="N1474" s="35">
        <f>H1474*M1474</f>
        <v>2.7144000000000001E-2</v>
      </c>
      <c r="O1474" s="15">
        <v>21</v>
      </c>
      <c r="P1474" s="15">
        <f>J1474*(O1474/100)</f>
        <v>0</v>
      </c>
      <c r="Q1474" s="15">
        <f>J1474+P1474</f>
        <v>0</v>
      </c>
      <c r="R1474" s="400"/>
      <c r="S1474" s="400"/>
      <c r="T1474" s="232"/>
      <c r="U1474" s="232"/>
      <c r="V1474" s="232"/>
      <c r="W1474" s="232"/>
      <c r="X1474" s="232"/>
      <c r="Y1474" s="232"/>
      <c r="Z1474" s="232"/>
      <c r="AA1474" s="232"/>
    </row>
    <row r="1475" spans="1:27" s="36" customFormat="1" ht="11.25" outlineLevel="4" x14ac:dyDescent="0.2">
      <c r="A1475" s="37"/>
      <c r="B1475" s="38"/>
      <c r="C1475" s="39" t="s">
        <v>124</v>
      </c>
      <c r="D1475" s="39"/>
      <c r="E1475" s="38"/>
      <c r="F1475" s="40">
        <v>0</v>
      </c>
      <c r="G1475" s="41"/>
      <c r="H1475" s="42"/>
      <c r="I1475" s="41"/>
      <c r="J1475" s="43"/>
      <c r="K1475" s="44"/>
      <c r="L1475" s="41"/>
      <c r="M1475" s="41"/>
      <c r="N1475" s="41"/>
      <c r="O1475" s="58" t="s">
        <v>2</v>
      </c>
      <c r="P1475" s="41"/>
      <c r="Q1475" s="41"/>
      <c r="R1475" s="401"/>
      <c r="S1475" s="401"/>
    </row>
    <row r="1476" spans="1:27" s="36" customFormat="1" ht="11.25" outlineLevel="4" x14ac:dyDescent="0.2">
      <c r="A1476" s="37"/>
      <c r="B1476" s="38"/>
      <c r="C1476" s="39" t="s">
        <v>880</v>
      </c>
      <c r="D1476" s="39"/>
      <c r="E1476" s="38"/>
      <c r="F1476" s="40">
        <v>3.6</v>
      </c>
      <c r="G1476" s="41"/>
      <c r="H1476" s="42"/>
      <c r="I1476" s="41"/>
      <c r="J1476" s="43"/>
      <c r="K1476" s="44"/>
      <c r="L1476" s="41"/>
      <c r="M1476" s="41"/>
      <c r="N1476" s="41"/>
      <c r="O1476" s="58" t="s">
        <v>2</v>
      </c>
      <c r="P1476" s="41"/>
      <c r="Q1476" s="41"/>
      <c r="R1476" s="401"/>
      <c r="S1476" s="401"/>
    </row>
    <row r="1477" spans="1:27" s="30" customFormat="1" ht="24" outlineLevel="3" x14ac:dyDescent="0.2">
      <c r="A1477" s="12">
        <v>17</v>
      </c>
      <c r="B1477" s="31" t="s">
        <v>290</v>
      </c>
      <c r="C1477" s="32" t="s">
        <v>1907</v>
      </c>
      <c r="D1477" s="32"/>
      <c r="E1477" s="13" t="s">
        <v>7</v>
      </c>
      <c r="F1477" s="33">
        <v>3.6</v>
      </c>
      <c r="G1477" s="14">
        <v>0</v>
      </c>
      <c r="H1477" s="33">
        <f>F1477*(1+G1477/100)</f>
        <v>3.6</v>
      </c>
      <c r="I1477" s="475"/>
      <c r="J1477" s="15">
        <f>H1477*I1477</f>
        <v>0</v>
      </c>
      <c r="K1477" s="34"/>
      <c r="L1477" s="35">
        <f>H1477*K1477</f>
        <v>0</v>
      </c>
      <c r="M1477" s="34">
        <v>7.62E-3</v>
      </c>
      <c r="N1477" s="35">
        <f>H1477*M1477</f>
        <v>2.7432000000000002E-2</v>
      </c>
      <c r="O1477" s="15">
        <v>21</v>
      </c>
      <c r="P1477" s="15">
        <f>J1477*(O1477/100)</f>
        <v>0</v>
      </c>
      <c r="Q1477" s="15">
        <f>J1477+P1477</f>
        <v>0</v>
      </c>
      <c r="R1477" s="400"/>
      <c r="S1477" s="400"/>
      <c r="T1477" s="232"/>
      <c r="U1477" s="232"/>
      <c r="V1477" s="232"/>
      <c r="W1477" s="232"/>
      <c r="X1477" s="232"/>
      <c r="Y1477" s="232"/>
      <c r="Z1477" s="232"/>
      <c r="AA1477" s="232"/>
    </row>
    <row r="1478" spans="1:27" s="36" customFormat="1" ht="11.25" outlineLevel="4" x14ac:dyDescent="0.2">
      <c r="A1478" s="37"/>
      <c r="B1478" s="38"/>
      <c r="C1478" s="39" t="s">
        <v>124</v>
      </c>
      <c r="D1478" s="39"/>
      <c r="E1478" s="38"/>
      <c r="F1478" s="40">
        <v>0</v>
      </c>
      <c r="G1478" s="41"/>
      <c r="H1478" s="42"/>
      <c r="I1478" s="41"/>
      <c r="J1478" s="43"/>
      <c r="K1478" s="44"/>
      <c r="L1478" s="41"/>
      <c r="M1478" s="41"/>
      <c r="N1478" s="41"/>
      <c r="O1478" s="58" t="s">
        <v>2</v>
      </c>
      <c r="P1478" s="41"/>
      <c r="Q1478" s="41"/>
      <c r="R1478" s="401"/>
      <c r="S1478" s="401"/>
    </row>
    <row r="1479" spans="1:27" s="36" customFormat="1" ht="11.25" outlineLevel="4" x14ac:dyDescent="0.2">
      <c r="A1479" s="37"/>
      <c r="B1479" s="38"/>
      <c r="C1479" s="39" t="s">
        <v>880</v>
      </c>
      <c r="D1479" s="39"/>
      <c r="E1479" s="38"/>
      <c r="F1479" s="40">
        <v>3.6</v>
      </c>
      <c r="G1479" s="41"/>
      <c r="H1479" s="42"/>
      <c r="I1479" s="41"/>
      <c r="J1479" s="43"/>
      <c r="K1479" s="44"/>
      <c r="L1479" s="41"/>
      <c r="M1479" s="41"/>
      <c r="N1479" s="41"/>
      <c r="O1479" s="58" t="s">
        <v>2</v>
      </c>
      <c r="P1479" s="41"/>
      <c r="Q1479" s="41"/>
      <c r="R1479" s="401"/>
      <c r="S1479" s="401"/>
    </row>
    <row r="1480" spans="1:27" s="30" customFormat="1" ht="12" outlineLevel="3" x14ac:dyDescent="0.2">
      <c r="A1480" s="12">
        <v>18</v>
      </c>
      <c r="B1480" s="31" t="s">
        <v>293</v>
      </c>
      <c r="C1480" s="32" t="s">
        <v>1783</v>
      </c>
      <c r="D1480" s="32"/>
      <c r="E1480" s="13" t="s">
        <v>7</v>
      </c>
      <c r="F1480" s="33">
        <v>23.524999999999999</v>
      </c>
      <c r="G1480" s="14">
        <v>0</v>
      </c>
      <c r="H1480" s="33">
        <f>F1480*(1+G1480/100)</f>
        <v>23.524999999999999</v>
      </c>
      <c r="I1480" s="475"/>
      <c r="J1480" s="15">
        <f>H1480*I1480</f>
        <v>0</v>
      </c>
      <c r="K1480" s="34"/>
      <c r="L1480" s="35">
        <f>H1480*K1480</f>
        <v>0</v>
      </c>
      <c r="M1480" s="34">
        <v>8.4799999999999997E-3</v>
      </c>
      <c r="N1480" s="35">
        <f>H1480*M1480</f>
        <v>0.19949199999999997</v>
      </c>
      <c r="O1480" s="15">
        <v>21</v>
      </c>
      <c r="P1480" s="15">
        <f>J1480*(O1480/100)</f>
        <v>0</v>
      </c>
      <c r="Q1480" s="15">
        <f>J1480+P1480</f>
        <v>0</v>
      </c>
      <c r="R1480" s="400"/>
      <c r="S1480" s="400"/>
      <c r="T1480" s="232"/>
      <c r="U1480" s="232"/>
      <c r="V1480" s="232"/>
      <c r="W1480" s="232"/>
      <c r="X1480" s="232"/>
      <c r="Y1480" s="232"/>
      <c r="Z1480" s="232"/>
      <c r="AA1480" s="232"/>
    </row>
    <row r="1481" spans="1:27" s="36" customFormat="1" ht="11.25" outlineLevel="4" x14ac:dyDescent="0.2">
      <c r="A1481" s="37"/>
      <c r="B1481" s="38"/>
      <c r="C1481" s="39" t="s">
        <v>867</v>
      </c>
      <c r="D1481" s="39"/>
      <c r="E1481" s="38"/>
      <c r="F1481" s="40">
        <v>2.1</v>
      </c>
      <c r="G1481" s="41"/>
      <c r="H1481" s="42"/>
      <c r="I1481" s="41"/>
      <c r="J1481" s="43"/>
      <c r="K1481" s="44"/>
      <c r="L1481" s="41"/>
      <c r="M1481" s="41"/>
      <c r="N1481" s="41"/>
      <c r="O1481" s="58" t="s">
        <v>2</v>
      </c>
      <c r="P1481" s="41"/>
      <c r="Q1481" s="41"/>
      <c r="R1481" s="401"/>
      <c r="S1481" s="401"/>
    </row>
    <row r="1482" spans="1:27" s="36" customFormat="1" ht="11.25" outlineLevel="4" x14ac:dyDescent="0.2">
      <c r="A1482" s="37"/>
      <c r="B1482" s="38"/>
      <c r="C1482" s="39" t="s">
        <v>875</v>
      </c>
      <c r="D1482" s="39"/>
      <c r="E1482" s="38"/>
      <c r="F1482" s="40">
        <v>4.2250000000000005</v>
      </c>
      <c r="G1482" s="41"/>
      <c r="H1482" s="42"/>
      <c r="I1482" s="41"/>
      <c r="J1482" s="43"/>
      <c r="K1482" s="44"/>
      <c r="L1482" s="41"/>
      <c r="M1482" s="41"/>
      <c r="N1482" s="41"/>
      <c r="O1482" s="58" t="s">
        <v>2</v>
      </c>
      <c r="P1482" s="41"/>
      <c r="Q1482" s="41"/>
      <c r="R1482" s="401"/>
      <c r="S1482" s="401"/>
    </row>
    <row r="1483" spans="1:27" s="36" customFormat="1" ht="11.25" outlineLevel="4" x14ac:dyDescent="0.2">
      <c r="A1483" s="37"/>
      <c r="B1483" s="38"/>
      <c r="C1483" s="39" t="s">
        <v>878</v>
      </c>
      <c r="D1483" s="39"/>
      <c r="E1483" s="38"/>
      <c r="F1483" s="40">
        <v>4.95</v>
      </c>
      <c r="G1483" s="41"/>
      <c r="H1483" s="42"/>
      <c r="I1483" s="41"/>
      <c r="J1483" s="43"/>
      <c r="K1483" s="44"/>
      <c r="L1483" s="41"/>
      <c r="M1483" s="41"/>
      <c r="N1483" s="41"/>
      <c r="O1483" s="58" t="s">
        <v>2</v>
      </c>
      <c r="P1483" s="41"/>
      <c r="Q1483" s="41"/>
      <c r="R1483" s="401"/>
      <c r="S1483" s="401"/>
    </row>
    <row r="1484" spans="1:27" s="36" customFormat="1" ht="11.25" outlineLevel="4" x14ac:dyDescent="0.2">
      <c r="A1484" s="37"/>
      <c r="B1484" s="38"/>
      <c r="C1484" s="39" t="s">
        <v>883</v>
      </c>
      <c r="D1484" s="39"/>
      <c r="E1484" s="38"/>
      <c r="F1484" s="40">
        <v>2.4750000000000001</v>
      </c>
      <c r="G1484" s="41"/>
      <c r="H1484" s="42"/>
      <c r="I1484" s="41"/>
      <c r="J1484" s="43"/>
      <c r="K1484" s="44"/>
      <c r="L1484" s="41"/>
      <c r="M1484" s="41"/>
      <c r="N1484" s="41"/>
      <c r="O1484" s="58" t="s">
        <v>2</v>
      </c>
      <c r="P1484" s="41"/>
      <c r="Q1484" s="41"/>
      <c r="R1484" s="401"/>
      <c r="S1484" s="401"/>
    </row>
    <row r="1485" spans="1:27" s="36" customFormat="1" ht="11.25" outlineLevel="4" x14ac:dyDescent="0.2">
      <c r="A1485" s="37"/>
      <c r="B1485" s="38"/>
      <c r="C1485" s="39" t="s">
        <v>887</v>
      </c>
      <c r="D1485" s="39"/>
      <c r="E1485" s="38"/>
      <c r="F1485" s="40">
        <v>4.2250000000000005</v>
      </c>
      <c r="G1485" s="41"/>
      <c r="H1485" s="42"/>
      <c r="I1485" s="41"/>
      <c r="J1485" s="43"/>
      <c r="K1485" s="44"/>
      <c r="L1485" s="41"/>
      <c r="M1485" s="41"/>
      <c r="N1485" s="41"/>
      <c r="O1485" s="58" t="s">
        <v>2</v>
      </c>
      <c r="P1485" s="41"/>
      <c r="Q1485" s="41"/>
      <c r="R1485" s="401"/>
      <c r="S1485" s="401"/>
    </row>
    <row r="1486" spans="1:27" s="36" customFormat="1" ht="11.25" outlineLevel="4" x14ac:dyDescent="0.2">
      <c r="A1486" s="37"/>
      <c r="B1486" s="38"/>
      <c r="C1486" s="39" t="s">
        <v>891</v>
      </c>
      <c r="D1486" s="39"/>
      <c r="E1486" s="38"/>
      <c r="F1486" s="40">
        <v>5.5500000000000007</v>
      </c>
      <c r="G1486" s="41"/>
      <c r="H1486" s="42"/>
      <c r="I1486" s="41"/>
      <c r="J1486" s="43"/>
      <c r="K1486" s="44"/>
      <c r="L1486" s="41"/>
      <c r="M1486" s="41"/>
      <c r="N1486" s="41"/>
      <c r="O1486" s="58" t="s">
        <v>2</v>
      </c>
      <c r="P1486" s="41"/>
      <c r="Q1486" s="41"/>
      <c r="R1486" s="401"/>
      <c r="S1486" s="401"/>
    </row>
    <row r="1487" spans="1:27" s="30" customFormat="1" ht="24" outlineLevel="3" x14ac:dyDescent="0.2">
      <c r="A1487" s="12">
        <v>19</v>
      </c>
      <c r="B1487" s="31" t="s">
        <v>291</v>
      </c>
      <c r="C1487" s="32" t="s">
        <v>1925</v>
      </c>
      <c r="D1487" s="32"/>
      <c r="E1487" s="13" t="s">
        <v>7</v>
      </c>
      <c r="F1487" s="33">
        <v>23.524999999999999</v>
      </c>
      <c r="G1487" s="14">
        <v>0</v>
      </c>
      <c r="H1487" s="33">
        <f>F1487*(1+G1487/100)</f>
        <v>23.524999999999999</v>
      </c>
      <c r="I1487" s="475"/>
      <c r="J1487" s="15">
        <f>H1487*I1487</f>
        <v>0</v>
      </c>
      <c r="K1487" s="34"/>
      <c r="L1487" s="35">
        <f>H1487*K1487</f>
        <v>0</v>
      </c>
      <c r="M1487" s="34">
        <v>8.5299999999999994E-3</v>
      </c>
      <c r="N1487" s="35">
        <f>H1487*M1487</f>
        <v>0.20066824999999996</v>
      </c>
      <c r="O1487" s="15">
        <v>21</v>
      </c>
      <c r="P1487" s="15">
        <f>J1487*(O1487/100)</f>
        <v>0</v>
      </c>
      <c r="Q1487" s="15">
        <f>J1487+P1487</f>
        <v>0</v>
      </c>
      <c r="R1487" s="400"/>
      <c r="S1487" s="400"/>
      <c r="T1487" s="232"/>
      <c r="U1487" s="232"/>
      <c r="V1487" s="232"/>
      <c r="W1487" s="232"/>
      <c r="X1487" s="232"/>
      <c r="Y1487" s="232"/>
      <c r="Z1487" s="232"/>
      <c r="AA1487" s="232"/>
    </row>
    <row r="1488" spans="1:27" s="36" customFormat="1" ht="11.25" outlineLevel="4" x14ac:dyDescent="0.2">
      <c r="A1488" s="37"/>
      <c r="B1488" s="38"/>
      <c r="C1488" s="39" t="s">
        <v>867</v>
      </c>
      <c r="D1488" s="39"/>
      <c r="E1488" s="38"/>
      <c r="F1488" s="40">
        <v>2.1</v>
      </c>
      <c r="G1488" s="41"/>
      <c r="H1488" s="42"/>
      <c r="I1488" s="41"/>
      <c r="J1488" s="43"/>
      <c r="K1488" s="44"/>
      <c r="L1488" s="41"/>
      <c r="M1488" s="41"/>
      <c r="N1488" s="41"/>
      <c r="O1488" s="58" t="s">
        <v>2</v>
      </c>
      <c r="P1488" s="41"/>
      <c r="Q1488" s="41"/>
      <c r="R1488" s="401"/>
      <c r="S1488" s="401"/>
    </row>
    <row r="1489" spans="1:27" s="36" customFormat="1" ht="11.25" outlineLevel="4" x14ac:dyDescent="0.2">
      <c r="A1489" s="37"/>
      <c r="B1489" s="38"/>
      <c r="C1489" s="39" t="s">
        <v>875</v>
      </c>
      <c r="D1489" s="39"/>
      <c r="E1489" s="38"/>
      <c r="F1489" s="40">
        <v>4.2250000000000005</v>
      </c>
      <c r="G1489" s="41"/>
      <c r="H1489" s="42"/>
      <c r="I1489" s="41"/>
      <c r="J1489" s="43"/>
      <c r="K1489" s="44"/>
      <c r="L1489" s="41"/>
      <c r="M1489" s="41"/>
      <c r="N1489" s="41"/>
      <c r="O1489" s="58" t="s">
        <v>2</v>
      </c>
      <c r="P1489" s="41"/>
      <c r="Q1489" s="41"/>
      <c r="R1489" s="401"/>
      <c r="S1489" s="401"/>
    </row>
    <row r="1490" spans="1:27" s="36" customFormat="1" ht="11.25" outlineLevel="4" x14ac:dyDescent="0.2">
      <c r="A1490" s="37"/>
      <c r="B1490" s="38"/>
      <c r="C1490" s="39" t="s">
        <v>878</v>
      </c>
      <c r="D1490" s="39"/>
      <c r="E1490" s="38"/>
      <c r="F1490" s="40">
        <v>4.95</v>
      </c>
      <c r="G1490" s="41"/>
      <c r="H1490" s="42"/>
      <c r="I1490" s="41"/>
      <c r="J1490" s="43"/>
      <c r="K1490" s="44"/>
      <c r="L1490" s="41"/>
      <c r="M1490" s="41"/>
      <c r="N1490" s="41"/>
      <c r="O1490" s="58" t="s">
        <v>2</v>
      </c>
      <c r="P1490" s="41"/>
      <c r="Q1490" s="41"/>
      <c r="R1490" s="401"/>
      <c r="S1490" s="401"/>
    </row>
    <row r="1491" spans="1:27" s="36" customFormat="1" ht="11.25" outlineLevel="4" x14ac:dyDescent="0.2">
      <c r="A1491" s="37"/>
      <c r="B1491" s="38"/>
      <c r="C1491" s="39" t="s">
        <v>883</v>
      </c>
      <c r="D1491" s="39"/>
      <c r="E1491" s="38"/>
      <c r="F1491" s="40">
        <v>2.4750000000000001</v>
      </c>
      <c r="G1491" s="41"/>
      <c r="H1491" s="42"/>
      <c r="I1491" s="41"/>
      <c r="J1491" s="43"/>
      <c r="K1491" s="44"/>
      <c r="L1491" s="41"/>
      <c r="M1491" s="41"/>
      <c r="N1491" s="41"/>
      <c r="O1491" s="58" t="s">
        <v>2</v>
      </c>
      <c r="P1491" s="41"/>
      <c r="Q1491" s="41"/>
      <c r="R1491" s="401"/>
      <c r="S1491" s="401"/>
    </row>
    <row r="1492" spans="1:27" s="36" customFormat="1" ht="11.25" outlineLevel="4" x14ac:dyDescent="0.2">
      <c r="A1492" s="37"/>
      <c r="B1492" s="38"/>
      <c r="C1492" s="39" t="s">
        <v>887</v>
      </c>
      <c r="D1492" s="39"/>
      <c r="E1492" s="38"/>
      <c r="F1492" s="40">
        <v>4.2250000000000005</v>
      </c>
      <c r="G1492" s="41"/>
      <c r="H1492" s="42"/>
      <c r="I1492" s="41"/>
      <c r="J1492" s="43"/>
      <c r="K1492" s="44"/>
      <c r="L1492" s="41"/>
      <c r="M1492" s="41"/>
      <c r="N1492" s="41"/>
      <c r="O1492" s="58" t="s">
        <v>2</v>
      </c>
      <c r="P1492" s="41"/>
      <c r="Q1492" s="41"/>
      <c r="R1492" s="401"/>
      <c r="S1492" s="401"/>
    </row>
    <row r="1493" spans="1:27" s="36" customFormat="1" ht="11.25" outlineLevel="4" x14ac:dyDescent="0.2">
      <c r="A1493" s="37"/>
      <c r="B1493" s="38"/>
      <c r="C1493" s="39" t="s">
        <v>891</v>
      </c>
      <c r="D1493" s="39"/>
      <c r="E1493" s="38"/>
      <c r="F1493" s="40">
        <v>5.5500000000000007</v>
      </c>
      <c r="G1493" s="41"/>
      <c r="H1493" s="42"/>
      <c r="I1493" s="41"/>
      <c r="J1493" s="43"/>
      <c r="K1493" s="44"/>
      <c r="L1493" s="41"/>
      <c r="M1493" s="41"/>
      <c r="N1493" s="41"/>
      <c r="O1493" s="58" t="s">
        <v>2</v>
      </c>
      <c r="P1493" s="41"/>
      <c r="Q1493" s="41"/>
      <c r="R1493" s="401"/>
      <c r="S1493" s="401"/>
    </row>
    <row r="1494" spans="1:27" s="30" customFormat="1" ht="12" outlineLevel="3" x14ac:dyDescent="0.2">
      <c r="A1494" s="12">
        <v>20</v>
      </c>
      <c r="B1494" s="31" t="s">
        <v>305</v>
      </c>
      <c r="C1494" s="32" t="s">
        <v>1711</v>
      </c>
      <c r="D1494" s="32"/>
      <c r="E1494" s="13" t="s">
        <v>26</v>
      </c>
      <c r="F1494" s="33">
        <v>2</v>
      </c>
      <c r="G1494" s="14">
        <v>0</v>
      </c>
      <c r="H1494" s="33">
        <f>F1494*(1+G1494/100)</f>
        <v>2</v>
      </c>
      <c r="I1494" s="475"/>
      <c r="J1494" s="15">
        <f>H1494*I1494</f>
        <v>0</v>
      </c>
      <c r="K1494" s="34"/>
      <c r="L1494" s="35">
        <f>H1494*K1494</f>
        <v>0</v>
      </c>
      <c r="M1494" s="34"/>
      <c r="N1494" s="35">
        <f>H1494*M1494</f>
        <v>0</v>
      </c>
      <c r="O1494" s="15">
        <v>21</v>
      </c>
      <c r="P1494" s="15">
        <f>J1494*(O1494/100)</f>
        <v>0</v>
      </c>
      <c r="Q1494" s="15">
        <f>J1494+P1494</f>
        <v>0</v>
      </c>
      <c r="R1494" s="400"/>
      <c r="S1494" s="400"/>
      <c r="T1494" s="232"/>
      <c r="U1494" s="232"/>
      <c r="V1494" s="232"/>
      <c r="W1494" s="232"/>
      <c r="X1494" s="232"/>
      <c r="Y1494" s="232"/>
      <c r="Z1494" s="232"/>
      <c r="AA1494" s="232"/>
    </row>
    <row r="1495" spans="1:27" s="36" customFormat="1" ht="11.25" outlineLevel="4" x14ac:dyDescent="0.2">
      <c r="A1495" s="37"/>
      <c r="B1495" s="38"/>
      <c r="C1495" s="39" t="s">
        <v>466</v>
      </c>
      <c r="D1495" s="39"/>
      <c r="E1495" s="38"/>
      <c r="F1495" s="40">
        <v>2</v>
      </c>
      <c r="G1495" s="41"/>
      <c r="H1495" s="42"/>
      <c r="I1495" s="41"/>
      <c r="J1495" s="43"/>
      <c r="K1495" s="44"/>
      <c r="L1495" s="41"/>
      <c r="M1495" s="41"/>
      <c r="N1495" s="41"/>
      <c r="O1495" s="58" t="s">
        <v>2</v>
      </c>
      <c r="P1495" s="41"/>
      <c r="Q1495" s="41"/>
      <c r="R1495" s="401"/>
      <c r="S1495" s="401"/>
    </row>
    <row r="1496" spans="1:27" s="30" customFormat="1" ht="24" outlineLevel="3" x14ac:dyDescent="0.2">
      <c r="A1496" s="12">
        <v>21</v>
      </c>
      <c r="B1496" s="31" t="s">
        <v>276</v>
      </c>
      <c r="C1496" s="32" t="s">
        <v>1976</v>
      </c>
      <c r="D1496" s="32"/>
      <c r="E1496" s="13" t="s">
        <v>26</v>
      </c>
      <c r="F1496" s="33">
        <v>115</v>
      </c>
      <c r="G1496" s="14">
        <v>0</v>
      </c>
      <c r="H1496" s="33">
        <f>F1496*(1+G1496/100)</f>
        <v>115</v>
      </c>
      <c r="I1496" s="475"/>
      <c r="J1496" s="15">
        <f>H1496*I1496</f>
        <v>0</v>
      </c>
      <c r="K1496" s="34"/>
      <c r="L1496" s="35">
        <f>H1496*K1496</f>
        <v>0</v>
      </c>
      <c r="M1496" s="34">
        <v>5.0000000000000001E-3</v>
      </c>
      <c r="N1496" s="35">
        <f>H1496*M1496</f>
        <v>0.57500000000000007</v>
      </c>
      <c r="O1496" s="15">
        <v>21</v>
      </c>
      <c r="P1496" s="15">
        <f>J1496*(O1496/100)</f>
        <v>0</v>
      </c>
      <c r="Q1496" s="15">
        <f>J1496+P1496</f>
        <v>0</v>
      </c>
      <c r="R1496" s="400"/>
      <c r="S1496" s="400"/>
      <c r="T1496" s="232"/>
      <c r="U1496" s="232"/>
      <c r="V1496" s="232"/>
      <c r="W1496" s="232"/>
      <c r="X1496" s="232"/>
      <c r="Y1496" s="232"/>
      <c r="Z1496" s="232"/>
      <c r="AA1496" s="232"/>
    </row>
    <row r="1497" spans="1:27" s="36" customFormat="1" ht="11.25" outlineLevel="4" x14ac:dyDescent="0.2">
      <c r="A1497" s="37"/>
      <c r="B1497" s="38"/>
      <c r="C1497" s="39" t="s">
        <v>1435</v>
      </c>
      <c r="D1497" s="39"/>
      <c r="E1497" s="38"/>
      <c r="F1497" s="40">
        <v>0</v>
      </c>
      <c r="G1497" s="41"/>
      <c r="H1497" s="42"/>
      <c r="I1497" s="41"/>
      <c r="J1497" s="43"/>
      <c r="K1497" s="44"/>
      <c r="L1497" s="41"/>
      <c r="M1497" s="41"/>
      <c r="N1497" s="41"/>
      <c r="O1497" s="58" t="s">
        <v>2</v>
      </c>
      <c r="P1497" s="41"/>
      <c r="Q1497" s="41"/>
      <c r="R1497" s="401"/>
      <c r="S1497" s="401"/>
    </row>
    <row r="1498" spans="1:27" s="36" customFormat="1" ht="11.25" outlineLevel="4" x14ac:dyDescent="0.2">
      <c r="A1498" s="37"/>
      <c r="B1498" s="38"/>
      <c r="C1498" s="39" t="s">
        <v>420</v>
      </c>
      <c r="D1498" s="39"/>
      <c r="E1498" s="38"/>
      <c r="F1498" s="40">
        <v>18</v>
      </c>
      <c r="G1498" s="41"/>
      <c r="H1498" s="42"/>
      <c r="I1498" s="41"/>
      <c r="J1498" s="43"/>
      <c r="K1498" s="44"/>
      <c r="L1498" s="41"/>
      <c r="M1498" s="41"/>
      <c r="N1498" s="41"/>
      <c r="O1498" s="58" t="s">
        <v>2</v>
      </c>
      <c r="P1498" s="41"/>
      <c r="Q1498" s="41"/>
      <c r="R1498" s="401"/>
      <c r="S1498" s="401"/>
    </row>
    <row r="1499" spans="1:27" s="36" customFormat="1" ht="11.25" outlineLevel="4" x14ac:dyDescent="0.2">
      <c r="A1499" s="37"/>
      <c r="B1499" s="38"/>
      <c r="C1499" s="39" t="s">
        <v>174</v>
      </c>
      <c r="D1499" s="39"/>
      <c r="E1499" s="38"/>
      <c r="F1499" s="40">
        <v>2</v>
      </c>
      <c r="G1499" s="41"/>
      <c r="H1499" s="42"/>
      <c r="I1499" s="41"/>
      <c r="J1499" s="43"/>
      <c r="K1499" s="44"/>
      <c r="L1499" s="41"/>
      <c r="M1499" s="41"/>
      <c r="N1499" s="41"/>
      <c r="O1499" s="58" t="s">
        <v>2</v>
      </c>
      <c r="P1499" s="41"/>
      <c r="Q1499" s="41"/>
      <c r="R1499" s="401"/>
      <c r="S1499" s="401"/>
    </row>
    <row r="1500" spans="1:27" s="36" customFormat="1" ht="11.25" outlineLevel="4" x14ac:dyDescent="0.2">
      <c r="A1500" s="37"/>
      <c r="B1500" s="38"/>
      <c r="C1500" s="39" t="s">
        <v>175</v>
      </c>
      <c r="D1500" s="39"/>
      <c r="E1500" s="38"/>
      <c r="F1500" s="40">
        <v>3</v>
      </c>
      <c r="G1500" s="41"/>
      <c r="H1500" s="42"/>
      <c r="I1500" s="41"/>
      <c r="J1500" s="43"/>
      <c r="K1500" s="44"/>
      <c r="L1500" s="41"/>
      <c r="M1500" s="41"/>
      <c r="N1500" s="41"/>
      <c r="O1500" s="58" t="s">
        <v>2</v>
      </c>
      <c r="P1500" s="41"/>
      <c r="Q1500" s="41"/>
      <c r="R1500" s="401"/>
      <c r="S1500" s="401"/>
    </row>
    <row r="1501" spans="1:27" s="36" customFormat="1" ht="11.25" outlineLevel="4" x14ac:dyDescent="0.2">
      <c r="A1501" s="37"/>
      <c r="B1501" s="38"/>
      <c r="C1501" s="39" t="s">
        <v>1437</v>
      </c>
      <c r="D1501" s="39"/>
      <c r="E1501" s="38"/>
      <c r="F1501" s="40">
        <v>0</v>
      </c>
      <c r="G1501" s="41"/>
      <c r="H1501" s="42"/>
      <c r="I1501" s="41"/>
      <c r="J1501" s="43"/>
      <c r="K1501" s="44"/>
      <c r="L1501" s="41"/>
      <c r="M1501" s="41"/>
      <c r="N1501" s="41"/>
      <c r="O1501" s="58" t="s">
        <v>2</v>
      </c>
      <c r="P1501" s="41"/>
      <c r="Q1501" s="41"/>
      <c r="R1501" s="401"/>
      <c r="S1501" s="401"/>
    </row>
    <row r="1502" spans="1:27" s="36" customFormat="1" ht="11.25" outlineLevel="4" x14ac:dyDescent="0.2">
      <c r="A1502" s="37"/>
      <c r="B1502" s="38"/>
      <c r="C1502" s="39" t="s">
        <v>417</v>
      </c>
      <c r="D1502" s="39"/>
      <c r="E1502" s="38"/>
      <c r="F1502" s="40">
        <v>18</v>
      </c>
      <c r="G1502" s="41"/>
      <c r="H1502" s="42"/>
      <c r="I1502" s="41"/>
      <c r="J1502" s="43"/>
      <c r="K1502" s="44"/>
      <c r="L1502" s="41"/>
      <c r="M1502" s="41"/>
      <c r="N1502" s="41"/>
      <c r="O1502" s="58" t="s">
        <v>2</v>
      </c>
      <c r="P1502" s="41"/>
      <c r="Q1502" s="41"/>
      <c r="R1502" s="401"/>
      <c r="S1502" s="401"/>
    </row>
    <row r="1503" spans="1:27" s="36" customFormat="1" ht="11.25" outlineLevel="4" x14ac:dyDescent="0.2">
      <c r="A1503" s="37"/>
      <c r="B1503" s="38"/>
      <c r="C1503" s="39" t="s">
        <v>166</v>
      </c>
      <c r="D1503" s="39"/>
      <c r="E1503" s="38"/>
      <c r="F1503" s="40">
        <v>1</v>
      </c>
      <c r="G1503" s="41"/>
      <c r="H1503" s="42"/>
      <c r="I1503" s="41"/>
      <c r="J1503" s="43"/>
      <c r="K1503" s="44"/>
      <c r="L1503" s="41"/>
      <c r="M1503" s="41"/>
      <c r="N1503" s="41"/>
      <c r="O1503" s="58" t="s">
        <v>2</v>
      </c>
      <c r="P1503" s="41"/>
      <c r="Q1503" s="41"/>
      <c r="R1503" s="401"/>
      <c r="S1503" s="401"/>
    </row>
    <row r="1504" spans="1:27" s="36" customFormat="1" ht="11.25" outlineLevel="4" x14ac:dyDescent="0.2">
      <c r="A1504" s="37"/>
      <c r="B1504" s="38"/>
      <c r="C1504" s="39" t="s">
        <v>172</v>
      </c>
      <c r="D1504" s="39"/>
      <c r="E1504" s="38"/>
      <c r="F1504" s="40">
        <v>1</v>
      </c>
      <c r="G1504" s="41"/>
      <c r="H1504" s="42"/>
      <c r="I1504" s="41"/>
      <c r="J1504" s="43"/>
      <c r="K1504" s="44"/>
      <c r="L1504" s="41"/>
      <c r="M1504" s="41"/>
      <c r="N1504" s="41"/>
      <c r="O1504" s="58" t="s">
        <v>2</v>
      </c>
      <c r="P1504" s="41"/>
      <c r="Q1504" s="41"/>
      <c r="R1504" s="401"/>
      <c r="S1504" s="401"/>
    </row>
    <row r="1505" spans="1:19" s="36" customFormat="1" ht="11.25" outlineLevel="4" x14ac:dyDescent="0.2">
      <c r="A1505" s="37"/>
      <c r="B1505" s="38"/>
      <c r="C1505" s="39" t="s">
        <v>173</v>
      </c>
      <c r="D1505" s="39"/>
      <c r="E1505" s="38"/>
      <c r="F1505" s="40">
        <v>1</v>
      </c>
      <c r="G1505" s="41"/>
      <c r="H1505" s="42"/>
      <c r="I1505" s="41"/>
      <c r="J1505" s="43"/>
      <c r="K1505" s="44"/>
      <c r="L1505" s="41"/>
      <c r="M1505" s="41"/>
      <c r="N1505" s="41"/>
      <c r="O1505" s="58" t="s">
        <v>2</v>
      </c>
      <c r="P1505" s="41"/>
      <c r="Q1505" s="41"/>
      <c r="R1505" s="401"/>
      <c r="S1505" s="401"/>
    </row>
    <row r="1506" spans="1:19" s="36" customFormat="1" ht="11.25" outlineLevel="4" x14ac:dyDescent="0.2">
      <c r="A1506" s="37"/>
      <c r="B1506" s="38"/>
      <c r="C1506" s="39" t="s">
        <v>1438</v>
      </c>
      <c r="D1506" s="39"/>
      <c r="E1506" s="38"/>
      <c r="F1506" s="40">
        <v>0</v>
      </c>
      <c r="G1506" s="41"/>
      <c r="H1506" s="42"/>
      <c r="I1506" s="41"/>
      <c r="J1506" s="43"/>
      <c r="K1506" s="44"/>
      <c r="L1506" s="41"/>
      <c r="M1506" s="41"/>
      <c r="N1506" s="41"/>
      <c r="O1506" s="58" t="s">
        <v>2</v>
      </c>
      <c r="P1506" s="41"/>
      <c r="Q1506" s="41"/>
      <c r="R1506" s="401"/>
      <c r="S1506" s="401"/>
    </row>
    <row r="1507" spans="1:19" s="36" customFormat="1" ht="11.25" outlineLevel="4" x14ac:dyDescent="0.2">
      <c r="A1507" s="37"/>
      <c r="B1507" s="38"/>
      <c r="C1507" s="39" t="s">
        <v>162</v>
      </c>
      <c r="D1507" s="39"/>
      <c r="E1507" s="38"/>
      <c r="F1507" s="40">
        <v>7</v>
      </c>
      <c r="G1507" s="41"/>
      <c r="H1507" s="42"/>
      <c r="I1507" s="41"/>
      <c r="J1507" s="43"/>
      <c r="K1507" s="44"/>
      <c r="L1507" s="41"/>
      <c r="M1507" s="41"/>
      <c r="N1507" s="41"/>
      <c r="O1507" s="58" t="s">
        <v>2</v>
      </c>
      <c r="P1507" s="41"/>
      <c r="Q1507" s="41"/>
      <c r="R1507" s="401"/>
      <c r="S1507" s="401"/>
    </row>
    <row r="1508" spans="1:19" s="36" customFormat="1" ht="11.25" outlineLevel="4" x14ac:dyDescent="0.2">
      <c r="A1508" s="37"/>
      <c r="B1508" s="38"/>
      <c r="C1508" s="39" t="s">
        <v>163</v>
      </c>
      <c r="D1508" s="39"/>
      <c r="E1508" s="38"/>
      <c r="F1508" s="40">
        <v>1</v>
      </c>
      <c r="G1508" s="41"/>
      <c r="H1508" s="42"/>
      <c r="I1508" s="41"/>
      <c r="J1508" s="43"/>
      <c r="K1508" s="44"/>
      <c r="L1508" s="41"/>
      <c r="M1508" s="41"/>
      <c r="N1508" s="41"/>
      <c r="O1508" s="58" t="s">
        <v>2</v>
      </c>
      <c r="P1508" s="41"/>
      <c r="Q1508" s="41"/>
      <c r="R1508" s="401"/>
      <c r="S1508" s="401"/>
    </row>
    <row r="1509" spans="1:19" s="36" customFormat="1" ht="11.25" outlineLevel="4" x14ac:dyDescent="0.2">
      <c r="A1509" s="37"/>
      <c r="B1509" s="38"/>
      <c r="C1509" s="39" t="s">
        <v>167</v>
      </c>
      <c r="D1509" s="39"/>
      <c r="E1509" s="38"/>
      <c r="F1509" s="40">
        <v>5</v>
      </c>
      <c r="G1509" s="41"/>
      <c r="H1509" s="42"/>
      <c r="I1509" s="41"/>
      <c r="J1509" s="43"/>
      <c r="K1509" s="44"/>
      <c r="L1509" s="41"/>
      <c r="M1509" s="41"/>
      <c r="N1509" s="41"/>
      <c r="O1509" s="58" t="s">
        <v>2</v>
      </c>
      <c r="P1509" s="41"/>
      <c r="Q1509" s="41"/>
      <c r="R1509" s="401"/>
      <c r="S1509" s="401"/>
    </row>
    <row r="1510" spans="1:19" s="36" customFormat="1" ht="11.25" outlineLevel="4" x14ac:dyDescent="0.2">
      <c r="A1510" s="37"/>
      <c r="B1510" s="38"/>
      <c r="C1510" s="39" t="s">
        <v>168</v>
      </c>
      <c r="D1510" s="39"/>
      <c r="E1510" s="38"/>
      <c r="F1510" s="40">
        <v>4</v>
      </c>
      <c r="G1510" s="41"/>
      <c r="H1510" s="42"/>
      <c r="I1510" s="41"/>
      <c r="J1510" s="43"/>
      <c r="K1510" s="44"/>
      <c r="L1510" s="41"/>
      <c r="M1510" s="41"/>
      <c r="N1510" s="41"/>
      <c r="O1510" s="58" t="s">
        <v>2</v>
      </c>
      <c r="P1510" s="41"/>
      <c r="Q1510" s="41"/>
      <c r="R1510" s="401"/>
      <c r="S1510" s="401"/>
    </row>
    <row r="1511" spans="1:19" s="36" customFormat="1" ht="11.25" outlineLevel="4" x14ac:dyDescent="0.2">
      <c r="A1511" s="37"/>
      <c r="B1511" s="38"/>
      <c r="C1511" s="39" t="s">
        <v>169</v>
      </c>
      <c r="D1511" s="39"/>
      <c r="E1511" s="38"/>
      <c r="F1511" s="40">
        <v>4</v>
      </c>
      <c r="G1511" s="41"/>
      <c r="H1511" s="42"/>
      <c r="I1511" s="41"/>
      <c r="J1511" s="43"/>
      <c r="K1511" s="44"/>
      <c r="L1511" s="41"/>
      <c r="M1511" s="41"/>
      <c r="N1511" s="41"/>
      <c r="O1511" s="58" t="s">
        <v>2</v>
      </c>
      <c r="P1511" s="41"/>
      <c r="Q1511" s="41"/>
      <c r="R1511" s="401"/>
      <c r="S1511" s="401"/>
    </row>
    <row r="1512" spans="1:19" s="36" customFormat="1" ht="11.25" outlineLevel="4" x14ac:dyDescent="0.2">
      <c r="A1512" s="37"/>
      <c r="B1512" s="38"/>
      <c r="C1512" s="39" t="s">
        <v>170</v>
      </c>
      <c r="D1512" s="39"/>
      <c r="E1512" s="38"/>
      <c r="F1512" s="40">
        <v>5</v>
      </c>
      <c r="G1512" s="41"/>
      <c r="H1512" s="42"/>
      <c r="I1512" s="41"/>
      <c r="J1512" s="43"/>
      <c r="K1512" s="44"/>
      <c r="L1512" s="41"/>
      <c r="M1512" s="41"/>
      <c r="N1512" s="41"/>
      <c r="O1512" s="58" t="s">
        <v>2</v>
      </c>
      <c r="P1512" s="41"/>
      <c r="Q1512" s="41"/>
      <c r="R1512" s="401"/>
      <c r="S1512" s="401"/>
    </row>
    <row r="1513" spans="1:19" s="36" customFormat="1" ht="11.25" outlineLevel="4" x14ac:dyDescent="0.2">
      <c r="A1513" s="37"/>
      <c r="B1513" s="38"/>
      <c r="C1513" s="39" t="s">
        <v>171</v>
      </c>
      <c r="D1513" s="39"/>
      <c r="E1513" s="38"/>
      <c r="F1513" s="40">
        <v>1</v>
      </c>
      <c r="G1513" s="41"/>
      <c r="H1513" s="42"/>
      <c r="I1513" s="41"/>
      <c r="J1513" s="43"/>
      <c r="K1513" s="44"/>
      <c r="L1513" s="41"/>
      <c r="M1513" s="41"/>
      <c r="N1513" s="41"/>
      <c r="O1513" s="58" t="s">
        <v>2</v>
      </c>
      <c r="P1513" s="41"/>
      <c r="Q1513" s="41"/>
      <c r="R1513" s="401"/>
      <c r="S1513" s="401"/>
    </row>
    <row r="1514" spans="1:19" s="36" customFormat="1" ht="11.25" outlineLevel="4" x14ac:dyDescent="0.2">
      <c r="A1514" s="37"/>
      <c r="B1514" s="38"/>
      <c r="C1514" s="39" t="s">
        <v>421</v>
      </c>
      <c r="D1514" s="39"/>
      <c r="E1514" s="38"/>
      <c r="F1514" s="40">
        <v>10</v>
      </c>
      <c r="G1514" s="41"/>
      <c r="H1514" s="42"/>
      <c r="I1514" s="41"/>
      <c r="J1514" s="43"/>
      <c r="K1514" s="44"/>
      <c r="L1514" s="41"/>
      <c r="M1514" s="41"/>
      <c r="N1514" s="41"/>
      <c r="O1514" s="58" t="s">
        <v>2</v>
      </c>
      <c r="P1514" s="41"/>
      <c r="Q1514" s="41"/>
      <c r="R1514" s="401"/>
      <c r="S1514" s="401"/>
    </row>
    <row r="1515" spans="1:19" s="36" customFormat="1" ht="11.25" outlineLevel="4" x14ac:dyDescent="0.2">
      <c r="A1515" s="37"/>
      <c r="B1515" s="38"/>
      <c r="C1515" s="39" t="s">
        <v>177</v>
      </c>
      <c r="D1515" s="39"/>
      <c r="E1515" s="38"/>
      <c r="F1515" s="40">
        <v>4</v>
      </c>
      <c r="G1515" s="41"/>
      <c r="H1515" s="42"/>
      <c r="I1515" s="41"/>
      <c r="J1515" s="43"/>
      <c r="K1515" s="44"/>
      <c r="L1515" s="41"/>
      <c r="M1515" s="41"/>
      <c r="N1515" s="41"/>
      <c r="O1515" s="58" t="s">
        <v>2</v>
      </c>
      <c r="P1515" s="41"/>
      <c r="Q1515" s="41"/>
      <c r="R1515" s="401"/>
      <c r="S1515" s="401"/>
    </row>
    <row r="1516" spans="1:19" s="36" customFormat="1" ht="11.25" outlineLevel="4" x14ac:dyDescent="0.2">
      <c r="A1516" s="37"/>
      <c r="B1516" s="38"/>
      <c r="C1516" s="39" t="s">
        <v>180</v>
      </c>
      <c r="D1516" s="39"/>
      <c r="E1516" s="38"/>
      <c r="F1516" s="40">
        <v>8</v>
      </c>
      <c r="G1516" s="41"/>
      <c r="H1516" s="42"/>
      <c r="I1516" s="41"/>
      <c r="J1516" s="43"/>
      <c r="K1516" s="44"/>
      <c r="L1516" s="41"/>
      <c r="M1516" s="41"/>
      <c r="N1516" s="41"/>
      <c r="O1516" s="58" t="s">
        <v>2</v>
      </c>
      <c r="P1516" s="41"/>
      <c r="Q1516" s="41"/>
      <c r="R1516" s="401"/>
      <c r="S1516" s="401"/>
    </row>
    <row r="1517" spans="1:19" s="36" customFormat="1" ht="11.25" outlineLevel="4" x14ac:dyDescent="0.2">
      <c r="A1517" s="37"/>
      <c r="B1517" s="38"/>
      <c r="C1517" s="39" t="s">
        <v>1439</v>
      </c>
      <c r="D1517" s="39"/>
      <c r="E1517" s="38"/>
      <c r="F1517" s="40">
        <v>0</v>
      </c>
      <c r="G1517" s="41"/>
      <c r="H1517" s="42"/>
      <c r="I1517" s="41"/>
      <c r="J1517" s="43"/>
      <c r="K1517" s="44"/>
      <c r="L1517" s="41"/>
      <c r="M1517" s="41"/>
      <c r="N1517" s="41"/>
      <c r="O1517" s="58" t="s">
        <v>2</v>
      </c>
      <c r="P1517" s="41"/>
      <c r="Q1517" s="41"/>
      <c r="R1517" s="401"/>
      <c r="S1517" s="401"/>
    </row>
    <row r="1518" spans="1:19" s="36" customFormat="1" ht="11.25" outlineLevel="4" x14ac:dyDescent="0.2">
      <c r="A1518" s="37"/>
      <c r="B1518" s="38"/>
      <c r="C1518" s="39" t="s">
        <v>178</v>
      </c>
      <c r="D1518" s="39"/>
      <c r="E1518" s="38"/>
      <c r="F1518" s="40">
        <v>1</v>
      </c>
      <c r="G1518" s="41"/>
      <c r="H1518" s="42"/>
      <c r="I1518" s="41"/>
      <c r="J1518" s="43"/>
      <c r="K1518" s="44"/>
      <c r="L1518" s="41"/>
      <c r="M1518" s="41"/>
      <c r="N1518" s="41"/>
      <c r="O1518" s="58" t="s">
        <v>2</v>
      </c>
      <c r="P1518" s="41"/>
      <c r="Q1518" s="41"/>
      <c r="R1518" s="401"/>
      <c r="S1518" s="401"/>
    </row>
    <row r="1519" spans="1:19" s="36" customFormat="1" ht="11.25" outlineLevel="4" x14ac:dyDescent="0.2">
      <c r="A1519" s="37"/>
      <c r="B1519" s="38"/>
      <c r="C1519" s="39" t="s">
        <v>179</v>
      </c>
      <c r="D1519" s="39"/>
      <c r="E1519" s="38"/>
      <c r="F1519" s="40">
        <v>1</v>
      </c>
      <c r="G1519" s="41"/>
      <c r="H1519" s="42"/>
      <c r="I1519" s="41"/>
      <c r="J1519" s="43"/>
      <c r="K1519" s="44"/>
      <c r="L1519" s="41"/>
      <c r="M1519" s="41"/>
      <c r="N1519" s="41"/>
      <c r="O1519" s="58" t="s">
        <v>2</v>
      </c>
      <c r="P1519" s="41"/>
      <c r="Q1519" s="41"/>
      <c r="R1519" s="401"/>
      <c r="S1519" s="401"/>
    </row>
    <row r="1520" spans="1:19" s="36" customFormat="1" ht="11.25" outlineLevel="4" x14ac:dyDescent="0.2">
      <c r="A1520" s="37"/>
      <c r="B1520" s="38"/>
      <c r="C1520" s="39" t="s">
        <v>183</v>
      </c>
      <c r="D1520" s="39"/>
      <c r="E1520" s="38"/>
      <c r="F1520" s="40">
        <v>4</v>
      </c>
      <c r="G1520" s="41"/>
      <c r="H1520" s="42"/>
      <c r="I1520" s="41"/>
      <c r="J1520" s="43"/>
      <c r="K1520" s="44"/>
      <c r="L1520" s="41"/>
      <c r="M1520" s="41"/>
      <c r="N1520" s="41"/>
      <c r="O1520" s="58" t="s">
        <v>2</v>
      </c>
      <c r="P1520" s="41"/>
      <c r="Q1520" s="41"/>
      <c r="R1520" s="401"/>
      <c r="S1520" s="401"/>
    </row>
    <row r="1521" spans="1:27" s="36" customFormat="1" ht="11.25" outlineLevel="4" x14ac:dyDescent="0.2">
      <c r="A1521" s="37"/>
      <c r="B1521" s="38"/>
      <c r="C1521" s="39" t="s">
        <v>1440</v>
      </c>
      <c r="D1521" s="39"/>
      <c r="E1521" s="38"/>
      <c r="F1521" s="40">
        <v>0</v>
      </c>
      <c r="G1521" s="41"/>
      <c r="H1521" s="42"/>
      <c r="I1521" s="41"/>
      <c r="J1521" s="43"/>
      <c r="K1521" s="44"/>
      <c r="L1521" s="41"/>
      <c r="M1521" s="41"/>
      <c r="N1521" s="41"/>
      <c r="O1521" s="58" t="s">
        <v>2</v>
      </c>
      <c r="P1521" s="41"/>
      <c r="Q1521" s="41"/>
      <c r="R1521" s="401"/>
      <c r="S1521" s="401"/>
    </row>
    <row r="1522" spans="1:27" s="36" customFormat="1" ht="11.25" outlineLevel="4" x14ac:dyDescent="0.2">
      <c r="A1522" s="37"/>
      <c r="B1522" s="38"/>
      <c r="C1522" s="39" t="s">
        <v>181</v>
      </c>
      <c r="D1522" s="39"/>
      <c r="E1522" s="38"/>
      <c r="F1522" s="40">
        <v>8</v>
      </c>
      <c r="G1522" s="41"/>
      <c r="H1522" s="42"/>
      <c r="I1522" s="41"/>
      <c r="J1522" s="43"/>
      <c r="K1522" s="44"/>
      <c r="L1522" s="41"/>
      <c r="M1522" s="41"/>
      <c r="N1522" s="41"/>
      <c r="O1522" s="58" t="s">
        <v>2</v>
      </c>
      <c r="P1522" s="41"/>
      <c r="Q1522" s="41"/>
      <c r="R1522" s="401"/>
      <c r="S1522" s="401"/>
    </row>
    <row r="1523" spans="1:27" s="36" customFormat="1" ht="11.25" outlineLevel="4" x14ac:dyDescent="0.2">
      <c r="A1523" s="37"/>
      <c r="B1523" s="38"/>
      <c r="C1523" s="39" t="s">
        <v>182</v>
      </c>
      <c r="D1523" s="39"/>
      <c r="E1523" s="38"/>
      <c r="F1523" s="40">
        <v>8</v>
      </c>
      <c r="G1523" s="41"/>
      <c r="H1523" s="42"/>
      <c r="I1523" s="41"/>
      <c r="J1523" s="43"/>
      <c r="K1523" s="44"/>
      <c r="L1523" s="41"/>
      <c r="M1523" s="41"/>
      <c r="N1523" s="41"/>
      <c r="O1523" s="58" t="s">
        <v>2</v>
      </c>
      <c r="P1523" s="41"/>
      <c r="Q1523" s="41"/>
      <c r="R1523" s="401"/>
      <c r="S1523" s="401"/>
    </row>
    <row r="1524" spans="1:27" s="30" customFormat="1" ht="24" outlineLevel="3" x14ac:dyDescent="0.2">
      <c r="A1524" s="12">
        <v>22</v>
      </c>
      <c r="B1524" s="31" t="s">
        <v>277</v>
      </c>
      <c r="C1524" s="32" t="s">
        <v>1987</v>
      </c>
      <c r="D1524" s="32"/>
      <c r="E1524" s="13" t="s">
        <v>26</v>
      </c>
      <c r="F1524" s="33">
        <v>164</v>
      </c>
      <c r="G1524" s="14">
        <v>0</v>
      </c>
      <c r="H1524" s="33">
        <f>F1524*(1+G1524/100)</f>
        <v>164</v>
      </c>
      <c r="I1524" s="475"/>
      <c r="J1524" s="15">
        <f>H1524*I1524</f>
        <v>0</v>
      </c>
      <c r="K1524" s="34"/>
      <c r="L1524" s="35">
        <f>H1524*K1524</f>
        <v>0</v>
      </c>
      <c r="M1524" s="34">
        <v>6.0000000000000001E-3</v>
      </c>
      <c r="N1524" s="35">
        <f>H1524*M1524</f>
        <v>0.98399999999999999</v>
      </c>
      <c r="O1524" s="15">
        <v>21</v>
      </c>
      <c r="P1524" s="15">
        <f>J1524*(O1524/100)</f>
        <v>0</v>
      </c>
      <c r="Q1524" s="15">
        <f>J1524+P1524</f>
        <v>0</v>
      </c>
      <c r="R1524" s="400"/>
      <c r="S1524" s="400"/>
      <c r="T1524" s="232"/>
      <c r="U1524" s="232"/>
      <c r="V1524" s="232"/>
      <c r="W1524" s="232"/>
      <c r="X1524" s="232"/>
      <c r="Y1524" s="232"/>
      <c r="Z1524" s="232"/>
      <c r="AA1524" s="232"/>
    </row>
    <row r="1525" spans="1:27" s="36" customFormat="1" ht="11.25" outlineLevel="4" x14ac:dyDescent="0.2">
      <c r="A1525" s="37"/>
      <c r="B1525" s="38"/>
      <c r="C1525" s="39" t="s">
        <v>1434</v>
      </c>
      <c r="D1525" s="39"/>
      <c r="E1525" s="38"/>
      <c r="F1525" s="40">
        <v>0</v>
      </c>
      <c r="G1525" s="41"/>
      <c r="H1525" s="42"/>
      <c r="I1525" s="41"/>
      <c r="J1525" s="43"/>
      <c r="K1525" s="44"/>
      <c r="L1525" s="41"/>
      <c r="M1525" s="41"/>
      <c r="N1525" s="41"/>
      <c r="O1525" s="58" t="s">
        <v>2</v>
      </c>
      <c r="P1525" s="41"/>
      <c r="Q1525" s="41"/>
      <c r="R1525" s="401"/>
      <c r="S1525" s="401"/>
    </row>
    <row r="1526" spans="1:27" s="36" customFormat="1" ht="11.25" outlineLevel="4" x14ac:dyDescent="0.2">
      <c r="A1526" s="37"/>
      <c r="B1526" s="38"/>
      <c r="C1526" s="39" t="s">
        <v>416</v>
      </c>
      <c r="D1526" s="39"/>
      <c r="E1526" s="38"/>
      <c r="F1526" s="40">
        <v>86</v>
      </c>
      <c r="G1526" s="41"/>
      <c r="H1526" s="42"/>
      <c r="I1526" s="41"/>
      <c r="J1526" s="43"/>
      <c r="K1526" s="44"/>
      <c r="L1526" s="41"/>
      <c r="M1526" s="41"/>
      <c r="N1526" s="41"/>
      <c r="O1526" s="58" t="s">
        <v>2</v>
      </c>
      <c r="P1526" s="41"/>
      <c r="Q1526" s="41"/>
      <c r="R1526" s="401"/>
      <c r="S1526" s="401"/>
    </row>
    <row r="1527" spans="1:27" s="36" customFormat="1" ht="11.25" outlineLevel="4" x14ac:dyDescent="0.2">
      <c r="A1527" s="37"/>
      <c r="B1527" s="38"/>
      <c r="C1527" s="39" t="s">
        <v>419</v>
      </c>
      <c r="D1527" s="39"/>
      <c r="E1527" s="38"/>
      <c r="F1527" s="40">
        <v>65</v>
      </c>
      <c r="G1527" s="41"/>
      <c r="H1527" s="42"/>
      <c r="I1527" s="41"/>
      <c r="J1527" s="43"/>
      <c r="K1527" s="44"/>
      <c r="L1527" s="41"/>
      <c r="M1527" s="41"/>
      <c r="N1527" s="41"/>
      <c r="O1527" s="58" t="s">
        <v>2</v>
      </c>
      <c r="P1527" s="41"/>
      <c r="Q1527" s="41"/>
      <c r="R1527" s="401"/>
      <c r="S1527" s="401"/>
    </row>
    <row r="1528" spans="1:27" s="36" customFormat="1" ht="11.25" outlineLevel="4" x14ac:dyDescent="0.2">
      <c r="A1528" s="37"/>
      <c r="B1528" s="38"/>
      <c r="C1528" s="39" t="s">
        <v>176</v>
      </c>
      <c r="D1528" s="39"/>
      <c r="E1528" s="38"/>
      <c r="F1528" s="40">
        <v>3</v>
      </c>
      <c r="G1528" s="41"/>
      <c r="H1528" s="42"/>
      <c r="I1528" s="41"/>
      <c r="J1528" s="43"/>
      <c r="K1528" s="44"/>
      <c r="L1528" s="41"/>
      <c r="M1528" s="41"/>
      <c r="N1528" s="41"/>
      <c r="O1528" s="58" t="s">
        <v>2</v>
      </c>
      <c r="P1528" s="41"/>
      <c r="Q1528" s="41"/>
      <c r="R1528" s="401"/>
      <c r="S1528" s="401"/>
    </row>
    <row r="1529" spans="1:27" s="36" customFormat="1" ht="11.25" outlineLevel="4" x14ac:dyDescent="0.2">
      <c r="A1529" s="37"/>
      <c r="B1529" s="38"/>
      <c r="C1529" s="39" t="s">
        <v>1436</v>
      </c>
      <c r="D1529" s="39"/>
      <c r="E1529" s="38"/>
      <c r="F1529" s="40">
        <v>0</v>
      </c>
      <c r="G1529" s="41"/>
      <c r="H1529" s="42"/>
      <c r="I1529" s="41"/>
      <c r="J1529" s="43"/>
      <c r="K1529" s="44"/>
      <c r="L1529" s="41"/>
      <c r="M1529" s="41"/>
      <c r="N1529" s="41"/>
      <c r="O1529" s="58" t="s">
        <v>2</v>
      </c>
      <c r="P1529" s="41"/>
      <c r="Q1529" s="41"/>
      <c r="R1529" s="401"/>
      <c r="S1529" s="401"/>
    </row>
    <row r="1530" spans="1:27" s="36" customFormat="1" ht="11.25" outlineLevel="4" x14ac:dyDescent="0.2">
      <c r="A1530" s="37"/>
      <c r="B1530" s="38"/>
      <c r="C1530" s="39" t="s">
        <v>165</v>
      </c>
      <c r="D1530" s="39"/>
      <c r="E1530" s="38"/>
      <c r="F1530" s="40">
        <v>6</v>
      </c>
      <c r="G1530" s="41"/>
      <c r="H1530" s="42"/>
      <c r="I1530" s="41"/>
      <c r="J1530" s="43"/>
      <c r="K1530" s="44"/>
      <c r="L1530" s="41"/>
      <c r="M1530" s="41"/>
      <c r="N1530" s="41"/>
      <c r="O1530" s="58" t="s">
        <v>2</v>
      </c>
      <c r="P1530" s="41"/>
      <c r="Q1530" s="41"/>
      <c r="R1530" s="401"/>
      <c r="S1530" s="401"/>
    </row>
    <row r="1531" spans="1:27" s="36" customFormat="1" ht="11.25" outlineLevel="4" x14ac:dyDescent="0.2">
      <c r="A1531" s="37"/>
      <c r="B1531" s="38"/>
      <c r="C1531" s="39" t="s">
        <v>164</v>
      </c>
      <c r="D1531" s="39"/>
      <c r="E1531" s="38"/>
      <c r="F1531" s="40">
        <v>4</v>
      </c>
      <c r="G1531" s="41"/>
      <c r="H1531" s="42"/>
      <c r="I1531" s="41"/>
      <c r="J1531" s="43"/>
      <c r="K1531" s="44"/>
      <c r="L1531" s="41"/>
      <c r="M1531" s="41"/>
      <c r="N1531" s="41"/>
      <c r="O1531" s="58" t="s">
        <v>2</v>
      </c>
      <c r="P1531" s="41"/>
      <c r="Q1531" s="41"/>
      <c r="R1531" s="401"/>
      <c r="S1531" s="401"/>
    </row>
    <row r="1532" spans="1:27" s="30" customFormat="1" ht="12" outlineLevel="3" x14ac:dyDescent="0.2">
      <c r="A1532" s="12">
        <v>23</v>
      </c>
      <c r="B1532" s="31" t="s">
        <v>581</v>
      </c>
      <c r="C1532" s="32" t="s">
        <v>1593</v>
      </c>
      <c r="D1532" s="32"/>
      <c r="E1532" s="13" t="s">
        <v>3</v>
      </c>
      <c r="F1532" s="33">
        <v>454.59750000000008</v>
      </c>
      <c r="G1532" s="14">
        <v>0</v>
      </c>
      <c r="H1532" s="33">
        <f>F1532*(1+G1532/100)</f>
        <v>454.59750000000008</v>
      </c>
      <c r="I1532" s="475"/>
      <c r="J1532" s="15">
        <f>H1532*I1532</f>
        <v>0</v>
      </c>
      <c r="K1532" s="34"/>
      <c r="L1532" s="35">
        <f>H1532*K1532</f>
        <v>0</v>
      </c>
      <c r="M1532" s="34">
        <v>1.67E-3</v>
      </c>
      <c r="N1532" s="35">
        <f>H1532*M1532</f>
        <v>0.75917782500000019</v>
      </c>
      <c r="O1532" s="15">
        <v>21</v>
      </c>
      <c r="P1532" s="15">
        <f>J1532*(O1532/100)</f>
        <v>0</v>
      </c>
      <c r="Q1532" s="15">
        <f>J1532+P1532</f>
        <v>0</v>
      </c>
      <c r="R1532" s="400"/>
      <c r="S1532" s="400"/>
      <c r="T1532" s="232"/>
      <c r="U1532" s="232"/>
      <c r="V1532" s="232"/>
      <c r="W1532" s="232"/>
      <c r="X1532" s="232"/>
      <c r="Y1532" s="232"/>
      <c r="Z1532" s="232"/>
      <c r="AA1532" s="232"/>
    </row>
    <row r="1533" spans="1:27" s="36" customFormat="1" ht="11.25" outlineLevel="4" x14ac:dyDescent="0.2">
      <c r="A1533" s="37"/>
      <c r="B1533" s="38"/>
      <c r="C1533" s="39" t="s">
        <v>677</v>
      </c>
      <c r="D1533" s="39"/>
      <c r="E1533" s="38"/>
      <c r="F1533" s="40">
        <v>28.8</v>
      </c>
      <c r="G1533" s="41"/>
      <c r="H1533" s="42"/>
      <c r="I1533" s="41"/>
      <c r="J1533" s="43"/>
      <c r="K1533" s="44"/>
      <c r="L1533" s="41"/>
      <c r="M1533" s="41"/>
      <c r="N1533" s="41"/>
      <c r="O1533" s="58" t="s">
        <v>2</v>
      </c>
      <c r="P1533" s="41"/>
      <c r="Q1533" s="41"/>
      <c r="R1533" s="401"/>
      <c r="S1533" s="401"/>
    </row>
    <row r="1534" spans="1:27" s="36" customFormat="1" ht="11.25" outlineLevel="4" x14ac:dyDescent="0.2">
      <c r="A1534" s="37"/>
      <c r="B1534" s="38"/>
      <c r="C1534" s="39" t="s">
        <v>732</v>
      </c>
      <c r="D1534" s="39"/>
      <c r="E1534" s="38"/>
      <c r="F1534" s="40">
        <v>109.4</v>
      </c>
      <c r="G1534" s="41"/>
      <c r="H1534" s="42"/>
      <c r="I1534" s="41"/>
      <c r="J1534" s="43"/>
      <c r="K1534" s="44"/>
      <c r="L1534" s="41"/>
      <c r="M1534" s="41"/>
      <c r="N1534" s="41"/>
      <c r="O1534" s="58" t="s">
        <v>2</v>
      </c>
      <c r="P1534" s="41"/>
      <c r="Q1534" s="41"/>
      <c r="R1534" s="401"/>
      <c r="S1534" s="401"/>
    </row>
    <row r="1535" spans="1:27" s="36" customFormat="1" ht="11.25" outlineLevel="4" x14ac:dyDescent="0.2">
      <c r="A1535" s="37"/>
      <c r="B1535" s="38"/>
      <c r="C1535" s="39" t="s">
        <v>678</v>
      </c>
      <c r="D1535" s="39"/>
      <c r="E1535" s="38"/>
      <c r="F1535" s="40">
        <v>24.2</v>
      </c>
      <c r="G1535" s="41"/>
      <c r="H1535" s="42"/>
      <c r="I1535" s="41"/>
      <c r="J1535" s="43"/>
      <c r="K1535" s="44"/>
      <c r="L1535" s="41"/>
      <c r="M1535" s="41"/>
      <c r="N1535" s="41"/>
      <c r="O1535" s="58" t="s">
        <v>2</v>
      </c>
      <c r="P1535" s="41"/>
      <c r="Q1535" s="41"/>
      <c r="R1535" s="401"/>
      <c r="S1535" s="401"/>
    </row>
    <row r="1536" spans="1:27" s="36" customFormat="1" ht="11.25" outlineLevel="4" x14ac:dyDescent="0.2">
      <c r="A1536" s="37"/>
      <c r="B1536" s="38"/>
      <c r="C1536" s="39" t="s">
        <v>679</v>
      </c>
      <c r="D1536" s="39"/>
      <c r="E1536" s="38"/>
      <c r="F1536" s="40">
        <v>11</v>
      </c>
      <c r="G1536" s="41"/>
      <c r="H1536" s="42"/>
      <c r="I1536" s="41"/>
      <c r="J1536" s="43"/>
      <c r="K1536" s="44"/>
      <c r="L1536" s="41"/>
      <c r="M1536" s="41"/>
      <c r="N1536" s="41"/>
      <c r="O1536" s="58" t="s">
        <v>2</v>
      </c>
      <c r="P1536" s="41"/>
      <c r="Q1536" s="41"/>
      <c r="R1536" s="401"/>
      <c r="S1536" s="401"/>
    </row>
    <row r="1537" spans="1:27" s="36" customFormat="1" ht="11.25" outlineLevel="4" x14ac:dyDescent="0.2">
      <c r="A1537" s="37"/>
      <c r="B1537" s="38"/>
      <c r="C1537" s="39" t="s">
        <v>733</v>
      </c>
      <c r="D1537" s="39"/>
      <c r="E1537" s="38"/>
      <c r="F1537" s="40">
        <v>150.69999999999999</v>
      </c>
      <c r="G1537" s="41"/>
      <c r="H1537" s="42"/>
      <c r="I1537" s="41"/>
      <c r="J1537" s="43"/>
      <c r="K1537" s="44"/>
      <c r="L1537" s="41"/>
      <c r="M1537" s="41"/>
      <c r="N1537" s="41"/>
      <c r="O1537" s="58" t="s">
        <v>2</v>
      </c>
      <c r="P1537" s="41"/>
      <c r="Q1537" s="41"/>
      <c r="R1537" s="401"/>
      <c r="S1537" s="401"/>
    </row>
    <row r="1538" spans="1:27" s="36" customFormat="1" ht="11.25" outlineLevel="4" x14ac:dyDescent="0.2">
      <c r="A1538" s="37"/>
      <c r="B1538" s="38"/>
      <c r="C1538" s="39" t="s">
        <v>680</v>
      </c>
      <c r="D1538" s="39"/>
      <c r="E1538" s="38"/>
      <c r="F1538" s="40">
        <v>55.8</v>
      </c>
      <c r="G1538" s="41"/>
      <c r="H1538" s="42"/>
      <c r="I1538" s="41"/>
      <c r="J1538" s="43"/>
      <c r="K1538" s="44"/>
      <c r="L1538" s="41"/>
      <c r="M1538" s="41"/>
      <c r="N1538" s="41"/>
      <c r="O1538" s="58" t="s">
        <v>2</v>
      </c>
      <c r="P1538" s="41"/>
      <c r="Q1538" s="41"/>
      <c r="R1538" s="401"/>
      <c r="S1538" s="401"/>
    </row>
    <row r="1539" spans="1:27" s="36" customFormat="1" ht="11.25" outlineLevel="4" x14ac:dyDescent="0.2">
      <c r="A1539" s="37"/>
      <c r="B1539" s="38"/>
      <c r="C1539" s="39" t="s">
        <v>681</v>
      </c>
      <c r="D1539" s="39"/>
      <c r="E1539" s="38"/>
      <c r="F1539" s="40">
        <v>12</v>
      </c>
      <c r="G1539" s="41"/>
      <c r="H1539" s="42"/>
      <c r="I1539" s="41"/>
      <c r="J1539" s="43"/>
      <c r="K1539" s="44"/>
      <c r="L1539" s="41"/>
      <c r="M1539" s="41"/>
      <c r="N1539" s="41"/>
      <c r="O1539" s="58" t="s">
        <v>2</v>
      </c>
      <c r="P1539" s="41"/>
      <c r="Q1539" s="41"/>
      <c r="R1539" s="401"/>
      <c r="S1539" s="401"/>
    </row>
    <row r="1540" spans="1:27" s="36" customFormat="1" ht="11.25" outlineLevel="4" x14ac:dyDescent="0.2">
      <c r="A1540" s="37"/>
      <c r="B1540" s="38"/>
      <c r="C1540" s="39" t="s">
        <v>682</v>
      </c>
      <c r="D1540" s="39"/>
      <c r="E1540" s="38"/>
      <c r="F1540" s="40">
        <v>23.6</v>
      </c>
      <c r="G1540" s="41"/>
      <c r="H1540" s="42"/>
      <c r="I1540" s="41"/>
      <c r="J1540" s="43"/>
      <c r="K1540" s="44"/>
      <c r="L1540" s="41"/>
      <c r="M1540" s="41"/>
      <c r="N1540" s="41"/>
      <c r="O1540" s="58" t="s">
        <v>2</v>
      </c>
      <c r="P1540" s="41"/>
      <c r="Q1540" s="41"/>
      <c r="R1540" s="401"/>
      <c r="S1540" s="401"/>
    </row>
    <row r="1541" spans="1:27" s="36" customFormat="1" ht="11.25" outlineLevel="4" x14ac:dyDescent="0.2">
      <c r="A1541" s="37"/>
      <c r="B1541" s="38"/>
      <c r="C1541" s="39" t="s">
        <v>683</v>
      </c>
      <c r="D1541" s="39"/>
      <c r="E1541" s="38"/>
      <c r="F1541" s="40">
        <v>10.25</v>
      </c>
      <c r="G1541" s="41"/>
      <c r="H1541" s="42"/>
      <c r="I1541" s="41"/>
      <c r="J1541" s="43"/>
      <c r="K1541" s="44"/>
      <c r="L1541" s="41"/>
      <c r="M1541" s="41"/>
      <c r="N1541" s="41"/>
      <c r="O1541" s="58" t="s">
        <v>2</v>
      </c>
      <c r="P1541" s="41"/>
      <c r="Q1541" s="41"/>
      <c r="R1541" s="401"/>
      <c r="S1541" s="401"/>
    </row>
    <row r="1542" spans="1:27" s="36" customFormat="1" ht="11.25" outlineLevel="4" x14ac:dyDescent="0.2">
      <c r="A1542" s="37"/>
      <c r="B1542" s="38"/>
      <c r="C1542" s="39" t="s">
        <v>627</v>
      </c>
      <c r="D1542" s="39"/>
      <c r="E1542" s="38"/>
      <c r="F1542" s="40">
        <v>3.6</v>
      </c>
      <c r="G1542" s="41"/>
      <c r="H1542" s="42"/>
      <c r="I1542" s="41"/>
      <c r="J1542" s="43"/>
      <c r="K1542" s="44"/>
      <c r="L1542" s="41"/>
      <c r="M1542" s="41"/>
      <c r="N1542" s="41"/>
      <c r="O1542" s="58" t="s">
        <v>2</v>
      </c>
      <c r="P1542" s="41"/>
      <c r="Q1542" s="41"/>
      <c r="R1542" s="401"/>
      <c r="S1542" s="401"/>
    </row>
    <row r="1543" spans="1:27" s="36" customFormat="1" ht="11.25" outlineLevel="4" x14ac:dyDescent="0.2">
      <c r="A1543" s="37"/>
      <c r="B1543" s="38"/>
      <c r="C1543" s="39" t="s">
        <v>628</v>
      </c>
      <c r="D1543" s="39"/>
      <c r="E1543" s="38"/>
      <c r="F1543" s="40">
        <v>2.1</v>
      </c>
      <c r="G1543" s="41"/>
      <c r="H1543" s="42"/>
      <c r="I1543" s="41"/>
      <c r="J1543" s="43"/>
      <c r="K1543" s="44"/>
      <c r="L1543" s="41"/>
      <c r="M1543" s="41"/>
      <c r="N1543" s="41"/>
      <c r="O1543" s="58" t="s">
        <v>2</v>
      </c>
      <c r="P1543" s="41"/>
      <c r="Q1543" s="41"/>
      <c r="R1543" s="401"/>
      <c r="S1543" s="401"/>
    </row>
    <row r="1544" spans="1:27" s="36" customFormat="1" ht="11.25" outlineLevel="4" x14ac:dyDescent="0.2">
      <c r="A1544" s="37"/>
      <c r="B1544" s="38"/>
      <c r="C1544" s="39" t="s">
        <v>629</v>
      </c>
      <c r="D1544" s="39"/>
      <c r="E1544" s="38"/>
      <c r="F1544" s="40">
        <v>1.5</v>
      </c>
      <c r="G1544" s="41"/>
      <c r="H1544" s="42"/>
      <c r="I1544" s="41"/>
      <c r="J1544" s="43"/>
      <c r="K1544" s="44"/>
      <c r="L1544" s="41"/>
      <c r="M1544" s="41"/>
      <c r="N1544" s="41"/>
      <c r="O1544" s="58" t="s">
        <v>2</v>
      </c>
      <c r="P1544" s="41"/>
      <c r="Q1544" s="41"/>
      <c r="R1544" s="401"/>
      <c r="S1544" s="401"/>
    </row>
    <row r="1545" spans="1:27" s="36" customFormat="1" ht="11.25" outlineLevel="4" x14ac:dyDescent="0.2">
      <c r="A1545" s="37"/>
      <c r="B1545" s="38"/>
      <c r="C1545" s="39" t="s">
        <v>1</v>
      </c>
      <c r="D1545" s="39"/>
      <c r="E1545" s="38"/>
      <c r="F1545" s="40">
        <v>432.9500000000001</v>
      </c>
      <c r="G1545" s="41"/>
      <c r="H1545" s="42"/>
      <c r="I1545" s="41"/>
      <c r="J1545" s="43"/>
      <c r="K1545" s="44"/>
      <c r="L1545" s="41"/>
      <c r="M1545" s="41"/>
      <c r="N1545" s="41"/>
      <c r="O1545" s="58" t="s">
        <v>2</v>
      </c>
      <c r="P1545" s="41"/>
      <c r="Q1545" s="41"/>
      <c r="R1545" s="401"/>
      <c r="S1545" s="401"/>
    </row>
    <row r="1546" spans="1:27" s="36" customFormat="1" ht="11.25" outlineLevel="4" x14ac:dyDescent="0.2">
      <c r="A1546" s="37"/>
      <c r="B1546" s="38"/>
      <c r="C1546" s="39" t="s">
        <v>1666</v>
      </c>
      <c r="D1546" s="39"/>
      <c r="E1546" s="38"/>
      <c r="F1546" s="40">
        <v>21.647500000000001</v>
      </c>
      <c r="G1546" s="41"/>
      <c r="H1546" s="42"/>
      <c r="I1546" s="41"/>
      <c r="J1546" s="43"/>
      <c r="K1546" s="44"/>
      <c r="L1546" s="41"/>
      <c r="M1546" s="41"/>
      <c r="N1546" s="41"/>
      <c r="O1546" s="58" t="s">
        <v>2</v>
      </c>
      <c r="P1546" s="41"/>
      <c r="Q1546" s="41"/>
      <c r="R1546" s="401"/>
      <c r="S1546" s="401"/>
    </row>
    <row r="1547" spans="1:27" s="30" customFormat="1" ht="12" outlineLevel="3" x14ac:dyDescent="0.2">
      <c r="A1547" s="12">
        <v>24</v>
      </c>
      <c r="B1547" s="31" t="s">
        <v>574</v>
      </c>
      <c r="C1547" s="32" t="s">
        <v>1546</v>
      </c>
      <c r="D1547" s="32"/>
      <c r="E1547" s="13" t="s">
        <v>7</v>
      </c>
      <c r="F1547" s="33">
        <v>12.600000000000001</v>
      </c>
      <c r="G1547" s="14">
        <v>0</v>
      </c>
      <c r="H1547" s="33">
        <f>F1547*(1+G1547/100)</f>
        <v>12.600000000000001</v>
      </c>
      <c r="I1547" s="475"/>
      <c r="J1547" s="15">
        <f>H1547*I1547</f>
        <v>0</v>
      </c>
      <c r="K1547" s="34"/>
      <c r="L1547" s="35">
        <f>H1547*K1547</f>
        <v>0</v>
      </c>
      <c r="M1547" s="34">
        <v>2.835E-2</v>
      </c>
      <c r="N1547" s="35">
        <f>H1547*M1547</f>
        <v>0.35721000000000003</v>
      </c>
      <c r="O1547" s="15">
        <v>21</v>
      </c>
      <c r="P1547" s="15">
        <f>J1547*(O1547/100)</f>
        <v>0</v>
      </c>
      <c r="Q1547" s="15">
        <f>J1547+P1547</f>
        <v>0</v>
      </c>
      <c r="R1547" s="400"/>
      <c r="S1547" s="400"/>
      <c r="T1547" s="232"/>
      <c r="U1547" s="232"/>
      <c r="V1547" s="232"/>
      <c r="W1547" s="232"/>
      <c r="X1547" s="232"/>
      <c r="Y1547" s="232"/>
      <c r="Z1547" s="232"/>
      <c r="AA1547" s="232"/>
    </row>
    <row r="1548" spans="1:27" s="36" customFormat="1" ht="11.25" outlineLevel="4" x14ac:dyDescent="0.2">
      <c r="A1548" s="37"/>
      <c r="B1548" s="38"/>
      <c r="C1548" s="39" t="s">
        <v>1184</v>
      </c>
      <c r="D1548" s="39"/>
      <c r="E1548" s="38"/>
      <c r="F1548" s="40">
        <v>0</v>
      </c>
      <c r="G1548" s="41"/>
      <c r="H1548" s="42"/>
      <c r="I1548" s="41"/>
      <c r="J1548" s="43"/>
      <c r="K1548" s="44"/>
      <c r="L1548" s="41"/>
      <c r="M1548" s="41"/>
      <c r="N1548" s="41"/>
      <c r="O1548" s="58" t="s">
        <v>2</v>
      </c>
      <c r="P1548" s="41"/>
      <c r="Q1548" s="41"/>
      <c r="R1548" s="401"/>
      <c r="S1548" s="401"/>
    </row>
    <row r="1549" spans="1:27" s="36" customFormat="1" ht="11.25" outlineLevel="4" x14ac:dyDescent="0.2">
      <c r="A1549" s="37"/>
      <c r="B1549" s="38"/>
      <c r="C1549" s="39" t="s">
        <v>1079</v>
      </c>
      <c r="D1549" s="39"/>
      <c r="E1549" s="38"/>
      <c r="F1549" s="40">
        <v>12.600000000000001</v>
      </c>
      <c r="G1549" s="41"/>
      <c r="H1549" s="42"/>
      <c r="I1549" s="41"/>
      <c r="J1549" s="43"/>
      <c r="K1549" s="44"/>
      <c r="L1549" s="41"/>
      <c r="M1549" s="41"/>
      <c r="N1549" s="41"/>
      <c r="O1549" s="58" t="s">
        <v>2</v>
      </c>
      <c r="P1549" s="41"/>
      <c r="Q1549" s="41"/>
      <c r="R1549" s="401"/>
      <c r="S1549" s="401"/>
    </row>
    <row r="1550" spans="1:27" s="30" customFormat="1" ht="12" outlineLevel="3" x14ac:dyDescent="0.2">
      <c r="A1550" s="12">
        <v>25</v>
      </c>
      <c r="B1550" s="31" t="s">
        <v>582</v>
      </c>
      <c r="C1550" s="32" t="s">
        <v>1628</v>
      </c>
      <c r="D1550" s="32"/>
      <c r="E1550" s="13" t="s">
        <v>7</v>
      </c>
      <c r="F1550" s="33">
        <v>18</v>
      </c>
      <c r="G1550" s="14">
        <v>0</v>
      </c>
      <c r="H1550" s="33">
        <f>F1550*(1+G1550/100)</f>
        <v>18</v>
      </c>
      <c r="I1550" s="475"/>
      <c r="J1550" s="15">
        <f>H1550*I1550</f>
        <v>0</v>
      </c>
      <c r="K1550" s="34"/>
      <c r="L1550" s="35">
        <f>H1550*K1550</f>
        <v>0</v>
      </c>
      <c r="M1550" s="34">
        <v>5.8399999999999997E-3</v>
      </c>
      <c r="N1550" s="35">
        <f>H1550*M1550</f>
        <v>0.10511999999999999</v>
      </c>
      <c r="O1550" s="15">
        <v>21</v>
      </c>
      <c r="P1550" s="15">
        <f>J1550*(O1550/100)</f>
        <v>0</v>
      </c>
      <c r="Q1550" s="15">
        <f>J1550+P1550</f>
        <v>0</v>
      </c>
      <c r="R1550" s="400"/>
      <c r="S1550" s="400"/>
      <c r="T1550" s="232"/>
      <c r="U1550" s="232"/>
      <c r="V1550" s="232"/>
      <c r="W1550" s="232"/>
      <c r="X1550" s="232"/>
      <c r="Y1550" s="232"/>
      <c r="Z1550" s="232"/>
      <c r="AA1550" s="232"/>
    </row>
    <row r="1551" spans="1:27" s="36" customFormat="1" ht="11.25" outlineLevel="4" x14ac:dyDescent="0.2">
      <c r="A1551" s="37"/>
      <c r="B1551" s="38"/>
      <c r="C1551" s="39" t="s">
        <v>1184</v>
      </c>
      <c r="D1551" s="39"/>
      <c r="E1551" s="38"/>
      <c r="F1551" s="40">
        <v>0</v>
      </c>
      <c r="G1551" s="41"/>
      <c r="H1551" s="42"/>
      <c r="I1551" s="41"/>
      <c r="J1551" s="43"/>
      <c r="K1551" s="44"/>
      <c r="L1551" s="41"/>
      <c r="M1551" s="41"/>
      <c r="N1551" s="41"/>
      <c r="O1551" s="58" t="s">
        <v>2</v>
      </c>
      <c r="P1551" s="41"/>
      <c r="Q1551" s="41"/>
      <c r="R1551" s="401"/>
      <c r="S1551" s="401"/>
    </row>
    <row r="1552" spans="1:27" s="36" customFormat="1" ht="11.25" outlineLevel="4" x14ac:dyDescent="0.2">
      <c r="A1552" s="37"/>
      <c r="B1552" s="38"/>
      <c r="C1552" s="39" t="s">
        <v>1084</v>
      </c>
      <c r="D1552" s="39"/>
      <c r="E1552" s="38"/>
      <c r="F1552" s="40">
        <v>18</v>
      </c>
      <c r="G1552" s="41"/>
      <c r="H1552" s="42"/>
      <c r="I1552" s="41"/>
      <c r="J1552" s="43"/>
      <c r="K1552" s="44"/>
      <c r="L1552" s="41"/>
      <c r="M1552" s="41"/>
      <c r="N1552" s="41"/>
      <c r="O1552" s="58" t="s">
        <v>2</v>
      </c>
      <c r="P1552" s="41"/>
      <c r="Q1552" s="41"/>
      <c r="R1552" s="401"/>
      <c r="S1552" s="401"/>
    </row>
    <row r="1553" spans="1:27" s="30" customFormat="1" ht="12" outlineLevel="3" x14ac:dyDescent="0.2">
      <c r="A1553" s="12">
        <v>26</v>
      </c>
      <c r="B1553" s="31" t="s">
        <v>516</v>
      </c>
      <c r="C1553" s="32" t="s">
        <v>1599</v>
      </c>
      <c r="D1553" s="32" t="s">
        <v>13</v>
      </c>
      <c r="E1553" s="13" t="s">
        <v>7</v>
      </c>
      <c r="F1553" s="33">
        <v>18.86</v>
      </c>
      <c r="G1553" s="14">
        <v>0</v>
      </c>
      <c r="H1553" s="33">
        <f>F1553*(1+G1553/100)</f>
        <v>18.86</v>
      </c>
      <c r="I1553" s="475"/>
      <c r="J1553" s="15">
        <f>H1553*I1553</f>
        <v>0</v>
      </c>
      <c r="K1553" s="34"/>
      <c r="L1553" s="35">
        <f>H1553*K1553</f>
        <v>0</v>
      </c>
      <c r="M1553" s="34">
        <v>0.02</v>
      </c>
      <c r="N1553" s="35">
        <f>H1553*M1553</f>
        <v>0.37719999999999998</v>
      </c>
      <c r="O1553" s="15">
        <v>21</v>
      </c>
      <c r="P1553" s="15">
        <f>J1553*(O1553/100)</f>
        <v>0</v>
      </c>
      <c r="Q1553" s="15">
        <f>J1553+P1553</f>
        <v>0</v>
      </c>
      <c r="R1553" s="400"/>
      <c r="S1553" s="400"/>
      <c r="T1553" s="232"/>
      <c r="U1553" s="232"/>
      <c r="V1553" s="232"/>
      <c r="W1553" s="232"/>
      <c r="X1553" s="232"/>
      <c r="Y1553" s="232"/>
      <c r="Z1553" s="232"/>
      <c r="AA1553" s="232"/>
    </row>
    <row r="1554" spans="1:27" s="36" customFormat="1" ht="11.25" outlineLevel="4" x14ac:dyDescent="0.2">
      <c r="A1554" s="37"/>
      <c r="B1554" s="38"/>
      <c r="C1554" s="39" t="s">
        <v>1044</v>
      </c>
      <c r="D1554" s="39"/>
      <c r="E1554" s="38"/>
      <c r="F1554" s="40">
        <v>17.100000000000001</v>
      </c>
      <c r="G1554" s="41"/>
      <c r="H1554" s="42"/>
      <c r="I1554" s="41"/>
      <c r="J1554" s="43"/>
      <c r="K1554" s="44"/>
      <c r="L1554" s="41"/>
      <c r="M1554" s="41"/>
      <c r="N1554" s="41"/>
      <c r="O1554" s="58" t="s">
        <v>2</v>
      </c>
      <c r="P1554" s="41"/>
      <c r="Q1554" s="41"/>
      <c r="R1554" s="401"/>
      <c r="S1554" s="401"/>
    </row>
    <row r="1555" spans="1:27" s="36" customFormat="1" ht="11.25" outlineLevel="4" x14ac:dyDescent="0.2">
      <c r="A1555" s="37"/>
      <c r="B1555" s="38"/>
      <c r="C1555" s="39" t="s">
        <v>914</v>
      </c>
      <c r="D1555" s="39"/>
      <c r="E1555" s="38"/>
      <c r="F1555" s="40">
        <v>1.2</v>
      </c>
      <c r="G1555" s="41"/>
      <c r="H1555" s="42"/>
      <c r="I1555" s="41"/>
      <c r="J1555" s="43"/>
      <c r="K1555" s="44"/>
      <c r="L1555" s="41"/>
      <c r="M1555" s="41"/>
      <c r="N1555" s="41"/>
      <c r="O1555" s="58" t="s">
        <v>2</v>
      </c>
      <c r="P1555" s="41"/>
      <c r="Q1555" s="41"/>
      <c r="R1555" s="401"/>
      <c r="S1555" s="401"/>
    </row>
    <row r="1556" spans="1:27" s="36" customFormat="1" ht="11.25" outlineLevel="4" x14ac:dyDescent="0.2">
      <c r="A1556" s="37"/>
      <c r="B1556" s="38"/>
      <c r="C1556" s="39" t="s">
        <v>916</v>
      </c>
      <c r="D1556" s="39"/>
      <c r="E1556" s="38"/>
      <c r="F1556" s="40">
        <v>0.55999999999999994</v>
      </c>
      <c r="G1556" s="41"/>
      <c r="H1556" s="42"/>
      <c r="I1556" s="41"/>
      <c r="J1556" s="43"/>
      <c r="K1556" s="44"/>
      <c r="L1556" s="41"/>
      <c r="M1556" s="41"/>
      <c r="N1556" s="41"/>
      <c r="O1556" s="58" t="s">
        <v>2</v>
      </c>
      <c r="P1556" s="41"/>
      <c r="Q1556" s="41"/>
      <c r="R1556" s="401"/>
      <c r="S1556" s="401"/>
    </row>
    <row r="1557" spans="1:27" s="30" customFormat="1" ht="24" outlineLevel="3" x14ac:dyDescent="0.2">
      <c r="A1557" s="12">
        <v>27</v>
      </c>
      <c r="B1557" s="31" t="s">
        <v>300</v>
      </c>
      <c r="C1557" s="32" t="s">
        <v>1884</v>
      </c>
      <c r="D1557" s="32" t="s">
        <v>15</v>
      </c>
      <c r="E1557" s="13" t="s">
        <v>3</v>
      </c>
      <c r="F1557" s="33">
        <v>23.6</v>
      </c>
      <c r="G1557" s="14">
        <v>0</v>
      </c>
      <c r="H1557" s="33">
        <f>F1557*(1+G1557/100)</f>
        <v>23.6</v>
      </c>
      <c r="I1557" s="475"/>
      <c r="J1557" s="15">
        <f>H1557*I1557</f>
        <v>0</v>
      </c>
      <c r="K1557" s="34"/>
      <c r="L1557" s="35">
        <f>H1557*K1557</f>
        <v>0</v>
      </c>
      <c r="M1557" s="34">
        <v>1.6E-2</v>
      </c>
      <c r="N1557" s="35">
        <f>H1557*M1557</f>
        <v>0.37760000000000005</v>
      </c>
      <c r="O1557" s="15">
        <v>21</v>
      </c>
      <c r="P1557" s="15">
        <f>J1557*(O1557/100)</f>
        <v>0</v>
      </c>
      <c r="Q1557" s="15">
        <f>J1557+P1557</f>
        <v>0</v>
      </c>
      <c r="R1557" s="400"/>
      <c r="S1557" s="400"/>
      <c r="T1557" s="232"/>
      <c r="U1557" s="232"/>
      <c r="V1557" s="232"/>
      <c r="W1557" s="232"/>
      <c r="X1557" s="232"/>
      <c r="Y1557" s="232"/>
      <c r="Z1557" s="232"/>
      <c r="AA1557" s="232"/>
    </row>
    <row r="1558" spans="1:27" s="36" customFormat="1" ht="11.25" outlineLevel="4" x14ac:dyDescent="0.2">
      <c r="A1558" s="37"/>
      <c r="B1558" s="38"/>
      <c r="C1558" s="39" t="s">
        <v>735</v>
      </c>
      <c r="D1558" s="39"/>
      <c r="E1558" s="38"/>
      <c r="F1558" s="40">
        <v>10</v>
      </c>
      <c r="G1558" s="41"/>
      <c r="H1558" s="42"/>
      <c r="I1558" s="41"/>
      <c r="J1558" s="43"/>
      <c r="K1558" s="44"/>
      <c r="L1558" s="41"/>
      <c r="M1558" s="41"/>
      <c r="N1558" s="41"/>
      <c r="O1558" s="58" t="s">
        <v>2</v>
      </c>
      <c r="P1558" s="41"/>
      <c r="Q1558" s="41"/>
      <c r="R1558" s="401"/>
      <c r="S1558" s="401"/>
    </row>
    <row r="1559" spans="1:27" s="36" customFormat="1" ht="11.25" outlineLevel="4" x14ac:dyDescent="0.2">
      <c r="A1559" s="37"/>
      <c r="B1559" s="38"/>
      <c r="C1559" s="39" t="s">
        <v>698</v>
      </c>
      <c r="D1559" s="39"/>
      <c r="E1559" s="38"/>
      <c r="F1559" s="40">
        <v>13.6</v>
      </c>
      <c r="G1559" s="41"/>
      <c r="H1559" s="42"/>
      <c r="I1559" s="41"/>
      <c r="J1559" s="43"/>
      <c r="K1559" s="44"/>
      <c r="L1559" s="41"/>
      <c r="M1559" s="41"/>
      <c r="N1559" s="41"/>
      <c r="O1559" s="58" t="s">
        <v>2</v>
      </c>
      <c r="P1559" s="41"/>
      <c r="Q1559" s="41"/>
      <c r="R1559" s="401"/>
      <c r="S1559" s="401"/>
    </row>
    <row r="1560" spans="1:27" s="30" customFormat="1" ht="12" outlineLevel="3" x14ac:dyDescent="0.2">
      <c r="A1560" s="12">
        <v>28</v>
      </c>
      <c r="B1560" s="31" t="s">
        <v>98</v>
      </c>
      <c r="C1560" s="32" t="s">
        <v>1639</v>
      </c>
      <c r="D1560" s="32"/>
      <c r="E1560" s="13" t="s">
        <v>7</v>
      </c>
      <c r="F1560" s="33">
        <v>437</v>
      </c>
      <c r="G1560" s="14">
        <v>0</v>
      </c>
      <c r="H1560" s="33">
        <f>F1560*(1+G1560/100)</f>
        <v>437</v>
      </c>
      <c r="I1560" s="475"/>
      <c r="J1560" s="15">
        <f>H1560*I1560</f>
        <v>0</v>
      </c>
      <c r="K1560" s="34"/>
      <c r="L1560" s="35">
        <f>H1560*K1560</f>
        <v>0</v>
      </c>
      <c r="M1560" s="34">
        <v>1.2999999999999999E-3</v>
      </c>
      <c r="N1560" s="35">
        <f>H1560*M1560</f>
        <v>0.56809999999999994</v>
      </c>
      <c r="O1560" s="15">
        <v>21</v>
      </c>
      <c r="P1560" s="15">
        <f>J1560*(O1560/100)</f>
        <v>0</v>
      </c>
      <c r="Q1560" s="15">
        <f>J1560+P1560</f>
        <v>0</v>
      </c>
      <c r="R1560" s="400"/>
      <c r="S1560" s="400"/>
      <c r="T1560" s="232"/>
      <c r="U1560" s="232"/>
      <c r="V1560" s="232"/>
      <c r="W1560" s="232"/>
      <c r="X1560" s="232"/>
      <c r="Y1560" s="232"/>
      <c r="Z1560" s="232"/>
      <c r="AA1560" s="232"/>
    </row>
    <row r="1561" spans="1:27" s="60" customFormat="1" ht="12.75" customHeight="1" outlineLevel="3" x14ac:dyDescent="0.2">
      <c r="A1561" s="61"/>
      <c r="B1561" s="62"/>
      <c r="C1561" s="63"/>
      <c r="D1561" s="65"/>
      <c r="E1561" s="62"/>
      <c r="F1561" s="64"/>
      <c r="G1561" s="65"/>
      <c r="H1561" s="64"/>
      <c r="I1561" s="65"/>
      <c r="J1561" s="66"/>
      <c r="K1561" s="67"/>
      <c r="L1561" s="65"/>
      <c r="M1561" s="65"/>
      <c r="N1561" s="65"/>
      <c r="O1561" s="59" t="s">
        <v>2</v>
      </c>
      <c r="P1561" s="65"/>
      <c r="Q1561" s="65"/>
      <c r="R1561" s="402"/>
      <c r="S1561" s="402"/>
      <c r="T1561" s="233"/>
      <c r="U1561" s="233"/>
      <c r="V1561" s="233"/>
      <c r="W1561" s="233"/>
      <c r="X1561" s="233"/>
      <c r="Y1561" s="233"/>
      <c r="Z1561" s="233"/>
      <c r="AA1561" s="233"/>
    </row>
    <row r="1562" spans="1:27" s="21" customFormat="1" ht="16.5" customHeight="1" outlineLevel="2" x14ac:dyDescent="0.2">
      <c r="A1562" s="22"/>
      <c r="B1562" s="23"/>
      <c r="C1562" s="23" t="s">
        <v>1461</v>
      </c>
      <c r="D1562" s="29"/>
      <c r="E1562" s="6"/>
      <c r="F1562" s="24"/>
      <c r="G1562" s="25"/>
      <c r="H1562" s="24"/>
      <c r="I1562" s="25"/>
      <c r="J1562" s="26">
        <f>SUBTOTAL(9,J1563:J1575)</f>
        <v>0</v>
      </c>
      <c r="K1562" s="27"/>
      <c r="L1562" s="28">
        <f>SUBTOTAL(9,L1563:L1575)</f>
        <v>0</v>
      </c>
      <c r="M1562" s="25"/>
      <c r="N1562" s="28">
        <f>SUBTOTAL(9,N1563:N1575)</f>
        <v>0</v>
      </c>
      <c r="O1562" s="57" t="s">
        <v>2</v>
      </c>
      <c r="P1562" s="26">
        <f>SUBTOTAL(9,P1563:P1575)</f>
        <v>0</v>
      </c>
      <c r="Q1562" s="26">
        <f>SUBTOTAL(9,Q1563:Q1575)</f>
        <v>0</v>
      </c>
      <c r="R1562" s="399"/>
      <c r="S1562" s="399"/>
      <c r="T1562" s="231"/>
      <c r="U1562" s="231"/>
      <c r="V1562" s="231"/>
      <c r="W1562" s="231"/>
      <c r="X1562" s="231"/>
      <c r="Y1562" s="231"/>
      <c r="Z1562" s="231"/>
      <c r="AA1562" s="231"/>
    </row>
    <row r="1563" spans="1:27" s="30" customFormat="1" ht="24" outlineLevel="3" x14ac:dyDescent="0.2">
      <c r="A1563" s="12">
        <v>1</v>
      </c>
      <c r="B1563" s="31" t="s">
        <v>389</v>
      </c>
      <c r="C1563" s="32" t="s">
        <v>1986</v>
      </c>
      <c r="D1563" s="32"/>
      <c r="E1563" s="13" t="s">
        <v>4</v>
      </c>
      <c r="F1563" s="33">
        <v>237.81623813500005</v>
      </c>
      <c r="G1563" s="14">
        <v>0</v>
      </c>
      <c r="H1563" s="33">
        <f>F1563*(1+G1563/100)</f>
        <v>237.81623813500005</v>
      </c>
      <c r="I1563" s="475"/>
      <c r="J1563" s="15">
        <f>H1563*I1563</f>
        <v>0</v>
      </c>
      <c r="K1563" s="34"/>
      <c r="L1563" s="35">
        <f>H1563*K1563</f>
        <v>0</v>
      </c>
      <c r="M1563" s="34"/>
      <c r="N1563" s="35">
        <f>H1563*M1563</f>
        <v>0</v>
      </c>
      <c r="O1563" s="15">
        <v>21</v>
      </c>
      <c r="P1563" s="15">
        <f>J1563*(O1563/100)</f>
        <v>0</v>
      </c>
      <c r="Q1563" s="15">
        <f>J1563+P1563</f>
        <v>0</v>
      </c>
      <c r="R1563" s="400"/>
      <c r="S1563" s="400"/>
      <c r="T1563" s="232"/>
      <c r="U1563" s="232"/>
      <c r="V1563" s="232"/>
      <c r="W1563" s="232"/>
      <c r="X1563" s="232"/>
      <c r="Y1563" s="232"/>
      <c r="Z1563" s="232"/>
      <c r="AA1563" s="232"/>
    </row>
    <row r="1564" spans="1:27" s="30" customFormat="1" ht="24" outlineLevel="3" x14ac:dyDescent="0.2">
      <c r="A1564" s="12">
        <v>2</v>
      </c>
      <c r="B1564" s="31" t="s">
        <v>391</v>
      </c>
      <c r="C1564" s="32" t="s">
        <v>1953</v>
      </c>
      <c r="D1564" s="32"/>
      <c r="E1564" s="13" t="s">
        <v>4</v>
      </c>
      <c r="F1564" s="33">
        <v>237.816</v>
      </c>
      <c r="G1564" s="14">
        <v>0</v>
      </c>
      <c r="H1564" s="33">
        <f>F1564*(1+G1564/100)</f>
        <v>237.816</v>
      </c>
      <c r="I1564" s="475"/>
      <c r="J1564" s="15">
        <f>H1564*I1564</f>
        <v>0</v>
      </c>
      <c r="K1564" s="34"/>
      <c r="L1564" s="35">
        <f>H1564*K1564</f>
        <v>0</v>
      </c>
      <c r="M1564" s="34"/>
      <c r="N1564" s="35">
        <f>H1564*M1564</f>
        <v>0</v>
      </c>
      <c r="O1564" s="15">
        <v>21</v>
      </c>
      <c r="P1564" s="15">
        <f>J1564*(O1564/100)</f>
        <v>0</v>
      </c>
      <c r="Q1564" s="15">
        <f>J1564+P1564</f>
        <v>0</v>
      </c>
      <c r="R1564" s="400"/>
      <c r="S1564" s="400"/>
      <c r="T1564" s="232"/>
      <c r="U1564" s="232"/>
      <c r="V1564" s="232"/>
      <c r="W1564" s="232"/>
      <c r="X1564" s="232"/>
      <c r="Y1564" s="232"/>
      <c r="Z1564" s="232"/>
      <c r="AA1564" s="232"/>
    </row>
    <row r="1565" spans="1:27" s="30" customFormat="1" ht="24" outlineLevel="3" x14ac:dyDescent="0.2">
      <c r="A1565" s="12">
        <v>3</v>
      </c>
      <c r="B1565" s="31" t="s">
        <v>390</v>
      </c>
      <c r="C1565" s="32" t="s">
        <v>1878</v>
      </c>
      <c r="D1565" s="32"/>
      <c r="E1565" s="13" t="s">
        <v>4</v>
      </c>
      <c r="F1565" s="33">
        <v>5707.5839999999998</v>
      </c>
      <c r="G1565" s="14">
        <v>0</v>
      </c>
      <c r="H1565" s="33">
        <f>F1565*(1+G1565/100)</f>
        <v>5707.5839999999998</v>
      </c>
      <c r="I1565" s="475"/>
      <c r="J1565" s="15">
        <f>H1565*I1565</f>
        <v>0</v>
      </c>
      <c r="K1565" s="34"/>
      <c r="L1565" s="35">
        <f>H1565*K1565</f>
        <v>0</v>
      </c>
      <c r="M1565" s="34"/>
      <c r="N1565" s="35">
        <f>H1565*M1565</f>
        <v>0</v>
      </c>
      <c r="O1565" s="15">
        <v>21</v>
      </c>
      <c r="P1565" s="15">
        <f>J1565*(O1565/100)</f>
        <v>0</v>
      </c>
      <c r="Q1565" s="15">
        <f>J1565+P1565</f>
        <v>0</v>
      </c>
      <c r="R1565" s="400"/>
      <c r="S1565" s="400"/>
      <c r="T1565" s="232"/>
      <c r="U1565" s="232"/>
      <c r="V1565" s="232"/>
      <c r="W1565" s="232"/>
      <c r="X1565" s="232"/>
      <c r="Y1565" s="232"/>
      <c r="Z1565" s="232"/>
      <c r="AA1565" s="232"/>
    </row>
    <row r="1566" spans="1:27" s="36" customFormat="1" ht="11.25" outlineLevel="4" x14ac:dyDescent="0.2">
      <c r="A1566" s="37"/>
      <c r="B1566" s="38"/>
      <c r="C1566" s="39" t="s">
        <v>443</v>
      </c>
      <c r="D1566" s="39"/>
      <c r="E1566" s="38"/>
      <c r="F1566" s="40">
        <v>5707.5839999999998</v>
      </c>
      <c r="G1566" s="41"/>
      <c r="H1566" s="42"/>
      <c r="I1566" s="41"/>
      <c r="J1566" s="43"/>
      <c r="K1566" s="44"/>
      <c r="L1566" s="41"/>
      <c r="M1566" s="41"/>
      <c r="N1566" s="41"/>
      <c r="O1566" s="58" t="s">
        <v>2</v>
      </c>
      <c r="P1566" s="41"/>
      <c r="Q1566" s="41"/>
      <c r="R1566" s="401"/>
      <c r="S1566" s="401"/>
    </row>
    <row r="1567" spans="1:27" s="30" customFormat="1" ht="24" outlineLevel="3" x14ac:dyDescent="0.2">
      <c r="A1567" s="12">
        <v>4</v>
      </c>
      <c r="B1567" s="31" t="s">
        <v>393</v>
      </c>
      <c r="C1567" s="32" t="s">
        <v>1900</v>
      </c>
      <c r="D1567" s="32"/>
      <c r="E1567" s="13" t="s">
        <v>4</v>
      </c>
      <c r="F1567" s="33">
        <v>54.302999999999997</v>
      </c>
      <c r="G1567" s="14">
        <v>0</v>
      </c>
      <c r="H1567" s="33">
        <f t="shared" ref="H1567:H1574" si="0">F1567*(1+G1567/100)</f>
        <v>54.302999999999997</v>
      </c>
      <c r="I1567" s="475"/>
      <c r="J1567" s="15">
        <f t="shared" ref="J1567:J1574" si="1">H1567*I1567</f>
        <v>0</v>
      </c>
      <c r="K1567" s="34"/>
      <c r="L1567" s="35">
        <f t="shared" ref="L1567:L1574" si="2">H1567*K1567</f>
        <v>0</v>
      </c>
      <c r="M1567" s="34"/>
      <c r="N1567" s="35">
        <f t="shared" ref="N1567:N1574" si="3">H1567*M1567</f>
        <v>0</v>
      </c>
      <c r="O1567" s="15">
        <v>21</v>
      </c>
      <c r="P1567" s="15">
        <f t="shared" ref="P1567:P1574" si="4">J1567*(O1567/100)</f>
        <v>0</v>
      </c>
      <c r="Q1567" s="15">
        <f t="shared" ref="Q1567:Q1574" si="5">J1567+P1567</f>
        <v>0</v>
      </c>
      <c r="R1567" s="400"/>
      <c r="S1567" s="400"/>
      <c r="T1567" s="232"/>
      <c r="U1567" s="232"/>
      <c r="V1567" s="232"/>
      <c r="W1567" s="232"/>
      <c r="X1567" s="232"/>
      <c r="Y1567" s="232"/>
      <c r="Z1567" s="232"/>
      <c r="AA1567" s="232"/>
    </row>
    <row r="1568" spans="1:27" s="30" customFormat="1" ht="24" outlineLevel="3" x14ac:dyDescent="0.2">
      <c r="A1568" s="12">
        <v>5</v>
      </c>
      <c r="B1568" s="31" t="s">
        <v>519</v>
      </c>
      <c r="C1568" s="32" t="s">
        <v>1940</v>
      </c>
      <c r="D1568" s="32"/>
      <c r="E1568" s="13" t="s">
        <v>4</v>
      </c>
      <c r="F1568" s="33">
        <v>9.4789999999999992</v>
      </c>
      <c r="G1568" s="14">
        <v>0</v>
      </c>
      <c r="H1568" s="33">
        <f t="shared" si="0"/>
        <v>9.4789999999999992</v>
      </c>
      <c r="I1568" s="475"/>
      <c r="J1568" s="15">
        <f t="shared" si="1"/>
        <v>0</v>
      </c>
      <c r="K1568" s="34"/>
      <c r="L1568" s="35">
        <f t="shared" si="2"/>
        <v>0</v>
      </c>
      <c r="M1568" s="34"/>
      <c r="N1568" s="35">
        <f t="shared" si="3"/>
        <v>0</v>
      </c>
      <c r="O1568" s="15">
        <v>21</v>
      </c>
      <c r="P1568" s="15">
        <f t="shared" si="4"/>
        <v>0</v>
      </c>
      <c r="Q1568" s="15">
        <f t="shared" si="5"/>
        <v>0</v>
      </c>
      <c r="R1568" s="400"/>
      <c r="S1568" s="400"/>
      <c r="T1568" s="232"/>
      <c r="U1568" s="232"/>
      <c r="V1568" s="232"/>
      <c r="W1568" s="232"/>
      <c r="X1568" s="232"/>
      <c r="Y1568" s="232"/>
      <c r="Z1568" s="232"/>
      <c r="AA1568" s="232"/>
    </row>
    <row r="1569" spans="1:27" s="30" customFormat="1" ht="24" outlineLevel="3" x14ac:dyDescent="0.2">
      <c r="A1569" s="12">
        <v>6</v>
      </c>
      <c r="B1569" s="31" t="s">
        <v>396</v>
      </c>
      <c r="C1569" s="32" t="s">
        <v>1967</v>
      </c>
      <c r="D1569" s="32"/>
      <c r="E1569" s="13" t="s">
        <v>4</v>
      </c>
      <c r="F1569" s="33">
        <v>109.19499999999999</v>
      </c>
      <c r="G1569" s="14">
        <v>0</v>
      </c>
      <c r="H1569" s="33">
        <f t="shared" si="0"/>
        <v>109.19499999999999</v>
      </c>
      <c r="I1569" s="475"/>
      <c r="J1569" s="15">
        <f t="shared" si="1"/>
        <v>0</v>
      </c>
      <c r="K1569" s="34"/>
      <c r="L1569" s="35">
        <f t="shared" si="2"/>
        <v>0</v>
      </c>
      <c r="M1569" s="34"/>
      <c r="N1569" s="35">
        <f t="shared" si="3"/>
        <v>0</v>
      </c>
      <c r="O1569" s="15">
        <v>21</v>
      </c>
      <c r="P1569" s="15">
        <f t="shared" si="4"/>
        <v>0</v>
      </c>
      <c r="Q1569" s="15">
        <f t="shared" si="5"/>
        <v>0</v>
      </c>
      <c r="R1569" s="400"/>
      <c r="S1569" s="400"/>
      <c r="T1569" s="232"/>
      <c r="U1569" s="232"/>
      <c r="V1569" s="232"/>
      <c r="W1569" s="232"/>
      <c r="X1569" s="232"/>
      <c r="Y1569" s="232"/>
      <c r="Z1569" s="232"/>
      <c r="AA1569" s="232"/>
    </row>
    <row r="1570" spans="1:27" s="30" customFormat="1" ht="24" outlineLevel="3" x14ac:dyDescent="0.2">
      <c r="A1570" s="12">
        <v>7</v>
      </c>
      <c r="B1570" s="31" t="s">
        <v>392</v>
      </c>
      <c r="C1570" s="32" t="s">
        <v>1966</v>
      </c>
      <c r="D1570" s="32"/>
      <c r="E1570" s="13" t="s">
        <v>4</v>
      </c>
      <c r="F1570" s="33">
        <v>61.328000000000003</v>
      </c>
      <c r="G1570" s="14">
        <v>0</v>
      </c>
      <c r="H1570" s="33">
        <f t="shared" si="0"/>
        <v>61.328000000000003</v>
      </c>
      <c r="I1570" s="475"/>
      <c r="J1570" s="15">
        <f t="shared" si="1"/>
        <v>0</v>
      </c>
      <c r="K1570" s="34"/>
      <c r="L1570" s="35">
        <f t="shared" si="2"/>
        <v>0</v>
      </c>
      <c r="M1570" s="34"/>
      <c r="N1570" s="35">
        <f t="shared" si="3"/>
        <v>0</v>
      </c>
      <c r="O1570" s="15">
        <v>21</v>
      </c>
      <c r="P1570" s="15">
        <f t="shared" si="4"/>
        <v>0</v>
      </c>
      <c r="Q1570" s="15">
        <f t="shared" si="5"/>
        <v>0</v>
      </c>
      <c r="R1570" s="400"/>
      <c r="S1570" s="400"/>
      <c r="T1570" s="232"/>
      <c r="U1570" s="232"/>
      <c r="V1570" s="232"/>
      <c r="W1570" s="232"/>
      <c r="X1570" s="232"/>
      <c r="Y1570" s="232"/>
      <c r="Z1570" s="232"/>
      <c r="AA1570" s="232"/>
    </row>
    <row r="1571" spans="1:27" s="30" customFormat="1" ht="24" outlineLevel="3" x14ac:dyDescent="0.2">
      <c r="A1571" s="12">
        <v>8</v>
      </c>
      <c r="B1571" s="31" t="s">
        <v>394</v>
      </c>
      <c r="C1571" s="32" t="s">
        <v>1981</v>
      </c>
      <c r="D1571" s="32"/>
      <c r="E1571" s="13" t="s">
        <v>4</v>
      </c>
      <c r="F1571" s="33">
        <v>0.35699999999999998</v>
      </c>
      <c r="G1571" s="14">
        <v>0</v>
      </c>
      <c r="H1571" s="33">
        <f t="shared" si="0"/>
        <v>0.35699999999999998</v>
      </c>
      <c r="I1571" s="475"/>
      <c r="J1571" s="15">
        <f t="shared" si="1"/>
        <v>0</v>
      </c>
      <c r="K1571" s="34"/>
      <c r="L1571" s="35">
        <f t="shared" si="2"/>
        <v>0</v>
      </c>
      <c r="M1571" s="34"/>
      <c r="N1571" s="35">
        <f t="shared" si="3"/>
        <v>0</v>
      </c>
      <c r="O1571" s="15">
        <v>21</v>
      </c>
      <c r="P1571" s="15">
        <f t="shared" si="4"/>
        <v>0</v>
      </c>
      <c r="Q1571" s="15">
        <f t="shared" si="5"/>
        <v>0</v>
      </c>
      <c r="R1571" s="400"/>
      <c r="S1571" s="400"/>
      <c r="T1571" s="232"/>
      <c r="U1571" s="232"/>
      <c r="V1571" s="232"/>
      <c r="W1571" s="232"/>
      <c r="X1571" s="232"/>
      <c r="Y1571" s="232"/>
      <c r="Z1571" s="232"/>
      <c r="AA1571" s="232"/>
    </row>
    <row r="1572" spans="1:27" s="30" customFormat="1" ht="24" outlineLevel="3" x14ac:dyDescent="0.2">
      <c r="A1572" s="12">
        <v>9</v>
      </c>
      <c r="B1572" s="31" t="s">
        <v>397</v>
      </c>
      <c r="C1572" s="32" t="s">
        <v>1988</v>
      </c>
      <c r="D1572" s="32"/>
      <c r="E1572" s="13" t="s">
        <v>4</v>
      </c>
      <c r="F1572" s="33">
        <v>2.5859999999999999</v>
      </c>
      <c r="G1572" s="14">
        <v>0</v>
      </c>
      <c r="H1572" s="33">
        <f t="shared" si="0"/>
        <v>2.5859999999999999</v>
      </c>
      <c r="I1572" s="475"/>
      <c r="J1572" s="15">
        <f t="shared" si="1"/>
        <v>0</v>
      </c>
      <c r="K1572" s="34"/>
      <c r="L1572" s="35">
        <f t="shared" si="2"/>
        <v>0</v>
      </c>
      <c r="M1572" s="34"/>
      <c r="N1572" s="35">
        <f t="shared" si="3"/>
        <v>0</v>
      </c>
      <c r="O1572" s="15">
        <v>21</v>
      </c>
      <c r="P1572" s="15">
        <f t="shared" si="4"/>
        <v>0</v>
      </c>
      <c r="Q1572" s="15">
        <f t="shared" si="5"/>
        <v>0</v>
      </c>
      <c r="R1572" s="400"/>
      <c r="S1572" s="400"/>
      <c r="T1572" s="232"/>
      <c r="U1572" s="232"/>
      <c r="V1572" s="232"/>
      <c r="W1572" s="232"/>
      <c r="X1572" s="232"/>
      <c r="Y1572" s="232"/>
      <c r="Z1572" s="232"/>
      <c r="AA1572" s="232"/>
    </row>
    <row r="1573" spans="1:27" s="30" customFormat="1" ht="24" outlineLevel="3" x14ac:dyDescent="0.2">
      <c r="A1573" s="12">
        <v>10</v>
      </c>
      <c r="B1573" s="31" t="s">
        <v>399</v>
      </c>
      <c r="C1573" s="32" t="s">
        <v>1962</v>
      </c>
      <c r="D1573" s="32"/>
      <c r="E1573" s="13" t="s">
        <v>4</v>
      </c>
      <c r="F1573" s="33">
        <v>0.56799999999999995</v>
      </c>
      <c r="G1573" s="14">
        <v>0</v>
      </c>
      <c r="H1573" s="33">
        <f t="shared" si="0"/>
        <v>0.56799999999999995</v>
      </c>
      <c r="I1573" s="475"/>
      <c r="J1573" s="15">
        <f t="shared" si="1"/>
        <v>0</v>
      </c>
      <c r="K1573" s="34"/>
      <c r="L1573" s="35">
        <f t="shared" si="2"/>
        <v>0</v>
      </c>
      <c r="M1573" s="34"/>
      <c r="N1573" s="35">
        <f t="shared" si="3"/>
        <v>0</v>
      </c>
      <c r="O1573" s="15">
        <v>21</v>
      </c>
      <c r="P1573" s="15">
        <f t="shared" si="4"/>
        <v>0</v>
      </c>
      <c r="Q1573" s="15">
        <f t="shared" si="5"/>
        <v>0</v>
      </c>
      <c r="R1573" s="400"/>
      <c r="S1573" s="400"/>
      <c r="T1573" s="232"/>
      <c r="U1573" s="232"/>
      <c r="V1573" s="232"/>
      <c r="W1573" s="232"/>
      <c r="X1573" s="232"/>
      <c r="Y1573" s="232"/>
      <c r="Z1573" s="232"/>
      <c r="AA1573" s="232"/>
    </row>
    <row r="1574" spans="1:27" s="30" customFormat="1" ht="12" outlineLevel="3" x14ac:dyDescent="0.2">
      <c r="A1574" s="12">
        <v>11</v>
      </c>
      <c r="B1574" s="31" t="s">
        <v>400</v>
      </c>
      <c r="C1574" s="32" t="s">
        <v>1773</v>
      </c>
      <c r="D1574" s="32"/>
      <c r="E1574" s="13" t="s">
        <v>4</v>
      </c>
      <c r="F1574" s="33">
        <v>533.91388091949989</v>
      </c>
      <c r="G1574" s="14">
        <v>0</v>
      </c>
      <c r="H1574" s="33">
        <f t="shared" si="0"/>
        <v>533.91388091949989</v>
      </c>
      <c r="I1574" s="475"/>
      <c r="J1574" s="15">
        <f t="shared" si="1"/>
        <v>0</v>
      </c>
      <c r="K1574" s="34"/>
      <c r="L1574" s="35">
        <f t="shared" si="2"/>
        <v>0</v>
      </c>
      <c r="M1574" s="34"/>
      <c r="N1574" s="35">
        <f t="shared" si="3"/>
        <v>0</v>
      </c>
      <c r="O1574" s="15">
        <v>21</v>
      </c>
      <c r="P1574" s="15">
        <f t="shared" si="4"/>
        <v>0</v>
      </c>
      <c r="Q1574" s="15">
        <f t="shared" si="5"/>
        <v>0</v>
      </c>
      <c r="R1574" s="400"/>
      <c r="S1574" s="400"/>
      <c r="T1574" s="232"/>
      <c r="U1574" s="232"/>
      <c r="V1574" s="232"/>
      <c r="W1574" s="232"/>
      <c r="X1574" s="232"/>
      <c r="Y1574" s="232"/>
      <c r="Z1574" s="232"/>
      <c r="AA1574" s="232"/>
    </row>
    <row r="1575" spans="1:27" s="60" customFormat="1" ht="12.75" customHeight="1" outlineLevel="3" x14ac:dyDescent="0.2">
      <c r="A1575" s="61"/>
      <c r="B1575" s="62"/>
      <c r="C1575" s="63"/>
      <c r="D1575" s="65"/>
      <c r="E1575" s="62"/>
      <c r="F1575" s="64"/>
      <c r="G1575" s="65"/>
      <c r="H1575" s="64"/>
      <c r="I1575" s="65"/>
      <c r="J1575" s="66"/>
      <c r="K1575" s="67"/>
      <c r="L1575" s="65"/>
      <c r="M1575" s="65"/>
      <c r="N1575" s="65"/>
      <c r="O1575" s="59" t="s">
        <v>2</v>
      </c>
      <c r="P1575" s="65"/>
      <c r="Q1575" s="65"/>
      <c r="R1575" s="402"/>
      <c r="S1575" s="402"/>
      <c r="T1575" s="233"/>
      <c r="U1575" s="233"/>
      <c r="V1575" s="233"/>
      <c r="W1575" s="233"/>
      <c r="X1575" s="233"/>
      <c r="Y1575" s="233"/>
      <c r="Z1575" s="233"/>
      <c r="AA1575" s="233"/>
    </row>
    <row r="1576" spans="1:27" s="60" customFormat="1" ht="12.75" customHeight="1" outlineLevel="2" x14ac:dyDescent="0.2">
      <c r="A1576" s="61"/>
      <c r="B1576" s="62"/>
      <c r="C1576" s="63"/>
      <c r="D1576" s="65"/>
      <c r="E1576" s="62"/>
      <c r="F1576" s="64"/>
      <c r="G1576" s="65"/>
      <c r="H1576" s="64"/>
      <c r="I1576" s="65"/>
      <c r="J1576" s="66"/>
      <c r="K1576" s="67"/>
      <c r="L1576" s="65"/>
      <c r="M1576" s="65"/>
      <c r="N1576" s="65"/>
      <c r="O1576" s="59" t="s">
        <v>2</v>
      </c>
      <c r="P1576" s="65"/>
      <c r="Q1576" s="65"/>
      <c r="R1576" s="402"/>
      <c r="S1576" s="402"/>
      <c r="T1576" s="233"/>
      <c r="U1576" s="233"/>
      <c r="V1576" s="233"/>
      <c r="W1576" s="233"/>
      <c r="X1576" s="233"/>
      <c r="Y1576" s="233"/>
      <c r="Z1576" s="233"/>
      <c r="AA1576" s="233"/>
    </row>
    <row r="1577" spans="1:27" s="193" customFormat="1" ht="18.75" customHeight="1" outlineLevel="1" x14ac:dyDescent="0.2">
      <c r="A1577" s="194"/>
      <c r="B1577" s="195"/>
      <c r="C1577" s="195" t="s">
        <v>1036</v>
      </c>
      <c r="D1577" s="196"/>
      <c r="E1577" s="197"/>
      <c r="F1577" s="198"/>
      <c r="G1577" s="199"/>
      <c r="H1577" s="198"/>
      <c r="I1577" s="199"/>
      <c r="J1577" s="200">
        <f>SUBTOTAL(9,J1578:J2328)</f>
        <v>0</v>
      </c>
      <c r="K1577" s="190"/>
      <c r="L1577" s="191">
        <f>SUBTOTAL(9,L1578:L2328)</f>
        <v>3.1947332100000008</v>
      </c>
      <c r="M1577" s="189"/>
      <c r="N1577" s="191">
        <f>SUBTOTAL(9,N1578:N2328)</f>
        <v>0.47856386000000001</v>
      </c>
      <c r="O1577" s="192" t="s">
        <v>2</v>
      </c>
      <c r="P1577" s="187">
        <f>SUBTOTAL(9,P1578:P2328)</f>
        <v>0</v>
      </c>
      <c r="Q1577" s="187">
        <f>SUBTOTAL(9,Q1578:Q2328)</f>
        <v>0</v>
      </c>
      <c r="R1577" s="398"/>
      <c r="S1577" s="398"/>
      <c r="T1577" s="230"/>
      <c r="U1577" s="230"/>
      <c r="V1577" s="230"/>
      <c r="W1577" s="230"/>
      <c r="X1577" s="230"/>
      <c r="Y1577" s="230"/>
      <c r="Z1577" s="230"/>
      <c r="AA1577" s="230"/>
    </row>
    <row r="1578" spans="1:27" s="21" customFormat="1" ht="16.5" customHeight="1" outlineLevel="2" x14ac:dyDescent="0.2">
      <c r="A1578" s="22"/>
      <c r="B1578" s="23"/>
      <c r="C1578" s="23" t="s">
        <v>1577</v>
      </c>
      <c r="D1578" s="29"/>
      <c r="E1578" s="6"/>
      <c r="F1578" s="24"/>
      <c r="G1578" s="25"/>
      <c r="H1578" s="24"/>
      <c r="I1578" s="25"/>
      <c r="J1578" s="26">
        <f>SUBTOTAL(9,J1579:J1675)</f>
        <v>0</v>
      </c>
      <c r="K1578" s="27"/>
      <c r="L1578" s="28">
        <f>SUBTOTAL(9,L1579:L1675)</f>
        <v>0</v>
      </c>
      <c r="M1578" s="25"/>
      <c r="N1578" s="28">
        <f>SUBTOTAL(9,N1579:N1675)</f>
        <v>0</v>
      </c>
      <c r="O1578" s="57" t="s">
        <v>2</v>
      </c>
      <c r="P1578" s="26">
        <f>SUBTOTAL(9,P1579:P1675)</f>
        <v>0</v>
      </c>
      <c r="Q1578" s="26">
        <f>SUBTOTAL(9,Q1579:Q1675)</f>
        <v>0</v>
      </c>
      <c r="R1578" s="399"/>
      <c r="S1578" s="399"/>
      <c r="T1578" s="231"/>
      <c r="U1578" s="231"/>
      <c r="V1578" s="231"/>
      <c r="W1578" s="231"/>
      <c r="X1578" s="231"/>
      <c r="Y1578" s="231"/>
      <c r="Z1578" s="231"/>
      <c r="AA1578" s="231"/>
    </row>
    <row r="1579" spans="1:27" s="30" customFormat="1" ht="48" outlineLevel="3" x14ac:dyDescent="0.2">
      <c r="A1579" s="92">
        <v>1</v>
      </c>
      <c r="B1579" s="93" t="s">
        <v>71</v>
      </c>
      <c r="C1579" s="94" t="s">
        <v>2052</v>
      </c>
      <c r="D1579" s="95"/>
      <c r="E1579" s="96"/>
      <c r="F1579" s="97"/>
      <c r="G1579" s="98"/>
      <c r="H1579" s="97"/>
      <c r="I1579" s="98"/>
      <c r="J1579" s="99"/>
      <c r="K1579" s="132"/>
      <c r="L1579" s="133"/>
      <c r="M1579" s="132"/>
      <c r="N1579" s="133"/>
      <c r="O1579" s="99"/>
      <c r="P1579" s="99"/>
      <c r="Q1579" s="99"/>
      <c r="R1579" s="400"/>
      <c r="S1579" s="400"/>
      <c r="T1579" s="232"/>
      <c r="U1579" s="232"/>
      <c r="V1579" s="232"/>
      <c r="W1579" s="232"/>
      <c r="X1579" s="232"/>
      <c r="Y1579" s="232"/>
      <c r="Z1579" s="232"/>
      <c r="AA1579" s="232"/>
    </row>
    <row r="1580" spans="1:27" s="30" customFormat="1" ht="90" outlineLevel="3" x14ac:dyDescent="0.2">
      <c r="A1580" s="100"/>
      <c r="B1580" s="101"/>
      <c r="C1580" s="102" t="s">
        <v>2053</v>
      </c>
      <c r="D1580" s="103"/>
      <c r="E1580" s="104"/>
      <c r="F1580" s="105"/>
      <c r="G1580" s="106"/>
      <c r="H1580" s="105"/>
      <c r="I1580" s="106"/>
      <c r="J1580" s="107"/>
      <c r="K1580" s="134"/>
      <c r="L1580" s="135"/>
      <c r="M1580" s="134"/>
      <c r="N1580" s="135"/>
      <c r="O1580" s="107"/>
      <c r="P1580" s="107"/>
      <c r="Q1580" s="107"/>
      <c r="R1580" s="400"/>
      <c r="S1580" s="400"/>
      <c r="T1580" s="232"/>
      <c r="U1580" s="232"/>
      <c r="V1580" s="232"/>
      <c r="W1580" s="232"/>
      <c r="X1580" s="232"/>
      <c r="Y1580" s="232"/>
      <c r="Z1580" s="232"/>
      <c r="AA1580" s="232"/>
    </row>
    <row r="1581" spans="1:27" s="30" customFormat="1" ht="101.25" outlineLevel="3" x14ac:dyDescent="0.2">
      <c r="A1581" s="100"/>
      <c r="B1581" s="101"/>
      <c r="C1581" s="102" t="s">
        <v>2054</v>
      </c>
      <c r="D1581" s="103"/>
      <c r="E1581" s="104"/>
      <c r="F1581" s="105"/>
      <c r="G1581" s="106"/>
      <c r="H1581" s="105"/>
      <c r="I1581" s="106"/>
      <c r="J1581" s="107"/>
      <c r="K1581" s="134"/>
      <c r="L1581" s="135"/>
      <c r="M1581" s="134"/>
      <c r="N1581" s="135"/>
      <c r="O1581" s="107"/>
      <c r="P1581" s="107"/>
      <c r="Q1581" s="107"/>
      <c r="R1581" s="400"/>
      <c r="S1581" s="400"/>
      <c r="T1581" s="232"/>
      <c r="U1581" s="232"/>
      <c r="V1581" s="232"/>
      <c r="W1581" s="232"/>
      <c r="X1581" s="232"/>
      <c r="Y1581" s="232"/>
      <c r="Z1581" s="232"/>
      <c r="AA1581" s="232"/>
    </row>
    <row r="1582" spans="1:27" s="30" customFormat="1" ht="112.5" outlineLevel="3" x14ac:dyDescent="0.2">
      <c r="A1582" s="100"/>
      <c r="B1582" s="101"/>
      <c r="C1582" s="102" t="s">
        <v>2055</v>
      </c>
      <c r="D1582" s="103"/>
      <c r="E1582" s="104"/>
      <c r="F1582" s="105"/>
      <c r="G1582" s="106"/>
      <c r="H1582" s="105"/>
      <c r="I1582" s="106"/>
      <c r="J1582" s="107"/>
      <c r="K1582" s="134"/>
      <c r="L1582" s="135"/>
      <c r="M1582" s="134"/>
      <c r="N1582" s="135"/>
      <c r="O1582" s="107"/>
      <c r="P1582" s="107"/>
      <c r="Q1582" s="107"/>
      <c r="R1582" s="400"/>
      <c r="S1582" s="400"/>
      <c r="T1582" s="232"/>
      <c r="U1582" s="232"/>
      <c r="V1582" s="232"/>
      <c r="W1582" s="232"/>
      <c r="X1582" s="232"/>
      <c r="Y1582" s="232"/>
      <c r="Z1582" s="232"/>
      <c r="AA1582" s="232"/>
    </row>
    <row r="1583" spans="1:27" s="30" customFormat="1" ht="22.5" outlineLevel="3" x14ac:dyDescent="0.2">
      <c r="A1583" s="100"/>
      <c r="B1583" s="101"/>
      <c r="C1583" s="102" t="s">
        <v>2056</v>
      </c>
      <c r="D1583" s="103"/>
      <c r="E1583" s="104"/>
      <c r="F1583" s="105"/>
      <c r="G1583" s="106"/>
      <c r="H1583" s="105"/>
      <c r="I1583" s="106"/>
      <c r="J1583" s="107"/>
      <c r="K1583" s="134"/>
      <c r="L1583" s="135"/>
      <c r="M1583" s="134"/>
      <c r="N1583" s="135"/>
      <c r="O1583" s="107"/>
      <c r="P1583" s="107"/>
      <c r="Q1583" s="107"/>
      <c r="R1583" s="400"/>
      <c r="S1583" s="400"/>
      <c r="T1583" s="232"/>
      <c r="U1583" s="232"/>
      <c r="V1583" s="232"/>
      <c r="W1583" s="232"/>
      <c r="X1583" s="232"/>
      <c r="Y1583" s="232"/>
      <c r="Z1583" s="232"/>
      <c r="AA1583" s="232"/>
    </row>
    <row r="1584" spans="1:27" s="30" customFormat="1" ht="67.5" outlineLevel="3" x14ac:dyDescent="0.2">
      <c r="A1584" s="100"/>
      <c r="B1584" s="101"/>
      <c r="C1584" s="102" t="s">
        <v>2057</v>
      </c>
      <c r="D1584" s="103"/>
      <c r="E1584" s="104"/>
      <c r="F1584" s="105"/>
      <c r="G1584" s="106"/>
      <c r="H1584" s="105"/>
      <c r="I1584" s="106"/>
      <c r="J1584" s="107"/>
      <c r="K1584" s="134"/>
      <c r="L1584" s="135"/>
      <c r="M1584" s="134"/>
      <c r="N1584" s="135"/>
      <c r="O1584" s="107"/>
      <c r="P1584" s="107"/>
      <c r="Q1584" s="107"/>
      <c r="R1584" s="400"/>
      <c r="S1584" s="400"/>
      <c r="T1584" s="232"/>
      <c r="U1584" s="232"/>
      <c r="V1584" s="232"/>
      <c r="W1584" s="232"/>
      <c r="X1584" s="232"/>
      <c r="Y1584" s="232"/>
      <c r="Z1584" s="232"/>
      <c r="AA1584" s="232"/>
    </row>
    <row r="1585" spans="1:27" s="30" customFormat="1" ht="56.25" outlineLevel="3" x14ac:dyDescent="0.2">
      <c r="A1585" s="108"/>
      <c r="B1585" s="109"/>
      <c r="C1585" s="110" t="s">
        <v>2058</v>
      </c>
      <c r="D1585" s="111"/>
      <c r="E1585" s="112"/>
      <c r="F1585" s="113"/>
      <c r="G1585" s="114"/>
      <c r="H1585" s="113"/>
      <c r="I1585" s="114"/>
      <c r="J1585" s="115"/>
      <c r="K1585" s="136"/>
      <c r="L1585" s="137"/>
      <c r="M1585" s="136"/>
      <c r="N1585" s="137"/>
      <c r="O1585" s="115"/>
      <c r="P1585" s="115"/>
      <c r="Q1585" s="115"/>
      <c r="R1585" s="400"/>
      <c r="S1585" s="400"/>
      <c r="T1585" s="232"/>
      <c r="U1585" s="232"/>
      <c r="V1585" s="232"/>
      <c r="W1585" s="232"/>
      <c r="X1585" s="232"/>
      <c r="Y1585" s="232"/>
      <c r="Z1585" s="232"/>
      <c r="AA1585" s="232"/>
    </row>
    <row r="1586" spans="1:27" s="30" customFormat="1" ht="12" outlineLevel="3" x14ac:dyDescent="0.2">
      <c r="A1586" s="12">
        <v>2</v>
      </c>
      <c r="B1586" s="31" t="s">
        <v>150</v>
      </c>
      <c r="C1586" s="32" t="s">
        <v>1549</v>
      </c>
      <c r="D1586" s="32"/>
      <c r="E1586" s="13" t="s">
        <v>27</v>
      </c>
      <c r="F1586" s="33">
        <v>1</v>
      </c>
      <c r="G1586" s="14">
        <v>0</v>
      </c>
      <c r="H1586" s="33">
        <f>F1586*(1+G1586/100)</f>
        <v>1</v>
      </c>
      <c r="I1586" s="475"/>
      <c r="J1586" s="15">
        <f>H1586*I1586</f>
        <v>0</v>
      </c>
      <c r="K1586" s="34"/>
      <c r="L1586" s="35">
        <f>H1586*K1586</f>
        <v>0</v>
      </c>
      <c r="M1586" s="34"/>
      <c r="N1586" s="35">
        <f>H1586*M1586</f>
        <v>0</v>
      </c>
      <c r="O1586" s="15">
        <v>21</v>
      </c>
      <c r="P1586" s="15">
        <f>J1586*(O1586/100)</f>
        <v>0</v>
      </c>
      <c r="Q1586" s="15">
        <f>J1586+P1586</f>
        <v>0</v>
      </c>
      <c r="R1586" s="400"/>
      <c r="S1586" s="400"/>
      <c r="T1586" s="232"/>
      <c r="U1586" s="232"/>
      <c r="V1586" s="232"/>
      <c r="W1586" s="232"/>
      <c r="X1586" s="232"/>
      <c r="Y1586" s="232"/>
      <c r="Z1586" s="232"/>
      <c r="AA1586" s="232"/>
    </row>
    <row r="1587" spans="1:27" s="30" customFormat="1" ht="24" outlineLevel="3" x14ac:dyDescent="0.2">
      <c r="A1587" s="12">
        <v>3</v>
      </c>
      <c r="B1587" s="31" t="s">
        <v>469</v>
      </c>
      <c r="C1587" s="32" t="s">
        <v>1948</v>
      </c>
      <c r="D1587" s="32"/>
      <c r="E1587" s="13" t="s">
        <v>27</v>
      </c>
      <c r="F1587" s="33">
        <v>1</v>
      </c>
      <c r="G1587" s="14">
        <v>0</v>
      </c>
      <c r="H1587" s="33">
        <f>F1587*(1+G1587/100)</f>
        <v>1</v>
      </c>
      <c r="I1587" s="475"/>
      <c r="J1587" s="15">
        <f>H1587*I1587</f>
        <v>0</v>
      </c>
      <c r="K1587" s="34"/>
      <c r="L1587" s="35">
        <f>H1587*K1587</f>
        <v>0</v>
      </c>
      <c r="M1587" s="34"/>
      <c r="N1587" s="35">
        <f>H1587*M1587</f>
        <v>0</v>
      </c>
      <c r="O1587" s="15">
        <v>21</v>
      </c>
      <c r="P1587" s="15">
        <f>J1587*(O1587/100)</f>
        <v>0</v>
      </c>
      <c r="Q1587" s="15">
        <f>J1587+P1587</f>
        <v>0</v>
      </c>
      <c r="R1587" s="400"/>
      <c r="S1587" s="400"/>
      <c r="T1587" s="232"/>
      <c r="U1587" s="232"/>
      <c r="V1587" s="232"/>
      <c r="W1587" s="232"/>
      <c r="X1587" s="232"/>
      <c r="Y1587" s="232"/>
      <c r="Z1587" s="232"/>
      <c r="AA1587" s="232"/>
    </row>
    <row r="1588" spans="1:27" s="36" customFormat="1" ht="11.25" outlineLevel="4" x14ac:dyDescent="0.2">
      <c r="A1588" s="37"/>
      <c r="B1588" s="38"/>
      <c r="C1588" s="39" t="s">
        <v>673</v>
      </c>
      <c r="D1588" s="39"/>
      <c r="E1588" s="38"/>
      <c r="F1588" s="40">
        <v>0</v>
      </c>
      <c r="G1588" s="41"/>
      <c r="H1588" s="42"/>
      <c r="I1588" s="41"/>
      <c r="J1588" s="43"/>
      <c r="K1588" s="44"/>
      <c r="L1588" s="41"/>
      <c r="M1588" s="41"/>
      <c r="N1588" s="41"/>
      <c r="O1588" s="58" t="s">
        <v>2</v>
      </c>
      <c r="P1588" s="41"/>
      <c r="Q1588" s="41"/>
      <c r="R1588" s="401"/>
      <c r="S1588" s="401"/>
    </row>
    <row r="1589" spans="1:27" s="36" customFormat="1" ht="11.25" outlineLevel="4" x14ac:dyDescent="0.2">
      <c r="A1589" s="37"/>
      <c r="B1589" s="38"/>
      <c r="C1589" s="39" t="s">
        <v>674</v>
      </c>
      <c r="D1589" s="39"/>
      <c r="E1589" s="38"/>
      <c r="F1589" s="40">
        <v>0</v>
      </c>
      <c r="G1589" s="41"/>
      <c r="H1589" s="42"/>
      <c r="I1589" s="41"/>
      <c r="J1589" s="43"/>
      <c r="K1589" s="44"/>
      <c r="L1589" s="41"/>
      <c r="M1589" s="41"/>
      <c r="N1589" s="41"/>
      <c r="O1589" s="58" t="s">
        <v>2</v>
      </c>
      <c r="P1589" s="41"/>
      <c r="Q1589" s="41"/>
      <c r="R1589" s="401"/>
      <c r="S1589" s="401"/>
    </row>
    <row r="1590" spans="1:27" s="36" customFormat="1" ht="11.25" outlineLevel="4" x14ac:dyDescent="0.2">
      <c r="A1590" s="37"/>
      <c r="B1590" s="38"/>
      <c r="C1590" s="39" t="s">
        <v>982</v>
      </c>
      <c r="D1590" s="39"/>
      <c r="E1590" s="38"/>
      <c r="F1590" s="40">
        <v>1</v>
      </c>
      <c r="G1590" s="41"/>
      <c r="H1590" s="42"/>
      <c r="I1590" s="41"/>
      <c r="J1590" s="43"/>
      <c r="K1590" s="44"/>
      <c r="L1590" s="41"/>
      <c r="M1590" s="41"/>
      <c r="N1590" s="41"/>
      <c r="O1590" s="58" t="s">
        <v>2</v>
      </c>
      <c r="P1590" s="41"/>
      <c r="Q1590" s="41"/>
      <c r="R1590" s="401"/>
      <c r="S1590" s="401"/>
    </row>
    <row r="1591" spans="1:27" s="30" customFormat="1" ht="12" outlineLevel="3" x14ac:dyDescent="0.2">
      <c r="A1591" s="12">
        <v>4</v>
      </c>
      <c r="B1591" s="31" t="s">
        <v>470</v>
      </c>
      <c r="C1591" s="32" t="s">
        <v>1640</v>
      </c>
      <c r="D1591" s="32"/>
      <c r="E1591" s="13" t="s">
        <v>27</v>
      </c>
      <c r="F1591" s="33">
        <v>1</v>
      </c>
      <c r="G1591" s="14">
        <v>0</v>
      </c>
      <c r="H1591" s="33">
        <f>F1591*(1+G1591/100)</f>
        <v>1</v>
      </c>
      <c r="I1591" s="475"/>
      <c r="J1591" s="15">
        <f>H1591*I1591</f>
        <v>0</v>
      </c>
      <c r="K1591" s="34"/>
      <c r="L1591" s="35">
        <f>H1591*K1591</f>
        <v>0</v>
      </c>
      <c r="M1591" s="34"/>
      <c r="N1591" s="35">
        <f>H1591*M1591</f>
        <v>0</v>
      </c>
      <c r="O1591" s="15">
        <v>21</v>
      </c>
      <c r="P1591" s="15">
        <f>J1591*(O1591/100)</f>
        <v>0</v>
      </c>
      <c r="Q1591" s="15">
        <f>J1591+P1591</f>
        <v>0</v>
      </c>
      <c r="R1591" s="400"/>
      <c r="S1591" s="400"/>
      <c r="T1591" s="232"/>
      <c r="U1591" s="232"/>
      <c r="V1591" s="232"/>
      <c r="W1591" s="232"/>
      <c r="X1591" s="232"/>
      <c r="Y1591" s="232"/>
      <c r="Z1591" s="232"/>
      <c r="AA1591" s="232"/>
    </row>
    <row r="1592" spans="1:27" s="36" customFormat="1" ht="11.25" outlineLevel="4" x14ac:dyDescent="0.2">
      <c r="A1592" s="37"/>
      <c r="B1592" s="38"/>
      <c r="C1592" s="39" t="s">
        <v>673</v>
      </c>
      <c r="D1592" s="39"/>
      <c r="E1592" s="38"/>
      <c r="F1592" s="40">
        <v>0</v>
      </c>
      <c r="G1592" s="41"/>
      <c r="H1592" s="42"/>
      <c r="I1592" s="41"/>
      <c r="J1592" s="43"/>
      <c r="K1592" s="44"/>
      <c r="L1592" s="41"/>
      <c r="M1592" s="41"/>
      <c r="N1592" s="41"/>
      <c r="O1592" s="58" t="s">
        <v>2</v>
      </c>
      <c r="P1592" s="41"/>
      <c r="Q1592" s="41"/>
      <c r="R1592" s="401"/>
      <c r="S1592" s="401"/>
    </row>
    <row r="1593" spans="1:27" s="36" customFormat="1" ht="11.25" outlineLevel="4" x14ac:dyDescent="0.2">
      <c r="A1593" s="37"/>
      <c r="B1593" s="38"/>
      <c r="C1593" s="39" t="s">
        <v>674</v>
      </c>
      <c r="D1593" s="39"/>
      <c r="E1593" s="38"/>
      <c r="F1593" s="40">
        <v>0</v>
      </c>
      <c r="G1593" s="41"/>
      <c r="H1593" s="42"/>
      <c r="I1593" s="41"/>
      <c r="J1593" s="43"/>
      <c r="K1593" s="44"/>
      <c r="L1593" s="41"/>
      <c r="M1593" s="41"/>
      <c r="N1593" s="41"/>
      <c r="O1593" s="58" t="s">
        <v>2</v>
      </c>
      <c r="P1593" s="41"/>
      <c r="Q1593" s="41"/>
      <c r="R1593" s="401"/>
      <c r="S1593" s="401"/>
    </row>
    <row r="1594" spans="1:27" s="36" customFormat="1" ht="11.25" outlineLevel="4" x14ac:dyDescent="0.2">
      <c r="A1594" s="37"/>
      <c r="B1594" s="38"/>
      <c r="C1594" s="39" t="s">
        <v>982</v>
      </c>
      <c r="D1594" s="39"/>
      <c r="E1594" s="38"/>
      <c r="F1594" s="40">
        <v>1</v>
      </c>
      <c r="G1594" s="41"/>
      <c r="H1594" s="42"/>
      <c r="I1594" s="41"/>
      <c r="J1594" s="43"/>
      <c r="K1594" s="44"/>
      <c r="L1594" s="41"/>
      <c r="M1594" s="41"/>
      <c r="N1594" s="41"/>
      <c r="O1594" s="58" t="s">
        <v>2</v>
      </c>
      <c r="P1594" s="41"/>
      <c r="Q1594" s="41"/>
      <c r="R1594" s="401"/>
      <c r="S1594" s="401"/>
    </row>
    <row r="1595" spans="1:27" s="30" customFormat="1" ht="24" outlineLevel="3" x14ac:dyDescent="0.2">
      <c r="A1595" s="12">
        <v>5</v>
      </c>
      <c r="B1595" s="31" t="s">
        <v>151</v>
      </c>
      <c r="C1595" s="32" t="s">
        <v>1928</v>
      </c>
      <c r="D1595" s="32"/>
      <c r="E1595" s="13" t="s">
        <v>27</v>
      </c>
      <c r="F1595" s="33">
        <v>1</v>
      </c>
      <c r="G1595" s="14">
        <v>0</v>
      </c>
      <c r="H1595" s="33">
        <f>F1595*(1+G1595/100)</f>
        <v>1</v>
      </c>
      <c r="I1595" s="475"/>
      <c r="J1595" s="15">
        <f>H1595*I1595</f>
        <v>0</v>
      </c>
      <c r="K1595" s="34"/>
      <c r="L1595" s="35">
        <f>H1595*K1595</f>
        <v>0</v>
      </c>
      <c r="M1595" s="34"/>
      <c r="N1595" s="35">
        <f>H1595*M1595</f>
        <v>0</v>
      </c>
      <c r="O1595" s="15">
        <v>21</v>
      </c>
      <c r="P1595" s="15">
        <f>J1595*(O1595/100)</f>
        <v>0</v>
      </c>
      <c r="Q1595" s="15">
        <f>J1595+P1595</f>
        <v>0</v>
      </c>
      <c r="R1595" s="400"/>
      <c r="S1595" s="400"/>
      <c r="T1595" s="232"/>
      <c r="U1595" s="232"/>
      <c r="V1595" s="232"/>
      <c r="W1595" s="232"/>
      <c r="X1595" s="232"/>
      <c r="Y1595" s="232"/>
      <c r="Z1595" s="232"/>
      <c r="AA1595" s="232"/>
    </row>
    <row r="1596" spans="1:27" s="36" customFormat="1" ht="11.25" outlineLevel="4" x14ac:dyDescent="0.2">
      <c r="A1596" s="37"/>
      <c r="B1596" s="38"/>
      <c r="C1596" s="39" t="s">
        <v>619</v>
      </c>
      <c r="D1596" s="39"/>
      <c r="E1596" s="38"/>
      <c r="F1596" s="40">
        <v>0</v>
      </c>
      <c r="G1596" s="41"/>
      <c r="H1596" s="42"/>
      <c r="I1596" s="41"/>
      <c r="J1596" s="43"/>
      <c r="K1596" s="44"/>
      <c r="L1596" s="41"/>
      <c r="M1596" s="41"/>
      <c r="N1596" s="41"/>
      <c r="O1596" s="58" t="s">
        <v>2</v>
      </c>
      <c r="P1596" s="41"/>
      <c r="Q1596" s="41"/>
      <c r="R1596" s="401"/>
      <c r="S1596" s="401"/>
    </row>
    <row r="1597" spans="1:27" s="36" customFormat="1" ht="11.25" outlineLevel="4" x14ac:dyDescent="0.2">
      <c r="A1597" s="37"/>
      <c r="B1597" s="38"/>
      <c r="C1597" s="39" t="s">
        <v>675</v>
      </c>
      <c r="D1597" s="39"/>
      <c r="E1597" s="38"/>
      <c r="F1597" s="40">
        <v>0</v>
      </c>
      <c r="G1597" s="41"/>
      <c r="H1597" s="42"/>
      <c r="I1597" s="41"/>
      <c r="J1597" s="43"/>
      <c r="K1597" s="44"/>
      <c r="L1597" s="41"/>
      <c r="M1597" s="41"/>
      <c r="N1597" s="41"/>
      <c r="O1597" s="58" t="s">
        <v>2</v>
      </c>
      <c r="P1597" s="41"/>
      <c r="Q1597" s="41"/>
      <c r="R1597" s="401"/>
      <c r="S1597" s="401"/>
    </row>
    <row r="1598" spans="1:27" s="36" customFormat="1" ht="11.25" outlineLevel="4" x14ac:dyDescent="0.2">
      <c r="A1598" s="37"/>
      <c r="B1598" s="38"/>
      <c r="C1598" s="39" t="s">
        <v>676</v>
      </c>
      <c r="D1598" s="39"/>
      <c r="E1598" s="38"/>
      <c r="F1598" s="40">
        <v>0</v>
      </c>
      <c r="G1598" s="41"/>
      <c r="H1598" s="42"/>
      <c r="I1598" s="41"/>
      <c r="J1598" s="43"/>
      <c r="K1598" s="44"/>
      <c r="L1598" s="41"/>
      <c r="M1598" s="41"/>
      <c r="N1598" s="41"/>
      <c r="O1598" s="58" t="s">
        <v>2</v>
      </c>
      <c r="P1598" s="41"/>
      <c r="Q1598" s="41"/>
      <c r="R1598" s="401"/>
      <c r="S1598" s="401"/>
    </row>
    <row r="1599" spans="1:27" s="36" customFormat="1" ht="11.25" outlineLevel="4" x14ac:dyDescent="0.2">
      <c r="A1599" s="37"/>
      <c r="B1599" s="38"/>
      <c r="C1599" s="39" t="s">
        <v>620</v>
      </c>
      <c r="D1599" s="39"/>
      <c r="E1599" s="38"/>
      <c r="F1599" s="40">
        <v>0</v>
      </c>
      <c r="G1599" s="41"/>
      <c r="H1599" s="42"/>
      <c r="I1599" s="41"/>
      <c r="J1599" s="43"/>
      <c r="K1599" s="44"/>
      <c r="L1599" s="41"/>
      <c r="M1599" s="41"/>
      <c r="N1599" s="41"/>
      <c r="O1599" s="58" t="s">
        <v>2</v>
      </c>
      <c r="P1599" s="41"/>
      <c r="Q1599" s="41"/>
      <c r="R1599" s="401"/>
      <c r="S1599" s="401"/>
    </row>
    <row r="1600" spans="1:27" s="36" customFormat="1" ht="11.25" outlineLevel="4" x14ac:dyDescent="0.2">
      <c r="A1600" s="37"/>
      <c r="B1600" s="38"/>
      <c r="C1600" s="39" t="s">
        <v>621</v>
      </c>
      <c r="D1600" s="39"/>
      <c r="E1600" s="38"/>
      <c r="F1600" s="40">
        <v>0</v>
      </c>
      <c r="G1600" s="41"/>
      <c r="H1600" s="42"/>
      <c r="I1600" s="41"/>
      <c r="J1600" s="43"/>
      <c r="K1600" s="44"/>
      <c r="L1600" s="41"/>
      <c r="M1600" s="41"/>
      <c r="N1600" s="41"/>
      <c r="O1600" s="58" t="s">
        <v>2</v>
      </c>
      <c r="P1600" s="41"/>
      <c r="Q1600" s="41"/>
      <c r="R1600" s="401"/>
      <c r="S1600" s="401"/>
    </row>
    <row r="1601" spans="1:27" s="36" customFormat="1" ht="11.25" outlineLevel="4" x14ac:dyDescent="0.2">
      <c r="A1601" s="37"/>
      <c r="B1601" s="38"/>
      <c r="C1601" s="39" t="s">
        <v>622</v>
      </c>
      <c r="D1601" s="39"/>
      <c r="E1601" s="38"/>
      <c r="F1601" s="40">
        <v>0</v>
      </c>
      <c r="G1601" s="41"/>
      <c r="H1601" s="42"/>
      <c r="I1601" s="41"/>
      <c r="J1601" s="43"/>
      <c r="K1601" s="44"/>
      <c r="L1601" s="41"/>
      <c r="M1601" s="41"/>
      <c r="N1601" s="41"/>
      <c r="O1601" s="58" t="s">
        <v>2</v>
      </c>
      <c r="P1601" s="41"/>
      <c r="Q1601" s="41"/>
      <c r="R1601" s="401"/>
      <c r="S1601" s="401"/>
    </row>
    <row r="1602" spans="1:27" s="36" customFormat="1" ht="11.25" outlineLevel="4" x14ac:dyDescent="0.2">
      <c r="A1602" s="37"/>
      <c r="B1602" s="38"/>
      <c r="C1602" s="39" t="s">
        <v>618</v>
      </c>
      <c r="D1602" s="39"/>
      <c r="E1602" s="38"/>
      <c r="F1602" s="40">
        <v>0</v>
      </c>
      <c r="G1602" s="41"/>
      <c r="H1602" s="42"/>
      <c r="I1602" s="41"/>
      <c r="J1602" s="43"/>
      <c r="K1602" s="44"/>
      <c r="L1602" s="41"/>
      <c r="M1602" s="41"/>
      <c r="N1602" s="41"/>
      <c r="O1602" s="58" t="s">
        <v>2</v>
      </c>
      <c r="P1602" s="41"/>
      <c r="Q1602" s="41"/>
      <c r="R1602" s="401"/>
      <c r="S1602" s="401"/>
    </row>
    <row r="1603" spans="1:27" s="36" customFormat="1" ht="11.25" outlineLevel="4" x14ac:dyDescent="0.2">
      <c r="A1603" s="37"/>
      <c r="B1603" s="38"/>
      <c r="C1603" s="39" t="s">
        <v>1426</v>
      </c>
      <c r="D1603" s="39"/>
      <c r="E1603" s="38"/>
      <c r="F1603" s="40">
        <v>1</v>
      </c>
      <c r="G1603" s="41"/>
      <c r="H1603" s="42"/>
      <c r="I1603" s="41"/>
      <c r="J1603" s="43"/>
      <c r="K1603" s="44"/>
      <c r="L1603" s="41"/>
      <c r="M1603" s="41"/>
      <c r="N1603" s="41"/>
      <c r="O1603" s="58" t="s">
        <v>2</v>
      </c>
      <c r="P1603" s="41"/>
      <c r="Q1603" s="41"/>
      <c r="R1603" s="401"/>
      <c r="S1603" s="401"/>
    </row>
    <row r="1604" spans="1:27" s="30" customFormat="1" ht="24" outlineLevel="3" x14ac:dyDescent="0.2">
      <c r="A1604" s="12">
        <v>6</v>
      </c>
      <c r="B1604" s="31" t="s">
        <v>152</v>
      </c>
      <c r="C1604" s="32" t="s">
        <v>1885</v>
      </c>
      <c r="D1604" s="32"/>
      <c r="E1604" s="13" t="s">
        <v>27</v>
      </c>
      <c r="F1604" s="33">
        <v>1</v>
      </c>
      <c r="G1604" s="14">
        <v>0</v>
      </c>
      <c r="H1604" s="33">
        <f>F1604*(1+G1604/100)</f>
        <v>1</v>
      </c>
      <c r="I1604" s="475"/>
      <c r="J1604" s="15">
        <f>H1604*I1604</f>
        <v>0</v>
      </c>
      <c r="K1604" s="34"/>
      <c r="L1604" s="35">
        <f>H1604*K1604</f>
        <v>0</v>
      </c>
      <c r="M1604" s="34"/>
      <c r="N1604" s="35">
        <f>H1604*M1604</f>
        <v>0</v>
      </c>
      <c r="O1604" s="15">
        <v>21</v>
      </c>
      <c r="P1604" s="15">
        <f>J1604*(O1604/100)</f>
        <v>0</v>
      </c>
      <c r="Q1604" s="15">
        <f>J1604+P1604</f>
        <v>0</v>
      </c>
      <c r="R1604" s="400"/>
      <c r="S1604" s="400"/>
      <c r="T1604" s="232"/>
      <c r="U1604" s="232"/>
      <c r="V1604" s="232"/>
      <c r="W1604" s="232"/>
      <c r="X1604" s="232"/>
      <c r="Y1604" s="232"/>
      <c r="Z1604" s="232"/>
      <c r="AA1604" s="232"/>
    </row>
    <row r="1605" spans="1:27" s="36" customFormat="1" ht="11.25" outlineLevel="4" x14ac:dyDescent="0.2">
      <c r="A1605" s="37"/>
      <c r="B1605" s="38"/>
      <c r="C1605" s="39" t="s">
        <v>1337</v>
      </c>
      <c r="D1605" s="39"/>
      <c r="E1605" s="38"/>
      <c r="F1605" s="40">
        <v>0</v>
      </c>
      <c r="G1605" s="41"/>
      <c r="H1605" s="42"/>
      <c r="I1605" s="41"/>
      <c r="J1605" s="43"/>
      <c r="K1605" s="44"/>
      <c r="L1605" s="41"/>
      <c r="M1605" s="41"/>
      <c r="N1605" s="41"/>
      <c r="O1605" s="58" t="s">
        <v>2</v>
      </c>
      <c r="P1605" s="41"/>
      <c r="Q1605" s="41"/>
      <c r="R1605" s="401"/>
      <c r="S1605" s="401"/>
    </row>
    <row r="1606" spans="1:27" s="36" customFormat="1" ht="11.25" outlineLevel="4" x14ac:dyDescent="0.2">
      <c r="A1606" s="37"/>
      <c r="B1606" s="38"/>
      <c r="C1606" s="39" t="s">
        <v>631</v>
      </c>
      <c r="D1606" s="39"/>
      <c r="E1606" s="38"/>
      <c r="F1606" s="40">
        <v>0</v>
      </c>
      <c r="G1606" s="41"/>
      <c r="H1606" s="42"/>
      <c r="I1606" s="41"/>
      <c r="J1606" s="43"/>
      <c r="K1606" s="44"/>
      <c r="L1606" s="41"/>
      <c r="M1606" s="41"/>
      <c r="N1606" s="41"/>
      <c r="O1606" s="58" t="s">
        <v>2</v>
      </c>
      <c r="P1606" s="41"/>
      <c r="Q1606" s="41"/>
      <c r="R1606" s="401"/>
      <c r="S1606" s="401"/>
    </row>
    <row r="1607" spans="1:27" s="36" customFormat="1" ht="11.25" outlineLevel="4" x14ac:dyDescent="0.2">
      <c r="A1607" s="37"/>
      <c r="B1607" s="38"/>
      <c r="C1607" s="39" t="s">
        <v>1207</v>
      </c>
      <c r="D1607" s="39"/>
      <c r="E1607" s="38"/>
      <c r="F1607" s="40">
        <v>0</v>
      </c>
      <c r="G1607" s="41"/>
      <c r="H1607" s="42"/>
      <c r="I1607" s="41"/>
      <c r="J1607" s="43"/>
      <c r="K1607" s="44"/>
      <c r="L1607" s="41"/>
      <c r="M1607" s="41"/>
      <c r="N1607" s="41"/>
      <c r="O1607" s="58" t="s">
        <v>2</v>
      </c>
      <c r="P1607" s="41"/>
      <c r="Q1607" s="41"/>
      <c r="R1607" s="401"/>
      <c r="S1607" s="401"/>
    </row>
    <row r="1608" spans="1:27" s="36" customFormat="1" ht="11.25" outlineLevel="4" x14ac:dyDescent="0.2">
      <c r="A1608" s="37"/>
      <c r="B1608" s="38"/>
      <c r="C1608" s="39" t="s">
        <v>632</v>
      </c>
      <c r="D1608" s="39"/>
      <c r="E1608" s="38"/>
      <c r="F1608" s="40">
        <v>0</v>
      </c>
      <c r="G1608" s="41"/>
      <c r="H1608" s="42"/>
      <c r="I1608" s="41"/>
      <c r="J1608" s="43"/>
      <c r="K1608" s="44"/>
      <c r="L1608" s="41"/>
      <c r="M1608" s="41"/>
      <c r="N1608" s="41"/>
      <c r="O1608" s="58" t="s">
        <v>2</v>
      </c>
      <c r="P1608" s="41"/>
      <c r="Q1608" s="41"/>
      <c r="R1608" s="401"/>
      <c r="S1608" s="401"/>
    </row>
    <row r="1609" spans="1:27" s="36" customFormat="1" ht="11.25" outlineLevel="4" x14ac:dyDescent="0.2">
      <c r="A1609" s="37"/>
      <c r="B1609" s="38"/>
      <c r="C1609" s="39" t="s">
        <v>1338</v>
      </c>
      <c r="D1609" s="39"/>
      <c r="E1609" s="38"/>
      <c r="F1609" s="40">
        <v>0</v>
      </c>
      <c r="G1609" s="41"/>
      <c r="H1609" s="42"/>
      <c r="I1609" s="41"/>
      <c r="J1609" s="43"/>
      <c r="K1609" s="44"/>
      <c r="L1609" s="41"/>
      <c r="M1609" s="41"/>
      <c r="N1609" s="41"/>
      <c r="O1609" s="58" t="s">
        <v>2</v>
      </c>
      <c r="P1609" s="41"/>
      <c r="Q1609" s="41"/>
      <c r="R1609" s="401"/>
      <c r="S1609" s="401"/>
    </row>
    <row r="1610" spans="1:27" s="36" customFormat="1" ht="11.25" outlineLevel="4" x14ac:dyDescent="0.2">
      <c r="A1610" s="37"/>
      <c r="B1610" s="38"/>
      <c r="C1610" s="39" t="s">
        <v>687</v>
      </c>
      <c r="D1610" s="39"/>
      <c r="E1610" s="38"/>
      <c r="F1610" s="40">
        <v>0</v>
      </c>
      <c r="G1610" s="41"/>
      <c r="H1610" s="42"/>
      <c r="I1610" s="41"/>
      <c r="J1610" s="43"/>
      <c r="K1610" s="44"/>
      <c r="L1610" s="41"/>
      <c r="M1610" s="41"/>
      <c r="N1610" s="41"/>
      <c r="O1610" s="58" t="s">
        <v>2</v>
      </c>
      <c r="P1610" s="41"/>
      <c r="Q1610" s="41"/>
      <c r="R1610" s="401"/>
      <c r="S1610" s="401"/>
    </row>
    <row r="1611" spans="1:27" s="36" customFormat="1" ht="11.25" outlineLevel="4" x14ac:dyDescent="0.2">
      <c r="A1611" s="37"/>
      <c r="B1611" s="38"/>
      <c r="C1611" s="39" t="s">
        <v>1208</v>
      </c>
      <c r="D1611" s="39"/>
      <c r="E1611" s="38"/>
      <c r="F1611" s="40">
        <v>0</v>
      </c>
      <c r="G1611" s="41"/>
      <c r="H1611" s="42"/>
      <c r="I1611" s="41"/>
      <c r="J1611" s="43"/>
      <c r="K1611" s="44"/>
      <c r="L1611" s="41"/>
      <c r="M1611" s="41"/>
      <c r="N1611" s="41"/>
      <c r="O1611" s="58" t="s">
        <v>2</v>
      </c>
      <c r="P1611" s="41"/>
      <c r="Q1611" s="41"/>
      <c r="R1611" s="401"/>
      <c r="S1611" s="401"/>
    </row>
    <row r="1612" spans="1:27" s="36" customFormat="1" ht="11.25" outlineLevel="4" x14ac:dyDescent="0.2">
      <c r="A1612" s="37"/>
      <c r="B1612" s="38"/>
      <c r="C1612" s="39" t="s">
        <v>642</v>
      </c>
      <c r="D1612" s="39"/>
      <c r="E1612" s="38"/>
      <c r="F1612" s="40">
        <v>0</v>
      </c>
      <c r="G1612" s="41"/>
      <c r="H1612" s="42"/>
      <c r="I1612" s="41"/>
      <c r="J1612" s="43"/>
      <c r="K1612" s="44"/>
      <c r="L1612" s="41"/>
      <c r="M1612" s="41"/>
      <c r="N1612" s="41"/>
      <c r="O1612" s="58" t="s">
        <v>2</v>
      </c>
      <c r="P1612" s="41"/>
      <c r="Q1612" s="41"/>
      <c r="R1612" s="401"/>
      <c r="S1612" s="401"/>
    </row>
    <row r="1613" spans="1:27" s="36" customFormat="1" ht="11.25" outlineLevel="4" x14ac:dyDescent="0.2">
      <c r="A1613" s="37"/>
      <c r="B1613" s="38"/>
      <c r="C1613" s="39" t="s">
        <v>1342</v>
      </c>
      <c r="D1613" s="39"/>
      <c r="E1613" s="38"/>
      <c r="F1613" s="40">
        <v>0</v>
      </c>
      <c r="G1613" s="41"/>
      <c r="H1613" s="42"/>
      <c r="I1613" s="41"/>
      <c r="J1613" s="43"/>
      <c r="K1613" s="44"/>
      <c r="L1613" s="41"/>
      <c r="M1613" s="41"/>
      <c r="N1613" s="41"/>
      <c r="O1613" s="58" t="s">
        <v>2</v>
      </c>
      <c r="P1613" s="41"/>
      <c r="Q1613" s="41"/>
      <c r="R1613" s="401"/>
      <c r="S1613" s="401"/>
    </row>
    <row r="1614" spans="1:27" s="36" customFormat="1" ht="11.25" outlineLevel="4" x14ac:dyDescent="0.2">
      <c r="A1614" s="37"/>
      <c r="B1614" s="38"/>
      <c r="C1614" s="39" t="s">
        <v>710</v>
      </c>
      <c r="D1614" s="39"/>
      <c r="E1614" s="38"/>
      <c r="F1614" s="40">
        <v>0</v>
      </c>
      <c r="G1614" s="41"/>
      <c r="H1614" s="42"/>
      <c r="I1614" s="41"/>
      <c r="J1614" s="43"/>
      <c r="K1614" s="44"/>
      <c r="L1614" s="41"/>
      <c r="M1614" s="41"/>
      <c r="N1614" s="41"/>
      <c r="O1614" s="58" t="s">
        <v>2</v>
      </c>
      <c r="P1614" s="41"/>
      <c r="Q1614" s="41"/>
      <c r="R1614" s="401"/>
      <c r="S1614" s="401"/>
    </row>
    <row r="1615" spans="1:27" s="36" customFormat="1" ht="11.25" outlineLevel="4" x14ac:dyDescent="0.2">
      <c r="A1615" s="37"/>
      <c r="B1615" s="38"/>
      <c r="C1615" s="39" t="s">
        <v>1210</v>
      </c>
      <c r="D1615" s="39"/>
      <c r="E1615" s="38"/>
      <c r="F1615" s="40">
        <v>0</v>
      </c>
      <c r="G1615" s="41"/>
      <c r="H1615" s="42"/>
      <c r="I1615" s="41"/>
      <c r="J1615" s="43"/>
      <c r="K1615" s="44"/>
      <c r="L1615" s="41"/>
      <c r="M1615" s="41"/>
      <c r="N1615" s="41"/>
      <c r="O1615" s="58" t="s">
        <v>2</v>
      </c>
      <c r="P1615" s="41"/>
      <c r="Q1615" s="41"/>
      <c r="R1615" s="401"/>
      <c r="S1615" s="401"/>
    </row>
    <row r="1616" spans="1:27" s="36" customFormat="1" ht="11.25" outlineLevel="4" x14ac:dyDescent="0.2">
      <c r="A1616" s="37"/>
      <c r="B1616" s="38"/>
      <c r="C1616" s="39" t="s">
        <v>647</v>
      </c>
      <c r="D1616" s="39"/>
      <c r="E1616" s="38"/>
      <c r="F1616" s="40">
        <v>0</v>
      </c>
      <c r="G1616" s="41"/>
      <c r="H1616" s="42"/>
      <c r="I1616" s="41"/>
      <c r="J1616" s="43"/>
      <c r="K1616" s="44"/>
      <c r="L1616" s="41"/>
      <c r="M1616" s="41"/>
      <c r="N1616" s="41"/>
      <c r="O1616" s="58" t="s">
        <v>2</v>
      </c>
      <c r="P1616" s="41"/>
      <c r="Q1616" s="41"/>
      <c r="R1616" s="401"/>
      <c r="S1616" s="401"/>
    </row>
    <row r="1617" spans="1:27" s="36" customFormat="1" ht="11.25" outlineLevel="4" x14ac:dyDescent="0.2">
      <c r="A1617" s="37"/>
      <c r="B1617" s="38"/>
      <c r="C1617" s="39" t="s">
        <v>711</v>
      </c>
      <c r="D1617" s="39"/>
      <c r="E1617" s="38"/>
      <c r="F1617" s="40">
        <v>0</v>
      </c>
      <c r="G1617" s="41"/>
      <c r="H1617" s="42"/>
      <c r="I1617" s="41"/>
      <c r="J1617" s="43"/>
      <c r="K1617" s="44"/>
      <c r="L1617" s="41"/>
      <c r="M1617" s="41"/>
      <c r="N1617" s="41"/>
      <c r="O1617" s="58" t="s">
        <v>2</v>
      </c>
      <c r="P1617" s="41"/>
      <c r="Q1617" s="41"/>
      <c r="R1617" s="401"/>
      <c r="S1617" s="401"/>
    </row>
    <row r="1618" spans="1:27" s="36" customFormat="1" ht="11.25" outlineLevel="4" x14ac:dyDescent="0.2">
      <c r="A1618" s="37"/>
      <c r="B1618" s="38"/>
      <c r="C1618" s="39" t="s">
        <v>648</v>
      </c>
      <c r="D1618" s="39"/>
      <c r="E1618" s="38"/>
      <c r="F1618" s="40">
        <v>0</v>
      </c>
      <c r="G1618" s="41"/>
      <c r="H1618" s="42"/>
      <c r="I1618" s="41"/>
      <c r="J1618" s="43"/>
      <c r="K1618" s="44"/>
      <c r="L1618" s="41"/>
      <c r="M1618" s="41"/>
      <c r="N1618" s="41"/>
      <c r="O1618" s="58" t="s">
        <v>2</v>
      </c>
      <c r="P1618" s="41"/>
      <c r="Q1618" s="41"/>
      <c r="R1618" s="401"/>
      <c r="S1618" s="401"/>
    </row>
    <row r="1619" spans="1:27" s="36" customFormat="1" ht="11.25" outlineLevel="4" x14ac:dyDescent="0.2">
      <c r="A1619" s="37"/>
      <c r="B1619" s="38"/>
      <c r="C1619" s="39" t="s">
        <v>712</v>
      </c>
      <c r="D1619" s="39"/>
      <c r="E1619" s="38"/>
      <c r="F1619" s="40">
        <v>0</v>
      </c>
      <c r="G1619" s="41"/>
      <c r="H1619" s="42"/>
      <c r="I1619" s="41"/>
      <c r="J1619" s="43"/>
      <c r="K1619" s="44"/>
      <c r="L1619" s="41"/>
      <c r="M1619" s="41"/>
      <c r="N1619" s="41"/>
      <c r="O1619" s="58" t="s">
        <v>2</v>
      </c>
      <c r="P1619" s="41"/>
      <c r="Q1619" s="41"/>
      <c r="R1619" s="401"/>
      <c r="S1619" s="401"/>
    </row>
    <row r="1620" spans="1:27" s="36" customFormat="1" ht="11.25" outlineLevel="4" x14ac:dyDescent="0.2">
      <c r="A1620" s="37"/>
      <c r="B1620" s="38"/>
      <c r="C1620" s="39" t="s">
        <v>714</v>
      </c>
      <c r="D1620" s="39"/>
      <c r="E1620" s="38"/>
      <c r="F1620" s="40">
        <v>0</v>
      </c>
      <c r="G1620" s="41"/>
      <c r="H1620" s="42"/>
      <c r="I1620" s="41"/>
      <c r="J1620" s="43"/>
      <c r="K1620" s="44"/>
      <c r="L1620" s="41"/>
      <c r="M1620" s="41"/>
      <c r="N1620" s="41"/>
      <c r="O1620" s="58" t="s">
        <v>2</v>
      </c>
      <c r="P1620" s="41"/>
      <c r="Q1620" s="41"/>
      <c r="R1620" s="401"/>
      <c r="S1620" s="401"/>
    </row>
    <row r="1621" spans="1:27" s="36" customFormat="1" ht="11.25" outlineLevel="4" x14ac:dyDescent="0.2">
      <c r="A1621" s="37"/>
      <c r="B1621" s="38"/>
      <c r="C1621" s="39" t="s">
        <v>650</v>
      </c>
      <c r="D1621" s="39"/>
      <c r="E1621" s="38"/>
      <c r="F1621" s="40">
        <v>0</v>
      </c>
      <c r="G1621" s="41"/>
      <c r="H1621" s="42"/>
      <c r="I1621" s="41"/>
      <c r="J1621" s="43"/>
      <c r="K1621" s="44"/>
      <c r="L1621" s="41"/>
      <c r="M1621" s="41"/>
      <c r="N1621" s="41"/>
      <c r="O1621" s="58" t="s">
        <v>2</v>
      </c>
      <c r="P1621" s="41"/>
      <c r="Q1621" s="41"/>
      <c r="R1621" s="401"/>
      <c r="S1621" s="401"/>
    </row>
    <row r="1622" spans="1:27" s="36" customFormat="1" ht="11.25" outlineLevel="4" x14ac:dyDescent="0.2">
      <c r="A1622" s="37"/>
      <c r="B1622" s="38"/>
      <c r="C1622" s="39" t="s">
        <v>651</v>
      </c>
      <c r="D1622" s="39"/>
      <c r="E1622" s="38"/>
      <c r="F1622" s="40">
        <v>0</v>
      </c>
      <c r="G1622" s="41"/>
      <c r="H1622" s="42"/>
      <c r="I1622" s="41"/>
      <c r="J1622" s="43"/>
      <c r="K1622" s="44"/>
      <c r="L1622" s="41"/>
      <c r="M1622" s="41"/>
      <c r="N1622" s="41"/>
      <c r="O1622" s="58" t="s">
        <v>2</v>
      </c>
      <c r="P1622" s="41"/>
      <c r="Q1622" s="41"/>
      <c r="R1622" s="401"/>
      <c r="S1622" s="401"/>
    </row>
    <row r="1623" spans="1:27" s="36" customFormat="1" ht="11.25" outlineLevel="4" x14ac:dyDescent="0.2">
      <c r="A1623" s="37"/>
      <c r="B1623" s="38"/>
      <c r="C1623" s="39" t="s">
        <v>1343</v>
      </c>
      <c r="D1623" s="39"/>
      <c r="E1623" s="38"/>
      <c r="F1623" s="40">
        <v>0</v>
      </c>
      <c r="G1623" s="41"/>
      <c r="H1623" s="42"/>
      <c r="I1623" s="41"/>
      <c r="J1623" s="43"/>
      <c r="K1623" s="44"/>
      <c r="L1623" s="41"/>
      <c r="M1623" s="41"/>
      <c r="N1623" s="41"/>
      <c r="O1623" s="58" t="s">
        <v>2</v>
      </c>
      <c r="P1623" s="41"/>
      <c r="Q1623" s="41"/>
      <c r="R1623" s="401"/>
      <c r="S1623" s="401"/>
    </row>
    <row r="1624" spans="1:27" s="36" customFormat="1" ht="11.25" outlineLevel="4" x14ac:dyDescent="0.2">
      <c r="A1624" s="37"/>
      <c r="B1624" s="38"/>
      <c r="C1624" s="39" t="s">
        <v>1213</v>
      </c>
      <c r="D1624" s="39"/>
      <c r="E1624" s="38"/>
      <c r="F1624" s="40">
        <v>0</v>
      </c>
      <c r="G1624" s="41"/>
      <c r="H1624" s="42"/>
      <c r="I1624" s="41"/>
      <c r="J1624" s="43"/>
      <c r="K1624" s="44"/>
      <c r="L1624" s="41"/>
      <c r="M1624" s="41"/>
      <c r="N1624" s="41"/>
      <c r="O1624" s="58" t="s">
        <v>2</v>
      </c>
      <c r="P1624" s="41"/>
      <c r="Q1624" s="41"/>
      <c r="R1624" s="401"/>
      <c r="S1624" s="401"/>
    </row>
    <row r="1625" spans="1:27" s="36" customFormat="1" ht="11.25" outlineLevel="4" x14ac:dyDescent="0.2">
      <c r="A1625" s="37"/>
      <c r="B1625" s="38"/>
      <c r="C1625" s="39" t="s">
        <v>1209</v>
      </c>
      <c r="D1625" s="39"/>
      <c r="E1625" s="38"/>
      <c r="F1625" s="40">
        <v>0</v>
      </c>
      <c r="G1625" s="41"/>
      <c r="H1625" s="42"/>
      <c r="I1625" s="41"/>
      <c r="J1625" s="43"/>
      <c r="K1625" s="44"/>
      <c r="L1625" s="41"/>
      <c r="M1625" s="41"/>
      <c r="N1625" s="41"/>
      <c r="O1625" s="58" t="s">
        <v>2</v>
      </c>
      <c r="P1625" s="41"/>
      <c r="Q1625" s="41"/>
      <c r="R1625" s="401"/>
      <c r="S1625" s="401"/>
    </row>
    <row r="1626" spans="1:27" s="36" customFormat="1" ht="11.25" outlineLevel="4" x14ac:dyDescent="0.2">
      <c r="A1626" s="37"/>
      <c r="B1626" s="38"/>
      <c r="C1626" s="39" t="s">
        <v>1454</v>
      </c>
      <c r="D1626" s="39"/>
      <c r="E1626" s="38"/>
      <c r="F1626" s="40">
        <v>1</v>
      </c>
      <c r="G1626" s="41"/>
      <c r="H1626" s="42"/>
      <c r="I1626" s="41"/>
      <c r="J1626" s="43"/>
      <c r="K1626" s="44"/>
      <c r="L1626" s="41"/>
      <c r="M1626" s="41"/>
      <c r="N1626" s="41"/>
      <c r="O1626" s="58" t="s">
        <v>2</v>
      </c>
      <c r="P1626" s="41"/>
      <c r="Q1626" s="41"/>
      <c r="R1626" s="401"/>
      <c r="S1626" s="401"/>
    </row>
    <row r="1627" spans="1:27" s="30" customFormat="1" ht="24" outlineLevel="3" x14ac:dyDescent="0.2">
      <c r="A1627" s="12">
        <v>7</v>
      </c>
      <c r="B1627" s="31" t="s">
        <v>153</v>
      </c>
      <c r="C1627" s="32" t="s">
        <v>1934</v>
      </c>
      <c r="D1627" s="32"/>
      <c r="E1627" s="13" t="s">
        <v>27</v>
      </c>
      <c r="F1627" s="33">
        <v>1</v>
      </c>
      <c r="G1627" s="14">
        <v>0</v>
      </c>
      <c r="H1627" s="33">
        <f>F1627*(1+G1627/100)</f>
        <v>1</v>
      </c>
      <c r="I1627" s="475"/>
      <c r="J1627" s="15">
        <f>H1627*I1627</f>
        <v>0</v>
      </c>
      <c r="K1627" s="34"/>
      <c r="L1627" s="35">
        <f>H1627*K1627</f>
        <v>0</v>
      </c>
      <c r="M1627" s="34"/>
      <c r="N1627" s="35">
        <f>H1627*M1627</f>
        <v>0</v>
      </c>
      <c r="O1627" s="15">
        <v>21</v>
      </c>
      <c r="P1627" s="15">
        <f>J1627*(O1627/100)</f>
        <v>0</v>
      </c>
      <c r="Q1627" s="15">
        <f>J1627+P1627</f>
        <v>0</v>
      </c>
      <c r="R1627" s="400"/>
      <c r="S1627" s="400"/>
      <c r="T1627" s="232"/>
      <c r="U1627" s="232"/>
      <c r="V1627" s="232"/>
      <c r="W1627" s="232"/>
      <c r="X1627" s="232"/>
      <c r="Y1627" s="232"/>
      <c r="Z1627" s="232"/>
      <c r="AA1627" s="232"/>
    </row>
    <row r="1628" spans="1:27" s="36" customFormat="1" ht="11.25" outlineLevel="4" x14ac:dyDescent="0.2">
      <c r="A1628" s="37"/>
      <c r="B1628" s="38"/>
      <c r="C1628" s="39" t="s">
        <v>1339</v>
      </c>
      <c r="D1628" s="39"/>
      <c r="E1628" s="38"/>
      <c r="F1628" s="40">
        <v>0</v>
      </c>
      <c r="G1628" s="41"/>
      <c r="H1628" s="42"/>
      <c r="I1628" s="41"/>
      <c r="J1628" s="43"/>
      <c r="K1628" s="44"/>
      <c r="L1628" s="41"/>
      <c r="M1628" s="41"/>
      <c r="N1628" s="41"/>
      <c r="O1628" s="58" t="s">
        <v>2</v>
      </c>
      <c r="P1628" s="41"/>
      <c r="Q1628" s="41"/>
      <c r="R1628" s="401"/>
      <c r="S1628" s="401"/>
    </row>
    <row r="1629" spans="1:27" s="36" customFormat="1" ht="11.25" outlineLevel="4" x14ac:dyDescent="0.2">
      <c r="A1629" s="37"/>
      <c r="B1629" s="38"/>
      <c r="C1629" s="39" t="s">
        <v>1340</v>
      </c>
      <c r="D1629" s="39"/>
      <c r="E1629" s="38"/>
      <c r="F1629" s="40">
        <v>0</v>
      </c>
      <c r="G1629" s="41"/>
      <c r="H1629" s="42"/>
      <c r="I1629" s="41"/>
      <c r="J1629" s="43"/>
      <c r="K1629" s="44"/>
      <c r="L1629" s="41"/>
      <c r="M1629" s="41"/>
      <c r="N1629" s="41"/>
      <c r="O1629" s="58" t="s">
        <v>2</v>
      </c>
      <c r="P1629" s="41"/>
      <c r="Q1629" s="41"/>
      <c r="R1629" s="401"/>
      <c r="S1629" s="401"/>
    </row>
    <row r="1630" spans="1:27" s="36" customFormat="1" ht="11.25" outlineLevel="4" x14ac:dyDescent="0.2">
      <c r="A1630" s="37"/>
      <c r="B1630" s="38"/>
      <c r="C1630" s="39" t="s">
        <v>634</v>
      </c>
      <c r="D1630" s="39"/>
      <c r="E1630" s="38"/>
      <c r="F1630" s="40">
        <v>0</v>
      </c>
      <c r="G1630" s="41"/>
      <c r="H1630" s="42"/>
      <c r="I1630" s="41"/>
      <c r="J1630" s="43"/>
      <c r="K1630" s="44"/>
      <c r="L1630" s="41"/>
      <c r="M1630" s="41"/>
      <c r="N1630" s="41"/>
      <c r="O1630" s="58" t="s">
        <v>2</v>
      </c>
      <c r="P1630" s="41"/>
      <c r="Q1630" s="41"/>
      <c r="R1630" s="401"/>
      <c r="S1630" s="401"/>
    </row>
    <row r="1631" spans="1:27" s="36" customFormat="1" ht="11.25" outlineLevel="4" x14ac:dyDescent="0.2">
      <c r="A1631" s="37"/>
      <c r="B1631" s="38"/>
      <c r="C1631" s="39" t="s">
        <v>1341</v>
      </c>
      <c r="D1631" s="39"/>
      <c r="E1631" s="38"/>
      <c r="F1631" s="40">
        <v>0</v>
      </c>
      <c r="G1631" s="41"/>
      <c r="H1631" s="42"/>
      <c r="I1631" s="41"/>
      <c r="J1631" s="43"/>
      <c r="K1631" s="44"/>
      <c r="L1631" s="41"/>
      <c r="M1631" s="41"/>
      <c r="N1631" s="41"/>
      <c r="O1631" s="58" t="s">
        <v>2</v>
      </c>
      <c r="P1631" s="41"/>
      <c r="Q1631" s="41"/>
      <c r="R1631" s="401"/>
      <c r="S1631" s="401"/>
    </row>
    <row r="1632" spans="1:27" s="36" customFormat="1" ht="11.25" outlineLevel="4" x14ac:dyDescent="0.2">
      <c r="A1632" s="37"/>
      <c r="B1632" s="38"/>
      <c r="C1632" s="39" t="s">
        <v>695</v>
      </c>
      <c r="D1632" s="39"/>
      <c r="E1632" s="38"/>
      <c r="F1632" s="40">
        <v>0</v>
      </c>
      <c r="G1632" s="41"/>
      <c r="H1632" s="42"/>
      <c r="I1632" s="41"/>
      <c r="J1632" s="43"/>
      <c r="K1632" s="44"/>
      <c r="L1632" s="41"/>
      <c r="M1632" s="41"/>
      <c r="N1632" s="41"/>
      <c r="O1632" s="58" t="s">
        <v>2</v>
      </c>
      <c r="P1632" s="41"/>
      <c r="Q1632" s="41"/>
      <c r="R1632" s="401"/>
      <c r="S1632" s="401"/>
    </row>
    <row r="1633" spans="1:27" s="36" customFormat="1" ht="11.25" outlineLevel="4" x14ac:dyDescent="0.2">
      <c r="A1633" s="37"/>
      <c r="B1633" s="38"/>
      <c r="C1633" s="39" t="s">
        <v>697</v>
      </c>
      <c r="D1633" s="39"/>
      <c r="E1633" s="38"/>
      <c r="F1633" s="40">
        <v>0</v>
      </c>
      <c r="G1633" s="41"/>
      <c r="H1633" s="42"/>
      <c r="I1633" s="41"/>
      <c r="J1633" s="43"/>
      <c r="K1633" s="44"/>
      <c r="L1633" s="41"/>
      <c r="M1633" s="41"/>
      <c r="N1633" s="41"/>
      <c r="O1633" s="58" t="s">
        <v>2</v>
      </c>
      <c r="P1633" s="41"/>
      <c r="Q1633" s="41"/>
      <c r="R1633" s="401"/>
      <c r="S1633" s="401"/>
    </row>
    <row r="1634" spans="1:27" s="36" customFormat="1" ht="11.25" outlineLevel="4" x14ac:dyDescent="0.2">
      <c r="A1634" s="37"/>
      <c r="B1634" s="38"/>
      <c r="C1634" s="39" t="s">
        <v>640</v>
      </c>
      <c r="D1634" s="39"/>
      <c r="E1634" s="38"/>
      <c r="F1634" s="40">
        <v>0</v>
      </c>
      <c r="G1634" s="41"/>
      <c r="H1634" s="42"/>
      <c r="I1634" s="41"/>
      <c r="J1634" s="43"/>
      <c r="K1634" s="44"/>
      <c r="L1634" s="41"/>
      <c r="M1634" s="41"/>
      <c r="N1634" s="41"/>
      <c r="O1634" s="58" t="s">
        <v>2</v>
      </c>
      <c r="P1634" s="41"/>
      <c r="Q1634" s="41"/>
      <c r="R1634" s="401"/>
      <c r="S1634" s="401"/>
    </row>
    <row r="1635" spans="1:27" s="36" customFormat="1" ht="11.25" outlineLevel="4" x14ac:dyDescent="0.2">
      <c r="A1635" s="37"/>
      <c r="B1635" s="38"/>
      <c r="C1635" s="39" t="s">
        <v>643</v>
      </c>
      <c r="D1635" s="39"/>
      <c r="E1635" s="38"/>
      <c r="F1635" s="40">
        <v>0</v>
      </c>
      <c r="G1635" s="41"/>
      <c r="H1635" s="42"/>
      <c r="I1635" s="41"/>
      <c r="J1635" s="43"/>
      <c r="K1635" s="44"/>
      <c r="L1635" s="41"/>
      <c r="M1635" s="41"/>
      <c r="N1635" s="41"/>
      <c r="O1635" s="58" t="s">
        <v>2</v>
      </c>
      <c r="P1635" s="41"/>
      <c r="Q1635" s="41"/>
      <c r="R1635" s="401"/>
      <c r="S1635" s="401"/>
    </row>
    <row r="1636" spans="1:27" s="36" customFormat="1" ht="11.25" outlineLevel="4" x14ac:dyDescent="0.2">
      <c r="A1636" s="37"/>
      <c r="B1636" s="38"/>
      <c r="C1636" s="39" t="s">
        <v>703</v>
      </c>
      <c r="D1636" s="39"/>
      <c r="E1636" s="38"/>
      <c r="F1636" s="40">
        <v>0</v>
      </c>
      <c r="G1636" s="41"/>
      <c r="H1636" s="42"/>
      <c r="I1636" s="41"/>
      <c r="J1636" s="43"/>
      <c r="K1636" s="44"/>
      <c r="L1636" s="41"/>
      <c r="M1636" s="41"/>
      <c r="N1636" s="41"/>
      <c r="O1636" s="58" t="s">
        <v>2</v>
      </c>
      <c r="P1636" s="41"/>
      <c r="Q1636" s="41"/>
      <c r="R1636" s="401"/>
      <c r="S1636" s="401"/>
    </row>
    <row r="1637" spans="1:27" s="36" customFormat="1" ht="11.25" outlineLevel="4" x14ac:dyDescent="0.2">
      <c r="A1637" s="37"/>
      <c r="B1637" s="38"/>
      <c r="C1637" s="39" t="s">
        <v>705</v>
      </c>
      <c r="D1637" s="39"/>
      <c r="E1637" s="38"/>
      <c r="F1637" s="40">
        <v>0</v>
      </c>
      <c r="G1637" s="41"/>
      <c r="H1637" s="42"/>
      <c r="I1637" s="41"/>
      <c r="J1637" s="43"/>
      <c r="K1637" s="44"/>
      <c r="L1637" s="41"/>
      <c r="M1637" s="41"/>
      <c r="N1637" s="41"/>
      <c r="O1637" s="58" t="s">
        <v>2</v>
      </c>
      <c r="P1637" s="41"/>
      <c r="Q1637" s="41"/>
      <c r="R1637" s="401"/>
      <c r="S1637" s="401"/>
    </row>
    <row r="1638" spans="1:27" s="36" customFormat="1" ht="11.25" outlineLevel="4" x14ac:dyDescent="0.2">
      <c r="A1638" s="37"/>
      <c r="B1638" s="38"/>
      <c r="C1638" s="39" t="s">
        <v>707</v>
      </c>
      <c r="D1638" s="39"/>
      <c r="E1638" s="38"/>
      <c r="F1638" s="40">
        <v>0</v>
      </c>
      <c r="G1638" s="41"/>
      <c r="H1638" s="42"/>
      <c r="I1638" s="41"/>
      <c r="J1638" s="43"/>
      <c r="K1638" s="44"/>
      <c r="L1638" s="41"/>
      <c r="M1638" s="41"/>
      <c r="N1638" s="41"/>
      <c r="O1638" s="58" t="s">
        <v>2</v>
      </c>
      <c r="P1638" s="41"/>
      <c r="Q1638" s="41"/>
      <c r="R1638" s="401"/>
      <c r="S1638" s="401"/>
    </row>
    <row r="1639" spans="1:27" s="36" customFormat="1" ht="11.25" outlineLevel="4" x14ac:dyDescent="0.2">
      <c r="A1639" s="37"/>
      <c r="B1639" s="38"/>
      <c r="C1639" s="39" t="s">
        <v>713</v>
      </c>
      <c r="D1639" s="39"/>
      <c r="E1639" s="38"/>
      <c r="F1639" s="40">
        <v>0</v>
      </c>
      <c r="G1639" s="41"/>
      <c r="H1639" s="42"/>
      <c r="I1639" s="41"/>
      <c r="J1639" s="43"/>
      <c r="K1639" s="44"/>
      <c r="L1639" s="41"/>
      <c r="M1639" s="41"/>
      <c r="N1639" s="41"/>
      <c r="O1639" s="58" t="s">
        <v>2</v>
      </c>
      <c r="P1639" s="41"/>
      <c r="Q1639" s="41"/>
      <c r="R1639" s="401"/>
      <c r="S1639" s="401"/>
    </row>
    <row r="1640" spans="1:27" s="36" customFormat="1" ht="11.25" outlineLevel="4" x14ac:dyDescent="0.2">
      <c r="A1640" s="37"/>
      <c r="B1640" s="38"/>
      <c r="C1640" s="39" t="s">
        <v>1455</v>
      </c>
      <c r="D1640" s="39"/>
      <c r="E1640" s="38"/>
      <c r="F1640" s="40">
        <v>1</v>
      </c>
      <c r="G1640" s="41"/>
      <c r="H1640" s="42"/>
      <c r="I1640" s="41"/>
      <c r="J1640" s="43"/>
      <c r="K1640" s="44"/>
      <c r="L1640" s="41"/>
      <c r="M1640" s="41"/>
      <c r="N1640" s="41"/>
      <c r="O1640" s="58" t="s">
        <v>2</v>
      </c>
      <c r="P1640" s="41"/>
      <c r="Q1640" s="41"/>
      <c r="R1640" s="401"/>
      <c r="S1640" s="401"/>
    </row>
    <row r="1641" spans="1:27" s="30" customFormat="1" ht="24" outlineLevel="3" x14ac:dyDescent="0.2">
      <c r="A1641" s="12">
        <v>8</v>
      </c>
      <c r="B1641" s="31" t="s">
        <v>154</v>
      </c>
      <c r="C1641" s="32" t="s">
        <v>1939</v>
      </c>
      <c r="D1641" s="32"/>
      <c r="E1641" s="13" t="s">
        <v>27</v>
      </c>
      <c r="F1641" s="33">
        <v>1</v>
      </c>
      <c r="G1641" s="14">
        <v>0</v>
      </c>
      <c r="H1641" s="33">
        <f>F1641*(1+G1641/100)</f>
        <v>1</v>
      </c>
      <c r="I1641" s="475"/>
      <c r="J1641" s="15">
        <f>H1641*I1641</f>
        <v>0</v>
      </c>
      <c r="K1641" s="34"/>
      <c r="L1641" s="35">
        <f>H1641*K1641</f>
        <v>0</v>
      </c>
      <c r="M1641" s="34"/>
      <c r="N1641" s="35">
        <f>H1641*M1641</f>
        <v>0</v>
      </c>
      <c r="O1641" s="15">
        <v>21</v>
      </c>
      <c r="P1641" s="15">
        <f>J1641*(O1641/100)</f>
        <v>0</v>
      </c>
      <c r="Q1641" s="15">
        <f>J1641+P1641</f>
        <v>0</v>
      </c>
      <c r="R1641" s="400"/>
      <c r="S1641" s="400"/>
      <c r="T1641" s="232"/>
      <c r="U1641" s="232"/>
      <c r="V1641" s="232"/>
      <c r="W1641" s="232"/>
      <c r="X1641" s="232"/>
      <c r="Y1641" s="232"/>
      <c r="Z1641" s="232"/>
      <c r="AA1641" s="232"/>
    </row>
    <row r="1642" spans="1:27" s="36" customFormat="1" ht="11.25" outlineLevel="4" x14ac:dyDescent="0.2">
      <c r="A1642" s="37"/>
      <c r="B1642" s="38"/>
      <c r="C1642" s="39" t="s">
        <v>623</v>
      </c>
      <c r="D1642" s="39"/>
      <c r="E1642" s="38"/>
      <c r="F1642" s="40">
        <v>0</v>
      </c>
      <c r="G1642" s="41"/>
      <c r="H1642" s="42"/>
      <c r="I1642" s="41"/>
      <c r="J1642" s="43"/>
      <c r="K1642" s="44"/>
      <c r="L1642" s="41"/>
      <c r="M1642" s="41"/>
      <c r="N1642" s="41"/>
      <c r="O1642" s="58" t="s">
        <v>2</v>
      </c>
      <c r="P1642" s="41"/>
      <c r="Q1642" s="41"/>
      <c r="R1642" s="401"/>
      <c r="S1642" s="401"/>
    </row>
    <row r="1643" spans="1:27" s="36" customFormat="1" ht="11.25" outlineLevel="4" x14ac:dyDescent="0.2">
      <c r="A1643" s="37"/>
      <c r="B1643" s="38"/>
      <c r="C1643" s="39" t="s">
        <v>624</v>
      </c>
      <c r="D1643" s="39"/>
      <c r="E1643" s="38"/>
      <c r="F1643" s="40">
        <v>0</v>
      </c>
      <c r="G1643" s="41"/>
      <c r="H1643" s="42"/>
      <c r="I1643" s="41"/>
      <c r="J1643" s="43"/>
      <c r="K1643" s="44"/>
      <c r="L1643" s="41"/>
      <c r="M1643" s="41"/>
      <c r="N1643" s="41"/>
      <c r="O1643" s="58" t="s">
        <v>2</v>
      </c>
      <c r="P1643" s="41"/>
      <c r="Q1643" s="41"/>
      <c r="R1643" s="401"/>
      <c r="S1643" s="401"/>
    </row>
    <row r="1644" spans="1:27" s="36" customFormat="1" ht="11.25" outlineLevel="4" x14ac:dyDescent="0.2">
      <c r="A1644" s="37"/>
      <c r="B1644" s="38"/>
      <c r="C1644" s="39" t="s">
        <v>625</v>
      </c>
      <c r="D1644" s="39"/>
      <c r="E1644" s="38"/>
      <c r="F1644" s="40">
        <v>0</v>
      </c>
      <c r="G1644" s="41"/>
      <c r="H1644" s="42"/>
      <c r="I1644" s="41"/>
      <c r="J1644" s="43"/>
      <c r="K1644" s="44"/>
      <c r="L1644" s="41"/>
      <c r="M1644" s="41"/>
      <c r="N1644" s="41"/>
      <c r="O1644" s="58" t="s">
        <v>2</v>
      </c>
      <c r="P1644" s="41"/>
      <c r="Q1644" s="41"/>
      <c r="R1644" s="401"/>
      <c r="S1644" s="401"/>
    </row>
    <row r="1645" spans="1:27" s="36" customFormat="1" ht="11.25" outlineLevel="4" x14ac:dyDescent="0.2">
      <c r="A1645" s="37"/>
      <c r="B1645" s="38"/>
      <c r="C1645" s="39" t="s">
        <v>1211</v>
      </c>
      <c r="D1645" s="39"/>
      <c r="E1645" s="38"/>
      <c r="F1645" s="40">
        <v>0</v>
      </c>
      <c r="G1645" s="41"/>
      <c r="H1645" s="42"/>
      <c r="I1645" s="41"/>
      <c r="J1645" s="43"/>
      <c r="K1645" s="44"/>
      <c r="L1645" s="41"/>
      <c r="M1645" s="41"/>
      <c r="N1645" s="41"/>
      <c r="O1645" s="58" t="s">
        <v>2</v>
      </c>
      <c r="P1645" s="41"/>
      <c r="Q1645" s="41"/>
      <c r="R1645" s="401"/>
      <c r="S1645" s="401"/>
    </row>
    <row r="1646" spans="1:27" s="36" customFormat="1" ht="11.25" outlineLevel="4" x14ac:dyDescent="0.2">
      <c r="A1646" s="37"/>
      <c r="B1646" s="38"/>
      <c r="C1646" s="39" t="s">
        <v>1212</v>
      </c>
      <c r="D1646" s="39"/>
      <c r="E1646" s="38"/>
      <c r="F1646" s="40">
        <v>0</v>
      </c>
      <c r="G1646" s="41"/>
      <c r="H1646" s="42"/>
      <c r="I1646" s="41"/>
      <c r="J1646" s="43"/>
      <c r="K1646" s="44"/>
      <c r="L1646" s="41"/>
      <c r="M1646" s="41"/>
      <c r="N1646" s="41"/>
      <c r="O1646" s="58" t="s">
        <v>2</v>
      </c>
      <c r="P1646" s="41"/>
      <c r="Q1646" s="41"/>
      <c r="R1646" s="401"/>
      <c r="S1646" s="401"/>
    </row>
    <row r="1647" spans="1:27" s="36" customFormat="1" ht="11.25" outlineLevel="4" x14ac:dyDescent="0.2">
      <c r="A1647" s="37"/>
      <c r="B1647" s="38"/>
      <c r="C1647" s="39" t="s">
        <v>721</v>
      </c>
      <c r="D1647" s="39"/>
      <c r="E1647" s="38"/>
      <c r="F1647" s="40">
        <v>0</v>
      </c>
      <c r="G1647" s="41"/>
      <c r="H1647" s="42"/>
      <c r="I1647" s="41"/>
      <c r="J1647" s="43"/>
      <c r="K1647" s="44"/>
      <c r="L1647" s="41"/>
      <c r="M1647" s="41"/>
      <c r="N1647" s="41"/>
      <c r="O1647" s="58" t="s">
        <v>2</v>
      </c>
      <c r="P1647" s="41"/>
      <c r="Q1647" s="41"/>
      <c r="R1647" s="401"/>
      <c r="S1647" s="401"/>
    </row>
    <row r="1648" spans="1:27" s="36" customFormat="1" ht="11.25" outlineLevel="4" x14ac:dyDescent="0.2">
      <c r="A1648" s="37"/>
      <c r="B1648" s="38"/>
      <c r="C1648" s="39" t="s">
        <v>1441</v>
      </c>
      <c r="D1648" s="39"/>
      <c r="E1648" s="38"/>
      <c r="F1648" s="40">
        <v>1</v>
      </c>
      <c r="G1648" s="41"/>
      <c r="H1648" s="42"/>
      <c r="I1648" s="41"/>
      <c r="J1648" s="43"/>
      <c r="K1648" s="44"/>
      <c r="L1648" s="41"/>
      <c r="M1648" s="41"/>
      <c r="N1648" s="41"/>
      <c r="O1648" s="58" t="s">
        <v>2</v>
      </c>
      <c r="P1648" s="41"/>
      <c r="Q1648" s="41"/>
      <c r="R1648" s="401"/>
      <c r="S1648" s="401"/>
    </row>
    <row r="1649" spans="1:27" s="30" customFormat="1" ht="12" outlineLevel="3" x14ac:dyDescent="0.2">
      <c r="A1649" s="12">
        <v>9</v>
      </c>
      <c r="B1649" s="31" t="s">
        <v>155</v>
      </c>
      <c r="C1649" s="32" t="s">
        <v>1683</v>
      </c>
      <c r="D1649" s="32"/>
      <c r="E1649" s="13" t="s">
        <v>27</v>
      </c>
      <c r="F1649" s="33">
        <v>1</v>
      </c>
      <c r="G1649" s="14">
        <v>0</v>
      </c>
      <c r="H1649" s="33">
        <f>F1649*(1+G1649/100)</f>
        <v>1</v>
      </c>
      <c r="I1649" s="475"/>
      <c r="J1649" s="15">
        <f>H1649*I1649</f>
        <v>0</v>
      </c>
      <c r="K1649" s="34"/>
      <c r="L1649" s="35">
        <f>H1649*K1649</f>
        <v>0</v>
      </c>
      <c r="M1649" s="34"/>
      <c r="N1649" s="35">
        <f>H1649*M1649</f>
        <v>0</v>
      </c>
      <c r="O1649" s="15">
        <v>21</v>
      </c>
      <c r="P1649" s="15">
        <f>J1649*(O1649/100)</f>
        <v>0</v>
      </c>
      <c r="Q1649" s="15">
        <f>J1649+P1649</f>
        <v>0</v>
      </c>
      <c r="R1649" s="400"/>
      <c r="S1649" s="400"/>
      <c r="T1649" s="232"/>
      <c r="U1649" s="232"/>
      <c r="V1649" s="232"/>
      <c r="W1649" s="232"/>
      <c r="X1649" s="232"/>
      <c r="Y1649" s="232"/>
      <c r="Z1649" s="232"/>
      <c r="AA1649" s="232"/>
    </row>
    <row r="1650" spans="1:27" s="30" customFormat="1" ht="24" outlineLevel="3" x14ac:dyDescent="0.2">
      <c r="A1650" s="12">
        <v>10</v>
      </c>
      <c r="B1650" s="31" t="s">
        <v>156</v>
      </c>
      <c r="C1650" s="32" t="s">
        <v>2000</v>
      </c>
      <c r="D1650" s="32"/>
      <c r="E1650" s="13" t="s">
        <v>27</v>
      </c>
      <c r="F1650" s="33">
        <v>1</v>
      </c>
      <c r="G1650" s="14">
        <v>0</v>
      </c>
      <c r="H1650" s="33">
        <f>F1650*(1+G1650/100)</f>
        <v>1</v>
      </c>
      <c r="I1650" s="475"/>
      <c r="J1650" s="15">
        <f>H1650*I1650</f>
        <v>0</v>
      </c>
      <c r="K1650" s="34"/>
      <c r="L1650" s="35">
        <f>H1650*K1650</f>
        <v>0</v>
      </c>
      <c r="M1650" s="34"/>
      <c r="N1650" s="35">
        <f>H1650*M1650</f>
        <v>0</v>
      </c>
      <c r="O1650" s="15">
        <v>21</v>
      </c>
      <c r="P1650" s="15">
        <f>J1650*(O1650/100)</f>
        <v>0</v>
      </c>
      <c r="Q1650" s="15">
        <f>J1650+P1650</f>
        <v>0</v>
      </c>
      <c r="R1650" s="400"/>
      <c r="S1650" s="400"/>
      <c r="T1650" s="232"/>
      <c r="U1650" s="232"/>
      <c r="V1650" s="232"/>
      <c r="W1650" s="232"/>
      <c r="X1650" s="232"/>
      <c r="Y1650" s="232"/>
      <c r="Z1650" s="232"/>
      <c r="AA1650" s="232"/>
    </row>
    <row r="1651" spans="1:27" s="30" customFormat="1" ht="12" outlineLevel="3" x14ac:dyDescent="0.2">
      <c r="A1651" s="12">
        <v>11</v>
      </c>
      <c r="B1651" s="31" t="s">
        <v>157</v>
      </c>
      <c r="C1651" s="32" t="s">
        <v>1762</v>
      </c>
      <c r="D1651" s="32"/>
      <c r="E1651" s="13" t="s">
        <v>27</v>
      </c>
      <c r="F1651" s="33">
        <v>1</v>
      </c>
      <c r="G1651" s="14">
        <v>0</v>
      </c>
      <c r="H1651" s="33">
        <f>F1651*(1+G1651/100)</f>
        <v>1</v>
      </c>
      <c r="I1651" s="475"/>
      <c r="J1651" s="15">
        <f>H1651*I1651</f>
        <v>0</v>
      </c>
      <c r="K1651" s="34"/>
      <c r="L1651" s="35">
        <f>H1651*K1651</f>
        <v>0</v>
      </c>
      <c r="M1651" s="34"/>
      <c r="N1651" s="35">
        <f>H1651*M1651</f>
        <v>0</v>
      </c>
      <c r="O1651" s="15">
        <v>21</v>
      </c>
      <c r="P1651" s="15">
        <f>J1651*(O1651/100)</f>
        <v>0</v>
      </c>
      <c r="Q1651" s="15">
        <f>J1651+P1651</f>
        <v>0</v>
      </c>
      <c r="R1651" s="400"/>
      <c r="S1651" s="400"/>
      <c r="T1651" s="232"/>
      <c r="U1651" s="232"/>
      <c r="V1651" s="232"/>
      <c r="W1651" s="232"/>
      <c r="X1651" s="232"/>
      <c r="Y1651" s="232"/>
      <c r="Z1651" s="232"/>
      <c r="AA1651" s="232"/>
    </row>
    <row r="1652" spans="1:27" s="36" customFormat="1" ht="11.25" outlineLevel="4" x14ac:dyDescent="0.2">
      <c r="A1652" s="37"/>
      <c r="B1652" s="38"/>
      <c r="C1652" s="39" t="s">
        <v>623</v>
      </c>
      <c r="D1652" s="39"/>
      <c r="E1652" s="38"/>
      <c r="F1652" s="40">
        <v>0</v>
      </c>
      <c r="G1652" s="41"/>
      <c r="H1652" s="42"/>
      <c r="I1652" s="41"/>
      <c r="J1652" s="43"/>
      <c r="K1652" s="44"/>
      <c r="L1652" s="41"/>
      <c r="M1652" s="41"/>
      <c r="N1652" s="41"/>
      <c r="O1652" s="58" t="s">
        <v>2</v>
      </c>
      <c r="P1652" s="41"/>
      <c r="Q1652" s="41"/>
      <c r="R1652" s="401"/>
      <c r="S1652" s="401"/>
    </row>
    <row r="1653" spans="1:27" s="36" customFormat="1" ht="11.25" outlineLevel="4" x14ac:dyDescent="0.2">
      <c r="A1653" s="37"/>
      <c r="B1653" s="38"/>
      <c r="C1653" s="39" t="s">
        <v>624</v>
      </c>
      <c r="D1653" s="39"/>
      <c r="E1653" s="38"/>
      <c r="F1653" s="40">
        <v>0</v>
      </c>
      <c r="G1653" s="41"/>
      <c r="H1653" s="42"/>
      <c r="I1653" s="41"/>
      <c r="J1653" s="43"/>
      <c r="K1653" s="44"/>
      <c r="L1653" s="41"/>
      <c r="M1653" s="41"/>
      <c r="N1653" s="41"/>
      <c r="O1653" s="58" t="s">
        <v>2</v>
      </c>
      <c r="P1653" s="41"/>
      <c r="Q1653" s="41"/>
      <c r="R1653" s="401"/>
      <c r="S1653" s="401"/>
    </row>
    <row r="1654" spans="1:27" s="36" customFormat="1" ht="11.25" outlineLevel="4" x14ac:dyDescent="0.2">
      <c r="A1654" s="37"/>
      <c r="B1654" s="38"/>
      <c r="C1654" s="39" t="s">
        <v>625</v>
      </c>
      <c r="D1654" s="39"/>
      <c r="E1654" s="38"/>
      <c r="F1654" s="40">
        <v>0</v>
      </c>
      <c r="G1654" s="41"/>
      <c r="H1654" s="42"/>
      <c r="I1654" s="41"/>
      <c r="J1654" s="43"/>
      <c r="K1654" s="44"/>
      <c r="L1654" s="41"/>
      <c r="M1654" s="41"/>
      <c r="N1654" s="41"/>
      <c r="O1654" s="58" t="s">
        <v>2</v>
      </c>
      <c r="P1654" s="41"/>
      <c r="Q1654" s="41"/>
      <c r="R1654" s="401"/>
      <c r="S1654" s="401"/>
    </row>
    <row r="1655" spans="1:27" s="36" customFormat="1" ht="11.25" outlineLevel="4" x14ac:dyDescent="0.2">
      <c r="A1655" s="37"/>
      <c r="B1655" s="38"/>
      <c r="C1655" s="39" t="s">
        <v>1211</v>
      </c>
      <c r="D1655" s="39"/>
      <c r="E1655" s="38"/>
      <c r="F1655" s="40">
        <v>0</v>
      </c>
      <c r="G1655" s="41"/>
      <c r="H1655" s="42"/>
      <c r="I1655" s="41"/>
      <c r="J1655" s="43"/>
      <c r="K1655" s="44"/>
      <c r="L1655" s="41"/>
      <c r="M1655" s="41"/>
      <c r="N1655" s="41"/>
      <c r="O1655" s="58" t="s">
        <v>2</v>
      </c>
      <c r="P1655" s="41"/>
      <c r="Q1655" s="41"/>
      <c r="R1655" s="401"/>
      <c r="S1655" s="401"/>
    </row>
    <row r="1656" spans="1:27" s="36" customFormat="1" ht="11.25" outlineLevel="4" x14ac:dyDescent="0.2">
      <c r="A1656" s="37"/>
      <c r="B1656" s="38"/>
      <c r="C1656" s="39" t="s">
        <v>1212</v>
      </c>
      <c r="D1656" s="39"/>
      <c r="E1656" s="38"/>
      <c r="F1656" s="40">
        <v>0</v>
      </c>
      <c r="G1656" s="41"/>
      <c r="H1656" s="42"/>
      <c r="I1656" s="41"/>
      <c r="J1656" s="43"/>
      <c r="K1656" s="44"/>
      <c r="L1656" s="41"/>
      <c r="M1656" s="41"/>
      <c r="N1656" s="41"/>
      <c r="O1656" s="58" t="s">
        <v>2</v>
      </c>
      <c r="P1656" s="41"/>
      <c r="Q1656" s="41"/>
      <c r="R1656" s="401"/>
      <c r="S1656" s="401"/>
    </row>
    <row r="1657" spans="1:27" s="36" customFormat="1" ht="11.25" outlineLevel="4" x14ac:dyDescent="0.2">
      <c r="A1657" s="37"/>
      <c r="B1657" s="38"/>
      <c r="C1657" s="39" t="s">
        <v>721</v>
      </c>
      <c r="D1657" s="39"/>
      <c r="E1657" s="38"/>
      <c r="F1657" s="40">
        <v>0</v>
      </c>
      <c r="G1657" s="41"/>
      <c r="H1657" s="42"/>
      <c r="I1657" s="41"/>
      <c r="J1657" s="43"/>
      <c r="K1657" s="44"/>
      <c r="L1657" s="41"/>
      <c r="M1657" s="41"/>
      <c r="N1657" s="41"/>
      <c r="O1657" s="58" t="s">
        <v>2</v>
      </c>
      <c r="P1657" s="41"/>
      <c r="Q1657" s="41"/>
      <c r="R1657" s="401"/>
      <c r="S1657" s="401"/>
    </row>
    <row r="1658" spans="1:27" s="36" customFormat="1" ht="11.25" outlineLevel="4" x14ac:dyDescent="0.2">
      <c r="A1658" s="37"/>
      <c r="B1658" s="38"/>
      <c r="C1658" s="39" t="s">
        <v>1441</v>
      </c>
      <c r="D1658" s="39"/>
      <c r="E1658" s="38"/>
      <c r="F1658" s="40">
        <v>1</v>
      </c>
      <c r="G1658" s="41"/>
      <c r="H1658" s="42"/>
      <c r="I1658" s="41"/>
      <c r="J1658" s="43"/>
      <c r="K1658" s="44"/>
      <c r="L1658" s="41"/>
      <c r="M1658" s="41"/>
      <c r="N1658" s="41"/>
      <c r="O1658" s="58" t="s">
        <v>2</v>
      </c>
      <c r="P1658" s="41"/>
      <c r="Q1658" s="41"/>
      <c r="R1658" s="401"/>
      <c r="S1658" s="401"/>
    </row>
    <row r="1659" spans="1:27" s="30" customFormat="1" ht="24" outlineLevel="3" x14ac:dyDescent="0.2">
      <c r="A1659" s="12">
        <v>12</v>
      </c>
      <c r="B1659" s="31" t="s">
        <v>158</v>
      </c>
      <c r="C1659" s="32" t="s">
        <v>1950</v>
      </c>
      <c r="D1659" s="32"/>
      <c r="E1659" s="13" t="s">
        <v>27</v>
      </c>
      <c r="F1659" s="33">
        <v>1</v>
      </c>
      <c r="G1659" s="14">
        <v>0</v>
      </c>
      <c r="H1659" s="33">
        <f>F1659*(1+G1659/100)</f>
        <v>1</v>
      </c>
      <c r="I1659" s="475"/>
      <c r="J1659" s="15">
        <f>H1659*I1659</f>
        <v>0</v>
      </c>
      <c r="K1659" s="34"/>
      <c r="L1659" s="35">
        <f>H1659*K1659</f>
        <v>0</v>
      </c>
      <c r="M1659" s="34"/>
      <c r="N1659" s="35">
        <f>H1659*M1659</f>
        <v>0</v>
      </c>
      <c r="O1659" s="15">
        <v>21</v>
      </c>
      <c r="P1659" s="15">
        <f>J1659*(O1659/100)</f>
        <v>0</v>
      </c>
      <c r="Q1659" s="15">
        <f>J1659+P1659</f>
        <v>0</v>
      </c>
      <c r="R1659" s="400"/>
      <c r="S1659" s="400"/>
      <c r="T1659" s="232"/>
      <c r="U1659" s="232"/>
      <c r="V1659" s="232"/>
      <c r="W1659" s="232"/>
      <c r="X1659" s="232"/>
      <c r="Y1659" s="232"/>
      <c r="Z1659" s="232"/>
      <c r="AA1659" s="232"/>
    </row>
    <row r="1660" spans="1:27" s="36" customFormat="1" ht="11.25" outlineLevel="4" x14ac:dyDescent="0.2">
      <c r="A1660" s="37"/>
      <c r="B1660" s="38"/>
      <c r="C1660" s="39" t="s">
        <v>623</v>
      </c>
      <c r="D1660" s="39"/>
      <c r="E1660" s="38"/>
      <c r="F1660" s="40">
        <v>0</v>
      </c>
      <c r="G1660" s="41"/>
      <c r="H1660" s="42"/>
      <c r="I1660" s="41"/>
      <c r="J1660" s="43"/>
      <c r="K1660" s="44"/>
      <c r="L1660" s="41"/>
      <c r="M1660" s="41"/>
      <c r="N1660" s="41"/>
      <c r="O1660" s="58" t="s">
        <v>2</v>
      </c>
      <c r="P1660" s="41"/>
      <c r="Q1660" s="41"/>
      <c r="R1660" s="401"/>
      <c r="S1660" s="401"/>
    </row>
    <row r="1661" spans="1:27" s="36" customFormat="1" ht="11.25" outlineLevel="4" x14ac:dyDescent="0.2">
      <c r="A1661" s="37"/>
      <c r="B1661" s="38"/>
      <c r="C1661" s="39" t="s">
        <v>624</v>
      </c>
      <c r="D1661" s="39"/>
      <c r="E1661" s="38"/>
      <c r="F1661" s="40">
        <v>0</v>
      </c>
      <c r="G1661" s="41"/>
      <c r="H1661" s="42"/>
      <c r="I1661" s="41"/>
      <c r="J1661" s="43"/>
      <c r="K1661" s="44"/>
      <c r="L1661" s="41"/>
      <c r="M1661" s="41"/>
      <c r="N1661" s="41"/>
      <c r="O1661" s="58" t="s">
        <v>2</v>
      </c>
      <c r="P1661" s="41"/>
      <c r="Q1661" s="41"/>
      <c r="R1661" s="401"/>
      <c r="S1661" s="401"/>
    </row>
    <row r="1662" spans="1:27" s="36" customFormat="1" ht="11.25" outlineLevel="4" x14ac:dyDescent="0.2">
      <c r="A1662" s="37"/>
      <c r="B1662" s="38"/>
      <c r="C1662" s="39" t="s">
        <v>625</v>
      </c>
      <c r="D1662" s="39"/>
      <c r="E1662" s="38"/>
      <c r="F1662" s="40">
        <v>0</v>
      </c>
      <c r="G1662" s="41"/>
      <c r="H1662" s="42"/>
      <c r="I1662" s="41"/>
      <c r="J1662" s="43"/>
      <c r="K1662" s="44"/>
      <c r="L1662" s="41"/>
      <c r="M1662" s="41"/>
      <c r="N1662" s="41"/>
      <c r="O1662" s="58" t="s">
        <v>2</v>
      </c>
      <c r="P1662" s="41"/>
      <c r="Q1662" s="41"/>
      <c r="R1662" s="401"/>
      <c r="S1662" s="401"/>
    </row>
    <row r="1663" spans="1:27" s="36" customFormat="1" ht="11.25" outlineLevel="4" x14ac:dyDescent="0.2">
      <c r="A1663" s="37"/>
      <c r="B1663" s="38"/>
      <c r="C1663" s="39" t="s">
        <v>1211</v>
      </c>
      <c r="D1663" s="39"/>
      <c r="E1663" s="38"/>
      <c r="F1663" s="40">
        <v>0</v>
      </c>
      <c r="G1663" s="41"/>
      <c r="H1663" s="42"/>
      <c r="I1663" s="41"/>
      <c r="J1663" s="43"/>
      <c r="K1663" s="44"/>
      <c r="L1663" s="41"/>
      <c r="M1663" s="41"/>
      <c r="N1663" s="41"/>
      <c r="O1663" s="58" t="s">
        <v>2</v>
      </c>
      <c r="P1663" s="41"/>
      <c r="Q1663" s="41"/>
      <c r="R1663" s="401"/>
      <c r="S1663" s="401"/>
    </row>
    <row r="1664" spans="1:27" s="36" customFormat="1" ht="11.25" outlineLevel="4" x14ac:dyDescent="0.2">
      <c r="A1664" s="37"/>
      <c r="B1664" s="38"/>
      <c r="C1664" s="39" t="s">
        <v>1212</v>
      </c>
      <c r="D1664" s="39"/>
      <c r="E1664" s="38"/>
      <c r="F1664" s="40">
        <v>0</v>
      </c>
      <c r="G1664" s="41"/>
      <c r="H1664" s="42"/>
      <c r="I1664" s="41"/>
      <c r="J1664" s="43"/>
      <c r="K1664" s="44"/>
      <c r="L1664" s="41"/>
      <c r="M1664" s="41"/>
      <c r="N1664" s="41"/>
      <c r="O1664" s="58" t="s">
        <v>2</v>
      </c>
      <c r="P1664" s="41"/>
      <c r="Q1664" s="41"/>
      <c r="R1664" s="401"/>
      <c r="S1664" s="401"/>
    </row>
    <row r="1665" spans="1:27" s="36" customFormat="1" ht="11.25" outlineLevel="4" x14ac:dyDescent="0.2">
      <c r="A1665" s="37"/>
      <c r="B1665" s="38"/>
      <c r="C1665" s="39" t="s">
        <v>721</v>
      </c>
      <c r="D1665" s="39"/>
      <c r="E1665" s="38"/>
      <c r="F1665" s="40">
        <v>0</v>
      </c>
      <c r="G1665" s="41"/>
      <c r="H1665" s="42"/>
      <c r="I1665" s="41"/>
      <c r="J1665" s="43"/>
      <c r="K1665" s="44"/>
      <c r="L1665" s="41"/>
      <c r="M1665" s="41"/>
      <c r="N1665" s="41"/>
      <c r="O1665" s="58" t="s">
        <v>2</v>
      </c>
      <c r="P1665" s="41"/>
      <c r="Q1665" s="41"/>
      <c r="R1665" s="401"/>
      <c r="S1665" s="401"/>
    </row>
    <row r="1666" spans="1:27" s="36" customFormat="1" ht="11.25" outlineLevel="4" x14ac:dyDescent="0.2">
      <c r="A1666" s="37"/>
      <c r="B1666" s="38"/>
      <c r="C1666" s="39" t="s">
        <v>1441</v>
      </c>
      <c r="D1666" s="39"/>
      <c r="E1666" s="38"/>
      <c r="F1666" s="40">
        <v>1</v>
      </c>
      <c r="G1666" s="41"/>
      <c r="H1666" s="42"/>
      <c r="I1666" s="41"/>
      <c r="J1666" s="43"/>
      <c r="K1666" s="44"/>
      <c r="L1666" s="41"/>
      <c r="M1666" s="41"/>
      <c r="N1666" s="41"/>
      <c r="O1666" s="58" t="s">
        <v>2</v>
      </c>
      <c r="P1666" s="41"/>
      <c r="Q1666" s="41"/>
      <c r="R1666" s="401"/>
      <c r="S1666" s="401"/>
    </row>
    <row r="1667" spans="1:27" s="30" customFormat="1" ht="24" outlineLevel="3" x14ac:dyDescent="0.2">
      <c r="A1667" s="12">
        <v>13</v>
      </c>
      <c r="B1667" s="31" t="s">
        <v>159</v>
      </c>
      <c r="C1667" s="32" t="s">
        <v>1957</v>
      </c>
      <c r="D1667" s="32"/>
      <c r="E1667" s="13" t="s">
        <v>27</v>
      </c>
      <c r="F1667" s="33">
        <v>1</v>
      </c>
      <c r="G1667" s="14">
        <v>0</v>
      </c>
      <c r="H1667" s="33">
        <f>F1667*(1+G1667/100)</f>
        <v>1</v>
      </c>
      <c r="I1667" s="475"/>
      <c r="J1667" s="15">
        <f>H1667*I1667</f>
        <v>0</v>
      </c>
      <c r="K1667" s="34"/>
      <c r="L1667" s="35">
        <f>H1667*K1667</f>
        <v>0</v>
      </c>
      <c r="M1667" s="34"/>
      <c r="N1667" s="35">
        <f>H1667*M1667</f>
        <v>0</v>
      </c>
      <c r="O1667" s="15">
        <v>21</v>
      </c>
      <c r="P1667" s="15">
        <f>J1667*(O1667/100)</f>
        <v>0</v>
      </c>
      <c r="Q1667" s="15">
        <f>J1667+P1667</f>
        <v>0</v>
      </c>
      <c r="R1667" s="400"/>
      <c r="S1667" s="400"/>
      <c r="T1667" s="232"/>
      <c r="U1667" s="232"/>
      <c r="V1667" s="232"/>
      <c r="W1667" s="232"/>
      <c r="X1667" s="232"/>
      <c r="Y1667" s="232"/>
      <c r="Z1667" s="232"/>
      <c r="AA1667" s="232"/>
    </row>
    <row r="1668" spans="1:27" s="36" customFormat="1" ht="11.25" outlineLevel="4" x14ac:dyDescent="0.2">
      <c r="A1668" s="37"/>
      <c r="B1668" s="38"/>
      <c r="C1668" s="39" t="s">
        <v>623</v>
      </c>
      <c r="D1668" s="39"/>
      <c r="E1668" s="38"/>
      <c r="F1668" s="40">
        <v>0</v>
      </c>
      <c r="G1668" s="41"/>
      <c r="H1668" s="42"/>
      <c r="I1668" s="41"/>
      <c r="J1668" s="43"/>
      <c r="K1668" s="44"/>
      <c r="L1668" s="41"/>
      <c r="M1668" s="41"/>
      <c r="N1668" s="41"/>
      <c r="O1668" s="58" t="s">
        <v>2</v>
      </c>
      <c r="P1668" s="41"/>
      <c r="Q1668" s="41"/>
      <c r="R1668" s="401"/>
      <c r="S1668" s="401"/>
    </row>
    <row r="1669" spans="1:27" s="36" customFormat="1" ht="11.25" outlineLevel="4" x14ac:dyDescent="0.2">
      <c r="A1669" s="37"/>
      <c r="B1669" s="38"/>
      <c r="C1669" s="39" t="s">
        <v>624</v>
      </c>
      <c r="D1669" s="39"/>
      <c r="E1669" s="38"/>
      <c r="F1669" s="40">
        <v>0</v>
      </c>
      <c r="G1669" s="41"/>
      <c r="H1669" s="42"/>
      <c r="I1669" s="41"/>
      <c r="J1669" s="43"/>
      <c r="K1669" s="44"/>
      <c r="L1669" s="41"/>
      <c r="M1669" s="41"/>
      <c r="N1669" s="41"/>
      <c r="O1669" s="58" t="s">
        <v>2</v>
      </c>
      <c r="P1669" s="41"/>
      <c r="Q1669" s="41"/>
      <c r="R1669" s="401"/>
      <c r="S1669" s="401"/>
    </row>
    <row r="1670" spans="1:27" s="36" customFormat="1" ht="11.25" outlineLevel="4" x14ac:dyDescent="0.2">
      <c r="A1670" s="37"/>
      <c r="B1670" s="38"/>
      <c r="C1670" s="39" t="s">
        <v>625</v>
      </c>
      <c r="D1670" s="39"/>
      <c r="E1670" s="38"/>
      <c r="F1670" s="40">
        <v>0</v>
      </c>
      <c r="G1670" s="41"/>
      <c r="H1670" s="42"/>
      <c r="I1670" s="41"/>
      <c r="J1670" s="43"/>
      <c r="K1670" s="44"/>
      <c r="L1670" s="41"/>
      <c r="M1670" s="41"/>
      <c r="N1670" s="41"/>
      <c r="O1670" s="58" t="s">
        <v>2</v>
      </c>
      <c r="P1670" s="41"/>
      <c r="Q1670" s="41"/>
      <c r="R1670" s="401"/>
      <c r="S1670" s="401"/>
    </row>
    <row r="1671" spans="1:27" s="36" customFormat="1" ht="11.25" outlineLevel="4" x14ac:dyDescent="0.2">
      <c r="A1671" s="37"/>
      <c r="B1671" s="38"/>
      <c r="C1671" s="39" t="s">
        <v>1211</v>
      </c>
      <c r="D1671" s="39"/>
      <c r="E1671" s="38"/>
      <c r="F1671" s="40">
        <v>0</v>
      </c>
      <c r="G1671" s="41"/>
      <c r="H1671" s="42"/>
      <c r="I1671" s="41"/>
      <c r="J1671" s="43"/>
      <c r="K1671" s="44"/>
      <c r="L1671" s="41"/>
      <c r="M1671" s="41"/>
      <c r="N1671" s="41"/>
      <c r="O1671" s="58" t="s">
        <v>2</v>
      </c>
      <c r="P1671" s="41"/>
      <c r="Q1671" s="41"/>
      <c r="R1671" s="401"/>
      <c r="S1671" s="401"/>
    </row>
    <row r="1672" spans="1:27" s="36" customFormat="1" ht="11.25" outlineLevel="4" x14ac:dyDescent="0.2">
      <c r="A1672" s="37"/>
      <c r="B1672" s="38"/>
      <c r="C1672" s="39" t="s">
        <v>1212</v>
      </c>
      <c r="D1672" s="39"/>
      <c r="E1672" s="38"/>
      <c r="F1672" s="40">
        <v>0</v>
      </c>
      <c r="G1672" s="41"/>
      <c r="H1672" s="42"/>
      <c r="I1672" s="41"/>
      <c r="J1672" s="43"/>
      <c r="K1672" s="44"/>
      <c r="L1672" s="41"/>
      <c r="M1672" s="41"/>
      <c r="N1672" s="41"/>
      <c r="O1672" s="58" t="s">
        <v>2</v>
      </c>
      <c r="P1672" s="41"/>
      <c r="Q1672" s="41"/>
      <c r="R1672" s="401"/>
      <c r="S1672" s="401"/>
    </row>
    <row r="1673" spans="1:27" s="36" customFormat="1" ht="11.25" outlineLevel="4" x14ac:dyDescent="0.2">
      <c r="A1673" s="37"/>
      <c r="B1673" s="38"/>
      <c r="C1673" s="39" t="s">
        <v>721</v>
      </c>
      <c r="D1673" s="39"/>
      <c r="E1673" s="38"/>
      <c r="F1673" s="40">
        <v>0</v>
      </c>
      <c r="G1673" s="41"/>
      <c r="H1673" s="42"/>
      <c r="I1673" s="41"/>
      <c r="J1673" s="43"/>
      <c r="K1673" s="44"/>
      <c r="L1673" s="41"/>
      <c r="M1673" s="41"/>
      <c r="N1673" s="41"/>
      <c r="O1673" s="58" t="s">
        <v>2</v>
      </c>
      <c r="P1673" s="41"/>
      <c r="Q1673" s="41"/>
      <c r="R1673" s="401"/>
      <c r="S1673" s="401"/>
    </row>
    <row r="1674" spans="1:27" s="36" customFormat="1" ht="11.25" outlineLevel="4" x14ac:dyDescent="0.2">
      <c r="A1674" s="37"/>
      <c r="B1674" s="38"/>
      <c r="C1674" s="39" t="s">
        <v>1441</v>
      </c>
      <c r="D1674" s="39"/>
      <c r="E1674" s="38"/>
      <c r="F1674" s="40">
        <v>1</v>
      </c>
      <c r="G1674" s="41"/>
      <c r="H1674" s="42"/>
      <c r="I1674" s="41"/>
      <c r="J1674" s="43"/>
      <c r="K1674" s="44"/>
      <c r="L1674" s="41"/>
      <c r="M1674" s="41"/>
      <c r="N1674" s="41"/>
      <c r="O1674" s="58" t="s">
        <v>2</v>
      </c>
      <c r="P1674" s="41"/>
      <c r="Q1674" s="41"/>
      <c r="R1674" s="401"/>
      <c r="S1674" s="401"/>
    </row>
    <row r="1675" spans="1:27" s="60" customFormat="1" ht="12.75" customHeight="1" outlineLevel="3" x14ac:dyDescent="0.2">
      <c r="A1675" s="61"/>
      <c r="B1675" s="62"/>
      <c r="C1675" s="63"/>
      <c r="D1675" s="65"/>
      <c r="E1675" s="62"/>
      <c r="F1675" s="64"/>
      <c r="G1675" s="65"/>
      <c r="H1675" s="64"/>
      <c r="I1675" s="65"/>
      <c r="J1675" s="66"/>
      <c r="K1675" s="67"/>
      <c r="L1675" s="65"/>
      <c r="M1675" s="65"/>
      <c r="N1675" s="65"/>
      <c r="O1675" s="59" t="s">
        <v>2</v>
      </c>
      <c r="P1675" s="65"/>
      <c r="Q1675" s="65"/>
      <c r="R1675" s="402"/>
      <c r="S1675" s="402"/>
      <c r="T1675" s="233"/>
      <c r="U1675" s="233"/>
      <c r="V1675" s="233"/>
      <c r="W1675" s="233"/>
      <c r="X1675" s="233"/>
      <c r="Y1675" s="233"/>
      <c r="Z1675" s="233"/>
      <c r="AA1675" s="233"/>
    </row>
    <row r="1676" spans="1:27" s="21" customFormat="1" ht="16.5" customHeight="1" outlineLevel="2" x14ac:dyDescent="0.2">
      <c r="A1676" s="22"/>
      <c r="B1676" s="23"/>
      <c r="C1676" s="23" t="s">
        <v>1469</v>
      </c>
      <c r="D1676" s="29"/>
      <c r="E1676" s="6"/>
      <c r="F1676" s="24"/>
      <c r="G1676" s="25"/>
      <c r="H1676" s="24"/>
      <c r="I1676" s="25"/>
      <c r="J1676" s="26">
        <f>SUBTOTAL(9,J1677:J1684)</f>
        <v>0</v>
      </c>
      <c r="K1676" s="27"/>
      <c r="L1676" s="28">
        <f>SUBTOTAL(9,L1677:L1684)</f>
        <v>9.0468000000000007E-2</v>
      </c>
      <c r="M1676" s="25"/>
      <c r="N1676" s="28">
        <f>SUBTOTAL(9,N1677:N1684)</f>
        <v>0</v>
      </c>
      <c r="O1676" s="57" t="s">
        <v>2</v>
      </c>
      <c r="P1676" s="26">
        <f>SUBTOTAL(9,P1677:P1684)</f>
        <v>0</v>
      </c>
      <c r="Q1676" s="26">
        <f>SUBTOTAL(9,Q1677:Q1684)</f>
        <v>0</v>
      </c>
      <c r="R1676" s="399"/>
      <c r="S1676" s="399"/>
      <c r="T1676" s="231"/>
      <c r="U1676" s="231"/>
      <c r="V1676" s="231"/>
      <c r="W1676" s="231"/>
      <c r="X1676" s="231"/>
      <c r="Y1676" s="231"/>
      <c r="Z1676" s="231"/>
      <c r="AA1676" s="231"/>
    </row>
    <row r="1677" spans="1:27" s="30" customFormat="1" ht="12" outlineLevel="3" x14ac:dyDescent="0.2">
      <c r="A1677" s="12">
        <v>1</v>
      </c>
      <c r="B1677" s="31" t="s">
        <v>267</v>
      </c>
      <c r="C1677" s="32" t="s">
        <v>1744</v>
      </c>
      <c r="D1677" s="32" t="s">
        <v>18</v>
      </c>
      <c r="E1677" s="13" t="s">
        <v>3</v>
      </c>
      <c r="F1677" s="33">
        <v>25.200000000000003</v>
      </c>
      <c r="G1677" s="14">
        <v>0</v>
      </c>
      <c r="H1677" s="33">
        <f>F1677*(1+G1677/100)</f>
        <v>25.200000000000003</v>
      </c>
      <c r="I1677" s="475"/>
      <c r="J1677" s="15">
        <f>H1677*I1677</f>
        <v>0</v>
      </c>
      <c r="K1677" s="34">
        <v>3.5400000000000002E-3</v>
      </c>
      <c r="L1677" s="35">
        <f>H1677*K1677</f>
        <v>8.920800000000001E-2</v>
      </c>
      <c r="M1677" s="34"/>
      <c r="N1677" s="35">
        <f>H1677*M1677</f>
        <v>0</v>
      </c>
      <c r="O1677" s="15">
        <v>21</v>
      </c>
      <c r="P1677" s="15">
        <f>J1677*(O1677/100)</f>
        <v>0</v>
      </c>
      <c r="Q1677" s="15">
        <f>J1677+P1677</f>
        <v>0</v>
      </c>
      <c r="R1677" s="400"/>
      <c r="S1677" s="400"/>
      <c r="T1677" s="232"/>
      <c r="U1677" s="232"/>
      <c r="V1677" s="232"/>
      <c r="W1677" s="232"/>
      <c r="X1677" s="232"/>
      <c r="Y1677" s="232"/>
      <c r="Z1677" s="232"/>
      <c r="AA1677" s="232"/>
    </row>
    <row r="1678" spans="1:27" s="36" customFormat="1" ht="11.25" outlineLevel="4" x14ac:dyDescent="0.2">
      <c r="A1678" s="37"/>
      <c r="B1678" s="38"/>
      <c r="C1678" s="39" t="s">
        <v>1184</v>
      </c>
      <c r="D1678" s="39"/>
      <c r="E1678" s="38"/>
      <c r="F1678" s="40">
        <v>0</v>
      </c>
      <c r="G1678" s="41"/>
      <c r="H1678" s="42"/>
      <c r="I1678" s="41"/>
      <c r="J1678" s="43"/>
      <c r="K1678" s="44"/>
      <c r="L1678" s="41"/>
      <c r="M1678" s="41"/>
      <c r="N1678" s="41"/>
      <c r="O1678" s="58" t="s">
        <v>2</v>
      </c>
      <c r="P1678" s="41"/>
      <c r="Q1678" s="41"/>
      <c r="R1678" s="401"/>
      <c r="S1678" s="401"/>
    </row>
    <row r="1679" spans="1:27" s="36" customFormat="1" ht="11.25" outlineLevel="4" x14ac:dyDescent="0.2">
      <c r="A1679" s="37"/>
      <c r="B1679" s="38"/>
      <c r="C1679" s="39" t="s">
        <v>747</v>
      </c>
      <c r="D1679" s="39"/>
      <c r="E1679" s="38"/>
      <c r="F1679" s="40">
        <v>25.200000000000003</v>
      </c>
      <c r="G1679" s="41"/>
      <c r="H1679" s="42"/>
      <c r="I1679" s="41"/>
      <c r="J1679" s="43"/>
      <c r="K1679" s="44"/>
      <c r="L1679" s="41"/>
      <c r="M1679" s="41"/>
      <c r="N1679" s="41"/>
      <c r="O1679" s="58" t="s">
        <v>2</v>
      </c>
      <c r="P1679" s="41"/>
      <c r="Q1679" s="41"/>
      <c r="R1679" s="401"/>
      <c r="S1679" s="401"/>
    </row>
    <row r="1680" spans="1:27" s="30" customFormat="1" ht="12" outlineLevel="3" x14ac:dyDescent="0.2">
      <c r="A1680" s="12">
        <v>2</v>
      </c>
      <c r="B1680" s="31" t="s">
        <v>260</v>
      </c>
      <c r="C1680" s="32" t="s">
        <v>1565</v>
      </c>
      <c r="D1680" s="32" t="s">
        <v>18</v>
      </c>
      <c r="E1680" s="13" t="s">
        <v>7</v>
      </c>
      <c r="F1680" s="33">
        <v>12.600000000000001</v>
      </c>
      <c r="G1680" s="14">
        <v>0</v>
      </c>
      <c r="H1680" s="33">
        <f>F1680*(1+G1680/100)</f>
        <v>12.600000000000001</v>
      </c>
      <c r="I1680" s="475"/>
      <c r="J1680" s="15">
        <f>H1680*I1680</f>
        <v>0</v>
      </c>
      <c r="K1680" s="34">
        <v>1E-4</v>
      </c>
      <c r="L1680" s="35">
        <f>H1680*K1680</f>
        <v>1.2600000000000003E-3</v>
      </c>
      <c r="M1680" s="34"/>
      <c r="N1680" s="35">
        <f>H1680*M1680</f>
        <v>0</v>
      </c>
      <c r="O1680" s="15">
        <v>21</v>
      </c>
      <c r="P1680" s="15">
        <f>J1680*(O1680/100)</f>
        <v>0</v>
      </c>
      <c r="Q1680" s="15">
        <f>J1680+P1680</f>
        <v>0</v>
      </c>
      <c r="R1680" s="400"/>
      <c r="S1680" s="400"/>
      <c r="T1680" s="232"/>
      <c r="U1680" s="232"/>
      <c r="V1680" s="232"/>
      <c r="W1680" s="232"/>
      <c r="X1680" s="232"/>
      <c r="Y1680" s="232"/>
      <c r="Z1680" s="232"/>
      <c r="AA1680" s="232"/>
    </row>
    <row r="1681" spans="1:27" s="36" customFormat="1" ht="11.25" outlineLevel="4" x14ac:dyDescent="0.2">
      <c r="A1681" s="37"/>
      <c r="B1681" s="38"/>
      <c r="C1681" s="39" t="s">
        <v>1466</v>
      </c>
      <c r="D1681" s="39"/>
      <c r="E1681" s="38"/>
      <c r="F1681" s="40">
        <v>0</v>
      </c>
      <c r="G1681" s="41"/>
      <c r="H1681" s="42"/>
      <c r="I1681" s="41"/>
      <c r="J1681" s="43"/>
      <c r="K1681" s="44"/>
      <c r="L1681" s="41"/>
      <c r="M1681" s="41"/>
      <c r="N1681" s="41"/>
      <c r="O1681" s="58" t="s">
        <v>2</v>
      </c>
      <c r="P1681" s="41"/>
      <c r="Q1681" s="41"/>
      <c r="R1681" s="401"/>
      <c r="S1681" s="401"/>
    </row>
    <row r="1682" spans="1:27" s="36" customFormat="1" ht="11.25" outlineLevel="4" x14ac:dyDescent="0.2">
      <c r="A1682" s="37"/>
      <c r="B1682" s="38"/>
      <c r="C1682" s="39" t="s">
        <v>1079</v>
      </c>
      <c r="D1682" s="39"/>
      <c r="E1682" s="38"/>
      <c r="F1682" s="40">
        <v>12.600000000000001</v>
      </c>
      <c r="G1682" s="41"/>
      <c r="H1682" s="42"/>
      <c r="I1682" s="41"/>
      <c r="J1682" s="43"/>
      <c r="K1682" s="44"/>
      <c r="L1682" s="41"/>
      <c r="M1682" s="41"/>
      <c r="N1682" s="41"/>
      <c r="O1682" s="58" t="s">
        <v>2</v>
      </c>
      <c r="P1682" s="41"/>
      <c r="Q1682" s="41"/>
      <c r="R1682" s="401"/>
      <c r="S1682" s="401"/>
    </row>
    <row r="1683" spans="1:27" s="30" customFormat="1" ht="24" outlineLevel="3" x14ac:dyDescent="0.2">
      <c r="A1683" s="12">
        <v>3</v>
      </c>
      <c r="B1683" s="31" t="s">
        <v>403</v>
      </c>
      <c r="C1683" s="32" t="s">
        <v>1881</v>
      </c>
      <c r="D1683" s="32"/>
      <c r="E1683" s="13" t="s">
        <v>0</v>
      </c>
      <c r="F1683" s="33">
        <f>SUM(J1677:J1682)/100</f>
        <v>0</v>
      </c>
      <c r="G1683" s="14">
        <v>0</v>
      </c>
      <c r="H1683" s="33">
        <f>F1683*(1+G1683/100)</f>
        <v>0</v>
      </c>
      <c r="I1683" s="475"/>
      <c r="J1683" s="15">
        <f>H1683*I1683</f>
        <v>0</v>
      </c>
      <c r="K1683" s="34"/>
      <c r="L1683" s="35">
        <f>H1683*K1683</f>
        <v>0</v>
      </c>
      <c r="M1683" s="34"/>
      <c r="N1683" s="35">
        <f>H1683*M1683</f>
        <v>0</v>
      </c>
      <c r="O1683" s="15">
        <v>21</v>
      </c>
      <c r="P1683" s="15">
        <f>J1683*(O1683/100)</f>
        <v>0</v>
      </c>
      <c r="Q1683" s="15">
        <f>J1683+P1683</f>
        <v>0</v>
      </c>
      <c r="R1683" s="400"/>
      <c r="S1683" s="400"/>
      <c r="T1683" s="232"/>
      <c r="U1683" s="232"/>
      <c r="V1683" s="232"/>
      <c r="W1683" s="232"/>
      <c r="X1683" s="232"/>
      <c r="Y1683" s="232"/>
      <c r="Z1683" s="232"/>
      <c r="AA1683" s="232"/>
    </row>
    <row r="1684" spans="1:27" s="60" customFormat="1" ht="12.75" customHeight="1" outlineLevel="3" x14ac:dyDescent="0.2">
      <c r="A1684" s="61"/>
      <c r="B1684" s="62"/>
      <c r="C1684" s="63"/>
      <c r="D1684" s="65"/>
      <c r="E1684" s="62"/>
      <c r="F1684" s="64"/>
      <c r="G1684" s="65"/>
      <c r="H1684" s="64"/>
      <c r="I1684" s="65"/>
      <c r="J1684" s="66"/>
      <c r="K1684" s="67"/>
      <c r="L1684" s="65"/>
      <c r="M1684" s="65"/>
      <c r="N1684" s="65"/>
      <c r="O1684" s="59" t="s">
        <v>2</v>
      </c>
      <c r="P1684" s="65"/>
      <c r="Q1684" s="65"/>
      <c r="R1684" s="402"/>
      <c r="S1684" s="402"/>
      <c r="T1684" s="233"/>
      <c r="U1684" s="233"/>
      <c r="V1684" s="233"/>
      <c r="W1684" s="233"/>
      <c r="X1684" s="233"/>
      <c r="Y1684" s="233"/>
      <c r="Z1684" s="233"/>
      <c r="AA1684" s="233"/>
    </row>
    <row r="1685" spans="1:27" s="21" customFormat="1" ht="16.5" customHeight="1" outlineLevel="2" x14ac:dyDescent="0.2">
      <c r="A1685" s="22"/>
      <c r="B1685" s="23"/>
      <c r="C1685" s="23" t="s">
        <v>1498</v>
      </c>
      <c r="D1685" s="29"/>
      <c r="E1685" s="6"/>
      <c r="F1685" s="24"/>
      <c r="G1685" s="25"/>
      <c r="H1685" s="24"/>
      <c r="I1685" s="25"/>
      <c r="J1685" s="26">
        <f>SUBTOTAL(9,J1686:J1732)</f>
        <v>0</v>
      </c>
      <c r="K1685" s="27"/>
      <c r="L1685" s="28">
        <f>SUBTOTAL(9,L1686:L1732)</f>
        <v>1.9804200000000001E-2</v>
      </c>
      <c r="M1685" s="25"/>
      <c r="N1685" s="28">
        <f>SUBTOTAL(9,N1686:N1732)</f>
        <v>0</v>
      </c>
      <c r="O1685" s="57" t="s">
        <v>2</v>
      </c>
      <c r="P1685" s="26">
        <f>SUBTOTAL(9,P1686:P1732)</f>
        <v>0</v>
      </c>
      <c r="Q1685" s="26">
        <f>SUBTOTAL(9,Q1686:Q1732)</f>
        <v>0</v>
      </c>
      <c r="R1685" s="399"/>
      <c r="S1685" s="399"/>
      <c r="T1685" s="231"/>
      <c r="U1685" s="231"/>
      <c r="V1685" s="231"/>
      <c r="W1685" s="231"/>
      <c r="X1685" s="231"/>
      <c r="Y1685" s="231"/>
      <c r="Z1685" s="231"/>
      <c r="AA1685" s="231"/>
    </row>
    <row r="1686" spans="1:27" s="30" customFormat="1" ht="24" outlineLevel="3" x14ac:dyDescent="0.2">
      <c r="A1686" s="12">
        <v>1</v>
      </c>
      <c r="B1686" s="31" t="s">
        <v>34</v>
      </c>
      <c r="C1686" s="32" t="s">
        <v>2020</v>
      </c>
      <c r="D1686" s="32"/>
      <c r="E1686" s="13" t="s">
        <v>3</v>
      </c>
      <c r="F1686" s="33">
        <v>30.24</v>
      </c>
      <c r="G1686" s="14">
        <v>0</v>
      </c>
      <c r="H1686" s="33">
        <f>F1686*(1+G1686/100)</f>
        <v>30.24</v>
      </c>
      <c r="I1686" s="475"/>
      <c r="J1686" s="15">
        <f>H1686*I1686</f>
        <v>0</v>
      </c>
      <c r="K1686" s="34"/>
      <c r="L1686" s="35">
        <f>H1686*K1686</f>
        <v>0</v>
      </c>
      <c r="M1686" s="34"/>
      <c r="N1686" s="35">
        <f>H1686*M1686</f>
        <v>0</v>
      </c>
      <c r="O1686" s="15">
        <v>21</v>
      </c>
      <c r="P1686" s="15">
        <f>J1686*(O1686/100)</f>
        <v>0</v>
      </c>
      <c r="Q1686" s="15">
        <f>J1686+P1686</f>
        <v>0</v>
      </c>
      <c r="R1686" s="400"/>
      <c r="S1686" s="400"/>
      <c r="T1686" s="232"/>
      <c r="U1686" s="232"/>
      <c r="V1686" s="232"/>
      <c r="W1686" s="232"/>
      <c r="X1686" s="232"/>
      <c r="Y1686" s="232"/>
      <c r="Z1686" s="232"/>
      <c r="AA1686" s="232"/>
    </row>
    <row r="1687" spans="1:27" s="36" customFormat="1" ht="11.25" outlineLevel="4" x14ac:dyDescent="0.2">
      <c r="A1687" s="37"/>
      <c r="B1687" s="38"/>
      <c r="C1687" s="39" t="s">
        <v>725</v>
      </c>
      <c r="D1687" s="39"/>
      <c r="E1687" s="38"/>
      <c r="F1687" s="40">
        <v>28.8</v>
      </c>
      <c r="G1687" s="41"/>
      <c r="H1687" s="42"/>
      <c r="I1687" s="41"/>
      <c r="J1687" s="43"/>
      <c r="K1687" s="44"/>
      <c r="L1687" s="41"/>
      <c r="M1687" s="41"/>
      <c r="N1687" s="41"/>
      <c r="O1687" s="58" t="s">
        <v>2</v>
      </c>
      <c r="P1687" s="41"/>
      <c r="Q1687" s="41"/>
      <c r="R1687" s="401"/>
      <c r="S1687" s="401"/>
    </row>
    <row r="1688" spans="1:27" s="36" customFormat="1" ht="11.25" outlineLevel="4" x14ac:dyDescent="0.2">
      <c r="A1688" s="37"/>
      <c r="B1688" s="38"/>
      <c r="C1688" s="39" t="s">
        <v>1665</v>
      </c>
      <c r="D1688" s="39"/>
      <c r="E1688" s="38"/>
      <c r="F1688" s="40">
        <v>1.4400000000000002</v>
      </c>
      <c r="G1688" s="41"/>
      <c r="H1688" s="42"/>
      <c r="I1688" s="41"/>
      <c r="J1688" s="43"/>
      <c r="K1688" s="44"/>
      <c r="L1688" s="41"/>
      <c r="M1688" s="41"/>
      <c r="N1688" s="41"/>
      <c r="O1688" s="58" t="s">
        <v>2</v>
      </c>
      <c r="P1688" s="41"/>
      <c r="Q1688" s="41"/>
      <c r="R1688" s="401"/>
      <c r="S1688" s="401"/>
    </row>
    <row r="1689" spans="1:27" s="30" customFormat="1" ht="24" outlineLevel="3" x14ac:dyDescent="0.2">
      <c r="A1689" s="12">
        <v>2</v>
      </c>
      <c r="B1689" s="31" t="s">
        <v>35</v>
      </c>
      <c r="C1689" s="32" t="s">
        <v>2013</v>
      </c>
      <c r="D1689" s="32"/>
      <c r="E1689" s="13" t="s">
        <v>3</v>
      </c>
      <c r="F1689" s="33">
        <v>114.87</v>
      </c>
      <c r="G1689" s="14">
        <v>0</v>
      </c>
      <c r="H1689" s="33">
        <f>F1689*(1+G1689/100)</f>
        <v>114.87</v>
      </c>
      <c r="I1689" s="475"/>
      <c r="J1689" s="15">
        <f>H1689*I1689</f>
        <v>0</v>
      </c>
      <c r="K1689" s="34"/>
      <c r="L1689" s="35">
        <f>H1689*K1689</f>
        <v>0</v>
      </c>
      <c r="M1689" s="34"/>
      <c r="N1689" s="35">
        <f>H1689*M1689</f>
        <v>0</v>
      </c>
      <c r="O1689" s="15">
        <v>21</v>
      </c>
      <c r="P1689" s="15">
        <f>J1689*(O1689/100)</f>
        <v>0</v>
      </c>
      <c r="Q1689" s="15">
        <f>J1689+P1689</f>
        <v>0</v>
      </c>
      <c r="R1689" s="400"/>
      <c r="S1689" s="400"/>
      <c r="T1689" s="232"/>
      <c r="U1689" s="232"/>
      <c r="V1689" s="232"/>
      <c r="W1689" s="232"/>
      <c r="X1689" s="232"/>
      <c r="Y1689" s="232"/>
      <c r="Z1689" s="232"/>
      <c r="AA1689" s="232"/>
    </row>
    <row r="1690" spans="1:27" s="36" customFormat="1" ht="11.25" outlineLevel="4" x14ac:dyDescent="0.2">
      <c r="A1690" s="37"/>
      <c r="B1690" s="38"/>
      <c r="C1690" s="39" t="s">
        <v>1667</v>
      </c>
      <c r="D1690" s="39"/>
      <c r="E1690" s="38"/>
      <c r="F1690" s="40">
        <v>114.87</v>
      </c>
      <c r="G1690" s="41"/>
      <c r="H1690" s="42"/>
      <c r="I1690" s="41"/>
      <c r="J1690" s="43"/>
      <c r="K1690" s="44"/>
      <c r="L1690" s="41"/>
      <c r="M1690" s="41"/>
      <c r="N1690" s="41"/>
      <c r="O1690" s="58" t="s">
        <v>2</v>
      </c>
      <c r="P1690" s="41"/>
      <c r="Q1690" s="41"/>
      <c r="R1690" s="401"/>
      <c r="S1690" s="401"/>
    </row>
    <row r="1691" spans="1:27" s="30" customFormat="1" ht="24" outlineLevel="3" x14ac:dyDescent="0.2">
      <c r="A1691" s="12">
        <v>3</v>
      </c>
      <c r="B1691" s="31" t="s">
        <v>36</v>
      </c>
      <c r="C1691" s="32" t="s">
        <v>2012</v>
      </c>
      <c r="D1691" s="32"/>
      <c r="E1691" s="13" t="s">
        <v>3</v>
      </c>
      <c r="F1691" s="33">
        <v>25.41</v>
      </c>
      <c r="G1691" s="14">
        <v>0</v>
      </c>
      <c r="H1691" s="33">
        <f>F1691*(1+G1691/100)</f>
        <v>25.41</v>
      </c>
      <c r="I1691" s="475"/>
      <c r="J1691" s="15">
        <f>H1691*I1691</f>
        <v>0</v>
      </c>
      <c r="K1691" s="34"/>
      <c r="L1691" s="35">
        <f>H1691*K1691</f>
        <v>0</v>
      </c>
      <c r="M1691" s="34"/>
      <c r="N1691" s="35">
        <f>H1691*M1691</f>
        <v>0</v>
      </c>
      <c r="O1691" s="15">
        <v>21</v>
      </c>
      <c r="P1691" s="15">
        <f>J1691*(O1691/100)</f>
        <v>0</v>
      </c>
      <c r="Q1691" s="15">
        <f>J1691+P1691</f>
        <v>0</v>
      </c>
      <c r="R1691" s="400"/>
      <c r="S1691" s="400"/>
      <c r="T1691" s="232"/>
      <c r="U1691" s="232"/>
      <c r="V1691" s="232"/>
      <c r="W1691" s="232"/>
      <c r="X1691" s="232"/>
      <c r="Y1691" s="232"/>
      <c r="Z1691" s="232"/>
      <c r="AA1691" s="232"/>
    </row>
    <row r="1692" spans="1:27" s="36" customFormat="1" ht="11.25" outlineLevel="4" x14ac:dyDescent="0.2">
      <c r="A1692" s="37"/>
      <c r="B1692" s="38"/>
      <c r="C1692" s="39" t="s">
        <v>1652</v>
      </c>
      <c r="D1692" s="39"/>
      <c r="E1692" s="38"/>
      <c r="F1692" s="40">
        <v>25.41</v>
      </c>
      <c r="G1692" s="41"/>
      <c r="H1692" s="42"/>
      <c r="I1692" s="41"/>
      <c r="J1692" s="43"/>
      <c r="K1692" s="44"/>
      <c r="L1692" s="41"/>
      <c r="M1692" s="41"/>
      <c r="N1692" s="41"/>
      <c r="O1692" s="58" t="s">
        <v>2</v>
      </c>
      <c r="P1692" s="41"/>
      <c r="Q1692" s="41"/>
      <c r="R1692" s="401"/>
      <c r="S1692" s="401"/>
    </row>
    <row r="1693" spans="1:27" s="30" customFormat="1" ht="36" outlineLevel="3" x14ac:dyDescent="0.2">
      <c r="A1693" s="12">
        <v>4</v>
      </c>
      <c r="B1693" s="31" t="s">
        <v>37</v>
      </c>
      <c r="C1693" s="32" t="s">
        <v>2047</v>
      </c>
      <c r="D1693" s="32"/>
      <c r="E1693" s="13" t="s">
        <v>3</v>
      </c>
      <c r="F1693" s="33">
        <v>11.55</v>
      </c>
      <c r="G1693" s="14">
        <v>0</v>
      </c>
      <c r="H1693" s="33">
        <f>F1693*(1+G1693/100)</f>
        <v>11.55</v>
      </c>
      <c r="I1693" s="475"/>
      <c r="J1693" s="15">
        <f>H1693*I1693</f>
        <v>0</v>
      </c>
      <c r="K1693" s="34"/>
      <c r="L1693" s="35">
        <f>H1693*K1693</f>
        <v>0</v>
      </c>
      <c r="M1693" s="34"/>
      <c r="N1693" s="35">
        <f>H1693*M1693</f>
        <v>0</v>
      </c>
      <c r="O1693" s="15">
        <v>21</v>
      </c>
      <c r="P1693" s="15">
        <f>J1693*(O1693/100)</f>
        <v>0</v>
      </c>
      <c r="Q1693" s="15">
        <f>J1693+P1693</f>
        <v>0</v>
      </c>
      <c r="R1693" s="400"/>
      <c r="S1693" s="400"/>
      <c r="T1693" s="232"/>
      <c r="U1693" s="232"/>
      <c r="V1693" s="232"/>
      <c r="W1693" s="232"/>
      <c r="X1693" s="232"/>
      <c r="Y1693" s="232"/>
      <c r="Z1693" s="232"/>
      <c r="AA1693" s="232"/>
    </row>
    <row r="1694" spans="1:27" s="36" customFormat="1" ht="11.25" outlineLevel="4" x14ac:dyDescent="0.2">
      <c r="A1694" s="37"/>
      <c r="B1694" s="38"/>
      <c r="C1694" s="39" t="s">
        <v>1649</v>
      </c>
      <c r="D1694" s="39"/>
      <c r="E1694" s="38"/>
      <c r="F1694" s="40">
        <v>11.55</v>
      </c>
      <c r="G1694" s="41"/>
      <c r="H1694" s="42"/>
      <c r="I1694" s="41"/>
      <c r="J1694" s="43"/>
      <c r="K1694" s="44"/>
      <c r="L1694" s="41"/>
      <c r="M1694" s="41"/>
      <c r="N1694" s="41"/>
      <c r="O1694" s="58" t="s">
        <v>2</v>
      </c>
      <c r="P1694" s="41"/>
      <c r="Q1694" s="41"/>
      <c r="R1694" s="401"/>
      <c r="S1694" s="401"/>
    </row>
    <row r="1695" spans="1:27" s="30" customFormat="1" ht="36" outlineLevel="3" x14ac:dyDescent="0.2">
      <c r="A1695" s="12">
        <v>5</v>
      </c>
      <c r="B1695" s="31" t="s">
        <v>38</v>
      </c>
      <c r="C1695" s="32" t="s">
        <v>2035</v>
      </c>
      <c r="D1695" s="32"/>
      <c r="E1695" s="13" t="s">
        <v>3</v>
      </c>
      <c r="F1695" s="33">
        <v>158.23499999999999</v>
      </c>
      <c r="G1695" s="14">
        <v>0</v>
      </c>
      <c r="H1695" s="33">
        <f>F1695*(1+G1695/100)</f>
        <v>158.23499999999999</v>
      </c>
      <c r="I1695" s="475"/>
      <c r="J1695" s="15">
        <f>H1695*I1695</f>
        <v>0</v>
      </c>
      <c r="K1695" s="34"/>
      <c r="L1695" s="35">
        <f>H1695*K1695</f>
        <v>0</v>
      </c>
      <c r="M1695" s="34"/>
      <c r="N1695" s="35">
        <f>H1695*M1695</f>
        <v>0</v>
      </c>
      <c r="O1695" s="15">
        <v>21</v>
      </c>
      <c r="P1695" s="15">
        <f>J1695*(O1695/100)</f>
        <v>0</v>
      </c>
      <c r="Q1695" s="15">
        <f>J1695+P1695</f>
        <v>0</v>
      </c>
      <c r="R1695" s="400"/>
      <c r="S1695" s="400"/>
      <c r="T1695" s="232"/>
      <c r="U1695" s="232"/>
      <c r="V1695" s="232"/>
      <c r="W1695" s="232"/>
      <c r="X1695" s="232"/>
      <c r="Y1695" s="232"/>
      <c r="Z1695" s="232"/>
      <c r="AA1695" s="232"/>
    </row>
    <row r="1696" spans="1:27" s="36" customFormat="1" ht="11.25" outlineLevel="4" x14ac:dyDescent="0.2">
      <c r="A1696" s="37"/>
      <c r="B1696" s="38"/>
      <c r="C1696" s="39" t="s">
        <v>1668</v>
      </c>
      <c r="D1696" s="39"/>
      <c r="E1696" s="38"/>
      <c r="F1696" s="40">
        <v>158.23499999999999</v>
      </c>
      <c r="G1696" s="41"/>
      <c r="H1696" s="42"/>
      <c r="I1696" s="41"/>
      <c r="J1696" s="43"/>
      <c r="K1696" s="44"/>
      <c r="L1696" s="41"/>
      <c r="M1696" s="41"/>
      <c r="N1696" s="41"/>
      <c r="O1696" s="58" t="s">
        <v>2</v>
      </c>
      <c r="P1696" s="41"/>
      <c r="Q1696" s="41"/>
      <c r="R1696" s="401"/>
      <c r="S1696" s="401"/>
    </row>
    <row r="1697" spans="1:27" s="30" customFormat="1" ht="24" outlineLevel="3" x14ac:dyDescent="0.2">
      <c r="A1697" s="12">
        <v>6</v>
      </c>
      <c r="B1697" s="31" t="s">
        <v>39</v>
      </c>
      <c r="C1697" s="32" t="s">
        <v>2012</v>
      </c>
      <c r="D1697" s="32"/>
      <c r="E1697" s="13" t="s">
        <v>3</v>
      </c>
      <c r="F1697" s="33">
        <v>58.59</v>
      </c>
      <c r="G1697" s="14">
        <v>0</v>
      </c>
      <c r="H1697" s="33">
        <f>F1697*(1+G1697/100)</f>
        <v>58.59</v>
      </c>
      <c r="I1697" s="475"/>
      <c r="J1697" s="15">
        <f>H1697*I1697</f>
        <v>0</v>
      </c>
      <c r="K1697" s="34"/>
      <c r="L1697" s="35">
        <f>H1697*K1697</f>
        <v>0</v>
      </c>
      <c r="M1697" s="34"/>
      <c r="N1697" s="35">
        <f>H1697*M1697</f>
        <v>0</v>
      </c>
      <c r="O1697" s="15">
        <v>21</v>
      </c>
      <c r="P1697" s="15">
        <f>J1697*(O1697/100)</f>
        <v>0</v>
      </c>
      <c r="Q1697" s="15">
        <f>J1697+P1697</f>
        <v>0</v>
      </c>
      <c r="R1697" s="400"/>
      <c r="S1697" s="400"/>
      <c r="T1697" s="232"/>
      <c r="U1697" s="232"/>
      <c r="V1697" s="232"/>
      <c r="W1697" s="232"/>
      <c r="X1697" s="232"/>
      <c r="Y1697" s="232"/>
      <c r="Z1697" s="232"/>
      <c r="AA1697" s="232"/>
    </row>
    <row r="1698" spans="1:27" s="36" customFormat="1" ht="11.25" outlineLevel="4" x14ac:dyDescent="0.2">
      <c r="A1698" s="37"/>
      <c r="B1698" s="38"/>
      <c r="C1698" s="39" t="s">
        <v>1653</v>
      </c>
      <c r="D1698" s="39"/>
      <c r="E1698" s="38"/>
      <c r="F1698" s="40">
        <v>58.59</v>
      </c>
      <c r="G1698" s="41"/>
      <c r="H1698" s="42"/>
      <c r="I1698" s="41"/>
      <c r="J1698" s="43"/>
      <c r="K1698" s="44"/>
      <c r="L1698" s="41"/>
      <c r="M1698" s="41"/>
      <c r="N1698" s="41"/>
      <c r="O1698" s="58" t="s">
        <v>2</v>
      </c>
      <c r="P1698" s="41"/>
      <c r="Q1698" s="41"/>
      <c r="R1698" s="401"/>
      <c r="S1698" s="401"/>
    </row>
    <row r="1699" spans="1:27" s="30" customFormat="1" ht="24" outlineLevel="3" x14ac:dyDescent="0.2">
      <c r="A1699" s="12">
        <v>7</v>
      </c>
      <c r="B1699" s="31" t="s">
        <v>40</v>
      </c>
      <c r="C1699" s="32" t="s">
        <v>2011</v>
      </c>
      <c r="D1699" s="32"/>
      <c r="E1699" s="13" t="s">
        <v>3</v>
      </c>
      <c r="F1699" s="33">
        <v>12.600000000000001</v>
      </c>
      <c r="G1699" s="14">
        <v>0</v>
      </c>
      <c r="H1699" s="33">
        <f>F1699*(1+G1699/100)</f>
        <v>12.600000000000001</v>
      </c>
      <c r="I1699" s="475"/>
      <c r="J1699" s="15">
        <f>H1699*I1699</f>
        <v>0</v>
      </c>
      <c r="K1699" s="34"/>
      <c r="L1699" s="35">
        <f>H1699*K1699</f>
        <v>0</v>
      </c>
      <c r="M1699" s="34"/>
      <c r="N1699" s="35">
        <f>H1699*M1699</f>
        <v>0</v>
      </c>
      <c r="O1699" s="15">
        <v>21</v>
      </c>
      <c r="P1699" s="15">
        <f>J1699*(O1699/100)</f>
        <v>0</v>
      </c>
      <c r="Q1699" s="15">
        <f>J1699+P1699</f>
        <v>0</v>
      </c>
      <c r="R1699" s="400"/>
      <c r="S1699" s="400"/>
      <c r="T1699" s="232"/>
      <c r="U1699" s="232"/>
      <c r="V1699" s="232"/>
      <c r="W1699" s="232"/>
      <c r="X1699" s="232"/>
      <c r="Y1699" s="232"/>
      <c r="Z1699" s="232"/>
      <c r="AA1699" s="232"/>
    </row>
    <row r="1700" spans="1:27" s="36" customFormat="1" ht="11.25" outlineLevel="4" x14ac:dyDescent="0.2">
      <c r="A1700" s="37"/>
      <c r="B1700" s="38"/>
      <c r="C1700" s="39" t="s">
        <v>1650</v>
      </c>
      <c r="D1700" s="39"/>
      <c r="E1700" s="38"/>
      <c r="F1700" s="40">
        <v>12.600000000000001</v>
      </c>
      <c r="G1700" s="41"/>
      <c r="H1700" s="42"/>
      <c r="I1700" s="41"/>
      <c r="J1700" s="43"/>
      <c r="K1700" s="44"/>
      <c r="L1700" s="41"/>
      <c r="M1700" s="41"/>
      <c r="N1700" s="41"/>
      <c r="O1700" s="58" t="s">
        <v>2</v>
      </c>
      <c r="P1700" s="41"/>
      <c r="Q1700" s="41"/>
      <c r="R1700" s="401"/>
      <c r="S1700" s="401"/>
    </row>
    <row r="1701" spans="1:27" s="30" customFormat="1" ht="36" outlineLevel="3" x14ac:dyDescent="0.2">
      <c r="A1701" s="12">
        <v>8</v>
      </c>
      <c r="B1701" s="31" t="s">
        <v>41</v>
      </c>
      <c r="C1701" s="32" t="s">
        <v>2034</v>
      </c>
      <c r="D1701" s="32"/>
      <c r="E1701" s="13" t="s">
        <v>3</v>
      </c>
      <c r="F1701" s="33">
        <v>24.78</v>
      </c>
      <c r="G1701" s="14">
        <v>0</v>
      </c>
      <c r="H1701" s="33">
        <f>F1701*(1+G1701/100)</f>
        <v>24.78</v>
      </c>
      <c r="I1701" s="475"/>
      <c r="J1701" s="15">
        <f>H1701*I1701</f>
        <v>0</v>
      </c>
      <c r="K1701" s="34"/>
      <c r="L1701" s="35">
        <f>H1701*K1701</f>
        <v>0</v>
      </c>
      <c r="M1701" s="34"/>
      <c r="N1701" s="35">
        <f>H1701*M1701</f>
        <v>0</v>
      </c>
      <c r="O1701" s="15">
        <v>21</v>
      </c>
      <c r="P1701" s="15">
        <f>J1701*(O1701/100)</f>
        <v>0</v>
      </c>
      <c r="Q1701" s="15">
        <f>J1701+P1701</f>
        <v>0</v>
      </c>
      <c r="R1701" s="400"/>
      <c r="S1701" s="400"/>
      <c r="T1701" s="232"/>
      <c r="U1701" s="232"/>
      <c r="V1701" s="232"/>
      <c r="W1701" s="232"/>
      <c r="X1701" s="232"/>
      <c r="Y1701" s="232"/>
      <c r="Z1701" s="232"/>
      <c r="AA1701" s="232"/>
    </row>
    <row r="1702" spans="1:27" s="36" customFormat="1" ht="11.25" outlineLevel="4" x14ac:dyDescent="0.2">
      <c r="A1702" s="37"/>
      <c r="B1702" s="38"/>
      <c r="C1702" s="39" t="s">
        <v>1651</v>
      </c>
      <c r="D1702" s="39"/>
      <c r="E1702" s="38"/>
      <c r="F1702" s="40">
        <v>24.78</v>
      </c>
      <c r="G1702" s="41"/>
      <c r="H1702" s="42"/>
      <c r="I1702" s="41"/>
      <c r="J1702" s="43"/>
      <c r="K1702" s="44"/>
      <c r="L1702" s="41"/>
      <c r="M1702" s="41"/>
      <c r="N1702" s="41"/>
      <c r="O1702" s="58" t="s">
        <v>2</v>
      </c>
      <c r="P1702" s="41"/>
      <c r="Q1702" s="41"/>
      <c r="R1702" s="401"/>
      <c r="S1702" s="401"/>
    </row>
    <row r="1703" spans="1:27" s="30" customFormat="1" ht="36" outlineLevel="3" x14ac:dyDescent="0.2">
      <c r="A1703" s="12">
        <v>9</v>
      </c>
      <c r="B1703" s="31" t="s">
        <v>42</v>
      </c>
      <c r="C1703" s="32" t="s">
        <v>2036</v>
      </c>
      <c r="D1703" s="32"/>
      <c r="E1703" s="13" t="s">
        <v>3</v>
      </c>
      <c r="F1703" s="33">
        <v>10.762499999999999</v>
      </c>
      <c r="G1703" s="14">
        <v>0</v>
      </c>
      <c r="H1703" s="33">
        <f>F1703*(1+G1703/100)</f>
        <v>10.762499999999999</v>
      </c>
      <c r="I1703" s="475"/>
      <c r="J1703" s="15">
        <f>H1703*I1703</f>
        <v>0</v>
      </c>
      <c r="K1703" s="34"/>
      <c r="L1703" s="35">
        <f>H1703*K1703</f>
        <v>0</v>
      </c>
      <c r="M1703" s="34"/>
      <c r="N1703" s="35">
        <f>H1703*M1703</f>
        <v>0</v>
      </c>
      <c r="O1703" s="15">
        <v>21</v>
      </c>
      <c r="P1703" s="15">
        <f>J1703*(O1703/100)</f>
        <v>0</v>
      </c>
      <c r="Q1703" s="15">
        <f>J1703+P1703</f>
        <v>0</v>
      </c>
      <c r="R1703" s="400"/>
      <c r="S1703" s="400"/>
      <c r="T1703" s="232"/>
      <c r="U1703" s="232"/>
      <c r="V1703" s="232"/>
      <c r="W1703" s="232"/>
      <c r="X1703" s="232"/>
      <c r="Y1703" s="232"/>
      <c r="Z1703" s="232"/>
      <c r="AA1703" s="232"/>
    </row>
    <row r="1704" spans="1:27" s="36" customFormat="1" ht="11.25" outlineLevel="4" x14ac:dyDescent="0.2">
      <c r="A1704" s="37"/>
      <c r="B1704" s="38"/>
      <c r="C1704" s="39" t="s">
        <v>1648</v>
      </c>
      <c r="D1704" s="39"/>
      <c r="E1704" s="38"/>
      <c r="F1704" s="40">
        <v>10.762499999999999</v>
      </c>
      <c r="G1704" s="41"/>
      <c r="H1704" s="42"/>
      <c r="I1704" s="41"/>
      <c r="J1704" s="43"/>
      <c r="K1704" s="44"/>
      <c r="L1704" s="41"/>
      <c r="M1704" s="41"/>
      <c r="N1704" s="41"/>
      <c r="O1704" s="58" t="s">
        <v>2</v>
      </c>
      <c r="P1704" s="41"/>
      <c r="Q1704" s="41"/>
      <c r="R1704" s="401"/>
      <c r="S1704" s="401"/>
    </row>
    <row r="1705" spans="1:27" s="30" customFormat="1" ht="24" outlineLevel="3" x14ac:dyDescent="0.2">
      <c r="A1705" s="12">
        <v>10</v>
      </c>
      <c r="B1705" s="31" t="s">
        <v>43</v>
      </c>
      <c r="C1705" s="32" t="s">
        <v>2032</v>
      </c>
      <c r="D1705" s="32"/>
      <c r="E1705" s="13" t="s">
        <v>3</v>
      </c>
      <c r="F1705" s="33">
        <v>3.78</v>
      </c>
      <c r="G1705" s="14">
        <v>0</v>
      </c>
      <c r="H1705" s="33">
        <f>F1705*(1+G1705/100)</f>
        <v>3.78</v>
      </c>
      <c r="I1705" s="475"/>
      <c r="J1705" s="15">
        <f>H1705*I1705</f>
        <v>0</v>
      </c>
      <c r="K1705" s="34"/>
      <c r="L1705" s="35">
        <f>H1705*K1705</f>
        <v>0</v>
      </c>
      <c r="M1705" s="34"/>
      <c r="N1705" s="35">
        <f>H1705*M1705</f>
        <v>0</v>
      </c>
      <c r="O1705" s="15">
        <v>21</v>
      </c>
      <c r="P1705" s="15">
        <f>J1705*(O1705/100)</f>
        <v>0</v>
      </c>
      <c r="Q1705" s="15">
        <f>J1705+P1705</f>
        <v>0</v>
      </c>
      <c r="R1705" s="400"/>
      <c r="S1705" s="400"/>
      <c r="T1705" s="232"/>
      <c r="U1705" s="232"/>
      <c r="V1705" s="232"/>
      <c r="W1705" s="232"/>
      <c r="X1705" s="232"/>
      <c r="Y1705" s="232"/>
      <c r="Z1705" s="232"/>
      <c r="AA1705" s="232"/>
    </row>
    <row r="1706" spans="1:27" s="36" customFormat="1" ht="11.25" outlineLevel="4" x14ac:dyDescent="0.2">
      <c r="A1706" s="37"/>
      <c r="B1706" s="38"/>
      <c r="C1706" s="39" t="s">
        <v>1638</v>
      </c>
      <c r="D1706" s="39"/>
      <c r="E1706" s="38"/>
      <c r="F1706" s="40">
        <v>3.78</v>
      </c>
      <c r="G1706" s="41"/>
      <c r="H1706" s="42"/>
      <c r="I1706" s="41"/>
      <c r="J1706" s="43"/>
      <c r="K1706" s="44"/>
      <c r="L1706" s="41"/>
      <c r="M1706" s="41"/>
      <c r="N1706" s="41"/>
      <c r="O1706" s="58" t="s">
        <v>2</v>
      </c>
      <c r="P1706" s="41"/>
      <c r="Q1706" s="41"/>
      <c r="R1706" s="401"/>
      <c r="S1706" s="401"/>
    </row>
    <row r="1707" spans="1:27" s="30" customFormat="1" ht="36" outlineLevel="3" x14ac:dyDescent="0.2">
      <c r="A1707" s="12">
        <v>11</v>
      </c>
      <c r="B1707" s="31" t="s">
        <v>44</v>
      </c>
      <c r="C1707" s="32" t="s">
        <v>2043</v>
      </c>
      <c r="D1707" s="32"/>
      <c r="E1707" s="13" t="s">
        <v>3</v>
      </c>
      <c r="F1707" s="33">
        <v>2.2050000000000001</v>
      </c>
      <c r="G1707" s="14">
        <v>0</v>
      </c>
      <c r="H1707" s="33">
        <f>F1707*(1+G1707/100)</f>
        <v>2.2050000000000001</v>
      </c>
      <c r="I1707" s="475"/>
      <c r="J1707" s="15">
        <f>H1707*I1707</f>
        <v>0</v>
      </c>
      <c r="K1707" s="34"/>
      <c r="L1707" s="35">
        <f>H1707*K1707</f>
        <v>0</v>
      </c>
      <c r="M1707" s="34"/>
      <c r="N1707" s="35">
        <f>H1707*M1707</f>
        <v>0</v>
      </c>
      <c r="O1707" s="15">
        <v>21</v>
      </c>
      <c r="P1707" s="15">
        <f>J1707*(O1707/100)</f>
        <v>0</v>
      </c>
      <c r="Q1707" s="15">
        <f>J1707+P1707</f>
        <v>0</v>
      </c>
      <c r="R1707" s="400"/>
      <c r="S1707" s="400"/>
      <c r="T1707" s="232"/>
      <c r="U1707" s="232"/>
      <c r="V1707" s="232"/>
      <c r="W1707" s="232"/>
      <c r="X1707" s="232"/>
      <c r="Y1707" s="232"/>
      <c r="Z1707" s="232"/>
      <c r="AA1707" s="232"/>
    </row>
    <row r="1708" spans="1:27" s="36" customFormat="1" ht="11.25" outlineLevel="4" x14ac:dyDescent="0.2">
      <c r="A1708" s="37"/>
      <c r="B1708" s="38"/>
      <c r="C1708" s="39" t="s">
        <v>1637</v>
      </c>
      <c r="D1708" s="39"/>
      <c r="E1708" s="38"/>
      <c r="F1708" s="40">
        <v>2.2050000000000001</v>
      </c>
      <c r="G1708" s="41"/>
      <c r="H1708" s="42"/>
      <c r="I1708" s="41"/>
      <c r="J1708" s="43"/>
      <c r="K1708" s="44"/>
      <c r="L1708" s="41"/>
      <c r="M1708" s="41"/>
      <c r="N1708" s="41"/>
      <c r="O1708" s="58" t="s">
        <v>2</v>
      </c>
      <c r="P1708" s="41"/>
      <c r="Q1708" s="41"/>
      <c r="R1708" s="401"/>
      <c r="S1708" s="401"/>
    </row>
    <row r="1709" spans="1:27" s="30" customFormat="1" ht="24" outlineLevel="3" x14ac:dyDescent="0.2">
      <c r="A1709" s="12">
        <v>12</v>
      </c>
      <c r="B1709" s="31" t="s">
        <v>45</v>
      </c>
      <c r="C1709" s="32" t="s">
        <v>2026</v>
      </c>
      <c r="D1709" s="32"/>
      <c r="E1709" s="13" t="s">
        <v>3</v>
      </c>
      <c r="F1709" s="33">
        <v>1.5750000000000002</v>
      </c>
      <c r="G1709" s="14">
        <v>0</v>
      </c>
      <c r="H1709" s="33">
        <f>F1709*(1+G1709/100)</f>
        <v>1.5750000000000002</v>
      </c>
      <c r="I1709" s="475"/>
      <c r="J1709" s="15">
        <f>H1709*I1709</f>
        <v>0</v>
      </c>
      <c r="K1709" s="34"/>
      <c r="L1709" s="35">
        <f>H1709*K1709</f>
        <v>0</v>
      </c>
      <c r="M1709" s="34"/>
      <c r="N1709" s="35">
        <f>H1709*M1709</f>
        <v>0</v>
      </c>
      <c r="O1709" s="15">
        <v>21</v>
      </c>
      <c r="P1709" s="15">
        <f>J1709*(O1709/100)</f>
        <v>0</v>
      </c>
      <c r="Q1709" s="15">
        <f>J1709+P1709</f>
        <v>0</v>
      </c>
      <c r="R1709" s="400"/>
      <c r="S1709" s="400"/>
      <c r="T1709" s="232"/>
      <c r="U1709" s="232"/>
      <c r="V1709" s="232"/>
      <c r="W1709" s="232"/>
      <c r="X1709" s="232"/>
      <c r="Y1709" s="232"/>
      <c r="Z1709" s="232"/>
      <c r="AA1709" s="232"/>
    </row>
    <row r="1710" spans="1:27" s="36" customFormat="1" ht="11.25" outlineLevel="4" x14ac:dyDescent="0.2">
      <c r="A1710" s="37"/>
      <c r="B1710" s="38"/>
      <c r="C1710" s="39" t="s">
        <v>1636</v>
      </c>
      <c r="D1710" s="39"/>
      <c r="E1710" s="38"/>
      <c r="F1710" s="40">
        <v>1.5750000000000002</v>
      </c>
      <c r="G1710" s="41"/>
      <c r="H1710" s="42"/>
      <c r="I1710" s="41"/>
      <c r="J1710" s="43"/>
      <c r="K1710" s="44"/>
      <c r="L1710" s="41"/>
      <c r="M1710" s="41"/>
      <c r="N1710" s="41"/>
      <c r="O1710" s="58" t="s">
        <v>2</v>
      </c>
      <c r="P1710" s="41"/>
      <c r="Q1710" s="41"/>
      <c r="R1710" s="401"/>
      <c r="S1710" s="401"/>
    </row>
    <row r="1711" spans="1:27" s="30" customFormat="1" ht="12" outlineLevel="3" x14ac:dyDescent="0.2">
      <c r="A1711" s="12">
        <v>13</v>
      </c>
      <c r="B1711" s="31" t="s">
        <v>271</v>
      </c>
      <c r="C1711" s="32" t="s">
        <v>1842</v>
      </c>
      <c r="D1711" s="32"/>
      <c r="E1711" s="13" t="s">
        <v>26</v>
      </c>
      <c r="F1711" s="33">
        <v>256</v>
      </c>
      <c r="G1711" s="14">
        <v>0</v>
      </c>
      <c r="H1711" s="33">
        <f>F1711*(1+G1711/100)</f>
        <v>256</v>
      </c>
      <c r="I1711" s="475"/>
      <c r="J1711" s="15">
        <f>H1711*I1711</f>
        <v>0</v>
      </c>
      <c r="K1711" s="34"/>
      <c r="L1711" s="35">
        <f>H1711*K1711</f>
        <v>0</v>
      </c>
      <c r="M1711" s="34"/>
      <c r="N1711" s="35">
        <f>H1711*M1711</f>
        <v>0</v>
      </c>
      <c r="O1711" s="15">
        <v>21</v>
      </c>
      <c r="P1711" s="15">
        <f>J1711*(O1711/100)</f>
        <v>0</v>
      </c>
      <c r="Q1711" s="15">
        <f>J1711+P1711</f>
        <v>0</v>
      </c>
      <c r="R1711" s="400"/>
      <c r="S1711" s="400"/>
      <c r="T1711" s="232"/>
      <c r="U1711" s="232"/>
      <c r="V1711" s="232"/>
      <c r="W1711" s="232"/>
      <c r="X1711" s="232"/>
      <c r="Y1711" s="232"/>
      <c r="Z1711" s="232"/>
      <c r="AA1711" s="232"/>
    </row>
    <row r="1712" spans="1:27" s="36" customFormat="1" ht="11.25" outlineLevel="4" x14ac:dyDescent="0.2">
      <c r="A1712" s="37"/>
      <c r="B1712" s="38"/>
      <c r="C1712" s="39" t="s">
        <v>825</v>
      </c>
      <c r="D1712" s="39"/>
      <c r="E1712" s="38"/>
      <c r="F1712" s="40">
        <v>18</v>
      </c>
      <c r="G1712" s="41"/>
      <c r="H1712" s="42"/>
      <c r="I1712" s="41"/>
      <c r="J1712" s="43"/>
      <c r="K1712" s="44"/>
      <c r="L1712" s="41"/>
      <c r="M1712" s="41"/>
      <c r="N1712" s="41"/>
      <c r="O1712" s="58" t="s">
        <v>2</v>
      </c>
      <c r="P1712" s="41"/>
      <c r="Q1712" s="41"/>
      <c r="R1712" s="401"/>
      <c r="S1712" s="401"/>
    </row>
    <row r="1713" spans="1:27" s="36" customFormat="1" ht="11.25" outlineLevel="4" x14ac:dyDescent="0.2">
      <c r="A1713" s="37"/>
      <c r="B1713" s="38"/>
      <c r="C1713" s="39" t="s">
        <v>1170</v>
      </c>
      <c r="D1713" s="39"/>
      <c r="E1713" s="38"/>
      <c r="F1713" s="40">
        <v>210</v>
      </c>
      <c r="G1713" s="41"/>
      <c r="H1713" s="42"/>
      <c r="I1713" s="41"/>
      <c r="J1713" s="43"/>
      <c r="K1713" s="44"/>
      <c r="L1713" s="41"/>
      <c r="M1713" s="41"/>
      <c r="N1713" s="41"/>
      <c r="O1713" s="58" t="s">
        <v>2</v>
      </c>
      <c r="P1713" s="41"/>
      <c r="Q1713" s="41"/>
      <c r="R1713" s="401"/>
      <c r="S1713" s="401"/>
    </row>
    <row r="1714" spans="1:27" s="36" customFormat="1" ht="11.25" outlineLevel="4" x14ac:dyDescent="0.2">
      <c r="A1714" s="37"/>
      <c r="B1714" s="38"/>
      <c r="C1714" s="39" t="s">
        <v>782</v>
      </c>
      <c r="D1714" s="39"/>
      <c r="E1714" s="38"/>
      <c r="F1714" s="40">
        <v>28</v>
      </c>
      <c r="G1714" s="41"/>
      <c r="H1714" s="42"/>
      <c r="I1714" s="41"/>
      <c r="J1714" s="43"/>
      <c r="K1714" s="44"/>
      <c r="L1714" s="41"/>
      <c r="M1714" s="41"/>
      <c r="N1714" s="41"/>
      <c r="O1714" s="58" t="s">
        <v>2</v>
      </c>
      <c r="P1714" s="41"/>
      <c r="Q1714" s="41"/>
      <c r="R1714" s="401"/>
      <c r="S1714" s="401"/>
    </row>
    <row r="1715" spans="1:27" s="30" customFormat="1" ht="12" outlineLevel="3" x14ac:dyDescent="0.2">
      <c r="A1715" s="12">
        <v>14</v>
      </c>
      <c r="B1715" s="31" t="s">
        <v>272</v>
      </c>
      <c r="C1715" s="32" t="s">
        <v>1851</v>
      </c>
      <c r="D1715" s="32"/>
      <c r="E1715" s="13" t="s">
        <v>3</v>
      </c>
      <c r="F1715" s="33">
        <v>10</v>
      </c>
      <c r="G1715" s="14">
        <v>0</v>
      </c>
      <c r="H1715" s="33">
        <f>F1715*(1+G1715/100)</f>
        <v>10</v>
      </c>
      <c r="I1715" s="475"/>
      <c r="J1715" s="15">
        <f>H1715*I1715</f>
        <v>0</v>
      </c>
      <c r="K1715" s="34"/>
      <c r="L1715" s="35">
        <f>H1715*K1715</f>
        <v>0</v>
      </c>
      <c r="M1715" s="34"/>
      <c r="N1715" s="35">
        <f>H1715*M1715</f>
        <v>0</v>
      </c>
      <c r="O1715" s="15">
        <v>21</v>
      </c>
      <c r="P1715" s="15">
        <f>J1715*(O1715/100)</f>
        <v>0</v>
      </c>
      <c r="Q1715" s="15">
        <f>J1715+P1715</f>
        <v>0</v>
      </c>
      <c r="R1715" s="400"/>
      <c r="S1715" s="400"/>
      <c r="T1715" s="232"/>
      <c r="U1715" s="232"/>
      <c r="V1715" s="232"/>
      <c r="W1715" s="232"/>
      <c r="X1715" s="232"/>
      <c r="Y1715" s="232"/>
      <c r="Z1715" s="232"/>
      <c r="AA1715" s="232"/>
    </row>
    <row r="1716" spans="1:27" s="36" customFormat="1" ht="11.25" outlineLevel="4" x14ac:dyDescent="0.2">
      <c r="A1716" s="37"/>
      <c r="B1716" s="38"/>
      <c r="C1716" s="39" t="s">
        <v>755</v>
      </c>
      <c r="D1716" s="39"/>
      <c r="E1716" s="38"/>
      <c r="F1716" s="40">
        <v>10</v>
      </c>
      <c r="G1716" s="41"/>
      <c r="H1716" s="42"/>
      <c r="I1716" s="41"/>
      <c r="J1716" s="43"/>
      <c r="K1716" s="44"/>
      <c r="L1716" s="41"/>
      <c r="M1716" s="41"/>
      <c r="N1716" s="41"/>
      <c r="O1716" s="58" t="s">
        <v>2</v>
      </c>
      <c r="P1716" s="41"/>
      <c r="Q1716" s="41"/>
      <c r="R1716" s="401"/>
      <c r="S1716" s="401"/>
    </row>
    <row r="1717" spans="1:27" s="30" customFormat="1" ht="12" outlineLevel="3" x14ac:dyDescent="0.2">
      <c r="A1717" s="12">
        <v>15</v>
      </c>
      <c r="B1717" s="31" t="s">
        <v>320</v>
      </c>
      <c r="C1717" s="32" t="s">
        <v>1748</v>
      </c>
      <c r="D1717" s="32"/>
      <c r="E1717" s="13" t="s">
        <v>3</v>
      </c>
      <c r="F1717" s="33">
        <v>660.14</v>
      </c>
      <c r="G1717" s="14">
        <v>0</v>
      </c>
      <c r="H1717" s="33">
        <f>F1717*(1+G1717/100)</f>
        <v>660.14</v>
      </c>
      <c r="I1717" s="475"/>
      <c r="J1717" s="15">
        <f>H1717*I1717</f>
        <v>0</v>
      </c>
      <c r="K1717" s="34">
        <v>3.0000000000000001E-5</v>
      </c>
      <c r="L1717" s="35">
        <f>H1717*K1717</f>
        <v>1.9804200000000001E-2</v>
      </c>
      <c r="M1717" s="34"/>
      <c r="N1717" s="35">
        <f>H1717*M1717</f>
        <v>0</v>
      </c>
      <c r="O1717" s="15">
        <v>21</v>
      </c>
      <c r="P1717" s="15">
        <f>J1717*(O1717/100)</f>
        <v>0</v>
      </c>
      <c r="Q1717" s="15">
        <f>J1717+P1717</f>
        <v>0</v>
      </c>
      <c r="R1717" s="400"/>
      <c r="S1717" s="400"/>
      <c r="T1717" s="232"/>
      <c r="U1717" s="232"/>
      <c r="V1717" s="232"/>
      <c r="W1717" s="232"/>
      <c r="X1717" s="232"/>
      <c r="Y1717" s="232"/>
      <c r="Z1717" s="232"/>
      <c r="AA1717" s="232"/>
    </row>
    <row r="1718" spans="1:27" s="36" customFormat="1" ht="11.25" outlineLevel="4" x14ac:dyDescent="0.2">
      <c r="A1718" s="37"/>
      <c r="B1718" s="38"/>
      <c r="C1718" s="39" t="s">
        <v>1392</v>
      </c>
      <c r="D1718" s="39"/>
      <c r="E1718" s="38"/>
      <c r="F1718" s="40">
        <v>57.960000000000008</v>
      </c>
      <c r="G1718" s="41"/>
      <c r="H1718" s="42"/>
      <c r="I1718" s="41"/>
      <c r="J1718" s="43"/>
      <c r="K1718" s="44"/>
      <c r="L1718" s="41"/>
      <c r="M1718" s="41"/>
      <c r="N1718" s="41"/>
      <c r="O1718" s="58" t="s">
        <v>2</v>
      </c>
      <c r="P1718" s="41"/>
      <c r="Q1718" s="41"/>
      <c r="R1718" s="401"/>
      <c r="S1718" s="401"/>
    </row>
    <row r="1719" spans="1:27" s="36" customFormat="1" ht="11.25" outlineLevel="4" x14ac:dyDescent="0.2">
      <c r="A1719" s="37"/>
      <c r="B1719" s="38"/>
      <c r="C1719" s="39" t="s">
        <v>1422</v>
      </c>
      <c r="D1719" s="39"/>
      <c r="E1719" s="38"/>
      <c r="F1719" s="40">
        <v>164.3</v>
      </c>
      <c r="G1719" s="41"/>
      <c r="H1719" s="42"/>
      <c r="I1719" s="41"/>
      <c r="J1719" s="43"/>
      <c r="K1719" s="44"/>
      <c r="L1719" s="41"/>
      <c r="M1719" s="41"/>
      <c r="N1719" s="41"/>
      <c r="O1719" s="58" t="s">
        <v>2</v>
      </c>
      <c r="P1719" s="41"/>
      <c r="Q1719" s="41"/>
      <c r="R1719" s="401"/>
      <c r="S1719" s="401"/>
    </row>
    <row r="1720" spans="1:27" s="36" customFormat="1" ht="11.25" outlineLevel="4" x14ac:dyDescent="0.2">
      <c r="A1720" s="37"/>
      <c r="B1720" s="38"/>
      <c r="C1720" s="39" t="s">
        <v>1396</v>
      </c>
      <c r="D1720" s="39"/>
      <c r="E1720" s="38"/>
      <c r="F1720" s="40">
        <v>34.4</v>
      </c>
      <c r="G1720" s="41"/>
      <c r="H1720" s="42"/>
      <c r="I1720" s="41"/>
      <c r="J1720" s="43"/>
      <c r="K1720" s="44"/>
      <c r="L1720" s="41"/>
      <c r="M1720" s="41"/>
      <c r="N1720" s="41"/>
      <c r="O1720" s="58" t="s">
        <v>2</v>
      </c>
      <c r="P1720" s="41"/>
      <c r="Q1720" s="41"/>
      <c r="R1720" s="401"/>
      <c r="S1720" s="401"/>
    </row>
    <row r="1721" spans="1:27" s="36" customFormat="1" ht="11.25" outlineLevel="4" x14ac:dyDescent="0.2">
      <c r="A1721" s="37"/>
      <c r="B1721" s="38"/>
      <c r="C1721" s="39" t="s">
        <v>1382</v>
      </c>
      <c r="D1721" s="39"/>
      <c r="E1721" s="38"/>
      <c r="F1721" s="40">
        <v>19.91</v>
      </c>
      <c r="G1721" s="41"/>
      <c r="H1721" s="42"/>
      <c r="I1721" s="41"/>
      <c r="J1721" s="43"/>
      <c r="K1721" s="44"/>
      <c r="L1721" s="41"/>
      <c r="M1721" s="41"/>
      <c r="N1721" s="41"/>
      <c r="O1721" s="58" t="s">
        <v>2</v>
      </c>
      <c r="P1721" s="41"/>
      <c r="Q1721" s="41"/>
      <c r="R1721" s="401"/>
      <c r="S1721" s="401"/>
    </row>
    <row r="1722" spans="1:27" s="36" customFormat="1" ht="11.25" outlineLevel="4" x14ac:dyDescent="0.2">
      <c r="A1722" s="37"/>
      <c r="B1722" s="38"/>
      <c r="C1722" s="39" t="s">
        <v>1423</v>
      </c>
      <c r="D1722" s="39"/>
      <c r="E1722" s="38"/>
      <c r="F1722" s="40">
        <v>235.75</v>
      </c>
      <c r="G1722" s="41"/>
      <c r="H1722" s="42"/>
      <c r="I1722" s="41"/>
      <c r="J1722" s="43"/>
      <c r="K1722" s="44"/>
      <c r="L1722" s="41"/>
      <c r="M1722" s="41"/>
      <c r="N1722" s="41"/>
      <c r="O1722" s="58" t="s">
        <v>2</v>
      </c>
      <c r="P1722" s="41"/>
      <c r="Q1722" s="41"/>
      <c r="R1722" s="401"/>
      <c r="S1722" s="401"/>
    </row>
    <row r="1723" spans="1:27" s="36" customFormat="1" ht="11.25" outlineLevel="4" x14ac:dyDescent="0.2">
      <c r="A1723" s="37"/>
      <c r="B1723" s="38"/>
      <c r="C1723" s="39" t="s">
        <v>1424</v>
      </c>
      <c r="D1723" s="39"/>
      <c r="E1723" s="38"/>
      <c r="F1723" s="40">
        <v>73.14</v>
      </c>
      <c r="G1723" s="41"/>
      <c r="H1723" s="42"/>
      <c r="I1723" s="41"/>
      <c r="J1723" s="43"/>
      <c r="K1723" s="44"/>
      <c r="L1723" s="41"/>
      <c r="M1723" s="41"/>
      <c r="N1723" s="41"/>
      <c r="O1723" s="58" t="s">
        <v>2</v>
      </c>
      <c r="P1723" s="41"/>
      <c r="Q1723" s="41"/>
      <c r="R1723" s="401"/>
      <c r="S1723" s="401"/>
    </row>
    <row r="1724" spans="1:27" s="36" customFormat="1" ht="11.25" outlineLevel="4" x14ac:dyDescent="0.2">
      <c r="A1724" s="37"/>
      <c r="B1724" s="38"/>
      <c r="C1724" s="39" t="s">
        <v>1275</v>
      </c>
      <c r="D1724" s="39"/>
      <c r="E1724" s="38"/>
      <c r="F1724" s="40">
        <v>16.100000000000001</v>
      </c>
      <c r="G1724" s="41"/>
      <c r="H1724" s="42"/>
      <c r="I1724" s="41"/>
      <c r="J1724" s="43"/>
      <c r="K1724" s="44"/>
      <c r="L1724" s="41"/>
      <c r="M1724" s="41"/>
      <c r="N1724" s="41"/>
      <c r="O1724" s="58" t="s">
        <v>2</v>
      </c>
      <c r="P1724" s="41"/>
      <c r="Q1724" s="41"/>
      <c r="R1724" s="401"/>
      <c r="S1724" s="401"/>
    </row>
    <row r="1725" spans="1:27" s="36" customFormat="1" ht="11.25" outlineLevel="4" x14ac:dyDescent="0.2">
      <c r="A1725" s="37"/>
      <c r="B1725" s="38"/>
      <c r="C1725" s="39" t="s">
        <v>1348</v>
      </c>
      <c r="D1725" s="39"/>
      <c r="E1725" s="38"/>
      <c r="F1725" s="40">
        <v>33.54</v>
      </c>
      <c r="G1725" s="41"/>
      <c r="H1725" s="42"/>
      <c r="I1725" s="41"/>
      <c r="J1725" s="43"/>
      <c r="K1725" s="44"/>
      <c r="L1725" s="41"/>
      <c r="M1725" s="41"/>
      <c r="N1725" s="41"/>
      <c r="O1725" s="58" t="s">
        <v>2</v>
      </c>
      <c r="P1725" s="41"/>
      <c r="Q1725" s="41"/>
      <c r="R1725" s="401"/>
      <c r="S1725" s="401"/>
    </row>
    <row r="1726" spans="1:27" s="36" customFormat="1" ht="11.25" outlineLevel="4" x14ac:dyDescent="0.2">
      <c r="A1726" s="37"/>
      <c r="B1726" s="38"/>
      <c r="C1726" s="39" t="s">
        <v>1276</v>
      </c>
      <c r="D1726" s="39"/>
      <c r="E1726" s="38"/>
      <c r="F1726" s="40">
        <v>15.8</v>
      </c>
      <c r="G1726" s="41"/>
      <c r="H1726" s="42"/>
      <c r="I1726" s="41"/>
      <c r="J1726" s="43"/>
      <c r="K1726" s="44"/>
      <c r="L1726" s="41"/>
      <c r="M1726" s="41"/>
      <c r="N1726" s="41"/>
      <c r="O1726" s="58" t="s">
        <v>2</v>
      </c>
      <c r="P1726" s="41"/>
      <c r="Q1726" s="41"/>
      <c r="R1726" s="401"/>
      <c r="S1726" s="401"/>
    </row>
    <row r="1727" spans="1:27" s="36" customFormat="1" ht="11.25" outlineLevel="4" x14ac:dyDescent="0.2">
      <c r="A1727" s="37"/>
      <c r="B1727" s="38"/>
      <c r="C1727" s="39" t="s">
        <v>1114</v>
      </c>
      <c r="D1727" s="39"/>
      <c r="E1727" s="38"/>
      <c r="F1727" s="40">
        <v>4.62</v>
      </c>
      <c r="G1727" s="41"/>
      <c r="H1727" s="42"/>
      <c r="I1727" s="41"/>
      <c r="J1727" s="43"/>
      <c r="K1727" s="44"/>
      <c r="L1727" s="41"/>
      <c r="M1727" s="41"/>
      <c r="N1727" s="41"/>
      <c r="O1727" s="58" t="s">
        <v>2</v>
      </c>
      <c r="P1727" s="41"/>
      <c r="Q1727" s="41"/>
      <c r="R1727" s="401"/>
      <c r="S1727" s="401"/>
    </row>
    <row r="1728" spans="1:27" s="36" customFormat="1" ht="11.25" outlineLevel="4" x14ac:dyDescent="0.2">
      <c r="A1728" s="37"/>
      <c r="B1728" s="38"/>
      <c r="C1728" s="39" t="s">
        <v>1115</v>
      </c>
      <c r="D1728" s="39"/>
      <c r="E1728" s="38"/>
      <c r="F1728" s="40">
        <v>2.6100000000000003</v>
      </c>
      <c r="G1728" s="41"/>
      <c r="H1728" s="42"/>
      <c r="I1728" s="41"/>
      <c r="J1728" s="43"/>
      <c r="K1728" s="44"/>
      <c r="L1728" s="41"/>
      <c r="M1728" s="41"/>
      <c r="N1728" s="41"/>
      <c r="O1728" s="58" t="s">
        <v>2</v>
      </c>
      <c r="P1728" s="41"/>
      <c r="Q1728" s="41"/>
      <c r="R1728" s="401"/>
      <c r="S1728" s="401"/>
    </row>
    <row r="1729" spans="1:27" s="36" customFormat="1" ht="11.25" outlineLevel="4" x14ac:dyDescent="0.2">
      <c r="A1729" s="37"/>
      <c r="B1729" s="38"/>
      <c r="C1729" s="39" t="s">
        <v>1116</v>
      </c>
      <c r="D1729" s="39"/>
      <c r="E1729" s="38"/>
      <c r="F1729" s="40">
        <v>2.0099999999999998</v>
      </c>
      <c r="G1729" s="41"/>
      <c r="H1729" s="42"/>
      <c r="I1729" s="41"/>
      <c r="J1729" s="43"/>
      <c r="K1729" s="44"/>
      <c r="L1729" s="41"/>
      <c r="M1729" s="41"/>
      <c r="N1729" s="41"/>
      <c r="O1729" s="58" t="s">
        <v>2</v>
      </c>
      <c r="P1729" s="41"/>
      <c r="Q1729" s="41"/>
      <c r="R1729" s="401"/>
      <c r="S1729" s="401"/>
    </row>
    <row r="1730" spans="1:27" s="30" customFormat="1" ht="12" outlineLevel="3" x14ac:dyDescent="0.2">
      <c r="A1730" s="12">
        <v>16</v>
      </c>
      <c r="B1730" s="31" t="s">
        <v>48</v>
      </c>
      <c r="C1730" s="32" t="s">
        <v>1679</v>
      </c>
      <c r="D1730" s="32"/>
      <c r="E1730" s="13" t="s">
        <v>26</v>
      </c>
      <c r="F1730" s="33">
        <v>6</v>
      </c>
      <c r="G1730" s="14">
        <v>0</v>
      </c>
      <c r="H1730" s="33">
        <f>F1730*(1+G1730/100)</f>
        <v>6</v>
      </c>
      <c r="I1730" s="475"/>
      <c r="J1730" s="15">
        <f>H1730*I1730</f>
        <v>0</v>
      </c>
      <c r="K1730" s="34"/>
      <c r="L1730" s="35">
        <f>H1730*K1730</f>
        <v>0</v>
      </c>
      <c r="M1730" s="34"/>
      <c r="N1730" s="35">
        <f>H1730*M1730</f>
        <v>0</v>
      </c>
      <c r="O1730" s="15">
        <v>21</v>
      </c>
      <c r="P1730" s="15">
        <f>J1730*(O1730/100)</f>
        <v>0</v>
      </c>
      <c r="Q1730" s="15">
        <f>J1730+P1730</f>
        <v>0</v>
      </c>
      <c r="R1730" s="400"/>
      <c r="S1730" s="400"/>
      <c r="T1730" s="232"/>
      <c r="U1730" s="232"/>
      <c r="V1730" s="232"/>
      <c r="W1730" s="232"/>
      <c r="X1730" s="232"/>
      <c r="Y1730" s="232"/>
      <c r="Z1730" s="232"/>
      <c r="AA1730" s="232"/>
    </row>
    <row r="1731" spans="1:27" s="30" customFormat="1" ht="24" outlineLevel="3" x14ac:dyDescent="0.2">
      <c r="A1731" s="12">
        <v>17</v>
      </c>
      <c r="B1731" s="31" t="s">
        <v>405</v>
      </c>
      <c r="C1731" s="32" t="s">
        <v>1858</v>
      </c>
      <c r="D1731" s="32"/>
      <c r="E1731" s="13" t="s">
        <v>0</v>
      </c>
      <c r="F1731" s="33">
        <f>SUM(J1686:J1730)/100</f>
        <v>0</v>
      </c>
      <c r="G1731" s="14">
        <v>0</v>
      </c>
      <c r="H1731" s="33">
        <f>F1731*(1+G1731/100)</f>
        <v>0</v>
      </c>
      <c r="I1731" s="475"/>
      <c r="J1731" s="15">
        <f>H1731*I1731</f>
        <v>0</v>
      </c>
      <c r="K1731" s="34"/>
      <c r="L1731" s="35">
        <f>H1731*K1731</f>
        <v>0</v>
      </c>
      <c r="M1731" s="34"/>
      <c r="N1731" s="35">
        <f>H1731*M1731</f>
        <v>0</v>
      </c>
      <c r="O1731" s="15">
        <v>21</v>
      </c>
      <c r="P1731" s="15">
        <f>J1731*(O1731/100)</f>
        <v>0</v>
      </c>
      <c r="Q1731" s="15">
        <f>J1731+P1731</f>
        <v>0</v>
      </c>
      <c r="R1731" s="400"/>
      <c r="S1731" s="400"/>
      <c r="T1731" s="232"/>
      <c r="U1731" s="232"/>
      <c r="V1731" s="232"/>
      <c r="W1731" s="232"/>
      <c r="X1731" s="232"/>
      <c r="Y1731" s="232"/>
      <c r="Z1731" s="232"/>
      <c r="AA1731" s="232"/>
    </row>
    <row r="1732" spans="1:27" s="60" customFormat="1" ht="12.75" customHeight="1" outlineLevel="3" x14ac:dyDescent="0.2">
      <c r="A1732" s="61"/>
      <c r="B1732" s="62"/>
      <c r="C1732" s="63"/>
      <c r="D1732" s="65"/>
      <c r="E1732" s="62"/>
      <c r="F1732" s="64"/>
      <c r="G1732" s="65"/>
      <c r="H1732" s="64"/>
      <c r="I1732" s="65"/>
      <c r="J1732" s="66"/>
      <c r="K1732" s="67"/>
      <c r="L1732" s="65"/>
      <c r="M1732" s="65"/>
      <c r="N1732" s="65"/>
      <c r="O1732" s="59" t="s">
        <v>2</v>
      </c>
      <c r="P1732" s="65"/>
      <c r="Q1732" s="65"/>
      <c r="R1732" s="402"/>
      <c r="S1732" s="402"/>
      <c r="T1732" s="233"/>
      <c r="U1732" s="233"/>
      <c r="V1732" s="233"/>
      <c r="W1732" s="233"/>
      <c r="X1732" s="233"/>
      <c r="Y1732" s="233"/>
      <c r="Z1732" s="233"/>
      <c r="AA1732" s="233"/>
    </row>
    <row r="1733" spans="1:27" s="21" customFormat="1" ht="16.5" customHeight="1" outlineLevel="2" x14ac:dyDescent="0.2">
      <c r="A1733" s="22"/>
      <c r="B1733" s="23"/>
      <c r="C1733" s="23" t="s">
        <v>1021</v>
      </c>
      <c r="D1733" s="29"/>
      <c r="E1733" s="6"/>
      <c r="F1733" s="24"/>
      <c r="G1733" s="25"/>
      <c r="H1733" s="24"/>
      <c r="I1733" s="25"/>
      <c r="J1733" s="26">
        <f>SUBTOTAL(9,J1734:J1736)</f>
        <v>0</v>
      </c>
      <c r="K1733" s="27"/>
      <c r="L1733" s="28">
        <f>SUBTOTAL(9,L1734:L1736)</f>
        <v>1.8599999999999998E-2</v>
      </c>
      <c r="M1733" s="25"/>
      <c r="N1733" s="28">
        <f>SUBTOTAL(9,N1734:N1736)</f>
        <v>0</v>
      </c>
      <c r="O1733" s="57" t="s">
        <v>2</v>
      </c>
      <c r="P1733" s="26">
        <f>SUBTOTAL(9,P1734:P1736)</f>
        <v>0</v>
      </c>
      <c r="Q1733" s="26">
        <f>SUBTOTAL(9,Q1734:Q1736)</f>
        <v>0</v>
      </c>
      <c r="R1733" s="399"/>
      <c r="S1733" s="399"/>
      <c r="T1733" s="231"/>
      <c r="U1733" s="231"/>
      <c r="V1733" s="231"/>
      <c r="W1733" s="231"/>
      <c r="X1733" s="231"/>
      <c r="Y1733" s="231"/>
      <c r="Z1733" s="231"/>
      <c r="AA1733" s="231"/>
    </row>
    <row r="1734" spans="1:27" s="30" customFormat="1" ht="12" outlineLevel="3" x14ac:dyDescent="0.2">
      <c r="A1734" s="12">
        <v>1</v>
      </c>
      <c r="B1734" s="31" t="s">
        <v>586</v>
      </c>
      <c r="C1734" s="32" t="s">
        <v>1792</v>
      </c>
      <c r="D1734" s="32" t="s">
        <v>18</v>
      </c>
      <c r="E1734" s="13" t="s">
        <v>26</v>
      </c>
      <c r="F1734" s="33">
        <v>6</v>
      </c>
      <c r="G1734" s="14">
        <v>0</v>
      </c>
      <c r="H1734" s="33">
        <f>F1734*(1+G1734/100)</f>
        <v>6</v>
      </c>
      <c r="I1734" s="475"/>
      <c r="J1734" s="15">
        <f>H1734*I1734</f>
        <v>0</v>
      </c>
      <c r="K1734" s="34">
        <v>3.0999999999999999E-3</v>
      </c>
      <c r="L1734" s="35">
        <f>H1734*K1734</f>
        <v>1.8599999999999998E-2</v>
      </c>
      <c r="M1734" s="34"/>
      <c r="N1734" s="35">
        <f>H1734*M1734</f>
        <v>0</v>
      </c>
      <c r="O1734" s="15">
        <v>21</v>
      </c>
      <c r="P1734" s="15">
        <f>J1734*(O1734/100)</f>
        <v>0</v>
      </c>
      <c r="Q1734" s="15">
        <f>J1734+P1734</f>
        <v>0</v>
      </c>
      <c r="R1734" s="400"/>
      <c r="S1734" s="400"/>
      <c r="T1734" s="232"/>
      <c r="U1734" s="232"/>
      <c r="V1734" s="232"/>
      <c r="W1734" s="232"/>
      <c r="X1734" s="232"/>
      <c r="Y1734" s="232"/>
      <c r="Z1734" s="232"/>
      <c r="AA1734" s="232"/>
    </row>
    <row r="1735" spans="1:27" s="30" customFormat="1" ht="12" outlineLevel="3" x14ac:dyDescent="0.2">
      <c r="A1735" s="12">
        <v>2</v>
      </c>
      <c r="B1735" s="31" t="s">
        <v>406</v>
      </c>
      <c r="C1735" s="32" t="s">
        <v>1827</v>
      </c>
      <c r="D1735" s="32"/>
      <c r="E1735" s="13" t="s">
        <v>0</v>
      </c>
      <c r="F1735" s="33">
        <f>SUM(J1734)/100</f>
        <v>0</v>
      </c>
      <c r="G1735" s="14">
        <v>0</v>
      </c>
      <c r="H1735" s="33">
        <f>F1735*(1+G1735/100)</f>
        <v>0</v>
      </c>
      <c r="I1735" s="475"/>
      <c r="J1735" s="15">
        <f>H1735*I1735</f>
        <v>0</v>
      </c>
      <c r="K1735" s="34"/>
      <c r="L1735" s="35">
        <f>H1735*K1735</f>
        <v>0</v>
      </c>
      <c r="M1735" s="34"/>
      <c r="N1735" s="35">
        <f>H1735*M1735</f>
        <v>0</v>
      </c>
      <c r="O1735" s="15">
        <v>21</v>
      </c>
      <c r="P1735" s="15">
        <f>J1735*(O1735/100)</f>
        <v>0</v>
      </c>
      <c r="Q1735" s="15">
        <f>J1735+P1735</f>
        <v>0</v>
      </c>
      <c r="R1735" s="400"/>
      <c r="S1735" s="400"/>
      <c r="T1735" s="232"/>
      <c r="U1735" s="232"/>
      <c r="V1735" s="232"/>
      <c r="W1735" s="232"/>
      <c r="X1735" s="232"/>
      <c r="Y1735" s="232"/>
      <c r="Z1735" s="232"/>
      <c r="AA1735" s="232"/>
    </row>
    <row r="1736" spans="1:27" s="60" customFormat="1" ht="12.75" customHeight="1" outlineLevel="3" x14ac:dyDescent="0.2">
      <c r="A1736" s="61"/>
      <c r="B1736" s="62"/>
      <c r="C1736" s="63"/>
      <c r="D1736" s="65"/>
      <c r="E1736" s="62"/>
      <c r="F1736" s="64"/>
      <c r="G1736" s="65"/>
      <c r="H1736" s="64"/>
      <c r="I1736" s="65"/>
      <c r="J1736" s="66"/>
      <c r="K1736" s="67"/>
      <c r="L1736" s="65"/>
      <c r="M1736" s="65"/>
      <c r="N1736" s="65"/>
      <c r="O1736" s="59" t="s">
        <v>2</v>
      </c>
      <c r="P1736" s="65"/>
      <c r="Q1736" s="65"/>
      <c r="R1736" s="402"/>
      <c r="S1736" s="402"/>
      <c r="T1736" s="233"/>
      <c r="U1736" s="233"/>
      <c r="V1736" s="233"/>
      <c r="W1736" s="233"/>
      <c r="X1736" s="233"/>
      <c r="Y1736" s="233"/>
      <c r="Z1736" s="233"/>
      <c r="AA1736" s="233"/>
    </row>
    <row r="1737" spans="1:27" s="21" customFormat="1" ht="16.5" customHeight="1" outlineLevel="2" x14ac:dyDescent="0.2">
      <c r="A1737" s="22"/>
      <c r="B1737" s="23"/>
      <c r="C1737" s="23" t="s">
        <v>1500</v>
      </c>
      <c r="D1737" s="29"/>
      <c r="E1737" s="6"/>
      <c r="F1737" s="24"/>
      <c r="G1737" s="25"/>
      <c r="H1737" s="24"/>
      <c r="I1737" s="25"/>
      <c r="J1737" s="26">
        <f>SUBTOTAL(9,J1738:J1825)</f>
        <v>0</v>
      </c>
      <c r="K1737" s="27"/>
      <c r="L1737" s="28">
        <f>SUBTOTAL(9,L1738:L1825)</f>
        <v>0</v>
      </c>
      <c r="M1737" s="25"/>
      <c r="N1737" s="28">
        <f>SUBTOTAL(9,N1738:N1825)</f>
        <v>0</v>
      </c>
      <c r="O1737" s="57" t="s">
        <v>2</v>
      </c>
      <c r="P1737" s="26">
        <f>SUBTOTAL(9,P1738:P1825)</f>
        <v>0</v>
      </c>
      <c r="Q1737" s="26">
        <f>SUBTOTAL(9,Q1738:Q1825)</f>
        <v>0</v>
      </c>
      <c r="R1737" s="399"/>
      <c r="S1737" s="399"/>
      <c r="T1737" s="231"/>
      <c r="U1737" s="231"/>
      <c r="V1737" s="231"/>
      <c r="W1737" s="231"/>
      <c r="X1737" s="231"/>
      <c r="Y1737" s="231"/>
      <c r="Z1737" s="231"/>
      <c r="AA1737" s="231"/>
    </row>
    <row r="1738" spans="1:27" s="30" customFormat="1" ht="24" outlineLevel="3" x14ac:dyDescent="0.2">
      <c r="A1738" s="12">
        <v>1</v>
      </c>
      <c r="B1738" s="31" t="s">
        <v>295</v>
      </c>
      <c r="C1738" s="32" t="s">
        <v>1912</v>
      </c>
      <c r="D1738" s="32"/>
      <c r="E1738" s="13" t="s">
        <v>26</v>
      </c>
      <c r="F1738" s="33">
        <v>16</v>
      </c>
      <c r="G1738" s="14">
        <v>0</v>
      </c>
      <c r="H1738" s="33">
        <f>F1738*(1+G1738/100)</f>
        <v>16</v>
      </c>
      <c r="I1738" s="475"/>
      <c r="J1738" s="15">
        <f>H1738*I1738</f>
        <v>0</v>
      </c>
      <c r="K1738" s="34"/>
      <c r="L1738" s="35">
        <f>H1738*K1738</f>
        <v>0</v>
      </c>
      <c r="M1738" s="34"/>
      <c r="N1738" s="35">
        <f>H1738*M1738</f>
        <v>0</v>
      </c>
      <c r="O1738" s="15">
        <v>21</v>
      </c>
      <c r="P1738" s="15">
        <f>J1738*(O1738/100)</f>
        <v>0</v>
      </c>
      <c r="Q1738" s="15">
        <f>J1738+P1738</f>
        <v>0</v>
      </c>
      <c r="R1738" s="400"/>
      <c r="S1738" s="400"/>
      <c r="T1738" s="232"/>
      <c r="U1738" s="232"/>
      <c r="V1738" s="232"/>
      <c r="W1738" s="232"/>
      <c r="X1738" s="232"/>
      <c r="Y1738" s="232"/>
      <c r="Z1738" s="232"/>
      <c r="AA1738" s="232"/>
    </row>
    <row r="1739" spans="1:27" s="36" customFormat="1" ht="11.25" outlineLevel="4" x14ac:dyDescent="0.2">
      <c r="A1739" s="37"/>
      <c r="B1739" s="38"/>
      <c r="C1739" s="39" t="s">
        <v>1437</v>
      </c>
      <c r="D1739" s="39"/>
      <c r="E1739" s="38"/>
      <c r="F1739" s="40">
        <v>0</v>
      </c>
      <c r="G1739" s="41"/>
      <c r="H1739" s="42"/>
      <c r="I1739" s="41"/>
      <c r="J1739" s="43"/>
      <c r="K1739" s="44"/>
      <c r="L1739" s="41"/>
      <c r="M1739" s="41"/>
      <c r="N1739" s="41"/>
      <c r="O1739" s="58" t="s">
        <v>2</v>
      </c>
      <c r="P1739" s="41"/>
      <c r="Q1739" s="41"/>
      <c r="R1739" s="401"/>
      <c r="S1739" s="401"/>
    </row>
    <row r="1740" spans="1:27" s="36" customFormat="1" ht="11.25" outlineLevel="4" x14ac:dyDescent="0.2">
      <c r="A1740" s="37"/>
      <c r="B1740" s="38"/>
      <c r="C1740" s="39" t="s">
        <v>166</v>
      </c>
      <c r="D1740" s="39"/>
      <c r="E1740" s="38"/>
      <c r="F1740" s="40">
        <v>1</v>
      </c>
      <c r="G1740" s="41"/>
      <c r="H1740" s="42"/>
      <c r="I1740" s="41"/>
      <c r="J1740" s="43"/>
      <c r="K1740" s="44"/>
      <c r="L1740" s="41"/>
      <c r="M1740" s="41"/>
      <c r="N1740" s="41"/>
      <c r="O1740" s="58" t="s">
        <v>2</v>
      </c>
      <c r="P1740" s="41"/>
      <c r="Q1740" s="41"/>
      <c r="R1740" s="401"/>
      <c r="S1740" s="401"/>
    </row>
    <row r="1741" spans="1:27" s="36" customFormat="1" ht="11.25" outlineLevel="4" x14ac:dyDescent="0.2">
      <c r="A1741" s="37"/>
      <c r="B1741" s="38"/>
      <c r="C1741" s="39" t="s">
        <v>172</v>
      </c>
      <c r="D1741" s="39"/>
      <c r="E1741" s="38"/>
      <c r="F1741" s="40">
        <v>1</v>
      </c>
      <c r="G1741" s="41"/>
      <c r="H1741" s="42"/>
      <c r="I1741" s="41"/>
      <c r="J1741" s="43"/>
      <c r="K1741" s="44"/>
      <c r="L1741" s="41"/>
      <c r="M1741" s="41"/>
      <c r="N1741" s="41"/>
      <c r="O1741" s="58" t="s">
        <v>2</v>
      </c>
      <c r="P1741" s="41"/>
      <c r="Q1741" s="41"/>
      <c r="R1741" s="401"/>
      <c r="S1741" s="401"/>
    </row>
    <row r="1742" spans="1:27" s="36" customFormat="1" ht="11.25" outlineLevel="4" x14ac:dyDescent="0.2">
      <c r="A1742" s="37"/>
      <c r="B1742" s="38"/>
      <c r="C1742" s="39" t="s">
        <v>1438</v>
      </c>
      <c r="D1742" s="39"/>
      <c r="E1742" s="38"/>
      <c r="F1742" s="40">
        <v>0</v>
      </c>
      <c r="G1742" s="41"/>
      <c r="H1742" s="42"/>
      <c r="I1742" s="41"/>
      <c r="J1742" s="43"/>
      <c r="K1742" s="44"/>
      <c r="L1742" s="41"/>
      <c r="M1742" s="41"/>
      <c r="N1742" s="41"/>
      <c r="O1742" s="58" t="s">
        <v>2</v>
      </c>
      <c r="P1742" s="41"/>
      <c r="Q1742" s="41"/>
      <c r="R1742" s="401"/>
      <c r="S1742" s="401"/>
    </row>
    <row r="1743" spans="1:27" s="36" customFormat="1" ht="11.25" outlineLevel="4" x14ac:dyDescent="0.2">
      <c r="A1743" s="37"/>
      <c r="B1743" s="38"/>
      <c r="C1743" s="39" t="s">
        <v>163</v>
      </c>
      <c r="D1743" s="39"/>
      <c r="E1743" s="38"/>
      <c r="F1743" s="40">
        <v>1</v>
      </c>
      <c r="G1743" s="41"/>
      <c r="H1743" s="42"/>
      <c r="I1743" s="41"/>
      <c r="J1743" s="43"/>
      <c r="K1743" s="44"/>
      <c r="L1743" s="41"/>
      <c r="M1743" s="41"/>
      <c r="N1743" s="41"/>
      <c r="O1743" s="58" t="s">
        <v>2</v>
      </c>
      <c r="P1743" s="41"/>
      <c r="Q1743" s="41"/>
      <c r="R1743" s="401"/>
      <c r="S1743" s="401"/>
    </row>
    <row r="1744" spans="1:27" s="36" customFormat="1" ht="11.25" outlineLevel="4" x14ac:dyDescent="0.2">
      <c r="A1744" s="37"/>
      <c r="B1744" s="38"/>
      <c r="C1744" s="39" t="s">
        <v>171</v>
      </c>
      <c r="D1744" s="39"/>
      <c r="E1744" s="38"/>
      <c r="F1744" s="40">
        <v>1</v>
      </c>
      <c r="G1744" s="41"/>
      <c r="H1744" s="42"/>
      <c r="I1744" s="41"/>
      <c r="J1744" s="43"/>
      <c r="K1744" s="44"/>
      <c r="L1744" s="41"/>
      <c r="M1744" s="41"/>
      <c r="N1744" s="41"/>
      <c r="O1744" s="58" t="s">
        <v>2</v>
      </c>
      <c r="P1744" s="41"/>
      <c r="Q1744" s="41"/>
      <c r="R1744" s="401"/>
      <c r="S1744" s="401"/>
    </row>
    <row r="1745" spans="1:27" s="36" customFormat="1" ht="11.25" outlineLevel="4" x14ac:dyDescent="0.2">
      <c r="A1745" s="37"/>
      <c r="B1745" s="38"/>
      <c r="C1745" s="39" t="s">
        <v>177</v>
      </c>
      <c r="D1745" s="39"/>
      <c r="E1745" s="38"/>
      <c r="F1745" s="40">
        <v>4</v>
      </c>
      <c r="G1745" s="41"/>
      <c r="H1745" s="42"/>
      <c r="I1745" s="41"/>
      <c r="J1745" s="43"/>
      <c r="K1745" s="44"/>
      <c r="L1745" s="41"/>
      <c r="M1745" s="41"/>
      <c r="N1745" s="41"/>
      <c r="O1745" s="58" t="s">
        <v>2</v>
      </c>
      <c r="P1745" s="41"/>
      <c r="Q1745" s="41"/>
      <c r="R1745" s="401"/>
      <c r="S1745" s="401"/>
    </row>
    <row r="1746" spans="1:27" s="36" customFormat="1" ht="11.25" outlineLevel="4" x14ac:dyDescent="0.2">
      <c r="A1746" s="37"/>
      <c r="B1746" s="38"/>
      <c r="C1746" s="39" t="s">
        <v>180</v>
      </c>
      <c r="D1746" s="39"/>
      <c r="E1746" s="38"/>
      <c r="F1746" s="40">
        <v>8</v>
      </c>
      <c r="G1746" s="41"/>
      <c r="H1746" s="42"/>
      <c r="I1746" s="41"/>
      <c r="J1746" s="43"/>
      <c r="K1746" s="44"/>
      <c r="L1746" s="41"/>
      <c r="M1746" s="41"/>
      <c r="N1746" s="41"/>
      <c r="O1746" s="58" t="s">
        <v>2</v>
      </c>
      <c r="P1746" s="41"/>
      <c r="Q1746" s="41"/>
      <c r="R1746" s="401"/>
      <c r="S1746" s="401"/>
    </row>
    <row r="1747" spans="1:27" s="30" customFormat="1" ht="24" outlineLevel="3" x14ac:dyDescent="0.2">
      <c r="A1747" s="12">
        <v>2</v>
      </c>
      <c r="B1747" s="31" t="s">
        <v>296</v>
      </c>
      <c r="C1747" s="32" t="s">
        <v>1913</v>
      </c>
      <c r="D1747" s="32"/>
      <c r="E1747" s="13" t="s">
        <v>26</v>
      </c>
      <c r="F1747" s="33">
        <v>54</v>
      </c>
      <c r="G1747" s="14">
        <v>0</v>
      </c>
      <c r="H1747" s="33">
        <f>F1747*(1+G1747/100)</f>
        <v>54</v>
      </c>
      <c r="I1747" s="475"/>
      <c r="J1747" s="15">
        <f>H1747*I1747</f>
        <v>0</v>
      </c>
      <c r="K1747" s="34"/>
      <c r="L1747" s="35">
        <f>H1747*K1747</f>
        <v>0</v>
      </c>
      <c r="M1747" s="34"/>
      <c r="N1747" s="35">
        <f>H1747*M1747</f>
        <v>0</v>
      </c>
      <c r="O1747" s="15">
        <v>21</v>
      </c>
      <c r="P1747" s="15">
        <f>J1747*(O1747/100)</f>
        <v>0</v>
      </c>
      <c r="Q1747" s="15">
        <f>J1747+P1747</f>
        <v>0</v>
      </c>
      <c r="R1747" s="400"/>
      <c r="S1747" s="400"/>
      <c r="T1747" s="232"/>
      <c r="U1747" s="232"/>
      <c r="V1747" s="232"/>
      <c r="W1747" s="232"/>
      <c r="X1747" s="232"/>
      <c r="Y1747" s="232"/>
      <c r="Z1747" s="232"/>
      <c r="AA1747" s="232"/>
    </row>
    <row r="1748" spans="1:27" s="36" customFormat="1" ht="11.25" outlineLevel="4" x14ac:dyDescent="0.2">
      <c r="A1748" s="37"/>
      <c r="B1748" s="38"/>
      <c r="C1748" s="39" t="s">
        <v>1437</v>
      </c>
      <c r="D1748" s="39"/>
      <c r="E1748" s="38"/>
      <c r="F1748" s="40">
        <v>0</v>
      </c>
      <c r="G1748" s="41"/>
      <c r="H1748" s="42"/>
      <c r="I1748" s="41"/>
      <c r="J1748" s="43"/>
      <c r="K1748" s="44"/>
      <c r="L1748" s="41"/>
      <c r="M1748" s="41"/>
      <c r="N1748" s="41"/>
      <c r="O1748" s="58" t="s">
        <v>2</v>
      </c>
      <c r="P1748" s="41"/>
      <c r="Q1748" s="41"/>
      <c r="R1748" s="401"/>
      <c r="S1748" s="401"/>
    </row>
    <row r="1749" spans="1:27" s="36" customFormat="1" ht="11.25" outlineLevel="4" x14ac:dyDescent="0.2">
      <c r="A1749" s="37"/>
      <c r="B1749" s="38"/>
      <c r="C1749" s="39" t="s">
        <v>417</v>
      </c>
      <c r="D1749" s="39"/>
      <c r="E1749" s="38"/>
      <c r="F1749" s="40">
        <v>18</v>
      </c>
      <c r="G1749" s="41"/>
      <c r="H1749" s="42"/>
      <c r="I1749" s="41"/>
      <c r="J1749" s="43"/>
      <c r="K1749" s="44"/>
      <c r="L1749" s="41"/>
      <c r="M1749" s="41"/>
      <c r="N1749" s="41"/>
      <c r="O1749" s="58" t="s">
        <v>2</v>
      </c>
      <c r="P1749" s="41"/>
      <c r="Q1749" s="41"/>
      <c r="R1749" s="401"/>
      <c r="S1749" s="401"/>
    </row>
    <row r="1750" spans="1:27" s="36" customFormat="1" ht="11.25" outlineLevel="4" x14ac:dyDescent="0.2">
      <c r="A1750" s="37"/>
      <c r="B1750" s="38"/>
      <c r="C1750" s="39" t="s">
        <v>173</v>
      </c>
      <c r="D1750" s="39"/>
      <c r="E1750" s="38"/>
      <c r="F1750" s="40">
        <v>1</v>
      </c>
      <c r="G1750" s="41"/>
      <c r="H1750" s="42"/>
      <c r="I1750" s="41"/>
      <c r="J1750" s="43"/>
      <c r="K1750" s="44"/>
      <c r="L1750" s="41"/>
      <c r="M1750" s="41"/>
      <c r="N1750" s="41"/>
      <c r="O1750" s="58" t="s">
        <v>2</v>
      </c>
      <c r="P1750" s="41"/>
      <c r="Q1750" s="41"/>
      <c r="R1750" s="401"/>
      <c r="S1750" s="401"/>
    </row>
    <row r="1751" spans="1:27" s="36" customFormat="1" ht="11.25" outlineLevel="4" x14ac:dyDescent="0.2">
      <c r="A1751" s="37"/>
      <c r="B1751" s="38"/>
      <c r="C1751" s="39" t="s">
        <v>1438</v>
      </c>
      <c r="D1751" s="39"/>
      <c r="E1751" s="38"/>
      <c r="F1751" s="40">
        <v>0</v>
      </c>
      <c r="G1751" s="41"/>
      <c r="H1751" s="42"/>
      <c r="I1751" s="41"/>
      <c r="J1751" s="43"/>
      <c r="K1751" s="44"/>
      <c r="L1751" s="41"/>
      <c r="M1751" s="41"/>
      <c r="N1751" s="41"/>
      <c r="O1751" s="58" t="s">
        <v>2</v>
      </c>
      <c r="P1751" s="41"/>
      <c r="Q1751" s="41"/>
      <c r="R1751" s="401"/>
      <c r="S1751" s="401"/>
    </row>
    <row r="1752" spans="1:27" s="36" customFormat="1" ht="11.25" outlineLevel="4" x14ac:dyDescent="0.2">
      <c r="A1752" s="37"/>
      <c r="B1752" s="38"/>
      <c r="C1752" s="39" t="s">
        <v>162</v>
      </c>
      <c r="D1752" s="39"/>
      <c r="E1752" s="38"/>
      <c r="F1752" s="40">
        <v>7</v>
      </c>
      <c r="G1752" s="41"/>
      <c r="H1752" s="42"/>
      <c r="I1752" s="41"/>
      <c r="J1752" s="43"/>
      <c r="K1752" s="44"/>
      <c r="L1752" s="41"/>
      <c r="M1752" s="41"/>
      <c r="N1752" s="41"/>
      <c r="O1752" s="58" t="s">
        <v>2</v>
      </c>
      <c r="P1752" s="41"/>
      <c r="Q1752" s="41"/>
      <c r="R1752" s="401"/>
      <c r="S1752" s="401"/>
    </row>
    <row r="1753" spans="1:27" s="36" customFormat="1" ht="11.25" outlineLevel="4" x14ac:dyDescent="0.2">
      <c r="A1753" s="37"/>
      <c r="B1753" s="38"/>
      <c r="C1753" s="39" t="s">
        <v>167</v>
      </c>
      <c r="D1753" s="39"/>
      <c r="E1753" s="38"/>
      <c r="F1753" s="40">
        <v>5</v>
      </c>
      <c r="G1753" s="41"/>
      <c r="H1753" s="42"/>
      <c r="I1753" s="41"/>
      <c r="J1753" s="43"/>
      <c r="K1753" s="44"/>
      <c r="L1753" s="41"/>
      <c r="M1753" s="41"/>
      <c r="N1753" s="41"/>
      <c r="O1753" s="58" t="s">
        <v>2</v>
      </c>
      <c r="P1753" s="41"/>
      <c r="Q1753" s="41"/>
      <c r="R1753" s="401"/>
      <c r="S1753" s="401"/>
    </row>
    <row r="1754" spans="1:27" s="36" customFormat="1" ht="11.25" outlineLevel="4" x14ac:dyDescent="0.2">
      <c r="A1754" s="37"/>
      <c r="B1754" s="38"/>
      <c r="C1754" s="39" t="s">
        <v>168</v>
      </c>
      <c r="D1754" s="39"/>
      <c r="E1754" s="38"/>
      <c r="F1754" s="40">
        <v>4</v>
      </c>
      <c r="G1754" s="41"/>
      <c r="H1754" s="42"/>
      <c r="I1754" s="41"/>
      <c r="J1754" s="43"/>
      <c r="K1754" s="44"/>
      <c r="L1754" s="41"/>
      <c r="M1754" s="41"/>
      <c r="N1754" s="41"/>
      <c r="O1754" s="58" t="s">
        <v>2</v>
      </c>
      <c r="P1754" s="41"/>
      <c r="Q1754" s="41"/>
      <c r="R1754" s="401"/>
      <c r="S1754" s="401"/>
    </row>
    <row r="1755" spans="1:27" s="36" customFormat="1" ht="11.25" outlineLevel="4" x14ac:dyDescent="0.2">
      <c r="A1755" s="37"/>
      <c r="B1755" s="38"/>
      <c r="C1755" s="39" t="s">
        <v>169</v>
      </c>
      <c r="D1755" s="39"/>
      <c r="E1755" s="38"/>
      <c r="F1755" s="40">
        <v>4</v>
      </c>
      <c r="G1755" s="41"/>
      <c r="H1755" s="42"/>
      <c r="I1755" s="41"/>
      <c r="J1755" s="43"/>
      <c r="K1755" s="44"/>
      <c r="L1755" s="41"/>
      <c r="M1755" s="41"/>
      <c r="N1755" s="41"/>
      <c r="O1755" s="58" t="s">
        <v>2</v>
      </c>
      <c r="P1755" s="41"/>
      <c r="Q1755" s="41"/>
      <c r="R1755" s="401"/>
      <c r="S1755" s="401"/>
    </row>
    <row r="1756" spans="1:27" s="36" customFormat="1" ht="11.25" outlineLevel="4" x14ac:dyDescent="0.2">
      <c r="A1756" s="37"/>
      <c r="B1756" s="38"/>
      <c r="C1756" s="39" t="s">
        <v>170</v>
      </c>
      <c r="D1756" s="39"/>
      <c r="E1756" s="38"/>
      <c r="F1756" s="40">
        <v>5</v>
      </c>
      <c r="G1756" s="41"/>
      <c r="H1756" s="42"/>
      <c r="I1756" s="41"/>
      <c r="J1756" s="43"/>
      <c r="K1756" s="44"/>
      <c r="L1756" s="41"/>
      <c r="M1756" s="41"/>
      <c r="N1756" s="41"/>
      <c r="O1756" s="58" t="s">
        <v>2</v>
      </c>
      <c r="P1756" s="41"/>
      <c r="Q1756" s="41"/>
      <c r="R1756" s="401"/>
      <c r="S1756" s="401"/>
    </row>
    <row r="1757" spans="1:27" s="36" customFormat="1" ht="11.25" outlineLevel="4" x14ac:dyDescent="0.2">
      <c r="A1757" s="37"/>
      <c r="B1757" s="38"/>
      <c r="C1757" s="39" t="s">
        <v>421</v>
      </c>
      <c r="D1757" s="39"/>
      <c r="E1757" s="38"/>
      <c r="F1757" s="40">
        <v>10</v>
      </c>
      <c r="G1757" s="41"/>
      <c r="H1757" s="42"/>
      <c r="I1757" s="41"/>
      <c r="J1757" s="43"/>
      <c r="K1757" s="44"/>
      <c r="L1757" s="41"/>
      <c r="M1757" s="41"/>
      <c r="N1757" s="41"/>
      <c r="O1757" s="58" t="s">
        <v>2</v>
      </c>
      <c r="P1757" s="41"/>
      <c r="Q1757" s="41"/>
      <c r="R1757" s="401"/>
      <c r="S1757" s="401"/>
    </row>
    <row r="1758" spans="1:27" s="30" customFormat="1" ht="24" outlineLevel="3" x14ac:dyDescent="0.2">
      <c r="A1758" s="12">
        <v>3</v>
      </c>
      <c r="B1758" s="31" t="s">
        <v>297</v>
      </c>
      <c r="C1758" s="32" t="s">
        <v>1914</v>
      </c>
      <c r="D1758" s="32"/>
      <c r="E1758" s="13" t="s">
        <v>26</v>
      </c>
      <c r="F1758" s="33">
        <v>45</v>
      </c>
      <c r="G1758" s="14">
        <v>0</v>
      </c>
      <c r="H1758" s="33">
        <f>F1758*(1+G1758/100)</f>
        <v>45</v>
      </c>
      <c r="I1758" s="475"/>
      <c r="J1758" s="15">
        <f>H1758*I1758</f>
        <v>0</v>
      </c>
      <c r="K1758" s="34"/>
      <c r="L1758" s="35">
        <f>H1758*K1758</f>
        <v>0</v>
      </c>
      <c r="M1758" s="34"/>
      <c r="N1758" s="35">
        <f>H1758*M1758</f>
        <v>0</v>
      </c>
      <c r="O1758" s="15">
        <v>21</v>
      </c>
      <c r="P1758" s="15">
        <f>J1758*(O1758/100)</f>
        <v>0</v>
      </c>
      <c r="Q1758" s="15">
        <f>J1758+P1758</f>
        <v>0</v>
      </c>
      <c r="R1758" s="400"/>
      <c r="S1758" s="400"/>
      <c r="T1758" s="232"/>
      <c r="U1758" s="232"/>
      <c r="V1758" s="232"/>
      <c r="W1758" s="232"/>
      <c r="X1758" s="232"/>
      <c r="Y1758" s="232"/>
      <c r="Z1758" s="232"/>
      <c r="AA1758" s="232"/>
    </row>
    <row r="1759" spans="1:27" s="36" customFormat="1" ht="11.25" outlineLevel="4" x14ac:dyDescent="0.2">
      <c r="A1759" s="37"/>
      <c r="B1759" s="38"/>
      <c r="C1759" s="39" t="s">
        <v>1435</v>
      </c>
      <c r="D1759" s="39"/>
      <c r="E1759" s="38"/>
      <c r="F1759" s="40">
        <v>0</v>
      </c>
      <c r="G1759" s="41"/>
      <c r="H1759" s="42"/>
      <c r="I1759" s="41"/>
      <c r="J1759" s="43"/>
      <c r="K1759" s="44"/>
      <c r="L1759" s="41"/>
      <c r="M1759" s="41"/>
      <c r="N1759" s="41"/>
      <c r="O1759" s="58" t="s">
        <v>2</v>
      </c>
      <c r="P1759" s="41"/>
      <c r="Q1759" s="41"/>
      <c r="R1759" s="401"/>
      <c r="S1759" s="401"/>
    </row>
    <row r="1760" spans="1:27" s="36" customFormat="1" ht="11.25" outlineLevel="4" x14ac:dyDescent="0.2">
      <c r="A1760" s="37"/>
      <c r="B1760" s="38"/>
      <c r="C1760" s="39" t="s">
        <v>420</v>
      </c>
      <c r="D1760" s="39"/>
      <c r="E1760" s="38"/>
      <c r="F1760" s="40">
        <v>18</v>
      </c>
      <c r="G1760" s="41"/>
      <c r="H1760" s="42"/>
      <c r="I1760" s="41"/>
      <c r="J1760" s="43"/>
      <c r="K1760" s="44"/>
      <c r="L1760" s="41"/>
      <c r="M1760" s="41"/>
      <c r="N1760" s="41"/>
      <c r="O1760" s="58" t="s">
        <v>2</v>
      </c>
      <c r="P1760" s="41"/>
      <c r="Q1760" s="41"/>
      <c r="R1760" s="401"/>
      <c r="S1760" s="401"/>
    </row>
    <row r="1761" spans="1:27" s="36" customFormat="1" ht="11.25" outlineLevel="4" x14ac:dyDescent="0.2">
      <c r="A1761" s="37"/>
      <c r="B1761" s="38"/>
      <c r="C1761" s="39" t="s">
        <v>174</v>
      </c>
      <c r="D1761" s="39"/>
      <c r="E1761" s="38"/>
      <c r="F1761" s="40">
        <v>2</v>
      </c>
      <c r="G1761" s="41"/>
      <c r="H1761" s="42"/>
      <c r="I1761" s="41"/>
      <c r="J1761" s="43"/>
      <c r="K1761" s="44"/>
      <c r="L1761" s="41"/>
      <c r="M1761" s="41"/>
      <c r="N1761" s="41"/>
      <c r="O1761" s="58" t="s">
        <v>2</v>
      </c>
      <c r="P1761" s="41"/>
      <c r="Q1761" s="41"/>
      <c r="R1761" s="401"/>
      <c r="S1761" s="401"/>
    </row>
    <row r="1762" spans="1:27" s="36" customFormat="1" ht="11.25" outlineLevel="4" x14ac:dyDescent="0.2">
      <c r="A1762" s="37"/>
      <c r="B1762" s="38"/>
      <c r="C1762" s="39" t="s">
        <v>175</v>
      </c>
      <c r="D1762" s="39"/>
      <c r="E1762" s="38"/>
      <c r="F1762" s="40">
        <v>3</v>
      </c>
      <c r="G1762" s="41"/>
      <c r="H1762" s="42"/>
      <c r="I1762" s="41"/>
      <c r="J1762" s="43"/>
      <c r="K1762" s="44"/>
      <c r="L1762" s="41"/>
      <c r="M1762" s="41"/>
      <c r="N1762" s="41"/>
      <c r="O1762" s="58" t="s">
        <v>2</v>
      </c>
      <c r="P1762" s="41"/>
      <c r="Q1762" s="41"/>
      <c r="R1762" s="401"/>
      <c r="S1762" s="401"/>
    </row>
    <row r="1763" spans="1:27" s="36" customFormat="1" ht="11.25" outlineLevel="4" x14ac:dyDescent="0.2">
      <c r="A1763" s="37"/>
      <c r="B1763" s="38"/>
      <c r="C1763" s="39" t="s">
        <v>1439</v>
      </c>
      <c r="D1763" s="39"/>
      <c r="E1763" s="38"/>
      <c r="F1763" s="40">
        <v>0</v>
      </c>
      <c r="G1763" s="41"/>
      <c r="H1763" s="42"/>
      <c r="I1763" s="41"/>
      <c r="J1763" s="43"/>
      <c r="K1763" s="44"/>
      <c r="L1763" s="41"/>
      <c r="M1763" s="41"/>
      <c r="N1763" s="41"/>
      <c r="O1763" s="58" t="s">
        <v>2</v>
      </c>
      <c r="P1763" s="41"/>
      <c r="Q1763" s="41"/>
      <c r="R1763" s="401"/>
      <c r="S1763" s="401"/>
    </row>
    <row r="1764" spans="1:27" s="36" customFormat="1" ht="11.25" outlineLevel="4" x14ac:dyDescent="0.2">
      <c r="A1764" s="37"/>
      <c r="B1764" s="38"/>
      <c r="C1764" s="39" t="s">
        <v>178</v>
      </c>
      <c r="D1764" s="39"/>
      <c r="E1764" s="38"/>
      <c r="F1764" s="40">
        <v>1</v>
      </c>
      <c r="G1764" s="41"/>
      <c r="H1764" s="42"/>
      <c r="I1764" s="41"/>
      <c r="J1764" s="43"/>
      <c r="K1764" s="44"/>
      <c r="L1764" s="41"/>
      <c r="M1764" s="41"/>
      <c r="N1764" s="41"/>
      <c r="O1764" s="58" t="s">
        <v>2</v>
      </c>
      <c r="P1764" s="41"/>
      <c r="Q1764" s="41"/>
      <c r="R1764" s="401"/>
      <c r="S1764" s="401"/>
    </row>
    <row r="1765" spans="1:27" s="36" customFormat="1" ht="11.25" outlineLevel="4" x14ac:dyDescent="0.2">
      <c r="A1765" s="37"/>
      <c r="B1765" s="38"/>
      <c r="C1765" s="39" t="s">
        <v>179</v>
      </c>
      <c r="D1765" s="39"/>
      <c r="E1765" s="38"/>
      <c r="F1765" s="40">
        <v>1</v>
      </c>
      <c r="G1765" s="41"/>
      <c r="H1765" s="42"/>
      <c r="I1765" s="41"/>
      <c r="J1765" s="43"/>
      <c r="K1765" s="44"/>
      <c r="L1765" s="41"/>
      <c r="M1765" s="41"/>
      <c r="N1765" s="41"/>
      <c r="O1765" s="58" t="s">
        <v>2</v>
      </c>
      <c r="P1765" s="41"/>
      <c r="Q1765" s="41"/>
      <c r="R1765" s="401"/>
      <c r="S1765" s="401"/>
    </row>
    <row r="1766" spans="1:27" s="36" customFormat="1" ht="11.25" outlineLevel="4" x14ac:dyDescent="0.2">
      <c r="A1766" s="37"/>
      <c r="B1766" s="38"/>
      <c r="C1766" s="39" t="s">
        <v>183</v>
      </c>
      <c r="D1766" s="39"/>
      <c r="E1766" s="38"/>
      <c r="F1766" s="40">
        <v>4</v>
      </c>
      <c r="G1766" s="41"/>
      <c r="H1766" s="42"/>
      <c r="I1766" s="41"/>
      <c r="J1766" s="43"/>
      <c r="K1766" s="44"/>
      <c r="L1766" s="41"/>
      <c r="M1766" s="41"/>
      <c r="N1766" s="41"/>
      <c r="O1766" s="58" t="s">
        <v>2</v>
      </c>
      <c r="P1766" s="41"/>
      <c r="Q1766" s="41"/>
      <c r="R1766" s="401"/>
      <c r="S1766" s="401"/>
    </row>
    <row r="1767" spans="1:27" s="36" customFormat="1" ht="11.25" outlineLevel="4" x14ac:dyDescent="0.2">
      <c r="A1767" s="37"/>
      <c r="B1767" s="38"/>
      <c r="C1767" s="39" t="s">
        <v>1440</v>
      </c>
      <c r="D1767" s="39"/>
      <c r="E1767" s="38"/>
      <c r="F1767" s="40">
        <v>0</v>
      </c>
      <c r="G1767" s="41"/>
      <c r="H1767" s="42"/>
      <c r="I1767" s="41"/>
      <c r="J1767" s="43"/>
      <c r="K1767" s="44"/>
      <c r="L1767" s="41"/>
      <c r="M1767" s="41"/>
      <c r="N1767" s="41"/>
      <c r="O1767" s="58" t="s">
        <v>2</v>
      </c>
      <c r="P1767" s="41"/>
      <c r="Q1767" s="41"/>
      <c r="R1767" s="401"/>
      <c r="S1767" s="401"/>
    </row>
    <row r="1768" spans="1:27" s="36" customFormat="1" ht="11.25" outlineLevel="4" x14ac:dyDescent="0.2">
      <c r="A1768" s="37"/>
      <c r="B1768" s="38"/>
      <c r="C1768" s="39" t="s">
        <v>181</v>
      </c>
      <c r="D1768" s="39"/>
      <c r="E1768" s="38"/>
      <c r="F1768" s="40">
        <v>8</v>
      </c>
      <c r="G1768" s="41"/>
      <c r="H1768" s="42"/>
      <c r="I1768" s="41"/>
      <c r="J1768" s="43"/>
      <c r="K1768" s="44"/>
      <c r="L1768" s="41"/>
      <c r="M1768" s="41"/>
      <c r="N1768" s="41"/>
      <c r="O1768" s="58" t="s">
        <v>2</v>
      </c>
      <c r="P1768" s="41"/>
      <c r="Q1768" s="41"/>
      <c r="R1768" s="401"/>
      <c r="S1768" s="401"/>
    </row>
    <row r="1769" spans="1:27" s="36" customFormat="1" ht="11.25" outlineLevel="4" x14ac:dyDescent="0.2">
      <c r="A1769" s="37"/>
      <c r="B1769" s="38"/>
      <c r="C1769" s="39" t="s">
        <v>182</v>
      </c>
      <c r="D1769" s="39"/>
      <c r="E1769" s="38"/>
      <c r="F1769" s="40">
        <v>8</v>
      </c>
      <c r="G1769" s="41"/>
      <c r="H1769" s="42"/>
      <c r="I1769" s="41"/>
      <c r="J1769" s="43"/>
      <c r="K1769" s="44"/>
      <c r="L1769" s="41"/>
      <c r="M1769" s="41"/>
      <c r="N1769" s="41"/>
      <c r="O1769" s="58" t="s">
        <v>2</v>
      </c>
      <c r="P1769" s="41"/>
      <c r="Q1769" s="41"/>
      <c r="R1769" s="401"/>
      <c r="S1769" s="401"/>
    </row>
    <row r="1770" spans="1:27" s="30" customFormat="1" ht="24" outlineLevel="3" x14ac:dyDescent="0.2">
      <c r="A1770" s="12">
        <v>4</v>
      </c>
      <c r="B1770" s="31" t="s">
        <v>298</v>
      </c>
      <c r="C1770" s="32" t="s">
        <v>1895</v>
      </c>
      <c r="D1770" s="32"/>
      <c r="E1770" s="13" t="s">
        <v>26</v>
      </c>
      <c r="F1770" s="33">
        <v>160</v>
      </c>
      <c r="G1770" s="14">
        <v>0</v>
      </c>
      <c r="H1770" s="33">
        <f>F1770*(1+G1770/100)</f>
        <v>160</v>
      </c>
      <c r="I1770" s="475"/>
      <c r="J1770" s="15">
        <f>H1770*I1770</f>
        <v>0</v>
      </c>
      <c r="K1770" s="34"/>
      <c r="L1770" s="35">
        <f>H1770*K1770</f>
        <v>0</v>
      </c>
      <c r="M1770" s="34"/>
      <c r="N1770" s="35">
        <f>H1770*M1770</f>
        <v>0</v>
      </c>
      <c r="O1770" s="15">
        <v>21</v>
      </c>
      <c r="P1770" s="15">
        <f>J1770*(O1770/100)</f>
        <v>0</v>
      </c>
      <c r="Q1770" s="15">
        <f>J1770+P1770</f>
        <v>0</v>
      </c>
      <c r="R1770" s="400"/>
      <c r="S1770" s="400"/>
      <c r="T1770" s="232"/>
      <c r="U1770" s="232"/>
      <c r="V1770" s="232"/>
      <c r="W1770" s="232"/>
      <c r="X1770" s="232"/>
      <c r="Y1770" s="232"/>
      <c r="Z1770" s="232"/>
      <c r="AA1770" s="232"/>
    </row>
    <row r="1771" spans="1:27" s="36" customFormat="1" ht="11.25" outlineLevel="4" x14ac:dyDescent="0.2">
      <c r="A1771" s="37"/>
      <c r="B1771" s="38"/>
      <c r="C1771" s="39" t="s">
        <v>1434</v>
      </c>
      <c r="D1771" s="39"/>
      <c r="E1771" s="38"/>
      <c r="F1771" s="40">
        <v>0</v>
      </c>
      <c r="G1771" s="41"/>
      <c r="H1771" s="42"/>
      <c r="I1771" s="41"/>
      <c r="J1771" s="43"/>
      <c r="K1771" s="44"/>
      <c r="L1771" s="41"/>
      <c r="M1771" s="41"/>
      <c r="N1771" s="41"/>
      <c r="O1771" s="58" t="s">
        <v>2</v>
      </c>
      <c r="P1771" s="41"/>
      <c r="Q1771" s="41"/>
      <c r="R1771" s="401"/>
      <c r="S1771" s="401"/>
    </row>
    <row r="1772" spans="1:27" s="36" customFormat="1" ht="11.25" outlineLevel="4" x14ac:dyDescent="0.2">
      <c r="A1772" s="37"/>
      <c r="B1772" s="38"/>
      <c r="C1772" s="39" t="s">
        <v>416</v>
      </c>
      <c r="D1772" s="39"/>
      <c r="E1772" s="38"/>
      <c r="F1772" s="40">
        <v>86</v>
      </c>
      <c r="G1772" s="41"/>
      <c r="H1772" s="42"/>
      <c r="I1772" s="41"/>
      <c r="J1772" s="43"/>
      <c r="K1772" s="44"/>
      <c r="L1772" s="41"/>
      <c r="M1772" s="41"/>
      <c r="N1772" s="41"/>
      <c r="O1772" s="58" t="s">
        <v>2</v>
      </c>
      <c r="P1772" s="41"/>
      <c r="Q1772" s="41"/>
      <c r="R1772" s="401"/>
      <c r="S1772" s="401"/>
    </row>
    <row r="1773" spans="1:27" s="36" customFormat="1" ht="11.25" outlineLevel="4" x14ac:dyDescent="0.2">
      <c r="A1773" s="37"/>
      <c r="B1773" s="38"/>
      <c r="C1773" s="39" t="s">
        <v>418</v>
      </c>
      <c r="D1773" s="39"/>
      <c r="E1773" s="38"/>
      <c r="F1773" s="40">
        <v>64</v>
      </c>
      <c r="G1773" s="41"/>
      <c r="H1773" s="42"/>
      <c r="I1773" s="41"/>
      <c r="J1773" s="43"/>
      <c r="K1773" s="44"/>
      <c r="L1773" s="41"/>
      <c r="M1773" s="41"/>
      <c r="N1773" s="41"/>
      <c r="O1773" s="58" t="s">
        <v>2</v>
      </c>
      <c r="P1773" s="41"/>
      <c r="Q1773" s="41"/>
      <c r="R1773" s="401"/>
      <c r="S1773" s="401"/>
    </row>
    <row r="1774" spans="1:27" s="36" customFormat="1" ht="11.25" outlineLevel="4" x14ac:dyDescent="0.2">
      <c r="A1774" s="37"/>
      <c r="B1774" s="38"/>
      <c r="C1774" s="39" t="s">
        <v>1436</v>
      </c>
      <c r="D1774" s="39"/>
      <c r="E1774" s="38"/>
      <c r="F1774" s="40">
        <v>0</v>
      </c>
      <c r="G1774" s="41"/>
      <c r="H1774" s="42"/>
      <c r="I1774" s="41"/>
      <c r="J1774" s="43"/>
      <c r="K1774" s="44"/>
      <c r="L1774" s="41"/>
      <c r="M1774" s="41"/>
      <c r="N1774" s="41"/>
      <c r="O1774" s="58" t="s">
        <v>2</v>
      </c>
      <c r="P1774" s="41"/>
      <c r="Q1774" s="41"/>
      <c r="R1774" s="401"/>
      <c r="S1774" s="401"/>
    </row>
    <row r="1775" spans="1:27" s="36" customFormat="1" ht="11.25" outlineLevel="4" x14ac:dyDescent="0.2">
      <c r="A1775" s="37"/>
      <c r="B1775" s="38"/>
      <c r="C1775" s="39" t="s">
        <v>165</v>
      </c>
      <c r="D1775" s="39"/>
      <c r="E1775" s="38"/>
      <c r="F1775" s="40">
        <v>6</v>
      </c>
      <c r="G1775" s="41"/>
      <c r="H1775" s="42"/>
      <c r="I1775" s="41"/>
      <c r="J1775" s="43"/>
      <c r="K1775" s="44"/>
      <c r="L1775" s="41"/>
      <c r="M1775" s="41"/>
      <c r="N1775" s="41"/>
      <c r="O1775" s="58" t="s">
        <v>2</v>
      </c>
      <c r="P1775" s="41"/>
      <c r="Q1775" s="41"/>
      <c r="R1775" s="401"/>
      <c r="S1775" s="401"/>
    </row>
    <row r="1776" spans="1:27" s="36" customFormat="1" ht="11.25" outlineLevel="4" x14ac:dyDescent="0.2">
      <c r="A1776" s="37"/>
      <c r="B1776" s="38"/>
      <c r="C1776" s="39" t="s">
        <v>164</v>
      </c>
      <c r="D1776" s="39"/>
      <c r="E1776" s="38"/>
      <c r="F1776" s="40">
        <v>4</v>
      </c>
      <c r="G1776" s="41"/>
      <c r="H1776" s="42"/>
      <c r="I1776" s="41"/>
      <c r="J1776" s="43"/>
      <c r="K1776" s="44"/>
      <c r="L1776" s="41"/>
      <c r="M1776" s="41"/>
      <c r="N1776" s="41"/>
      <c r="O1776" s="58" t="s">
        <v>2</v>
      </c>
      <c r="P1776" s="41"/>
      <c r="Q1776" s="41"/>
      <c r="R1776" s="401"/>
      <c r="S1776" s="401"/>
    </row>
    <row r="1777" spans="1:27" s="30" customFormat="1" ht="36" outlineLevel="3" x14ac:dyDescent="0.2">
      <c r="A1777" s="12">
        <v>5</v>
      </c>
      <c r="B1777" s="31" t="s">
        <v>75</v>
      </c>
      <c r="C1777" s="32" t="s">
        <v>2041</v>
      </c>
      <c r="D1777" s="32"/>
      <c r="E1777" s="13" t="s">
        <v>3</v>
      </c>
      <c r="F1777" s="33">
        <v>229.53</v>
      </c>
      <c r="G1777" s="14">
        <v>0</v>
      </c>
      <c r="H1777" s="33">
        <f>F1777*(1+G1777/100)</f>
        <v>229.53</v>
      </c>
      <c r="I1777" s="475"/>
      <c r="J1777" s="15">
        <f>H1777*I1777</f>
        <v>0</v>
      </c>
      <c r="K1777" s="34"/>
      <c r="L1777" s="35">
        <f>H1777*K1777</f>
        <v>0</v>
      </c>
      <c r="M1777" s="34"/>
      <c r="N1777" s="35">
        <f>H1777*M1777</f>
        <v>0</v>
      </c>
      <c r="O1777" s="15">
        <v>21</v>
      </c>
      <c r="P1777" s="15">
        <f>J1777*(O1777/100)</f>
        <v>0</v>
      </c>
      <c r="Q1777" s="15">
        <f>J1777+P1777</f>
        <v>0</v>
      </c>
      <c r="R1777" s="400"/>
      <c r="S1777" s="400"/>
      <c r="T1777" s="232"/>
      <c r="U1777" s="232"/>
      <c r="V1777" s="232"/>
      <c r="W1777" s="232"/>
      <c r="X1777" s="232"/>
      <c r="Y1777" s="232"/>
      <c r="Z1777" s="232"/>
      <c r="AA1777" s="232"/>
    </row>
    <row r="1778" spans="1:27" s="36" customFormat="1" ht="11.25" outlineLevel="4" x14ac:dyDescent="0.2">
      <c r="A1778" s="37"/>
      <c r="B1778" s="38"/>
      <c r="C1778" s="39" t="s">
        <v>736</v>
      </c>
      <c r="D1778" s="39"/>
      <c r="E1778" s="38"/>
      <c r="F1778" s="40">
        <v>129</v>
      </c>
      <c r="G1778" s="41"/>
      <c r="H1778" s="42"/>
      <c r="I1778" s="41"/>
      <c r="J1778" s="43"/>
      <c r="K1778" s="44"/>
      <c r="L1778" s="41"/>
      <c r="M1778" s="41"/>
      <c r="N1778" s="41"/>
      <c r="O1778" s="58" t="s">
        <v>2</v>
      </c>
      <c r="P1778" s="41"/>
      <c r="Q1778" s="41"/>
      <c r="R1778" s="401"/>
      <c r="S1778" s="401"/>
    </row>
    <row r="1779" spans="1:27" s="36" customFormat="1" ht="11.25" outlineLevel="4" x14ac:dyDescent="0.2">
      <c r="A1779" s="37"/>
      <c r="B1779" s="38"/>
      <c r="C1779" s="39" t="s">
        <v>738</v>
      </c>
      <c r="D1779" s="39"/>
      <c r="E1779" s="38"/>
      <c r="F1779" s="40">
        <v>89.6</v>
      </c>
      <c r="G1779" s="41"/>
      <c r="H1779" s="42"/>
      <c r="I1779" s="41"/>
      <c r="J1779" s="43"/>
      <c r="K1779" s="44"/>
      <c r="L1779" s="41"/>
      <c r="M1779" s="41"/>
      <c r="N1779" s="41"/>
      <c r="O1779" s="58" t="s">
        <v>2</v>
      </c>
      <c r="P1779" s="41"/>
      <c r="Q1779" s="41"/>
      <c r="R1779" s="401"/>
      <c r="S1779" s="401"/>
    </row>
    <row r="1780" spans="1:27" s="36" customFormat="1" ht="11.25" outlineLevel="4" x14ac:dyDescent="0.2">
      <c r="A1780" s="37"/>
      <c r="B1780" s="38"/>
      <c r="C1780" s="39" t="s">
        <v>1</v>
      </c>
      <c r="D1780" s="39"/>
      <c r="E1780" s="38"/>
      <c r="F1780" s="40">
        <v>218.6</v>
      </c>
      <c r="G1780" s="41"/>
      <c r="H1780" s="42"/>
      <c r="I1780" s="41"/>
      <c r="J1780" s="43"/>
      <c r="K1780" s="44"/>
      <c r="L1780" s="41"/>
      <c r="M1780" s="41"/>
      <c r="N1780" s="41"/>
      <c r="O1780" s="58" t="s">
        <v>2</v>
      </c>
      <c r="P1780" s="41"/>
      <c r="Q1780" s="41"/>
      <c r="R1780" s="401"/>
      <c r="S1780" s="401"/>
    </row>
    <row r="1781" spans="1:27" s="36" customFormat="1" ht="11.25" outlineLevel="4" x14ac:dyDescent="0.2">
      <c r="A1781" s="37"/>
      <c r="B1781" s="38"/>
      <c r="C1781" s="39" t="s">
        <v>1570</v>
      </c>
      <c r="D1781" s="39"/>
      <c r="E1781" s="38"/>
      <c r="F1781" s="40">
        <v>10.93</v>
      </c>
      <c r="G1781" s="41"/>
      <c r="H1781" s="42"/>
      <c r="I1781" s="41"/>
      <c r="J1781" s="43"/>
      <c r="K1781" s="44"/>
      <c r="L1781" s="41"/>
      <c r="M1781" s="41"/>
      <c r="N1781" s="41"/>
      <c r="O1781" s="58" t="s">
        <v>2</v>
      </c>
      <c r="P1781" s="41"/>
      <c r="Q1781" s="41"/>
      <c r="R1781" s="401"/>
      <c r="S1781" s="401"/>
    </row>
    <row r="1782" spans="1:27" s="30" customFormat="1" ht="36" outlineLevel="3" x14ac:dyDescent="0.2">
      <c r="A1782" s="12">
        <v>6</v>
      </c>
      <c r="B1782" s="31" t="s">
        <v>76</v>
      </c>
      <c r="C1782" s="32" t="s">
        <v>2040</v>
      </c>
      <c r="D1782" s="32"/>
      <c r="E1782" s="13" t="s">
        <v>3</v>
      </c>
      <c r="F1782" s="33">
        <v>43.837499999999999</v>
      </c>
      <c r="G1782" s="14">
        <v>0</v>
      </c>
      <c r="H1782" s="33">
        <f>F1782*(1+G1782/100)</f>
        <v>43.837499999999999</v>
      </c>
      <c r="I1782" s="475"/>
      <c r="J1782" s="15">
        <f>H1782*I1782</f>
        <v>0</v>
      </c>
      <c r="K1782" s="34"/>
      <c r="L1782" s="35">
        <f>H1782*K1782</f>
        <v>0</v>
      </c>
      <c r="M1782" s="34"/>
      <c r="N1782" s="35">
        <f>H1782*M1782</f>
        <v>0</v>
      </c>
      <c r="O1782" s="15">
        <v>21</v>
      </c>
      <c r="P1782" s="15">
        <f>J1782*(O1782/100)</f>
        <v>0</v>
      </c>
      <c r="Q1782" s="15">
        <f>J1782+P1782</f>
        <v>0</v>
      </c>
      <c r="R1782" s="400"/>
      <c r="S1782" s="400"/>
      <c r="T1782" s="232"/>
      <c r="U1782" s="232"/>
      <c r="V1782" s="232"/>
      <c r="W1782" s="232"/>
      <c r="X1782" s="232"/>
      <c r="Y1782" s="232"/>
      <c r="Z1782" s="232"/>
      <c r="AA1782" s="232"/>
    </row>
    <row r="1783" spans="1:27" s="36" customFormat="1" ht="11.25" outlineLevel="4" x14ac:dyDescent="0.2">
      <c r="A1783" s="37"/>
      <c r="B1783" s="38"/>
      <c r="C1783" s="39" t="s">
        <v>739</v>
      </c>
      <c r="D1783" s="39"/>
      <c r="E1783" s="38"/>
      <c r="F1783" s="40">
        <v>31.5</v>
      </c>
      <c r="G1783" s="41"/>
      <c r="H1783" s="42"/>
      <c r="I1783" s="41"/>
      <c r="J1783" s="43"/>
      <c r="K1783" s="44"/>
      <c r="L1783" s="41"/>
      <c r="M1783" s="41"/>
      <c r="N1783" s="41"/>
      <c r="O1783" s="58" t="s">
        <v>2</v>
      </c>
      <c r="P1783" s="41"/>
      <c r="Q1783" s="41"/>
      <c r="R1783" s="401"/>
      <c r="S1783" s="401"/>
    </row>
    <row r="1784" spans="1:27" s="36" customFormat="1" ht="11.25" outlineLevel="4" x14ac:dyDescent="0.2">
      <c r="A1784" s="37"/>
      <c r="B1784" s="38"/>
      <c r="C1784" s="39" t="s">
        <v>706</v>
      </c>
      <c r="D1784" s="39"/>
      <c r="E1784" s="38"/>
      <c r="F1784" s="40">
        <v>4.0999999999999996</v>
      </c>
      <c r="G1784" s="41"/>
      <c r="H1784" s="42"/>
      <c r="I1784" s="41"/>
      <c r="J1784" s="43"/>
      <c r="K1784" s="44"/>
      <c r="L1784" s="41"/>
      <c r="M1784" s="41"/>
      <c r="N1784" s="41"/>
      <c r="O1784" s="58" t="s">
        <v>2</v>
      </c>
      <c r="P1784" s="41"/>
      <c r="Q1784" s="41"/>
      <c r="R1784" s="401"/>
      <c r="S1784" s="401"/>
    </row>
    <row r="1785" spans="1:27" s="36" customFormat="1" ht="11.25" outlineLevel="4" x14ac:dyDescent="0.2">
      <c r="A1785" s="37"/>
      <c r="B1785" s="38"/>
      <c r="C1785" s="39" t="s">
        <v>709</v>
      </c>
      <c r="D1785" s="39"/>
      <c r="E1785" s="38"/>
      <c r="F1785" s="40">
        <v>6.15</v>
      </c>
      <c r="G1785" s="41"/>
      <c r="H1785" s="42"/>
      <c r="I1785" s="41"/>
      <c r="J1785" s="43"/>
      <c r="K1785" s="44"/>
      <c r="L1785" s="41"/>
      <c r="M1785" s="41"/>
      <c r="N1785" s="41"/>
      <c r="O1785" s="58" t="s">
        <v>2</v>
      </c>
      <c r="P1785" s="41"/>
      <c r="Q1785" s="41"/>
      <c r="R1785" s="401"/>
      <c r="S1785" s="401"/>
    </row>
    <row r="1786" spans="1:27" s="36" customFormat="1" ht="11.25" outlineLevel="4" x14ac:dyDescent="0.2">
      <c r="A1786" s="37"/>
      <c r="B1786" s="38"/>
      <c r="C1786" s="39" t="s">
        <v>1</v>
      </c>
      <c r="D1786" s="39"/>
      <c r="E1786" s="38"/>
      <c r="F1786" s="40">
        <v>41.75</v>
      </c>
      <c r="G1786" s="41"/>
      <c r="H1786" s="42"/>
      <c r="I1786" s="41"/>
      <c r="J1786" s="43"/>
      <c r="K1786" s="44"/>
      <c r="L1786" s="41"/>
      <c r="M1786" s="41"/>
      <c r="N1786" s="41"/>
      <c r="O1786" s="58" t="s">
        <v>2</v>
      </c>
      <c r="P1786" s="41"/>
      <c r="Q1786" s="41"/>
      <c r="R1786" s="401"/>
      <c r="S1786" s="401"/>
    </row>
    <row r="1787" spans="1:27" s="36" customFormat="1" ht="11.25" outlineLevel="4" x14ac:dyDescent="0.2">
      <c r="A1787" s="37"/>
      <c r="B1787" s="38"/>
      <c r="C1787" s="39" t="s">
        <v>1562</v>
      </c>
      <c r="D1787" s="39"/>
      <c r="E1787" s="38"/>
      <c r="F1787" s="40">
        <v>2.0874999999999999</v>
      </c>
      <c r="G1787" s="41"/>
      <c r="H1787" s="42"/>
      <c r="I1787" s="41"/>
      <c r="J1787" s="43"/>
      <c r="K1787" s="44"/>
      <c r="L1787" s="41"/>
      <c r="M1787" s="41"/>
      <c r="N1787" s="41"/>
      <c r="O1787" s="58" t="s">
        <v>2</v>
      </c>
      <c r="P1787" s="41"/>
      <c r="Q1787" s="41"/>
      <c r="R1787" s="401"/>
      <c r="S1787" s="401"/>
    </row>
    <row r="1788" spans="1:27" s="30" customFormat="1" ht="36" outlineLevel="3" x14ac:dyDescent="0.2">
      <c r="A1788" s="12">
        <v>7</v>
      </c>
      <c r="B1788" s="31" t="s">
        <v>77</v>
      </c>
      <c r="C1788" s="32" t="s">
        <v>2042</v>
      </c>
      <c r="D1788" s="32"/>
      <c r="E1788" s="13" t="s">
        <v>3</v>
      </c>
      <c r="F1788" s="33">
        <v>15.12</v>
      </c>
      <c r="G1788" s="14">
        <v>0</v>
      </c>
      <c r="H1788" s="33">
        <f>F1788*(1+G1788/100)</f>
        <v>15.12</v>
      </c>
      <c r="I1788" s="475"/>
      <c r="J1788" s="15">
        <f>H1788*I1788</f>
        <v>0</v>
      </c>
      <c r="K1788" s="34"/>
      <c r="L1788" s="35">
        <f>H1788*K1788</f>
        <v>0</v>
      </c>
      <c r="M1788" s="34"/>
      <c r="N1788" s="35">
        <f>H1788*M1788</f>
        <v>0</v>
      </c>
      <c r="O1788" s="15">
        <v>21</v>
      </c>
      <c r="P1788" s="15">
        <f>J1788*(O1788/100)</f>
        <v>0</v>
      </c>
      <c r="Q1788" s="15">
        <f>J1788+P1788</f>
        <v>0</v>
      </c>
      <c r="R1788" s="400"/>
      <c r="S1788" s="400"/>
      <c r="T1788" s="232"/>
      <c r="U1788" s="232"/>
      <c r="V1788" s="232"/>
      <c r="W1788" s="232"/>
      <c r="X1788" s="232"/>
      <c r="Y1788" s="232"/>
      <c r="Z1788" s="232"/>
      <c r="AA1788" s="232"/>
    </row>
    <row r="1789" spans="1:27" s="36" customFormat="1" ht="11.25" outlineLevel="4" x14ac:dyDescent="0.2">
      <c r="A1789" s="37"/>
      <c r="B1789" s="38"/>
      <c r="C1789" s="39" t="s">
        <v>691</v>
      </c>
      <c r="D1789" s="39"/>
      <c r="E1789" s="38"/>
      <c r="F1789" s="40">
        <v>8.3999999999999986</v>
      </c>
      <c r="G1789" s="41"/>
      <c r="H1789" s="42"/>
      <c r="I1789" s="41"/>
      <c r="J1789" s="43"/>
      <c r="K1789" s="44"/>
      <c r="L1789" s="41"/>
      <c r="M1789" s="41"/>
      <c r="N1789" s="41"/>
      <c r="O1789" s="58" t="s">
        <v>2</v>
      </c>
      <c r="P1789" s="41"/>
      <c r="Q1789" s="41"/>
      <c r="R1789" s="401"/>
      <c r="S1789" s="401"/>
    </row>
    <row r="1790" spans="1:27" s="36" customFormat="1" ht="11.25" outlineLevel="4" x14ac:dyDescent="0.2">
      <c r="A1790" s="37"/>
      <c r="B1790" s="38"/>
      <c r="C1790" s="39" t="s">
        <v>688</v>
      </c>
      <c r="D1790" s="39"/>
      <c r="E1790" s="38"/>
      <c r="F1790" s="40">
        <v>6</v>
      </c>
      <c r="G1790" s="41"/>
      <c r="H1790" s="42"/>
      <c r="I1790" s="41"/>
      <c r="J1790" s="43"/>
      <c r="K1790" s="44"/>
      <c r="L1790" s="41"/>
      <c r="M1790" s="41"/>
      <c r="N1790" s="41"/>
      <c r="O1790" s="58" t="s">
        <v>2</v>
      </c>
      <c r="P1790" s="41"/>
      <c r="Q1790" s="41"/>
      <c r="R1790" s="401"/>
      <c r="S1790" s="401"/>
    </row>
    <row r="1791" spans="1:27" s="36" customFormat="1" ht="11.25" outlineLevel="4" x14ac:dyDescent="0.2">
      <c r="A1791" s="37"/>
      <c r="B1791" s="38"/>
      <c r="C1791" s="39" t="s">
        <v>1</v>
      </c>
      <c r="D1791" s="39"/>
      <c r="E1791" s="38"/>
      <c r="F1791" s="40">
        <v>14.399999999999999</v>
      </c>
      <c r="G1791" s="41"/>
      <c r="H1791" s="42"/>
      <c r="I1791" s="41"/>
      <c r="J1791" s="43"/>
      <c r="K1791" s="44"/>
      <c r="L1791" s="41"/>
      <c r="M1791" s="41"/>
      <c r="N1791" s="41"/>
      <c r="O1791" s="58" t="s">
        <v>2</v>
      </c>
      <c r="P1791" s="41"/>
      <c r="Q1791" s="41"/>
      <c r="R1791" s="401"/>
      <c r="S1791" s="401"/>
    </row>
    <row r="1792" spans="1:27" s="36" customFormat="1" ht="11.25" outlineLevel="4" x14ac:dyDescent="0.2">
      <c r="A1792" s="37"/>
      <c r="B1792" s="38"/>
      <c r="C1792" s="39" t="s">
        <v>1559</v>
      </c>
      <c r="D1792" s="39"/>
      <c r="E1792" s="38"/>
      <c r="F1792" s="40">
        <v>0.72000000000000008</v>
      </c>
      <c r="G1792" s="41"/>
      <c r="H1792" s="42"/>
      <c r="I1792" s="41"/>
      <c r="J1792" s="43"/>
      <c r="K1792" s="44"/>
      <c r="L1792" s="41"/>
      <c r="M1792" s="41"/>
      <c r="N1792" s="41"/>
      <c r="O1792" s="58" t="s">
        <v>2</v>
      </c>
      <c r="P1792" s="41"/>
      <c r="Q1792" s="41"/>
      <c r="R1792" s="401"/>
      <c r="S1792" s="401"/>
    </row>
    <row r="1793" spans="1:27" s="30" customFormat="1" ht="36" outlineLevel="3" x14ac:dyDescent="0.2">
      <c r="A1793" s="12">
        <v>8</v>
      </c>
      <c r="B1793" s="31" t="s">
        <v>78</v>
      </c>
      <c r="C1793" s="32" t="s">
        <v>2038</v>
      </c>
      <c r="D1793" s="32"/>
      <c r="E1793" s="13" t="s">
        <v>3</v>
      </c>
      <c r="F1793" s="33">
        <v>29.925000000000001</v>
      </c>
      <c r="G1793" s="14">
        <v>0</v>
      </c>
      <c r="H1793" s="33">
        <f>F1793*(1+G1793/100)</f>
        <v>29.925000000000001</v>
      </c>
      <c r="I1793" s="475"/>
      <c r="J1793" s="15">
        <f>H1793*I1793</f>
        <v>0</v>
      </c>
      <c r="K1793" s="34"/>
      <c r="L1793" s="35">
        <f>H1793*K1793</f>
        <v>0</v>
      </c>
      <c r="M1793" s="34"/>
      <c r="N1793" s="35">
        <f>H1793*M1793</f>
        <v>0</v>
      </c>
      <c r="O1793" s="15">
        <v>21</v>
      </c>
      <c r="P1793" s="15">
        <f>J1793*(O1793/100)</f>
        <v>0</v>
      </c>
      <c r="Q1793" s="15">
        <f>J1793+P1793</f>
        <v>0</v>
      </c>
      <c r="R1793" s="400"/>
      <c r="S1793" s="400"/>
      <c r="T1793" s="232"/>
      <c r="U1793" s="232"/>
      <c r="V1793" s="232"/>
      <c r="W1793" s="232"/>
      <c r="X1793" s="232"/>
      <c r="Y1793" s="232"/>
      <c r="Z1793" s="232"/>
      <c r="AA1793" s="232"/>
    </row>
    <row r="1794" spans="1:27" s="36" customFormat="1" ht="11.25" outlineLevel="4" x14ac:dyDescent="0.2">
      <c r="A1794" s="37"/>
      <c r="B1794" s="38"/>
      <c r="C1794" s="39" t="s">
        <v>737</v>
      </c>
      <c r="D1794" s="39"/>
      <c r="E1794" s="38"/>
      <c r="F1794" s="40">
        <v>25.2</v>
      </c>
      <c r="G1794" s="41"/>
      <c r="H1794" s="42"/>
      <c r="I1794" s="41"/>
      <c r="J1794" s="43"/>
      <c r="K1794" s="44"/>
      <c r="L1794" s="41"/>
      <c r="M1794" s="41"/>
      <c r="N1794" s="41"/>
      <c r="O1794" s="58" t="s">
        <v>2</v>
      </c>
      <c r="P1794" s="41"/>
      <c r="Q1794" s="41"/>
      <c r="R1794" s="401"/>
      <c r="S1794" s="401"/>
    </row>
    <row r="1795" spans="1:27" s="36" customFormat="1" ht="11.25" outlineLevel="4" x14ac:dyDescent="0.2">
      <c r="A1795" s="37"/>
      <c r="B1795" s="38"/>
      <c r="C1795" s="39" t="s">
        <v>692</v>
      </c>
      <c r="D1795" s="39"/>
      <c r="E1795" s="38"/>
      <c r="F1795" s="40">
        <v>1</v>
      </c>
      <c r="G1795" s="41"/>
      <c r="H1795" s="42"/>
      <c r="I1795" s="41"/>
      <c r="J1795" s="43"/>
      <c r="K1795" s="44"/>
      <c r="L1795" s="41"/>
      <c r="M1795" s="41"/>
      <c r="N1795" s="41"/>
      <c r="O1795" s="58" t="s">
        <v>2</v>
      </c>
      <c r="P1795" s="41"/>
      <c r="Q1795" s="41"/>
      <c r="R1795" s="401"/>
      <c r="S1795" s="401"/>
    </row>
    <row r="1796" spans="1:27" s="36" customFormat="1" ht="11.25" outlineLevel="4" x14ac:dyDescent="0.2">
      <c r="A1796" s="37"/>
      <c r="B1796" s="38"/>
      <c r="C1796" s="39" t="s">
        <v>702</v>
      </c>
      <c r="D1796" s="39"/>
      <c r="E1796" s="38"/>
      <c r="F1796" s="40">
        <v>1</v>
      </c>
      <c r="G1796" s="41"/>
      <c r="H1796" s="42"/>
      <c r="I1796" s="41"/>
      <c r="J1796" s="43"/>
      <c r="K1796" s="44"/>
      <c r="L1796" s="41"/>
      <c r="M1796" s="41"/>
      <c r="N1796" s="41"/>
      <c r="O1796" s="58" t="s">
        <v>2</v>
      </c>
      <c r="P1796" s="41"/>
      <c r="Q1796" s="41"/>
      <c r="R1796" s="401"/>
      <c r="S1796" s="401"/>
    </row>
    <row r="1797" spans="1:27" s="36" customFormat="1" ht="11.25" outlineLevel="4" x14ac:dyDescent="0.2">
      <c r="A1797" s="37"/>
      <c r="B1797" s="38"/>
      <c r="C1797" s="39" t="s">
        <v>704</v>
      </c>
      <c r="D1797" s="39"/>
      <c r="E1797" s="38"/>
      <c r="F1797" s="40">
        <v>1.3</v>
      </c>
      <c r="G1797" s="41"/>
      <c r="H1797" s="42"/>
      <c r="I1797" s="41"/>
      <c r="J1797" s="43"/>
      <c r="K1797" s="44"/>
      <c r="L1797" s="41"/>
      <c r="M1797" s="41"/>
      <c r="N1797" s="41"/>
      <c r="O1797" s="58" t="s">
        <v>2</v>
      </c>
      <c r="P1797" s="41"/>
      <c r="Q1797" s="41"/>
      <c r="R1797" s="401"/>
      <c r="S1797" s="401"/>
    </row>
    <row r="1798" spans="1:27" s="36" customFormat="1" ht="11.25" outlineLevel="4" x14ac:dyDescent="0.2">
      <c r="A1798" s="37"/>
      <c r="B1798" s="38"/>
      <c r="C1798" s="39" t="s">
        <v>1</v>
      </c>
      <c r="D1798" s="39"/>
      <c r="E1798" s="38"/>
      <c r="F1798" s="40">
        <v>28.5</v>
      </c>
      <c r="G1798" s="41"/>
      <c r="H1798" s="42"/>
      <c r="I1798" s="41"/>
      <c r="J1798" s="43"/>
      <c r="K1798" s="44"/>
      <c r="L1798" s="41"/>
      <c r="M1798" s="41"/>
      <c r="N1798" s="41"/>
      <c r="O1798" s="58" t="s">
        <v>2</v>
      </c>
      <c r="P1798" s="41"/>
      <c r="Q1798" s="41"/>
      <c r="R1798" s="401"/>
      <c r="S1798" s="401"/>
    </row>
    <row r="1799" spans="1:27" s="36" customFormat="1" ht="11.25" outlineLevel="4" x14ac:dyDescent="0.2">
      <c r="A1799" s="37"/>
      <c r="B1799" s="38"/>
      <c r="C1799" s="39" t="s">
        <v>1560</v>
      </c>
      <c r="D1799" s="39"/>
      <c r="E1799" s="38"/>
      <c r="F1799" s="40">
        <v>1.425</v>
      </c>
      <c r="G1799" s="41"/>
      <c r="H1799" s="42"/>
      <c r="I1799" s="41"/>
      <c r="J1799" s="43"/>
      <c r="K1799" s="44"/>
      <c r="L1799" s="41"/>
      <c r="M1799" s="41"/>
      <c r="N1799" s="41"/>
      <c r="O1799" s="58" t="s">
        <v>2</v>
      </c>
      <c r="P1799" s="41"/>
      <c r="Q1799" s="41"/>
      <c r="R1799" s="401"/>
      <c r="S1799" s="401"/>
    </row>
    <row r="1800" spans="1:27" s="30" customFormat="1" ht="36" outlineLevel="3" x14ac:dyDescent="0.2">
      <c r="A1800" s="12">
        <v>9</v>
      </c>
      <c r="B1800" s="31" t="s">
        <v>79</v>
      </c>
      <c r="C1800" s="32" t="s">
        <v>2045</v>
      </c>
      <c r="D1800" s="32"/>
      <c r="E1800" s="13" t="s">
        <v>3</v>
      </c>
      <c r="F1800" s="33">
        <v>59.944500000000005</v>
      </c>
      <c r="G1800" s="14">
        <v>0</v>
      </c>
      <c r="H1800" s="33">
        <f>F1800*(1+G1800/100)</f>
        <v>59.944500000000005</v>
      </c>
      <c r="I1800" s="475"/>
      <c r="J1800" s="15">
        <f>H1800*I1800</f>
        <v>0</v>
      </c>
      <c r="K1800" s="34"/>
      <c r="L1800" s="35">
        <f>H1800*K1800</f>
        <v>0</v>
      </c>
      <c r="M1800" s="34"/>
      <c r="N1800" s="35">
        <f>H1800*M1800</f>
        <v>0</v>
      </c>
      <c r="O1800" s="15">
        <v>21</v>
      </c>
      <c r="P1800" s="15">
        <f>J1800*(O1800/100)</f>
        <v>0</v>
      </c>
      <c r="Q1800" s="15">
        <f>J1800+P1800</f>
        <v>0</v>
      </c>
      <c r="R1800" s="400"/>
      <c r="S1800" s="400"/>
      <c r="T1800" s="232"/>
      <c r="U1800" s="232"/>
      <c r="V1800" s="232"/>
      <c r="W1800" s="232"/>
      <c r="X1800" s="232"/>
      <c r="Y1800" s="232"/>
      <c r="Z1800" s="232"/>
      <c r="AA1800" s="232"/>
    </row>
    <row r="1801" spans="1:27" s="36" customFormat="1" ht="11.25" outlineLevel="4" x14ac:dyDescent="0.2">
      <c r="A1801" s="37"/>
      <c r="B1801" s="38"/>
      <c r="C1801" s="39" t="s">
        <v>685</v>
      </c>
      <c r="D1801" s="39"/>
      <c r="E1801" s="38"/>
      <c r="F1801" s="40">
        <v>8.68</v>
      </c>
      <c r="G1801" s="41"/>
      <c r="H1801" s="42"/>
      <c r="I1801" s="41"/>
      <c r="J1801" s="43"/>
      <c r="K1801" s="44"/>
      <c r="L1801" s="41"/>
      <c r="M1801" s="41"/>
      <c r="N1801" s="41"/>
      <c r="O1801" s="58" t="s">
        <v>2</v>
      </c>
      <c r="P1801" s="41"/>
      <c r="Q1801" s="41"/>
      <c r="R1801" s="401"/>
      <c r="S1801" s="401"/>
    </row>
    <row r="1802" spans="1:27" s="36" customFormat="1" ht="11.25" outlineLevel="4" x14ac:dyDescent="0.2">
      <c r="A1802" s="37"/>
      <c r="B1802" s="38"/>
      <c r="C1802" s="39" t="s">
        <v>686</v>
      </c>
      <c r="D1802" s="39"/>
      <c r="E1802" s="38"/>
      <c r="F1802" s="40">
        <v>1</v>
      </c>
      <c r="G1802" s="41"/>
      <c r="H1802" s="42"/>
      <c r="I1802" s="41"/>
      <c r="J1802" s="43"/>
      <c r="K1802" s="44"/>
      <c r="L1802" s="41"/>
      <c r="M1802" s="41"/>
      <c r="N1802" s="41"/>
      <c r="O1802" s="58" t="s">
        <v>2</v>
      </c>
      <c r="P1802" s="41"/>
      <c r="Q1802" s="41"/>
      <c r="R1802" s="401"/>
      <c r="S1802" s="401"/>
    </row>
    <row r="1803" spans="1:27" s="36" customFormat="1" ht="11.25" outlineLevel="4" x14ac:dyDescent="0.2">
      <c r="A1803" s="37"/>
      <c r="B1803" s="38"/>
      <c r="C1803" s="39" t="s">
        <v>694</v>
      </c>
      <c r="D1803" s="39"/>
      <c r="E1803" s="38"/>
      <c r="F1803" s="40">
        <v>6</v>
      </c>
      <c r="G1803" s="41"/>
      <c r="H1803" s="42"/>
      <c r="I1803" s="41"/>
      <c r="J1803" s="43"/>
      <c r="K1803" s="44"/>
      <c r="L1803" s="41"/>
      <c r="M1803" s="41"/>
      <c r="N1803" s="41"/>
      <c r="O1803" s="58" t="s">
        <v>2</v>
      </c>
      <c r="P1803" s="41"/>
      <c r="Q1803" s="41"/>
      <c r="R1803" s="401"/>
      <c r="S1803" s="401"/>
    </row>
    <row r="1804" spans="1:27" s="36" customFormat="1" ht="11.25" outlineLevel="4" x14ac:dyDescent="0.2">
      <c r="A1804" s="37"/>
      <c r="B1804" s="38"/>
      <c r="C1804" s="39" t="s">
        <v>696</v>
      </c>
      <c r="D1804" s="39"/>
      <c r="E1804" s="38"/>
      <c r="F1804" s="40">
        <v>5</v>
      </c>
      <c r="G1804" s="41"/>
      <c r="H1804" s="42"/>
      <c r="I1804" s="41"/>
      <c r="J1804" s="43"/>
      <c r="K1804" s="44"/>
      <c r="L1804" s="41"/>
      <c r="M1804" s="41"/>
      <c r="N1804" s="41"/>
      <c r="O1804" s="58" t="s">
        <v>2</v>
      </c>
      <c r="P1804" s="41"/>
      <c r="Q1804" s="41"/>
      <c r="R1804" s="401"/>
      <c r="S1804" s="401"/>
    </row>
    <row r="1805" spans="1:27" s="36" customFormat="1" ht="11.25" outlineLevel="4" x14ac:dyDescent="0.2">
      <c r="A1805" s="37"/>
      <c r="B1805" s="38"/>
      <c r="C1805" s="39" t="s">
        <v>699</v>
      </c>
      <c r="D1805" s="39"/>
      <c r="E1805" s="38"/>
      <c r="F1805" s="40">
        <v>5</v>
      </c>
      <c r="G1805" s="41"/>
      <c r="H1805" s="42"/>
      <c r="I1805" s="41"/>
      <c r="J1805" s="43"/>
      <c r="K1805" s="44"/>
      <c r="L1805" s="41"/>
      <c r="M1805" s="41"/>
      <c r="N1805" s="41"/>
      <c r="O1805" s="58" t="s">
        <v>2</v>
      </c>
      <c r="P1805" s="41"/>
      <c r="Q1805" s="41"/>
      <c r="R1805" s="401"/>
      <c r="S1805" s="401"/>
    </row>
    <row r="1806" spans="1:27" s="36" customFormat="1" ht="11.25" outlineLevel="4" x14ac:dyDescent="0.2">
      <c r="A1806" s="37"/>
      <c r="B1806" s="38"/>
      <c r="C1806" s="39" t="s">
        <v>700</v>
      </c>
      <c r="D1806" s="39"/>
      <c r="E1806" s="38"/>
      <c r="F1806" s="40">
        <v>8</v>
      </c>
      <c r="G1806" s="41"/>
      <c r="H1806" s="42"/>
      <c r="I1806" s="41"/>
      <c r="J1806" s="43"/>
      <c r="K1806" s="44"/>
      <c r="L1806" s="41"/>
      <c r="M1806" s="41"/>
      <c r="N1806" s="41"/>
      <c r="O1806" s="58" t="s">
        <v>2</v>
      </c>
      <c r="P1806" s="41"/>
      <c r="Q1806" s="41"/>
      <c r="R1806" s="401"/>
      <c r="S1806" s="401"/>
    </row>
    <row r="1807" spans="1:27" s="36" customFormat="1" ht="11.25" outlineLevel="4" x14ac:dyDescent="0.2">
      <c r="A1807" s="37"/>
      <c r="B1807" s="38"/>
      <c r="C1807" s="39" t="s">
        <v>701</v>
      </c>
      <c r="D1807" s="39"/>
      <c r="E1807" s="38"/>
      <c r="F1807" s="40">
        <v>0.47</v>
      </c>
      <c r="G1807" s="41"/>
      <c r="H1807" s="42"/>
      <c r="I1807" s="41"/>
      <c r="J1807" s="43"/>
      <c r="K1807" s="44"/>
      <c r="L1807" s="41"/>
      <c r="M1807" s="41"/>
      <c r="N1807" s="41"/>
      <c r="O1807" s="58" t="s">
        <v>2</v>
      </c>
      <c r="P1807" s="41"/>
      <c r="Q1807" s="41"/>
      <c r="R1807" s="401"/>
      <c r="S1807" s="401"/>
    </row>
    <row r="1808" spans="1:27" s="36" customFormat="1" ht="11.25" outlineLevel="4" x14ac:dyDescent="0.2">
      <c r="A1808" s="37"/>
      <c r="B1808" s="38"/>
      <c r="C1808" s="39" t="s">
        <v>740</v>
      </c>
      <c r="D1808" s="39"/>
      <c r="E1808" s="38"/>
      <c r="F1808" s="40">
        <v>12.3</v>
      </c>
      <c r="G1808" s="41"/>
      <c r="H1808" s="42"/>
      <c r="I1808" s="41"/>
      <c r="J1808" s="43"/>
      <c r="K1808" s="44"/>
      <c r="L1808" s="41"/>
      <c r="M1808" s="41"/>
      <c r="N1808" s="41"/>
      <c r="O1808" s="58" t="s">
        <v>2</v>
      </c>
      <c r="P1808" s="41"/>
      <c r="Q1808" s="41"/>
      <c r="R1808" s="401"/>
      <c r="S1808" s="401"/>
    </row>
    <row r="1809" spans="1:27" s="36" customFormat="1" ht="11.25" outlineLevel="4" x14ac:dyDescent="0.2">
      <c r="A1809" s="37"/>
      <c r="B1809" s="38"/>
      <c r="C1809" s="39" t="s">
        <v>715</v>
      </c>
      <c r="D1809" s="39"/>
      <c r="E1809" s="38"/>
      <c r="F1809" s="40">
        <v>3.6</v>
      </c>
      <c r="G1809" s="41"/>
      <c r="H1809" s="42"/>
      <c r="I1809" s="41"/>
      <c r="J1809" s="43"/>
      <c r="K1809" s="44"/>
      <c r="L1809" s="41"/>
      <c r="M1809" s="41"/>
      <c r="N1809" s="41"/>
      <c r="O1809" s="58" t="s">
        <v>2</v>
      </c>
      <c r="P1809" s="41"/>
      <c r="Q1809" s="41"/>
      <c r="R1809" s="401"/>
      <c r="S1809" s="401"/>
    </row>
    <row r="1810" spans="1:27" s="36" customFormat="1" ht="11.25" outlineLevel="4" x14ac:dyDescent="0.2">
      <c r="A1810" s="37"/>
      <c r="B1810" s="38"/>
      <c r="C1810" s="39" t="s">
        <v>718</v>
      </c>
      <c r="D1810" s="39"/>
      <c r="E1810" s="38"/>
      <c r="F1810" s="40">
        <v>7.04</v>
      </c>
      <c r="G1810" s="41"/>
      <c r="H1810" s="42"/>
      <c r="I1810" s="41"/>
      <c r="J1810" s="43"/>
      <c r="K1810" s="44"/>
      <c r="L1810" s="41"/>
      <c r="M1810" s="41"/>
      <c r="N1810" s="41"/>
      <c r="O1810" s="58" t="s">
        <v>2</v>
      </c>
      <c r="P1810" s="41"/>
      <c r="Q1810" s="41"/>
      <c r="R1810" s="401"/>
      <c r="S1810" s="401"/>
    </row>
    <row r="1811" spans="1:27" s="36" customFormat="1" ht="11.25" outlineLevel="4" x14ac:dyDescent="0.2">
      <c r="A1811" s="37"/>
      <c r="B1811" s="38"/>
      <c r="C1811" s="39" t="s">
        <v>1</v>
      </c>
      <c r="D1811" s="39"/>
      <c r="E1811" s="38"/>
      <c r="F1811" s="40">
        <v>57.09</v>
      </c>
      <c r="G1811" s="41"/>
      <c r="H1811" s="42"/>
      <c r="I1811" s="41"/>
      <c r="J1811" s="43"/>
      <c r="K1811" s="44"/>
      <c r="L1811" s="41"/>
      <c r="M1811" s="41"/>
      <c r="N1811" s="41"/>
      <c r="O1811" s="58" t="s">
        <v>2</v>
      </c>
      <c r="P1811" s="41"/>
      <c r="Q1811" s="41"/>
      <c r="R1811" s="401"/>
      <c r="S1811" s="401"/>
    </row>
    <row r="1812" spans="1:27" s="36" customFormat="1" ht="11.25" outlineLevel="4" x14ac:dyDescent="0.2">
      <c r="A1812" s="37"/>
      <c r="B1812" s="38"/>
      <c r="C1812" s="39" t="s">
        <v>1563</v>
      </c>
      <c r="D1812" s="39"/>
      <c r="E1812" s="38"/>
      <c r="F1812" s="40">
        <v>2.8545000000000003</v>
      </c>
      <c r="G1812" s="41"/>
      <c r="H1812" s="42"/>
      <c r="I1812" s="41"/>
      <c r="J1812" s="43"/>
      <c r="K1812" s="44"/>
      <c r="L1812" s="41"/>
      <c r="M1812" s="41"/>
      <c r="N1812" s="41"/>
      <c r="O1812" s="58" t="s">
        <v>2</v>
      </c>
      <c r="P1812" s="41"/>
      <c r="Q1812" s="41"/>
      <c r="R1812" s="401"/>
      <c r="S1812" s="401"/>
    </row>
    <row r="1813" spans="1:27" s="30" customFormat="1" ht="24" outlineLevel="3" x14ac:dyDescent="0.2">
      <c r="A1813" s="12">
        <v>10</v>
      </c>
      <c r="B1813" s="31" t="s">
        <v>80</v>
      </c>
      <c r="C1813" s="32" t="s">
        <v>2029</v>
      </c>
      <c r="D1813" s="32"/>
      <c r="E1813" s="13" t="s">
        <v>3</v>
      </c>
      <c r="F1813" s="33">
        <v>11.3065</v>
      </c>
      <c r="G1813" s="14">
        <v>0</v>
      </c>
      <c r="H1813" s="33">
        <f>F1813*(1+G1813/100)</f>
        <v>11.3065</v>
      </c>
      <c r="I1813" s="475"/>
      <c r="J1813" s="15">
        <f>H1813*I1813</f>
        <v>0</v>
      </c>
      <c r="K1813" s="34"/>
      <c r="L1813" s="35">
        <f>H1813*K1813</f>
        <v>0</v>
      </c>
      <c r="M1813" s="34"/>
      <c r="N1813" s="35">
        <f>H1813*M1813</f>
        <v>0</v>
      </c>
      <c r="O1813" s="15">
        <v>21</v>
      </c>
      <c r="P1813" s="15">
        <f>J1813*(O1813/100)</f>
        <v>0</v>
      </c>
      <c r="Q1813" s="15">
        <f>J1813+P1813</f>
        <v>0</v>
      </c>
      <c r="R1813" s="400"/>
      <c r="S1813" s="400"/>
      <c r="T1813" s="232"/>
      <c r="U1813" s="232"/>
      <c r="V1813" s="232"/>
      <c r="W1813" s="232"/>
      <c r="X1813" s="232"/>
      <c r="Y1813" s="232"/>
      <c r="Z1813" s="232"/>
      <c r="AA1813" s="232"/>
    </row>
    <row r="1814" spans="1:27" s="36" customFormat="1" ht="11.25" outlineLevel="4" x14ac:dyDescent="0.2">
      <c r="A1814" s="37"/>
      <c r="B1814" s="38"/>
      <c r="C1814" s="39" t="s">
        <v>716</v>
      </c>
      <c r="D1814" s="39"/>
      <c r="E1814" s="38"/>
      <c r="F1814" s="40">
        <v>1.8</v>
      </c>
      <c r="G1814" s="41"/>
      <c r="H1814" s="42"/>
      <c r="I1814" s="41"/>
      <c r="J1814" s="43"/>
      <c r="K1814" s="44"/>
      <c r="L1814" s="41"/>
      <c r="M1814" s="41"/>
      <c r="N1814" s="41"/>
      <c r="O1814" s="58" t="s">
        <v>2</v>
      </c>
      <c r="P1814" s="41"/>
      <c r="Q1814" s="41"/>
      <c r="R1814" s="401"/>
      <c r="S1814" s="401"/>
    </row>
    <row r="1815" spans="1:27" s="36" customFormat="1" ht="11.25" outlineLevel="4" x14ac:dyDescent="0.2">
      <c r="A1815" s="37"/>
      <c r="B1815" s="38"/>
      <c r="C1815" s="39" t="s">
        <v>717</v>
      </c>
      <c r="D1815" s="39"/>
      <c r="E1815" s="38"/>
      <c r="F1815" s="40">
        <v>1.8</v>
      </c>
      <c r="G1815" s="41"/>
      <c r="H1815" s="42"/>
      <c r="I1815" s="41"/>
      <c r="J1815" s="43"/>
      <c r="K1815" s="44"/>
      <c r="L1815" s="41"/>
      <c r="M1815" s="41"/>
      <c r="N1815" s="41"/>
      <c r="O1815" s="58" t="s">
        <v>2</v>
      </c>
      <c r="P1815" s="41"/>
      <c r="Q1815" s="41"/>
      <c r="R1815" s="401"/>
      <c r="S1815" s="401"/>
    </row>
    <row r="1816" spans="1:27" s="36" customFormat="1" ht="11.25" outlineLevel="4" x14ac:dyDescent="0.2">
      <c r="A1816" s="37"/>
      <c r="B1816" s="38"/>
      <c r="C1816" s="39" t="s">
        <v>722</v>
      </c>
      <c r="D1816" s="39"/>
      <c r="E1816" s="38"/>
      <c r="F1816" s="40">
        <v>7.16</v>
      </c>
      <c r="G1816" s="41"/>
      <c r="H1816" s="42"/>
      <c r="I1816" s="41"/>
      <c r="J1816" s="43"/>
      <c r="K1816" s="44"/>
      <c r="L1816" s="41"/>
      <c r="M1816" s="41"/>
      <c r="N1816" s="41"/>
      <c r="O1816" s="58" t="s">
        <v>2</v>
      </c>
      <c r="P1816" s="41"/>
      <c r="Q1816" s="41"/>
      <c r="R1816" s="401"/>
      <c r="S1816" s="401"/>
    </row>
    <row r="1817" spans="1:27" s="36" customFormat="1" ht="11.25" outlineLevel="4" x14ac:dyDescent="0.2">
      <c r="A1817" s="37"/>
      <c r="B1817" s="38"/>
      <c r="C1817" s="39" t="s">
        <v>1</v>
      </c>
      <c r="D1817" s="39"/>
      <c r="E1817" s="38"/>
      <c r="F1817" s="40">
        <v>10.76</v>
      </c>
      <c r="G1817" s="41"/>
      <c r="H1817" s="42"/>
      <c r="I1817" s="41"/>
      <c r="J1817" s="43"/>
      <c r="K1817" s="44"/>
      <c r="L1817" s="41"/>
      <c r="M1817" s="41"/>
      <c r="N1817" s="41"/>
      <c r="O1817" s="58" t="s">
        <v>2</v>
      </c>
      <c r="P1817" s="41"/>
      <c r="Q1817" s="41"/>
      <c r="R1817" s="401"/>
      <c r="S1817" s="401"/>
    </row>
    <row r="1818" spans="1:27" s="36" customFormat="1" ht="11.25" outlineLevel="4" x14ac:dyDescent="0.2">
      <c r="A1818" s="37"/>
      <c r="B1818" s="38"/>
      <c r="C1818" s="39" t="s">
        <v>1558</v>
      </c>
      <c r="D1818" s="39"/>
      <c r="E1818" s="38"/>
      <c r="F1818" s="40">
        <v>0.54649999999999999</v>
      </c>
      <c r="G1818" s="41"/>
      <c r="H1818" s="42"/>
      <c r="I1818" s="41"/>
      <c r="J1818" s="43"/>
      <c r="K1818" s="44"/>
      <c r="L1818" s="41"/>
      <c r="M1818" s="41"/>
      <c r="N1818" s="41"/>
      <c r="O1818" s="58" t="s">
        <v>2</v>
      </c>
      <c r="P1818" s="41"/>
      <c r="Q1818" s="41"/>
      <c r="R1818" s="401"/>
      <c r="S1818" s="401"/>
    </row>
    <row r="1819" spans="1:27" s="30" customFormat="1" ht="24" outlineLevel="3" x14ac:dyDescent="0.2">
      <c r="A1819" s="12">
        <v>11</v>
      </c>
      <c r="B1819" s="31" t="s">
        <v>81</v>
      </c>
      <c r="C1819" s="32" t="s">
        <v>2028</v>
      </c>
      <c r="D1819" s="32"/>
      <c r="E1819" s="13" t="s">
        <v>3</v>
      </c>
      <c r="F1819" s="33">
        <v>39.816000000000003</v>
      </c>
      <c r="G1819" s="14">
        <v>0</v>
      </c>
      <c r="H1819" s="33">
        <f>F1819*(1+G1819/100)</f>
        <v>39.816000000000003</v>
      </c>
      <c r="I1819" s="475"/>
      <c r="J1819" s="15">
        <f>H1819*I1819</f>
        <v>0</v>
      </c>
      <c r="K1819" s="34"/>
      <c r="L1819" s="35">
        <f>H1819*K1819</f>
        <v>0</v>
      </c>
      <c r="M1819" s="34"/>
      <c r="N1819" s="35">
        <f>H1819*M1819</f>
        <v>0</v>
      </c>
      <c r="O1819" s="15">
        <v>21</v>
      </c>
      <c r="P1819" s="15">
        <f>J1819*(O1819/100)</f>
        <v>0</v>
      </c>
      <c r="Q1819" s="15">
        <f>J1819+P1819</f>
        <v>0</v>
      </c>
      <c r="R1819" s="400"/>
      <c r="S1819" s="400"/>
      <c r="T1819" s="232"/>
      <c r="U1819" s="232"/>
      <c r="V1819" s="232"/>
      <c r="W1819" s="232"/>
      <c r="X1819" s="232"/>
      <c r="Y1819" s="232"/>
      <c r="Z1819" s="232"/>
      <c r="AA1819" s="232"/>
    </row>
    <row r="1820" spans="1:27" s="36" customFormat="1" ht="11.25" outlineLevel="4" x14ac:dyDescent="0.2">
      <c r="A1820" s="37"/>
      <c r="B1820" s="38"/>
      <c r="C1820" s="39" t="s">
        <v>719</v>
      </c>
      <c r="D1820" s="39"/>
      <c r="E1820" s="38"/>
      <c r="F1820" s="40">
        <v>18.96</v>
      </c>
      <c r="G1820" s="41"/>
      <c r="H1820" s="42"/>
      <c r="I1820" s="41"/>
      <c r="J1820" s="43"/>
      <c r="K1820" s="44"/>
      <c r="L1820" s="41"/>
      <c r="M1820" s="41"/>
      <c r="N1820" s="41"/>
      <c r="O1820" s="58" t="s">
        <v>2</v>
      </c>
      <c r="P1820" s="41"/>
      <c r="Q1820" s="41"/>
      <c r="R1820" s="401"/>
      <c r="S1820" s="401"/>
    </row>
    <row r="1821" spans="1:27" s="36" customFormat="1" ht="11.25" outlineLevel="4" x14ac:dyDescent="0.2">
      <c r="A1821" s="37"/>
      <c r="B1821" s="38"/>
      <c r="C1821" s="39" t="s">
        <v>720</v>
      </c>
      <c r="D1821" s="39"/>
      <c r="E1821" s="38"/>
      <c r="F1821" s="40">
        <v>18.96</v>
      </c>
      <c r="G1821" s="41"/>
      <c r="H1821" s="42"/>
      <c r="I1821" s="41"/>
      <c r="J1821" s="43"/>
      <c r="K1821" s="44"/>
      <c r="L1821" s="41"/>
      <c r="M1821" s="41"/>
      <c r="N1821" s="41"/>
      <c r="O1821" s="58" t="s">
        <v>2</v>
      </c>
      <c r="P1821" s="41"/>
      <c r="Q1821" s="41"/>
      <c r="R1821" s="401"/>
      <c r="S1821" s="401"/>
    </row>
    <row r="1822" spans="1:27" s="36" customFormat="1" ht="11.25" outlineLevel="4" x14ac:dyDescent="0.2">
      <c r="A1822" s="37"/>
      <c r="B1822" s="38"/>
      <c r="C1822" s="39" t="s">
        <v>1</v>
      </c>
      <c r="D1822" s="39"/>
      <c r="E1822" s="38"/>
      <c r="F1822" s="40">
        <v>37.92</v>
      </c>
      <c r="G1822" s="41"/>
      <c r="H1822" s="42"/>
      <c r="I1822" s="41"/>
      <c r="J1822" s="43"/>
      <c r="K1822" s="44"/>
      <c r="L1822" s="41"/>
      <c r="M1822" s="41"/>
      <c r="N1822" s="41"/>
      <c r="O1822" s="58" t="s">
        <v>2</v>
      </c>
      <c r="P1822" s="41"/>
      <c r="Q1822" s="41"/>
      <c r="R1822" s="401"/>
      <c r="S1822" s="401"/>
    </row>
    <row r="1823" spans="1:27" s="36" customFormat="1" ht="11.25" outlineLevel="4" x14ac:dyDescent="0.2">
      <c r="A1823" s="37"/>
      <c r="B1823" s="38"/>
      <c r="C1823" s="39" t="s">
        <v>1561</v>
      </c>
      <c r="D1823" s="39"/>
      <c r="E1823" s="38"/>
      <c r="F1823" s="40">
        <v>1.8960000000000001</v>
      </c>
      <c r="G1823" s="41"/>
      <c r="H1823" s="42"/>
      <c r="I1823" s="41"/>
      <c r="J1823" s="43"/>
      <c r="K1823" s="44"/>
      <c r="L1823" s="41"/>
      <c r="M1823" s="41"/>
      <c r="N1823" s="41"/>
      <c r="O1823" s="58" t="s">
        <v>2</v>
      </c>
      <c r="P1823" s="41"/>
      <c r="Q1823" s="41"/>
      <c r="R1823" s="401"/>
      <c r="S1823" s="401"/>
    </row>
    <row r="1824" spans="1:27" s="30" customFormat="1" ht="24" outlineLevel="3" x14ac:dyDescent="0.2">
      <c r="A1824" s="12">
        <v>12</v>
      </c>
      <c r="B1824" s="31" t="s">
        <v>407</v>
      </c>
      <c r="C1824" s="32" t="s">
        <v>1859</v>
      </c>
      <c r="D1824" s="32"/>
      <c r="E1824" s="13" t="s">
        <v>0</v>
      </c>
      <c r="F1824" s="33">
        <f>SUM(J1738:J1823)/100</f>
        <v>0</v>
      </c>
      <c r="G1824" s="14">
        <v>0</v>
      </c>
      <c r="H1824" s="33">
        <f>F1824*(1+G1824/100)</f>
        <v>0</v>
      </c>
      <c r="I1824" s="475"/>
      <c r="J1824" s="15">
        <f>H1824*I1824</f>
        <v>0</v>
      </c>
      <c r="K1824" s="34"/>
      <c r="L1824" s="35">
        <f>H1824*K1824</f>
        <v>0</v>
      </c>
      <c r="M1824" s="34"/>
      <c r="N1824" s="35">
        <f>H1824*M1824</f>
        <v>0</v>
      </c>
      <c r="O1824" s="15">
        <v>21</v>
      </c>
      <c r="P1824" s="15">
        <f>J1824*(O1824/100)</f>
        <v>0</v>
      </c>
      <c r="Q1824" s="15">
        <f>J1824+P1824</f>
        <v>0</v>
      </c>
      <c r="R1824" s="400"/>
      <c r="S1824" s="400"/>
      <c r="T1824" s="232"/>
      <c r="U1824" s="232"/>
      <c r="V1824" s="232"/>
      <c r="W1824" s="232"/>
      <c r="X1824" s="232"/>
      <c r="Y1824" s="232"/>
      <c r="Z1824" s="232"/>
      <c r="AA1824" s="232"/>
    </row>
    <row r="1825" spans="1:27" s="60" customFormat="1" ht="12.75" customHeight="1" outlineLevel="3" x14ac:dyDescent="0.2">
      <c r="A1825" s="61"/>
      <c r="B1825" s="62"/>
      <c r="C1825" s="63"/>
      <c r="D1825" s="65"/>
      <c r="E1825" s="62"/>
      <c r="F1825" s="64"/>
      <c r="G1825" s="65"/>
      <c r="H1825" s="64"/>
      <c r="I1825" s="65"/>
      <c r="J1825" s="66"/>
      <c r="K1825" s="67"/>
      <c r="L1825" s="65"/>
      <c r="M1825" s="65"/>
      <c r="N1825" s="65"/>
      <c r="O1825" s="59" t="s">
        <v>2</v>
      </c>
      <c r="P1825" s="65"/>
      <c r="Q1825" s="65"/>
      <c r="R1825" s="402"/>
      <c r="S1825" s="402"/>
      <c r="T1825" s="233"/>
      <c r="U1825" s="233"/>
      <c r="V1825" s="233"/>
      <c r="W1825" s="233"/>
      <c r="X1825" s="233"/>
      <c r="Y1825" s="233"/>
      <c r="Z1825" s="233"/>
      <c r="AA1825" s="233"/>
    </row>
    <row r="1826" spans="1:27" s="21" customFormat="1" ht="16.5" customHeight="1" outlineLevel="2" x14ac:dyDescent="0.2">
      <c r="A1826" s="22"/>
      <c r="B1826" s="23"/>
      <c r="C1826" s="23" t="s">
        <v>1432</v>
      </c>
      <c r="D1826" s="29"/>
      <c r="E1826" s="6"/>
      <c r="F1826" s="24"/>
      <c r="G1826" s="25"/>
      <c r="H1826" s="24"/>
      <c r="I1826" s="25"/>
      <c r="J1826" s="26">
        <f>SUBTOTAL(9,J1827:J1848)</f>
        <v>0</v>
      </c>
      <c r="K1826" s="27"/>
      <c r="L1826" s="28">
        <f>SUBTOTAL(9,L1827:L1848)</f>
        <v>0</v>
      </c>
      <c r="M1826" s="25"/>
      <c r="N1826" s="28">
        <f>SUBTOTAL(9,N1827:N1848)</f>
        <v>0</v>
      </c>
      <c r="O1826" s="57" t="s">
        <v>2</v>
      </c>
      <c r="P1826" s="26">
        <f>SUBTOTAL(9,P1827:P1848)</f>
        <v>0</v>
      </c>
      <c r="Q1826" s="26">
        <f>SUBTOTAL(9,Q1827:Q1848)</f>
        <v>0</v>
      </c>
      <c r="R1826" s="399"/>
      <c r="S1826" s="399"/>
      <c r="T1826" s="231"/>
      <c r="U1826" s="231"/>
      <c r="V1826" s="231"/>
      <c r="W1826" s="231"/>
      <c r="X1826" s="231"/>
      <c r="Y1826" s="231"/>
      <c r="Z1826" s="231"/>
      <c r="AA1826" s="231"/>
    </row>
    <row r="1827" spans="1:27" s="116" customFormat="1" ht="108" outlineLevel="3" x14ac:dyDescent="0.2">
      <c r="A1827" s="12">
        <v>1</v>
      </c>
      <c r="B1827" s="31" t="s">
        <v>2059</v>
      </c>
      <c r="C1827" s="32" t="s">
        <v>4354</v>
      </c>
      <c r="D1827" s="32"/>
      <c r="E1827" s="13" t="s">
        <v>26</v>
      </c>
      <c r="F1827" s="33">
        <v>39</v>
      </c>
      <c r="G1827" s="14">
        <v>0</v>
      </c>
      <c r="H1827" s="33">
        <f t="shared" ref="H1827:H1846" si="6">F1827*(1+G1827/100)</f>
        <v>39</v>
      </c>
      <c r="I1827" s="475"/>
      <c r="J1827" s="15">
        <f t="shared" ref="J1827:J1846" si="7">H1827*I1827</f>
        <v>0</v>
      </c>
      <c r="K1827" s="34"/>
      <c r="L1827" s="35"/>
      <c r="M1827" s="34"/>
      <c r="N1827" s="35"/>
      <c r="O1827" s="15">
        <v>21</v>
      </c>
      <c r="P1827" s="15">
        <f t="shared" ref="P1827:P1846" si="8">J1827*(O1827/100)</f>
        <v>0</v>
      </c>
      <c r="Q1827" s="15">
        <f t="shared" ref="Q1827:Q1846" si="9">J1827+P1827</f>
        <v>0</v>
      </c>
      <c r="R1827" s="403"/>
      <c r="S1827" s="403"/>
      <c r="T1827" s="234"/>
      <c r="U1827" s="234"/>
      <c r="V1827" s="234"/>
      <c r="W1827" s="234"/>
      <c r="X1827" s="234"/>
      <c r="Y1827" s="234"/>
      <c r="Z1827" s="234"/>
      <c r="AA1827" s="234"/>
    </row>
    <row r="1828" spans="1:27" s="116" customFormat="1" ht="108" outlineLevel="3" x14ac:dyDescent="0.2">
      <c r="A1828" s="12">
        <v>2</v>
      </c>
      <c r="B1828" s="31" t="s">
        <v>2060</v>
      </c>
      <c r="C1828" s="32" t="s">
        <v>4355</v>
      </c>
      <c r="D1828" s="32"/>
      <c r="E1828" s="13" t="s">
        <v>26</v>
      </c>
      <c r="F1828" s="33">
        <v>1</v>
      </c>
      <c r="G1828" s="14">
        <v>0</v>
      </c>
      <c r="H1828" s="33">
        <f t="shared" si="6"/>
        <v>1</v>
      </c>
      <c r="I1828" s="475"/>
      <c r="J1828" s="15">
        <f t="shared" si="7"/>
        <v>0</v>
      </c>
      <c r="K1828" s="34"/>
      <c r="L1828" s="35"/>
      <c r="M1828" s="34"/>
      <c r="N1828" s="35"/>
      <c r="O1828" s="15">
        <v>21</v>
      </c>
      <c r="P1828" s="15">
        <f t="shared" si="8"/>
        <v>0</v>
      </c>
      <c r="Q1828" s="15">
        <f t="shared" si="9"/>
        <v>0</v>
      </c>
      <c r="R1828" s="403"/>
      <c r="S1828" s="403"/>
      <c r="T1828" s="234"/>
      <c r="U1828" s="234"/>
      <c r="V1828" s="234"/>
      <c r="W1828" s="234"/>
      <c r="X1828" s="234"/>
      <c r="Y1828" s="234"/>
      <c r="Z1828" s="234"/>
      <c r="AA1828" s="234"/>
    </row>
    <row r="1829" spans="1:27" s="116" customFormat="1" ht="120" outlineLevel="3" x14ac:dyDescent="0.2">
      <c r="A1829" s="12"/>
      <c r="B1829" s="31" t="s">
        <v>2061</v>
      </c>
      <c r="C1829" s="32" t="s">
        <v>4356</v>
      </c>
      <c r="D1829" s="32"/>
      <c r="E1829" s="13" t="s">
        <v>26</v>
      </c>
      <c r="F1829" s="33">
        <v>7</v>
      </c>
      <c r="G1829" s="14">
        <v>0</v>
      </c>
      <c r="H1829" s="33">
        <f t="shared" si="6"/>
        <v>7</v>
      </c>
      <c r="I1829" s="475"/>
      <c r="J1829" s="15">
        <f t="shared" si="7"/>
        <v>0</v>
      </c>
      <c r="K1829" s="34"/>
      <c r="L1829" s="35"/>
      <c r="M1829" s="34"/>
      <c r="N1829" s="35"/>
      <c r="O1829" s="15">
        <v>21</v>
      </c>
      <c r="P1829" s="15">
        <f t="shared" si="8"/>
        <v>0</v>
      </c>
      <c r="Q1829" s="15">
        <f t="shared" si="9"/>
        <v>0</v>
      </c>
      <c r="R1829" s="403"/>
      <c r="S1829" s="403"/>
      <c r="T1829" s="234"/>
      <c r="U1829" s="234"/>
      <c r="V1829" s="234"/>
      <c r="W1829" s="234"/>
      <c r="X1829" s="234"/>
      <c r="Y1829" s="234"/>
      <c r="Z1829" s="234"/>
      <c r="AA1829" s="234"/>
    </row>
    <row r="1830" spans="1:27" s="116" customFormat="1" ht="120" outlineLevel="3" x14ac:dyDescent="0.2">
      <c r="A1830" s="12"/>
      <c r="B1830" s="31" t="s">
        <v>2062</v>
      </c>
      <c r="C1830" s="32" t="s">
        <v>4357</v>
      </c>
      <c r="D1830" s="32"/>
      <c r="E1830" s="13" t="s">
        <v>26</v>
      </c>
      <c r="F1830" s="33">
        <v>1</v>
      </c>
      <c r="G1830" s="14">
        <v>0</v>
      </c>
      <c r="H1830" s="33">
        <f t="shared" si="6"/>
        <v>1</v>
      </c>
      <c r="I1830" s="475"/>
      <c r="J1830" s="15">
        <f t="shared" si="7"/>
        <v>0</v>
      </c>
      <c r="K1830" s="34"/>
      <c r="L1830" s="35"/>
      <c r="M1830" s="34"/>
      <c r="N1830" s="35"/>
      <c r="O1830" s="15">
        <v>21</v>
      </c>
      <c r="P1830" s="15">
        <f t="shared" si="8"/>
        <v>0</v>
      </c>
      <c r="Q1830" s="15">
        <f t="shared" si="9"/>
        <v>0</v>
      </c>
      <c r="R1830" s="403"/>
      <c r="S1830" s="403"/>
      <c r="T1830" s="234"/>
      <c r="U1830" s="234"/>
      <c r="V1830" s="234"/>
      <c r="W1830" s="234"/>
      <c r="X1830" s="234"/>
      <c r="Y1830" s="234"/>
      <c r="Z1830" s="234"/>
      <c r="AA1830" s="234"/>
    </row>
    <row r="1831" spans="1:27" s="116" customFormat="1" ht="120" outlineLevel="3" x14ac:dyDescent="0.2">
      <c r="A1831" s="12"/>
      <c r="B1831" s="31" t="s">
        <v>2063</v>
      </c>
      <c r="C1831" s="32" t="s">
        <v>4358</v>
      </c>
      <c r="D1831" s="32"/>
      <c r="E1831" s="13" t="s">
        <v>26</v>
      </c>
      <c r="F1831" s="33">
        <v>11</v>
      </c>
      <c r="G1831" s="14">
        <v>0</v>
      </c>
      <c r="H1831" s="33">
        <f t="shared" si="6"/>
        <v>11</v>
      </c>
      <c r="I1831" s="475"/>
      <c r="J1831" s="15">
        <f t="shared" si="7"/>
        <v>0</v>
      </c>
      <c r="K1831" s="34"/>
      <c r="L1831" s="35"/>
      <c r="M1831" s="34"/>
      <c r="N1831" s="35"/>
      <c r="O1831" s="15">
        <v>21</v>
      </c>
      <c r="P1831" s="15">
        <f t="shared" si="8"/>
        <v>0</v>
      </c>
      <c r="Q1831" s="15">
        <f t="shared" si="9"/>
        <v>0</v>
      </c>
      <c r="R1831" s="403"/>
      <c r="S1831" s="403"/>
      <c r="T1831" s="234"/>
      <c r="U1831" s="234"/>
      <c r="V1831" s="234"/>
      <c r="W1831" s="234"/>
      <c r="X1831" s="234"/>
      <c r="Y1831" s="234"/>
      <c r="Z1831" s="234"/>
      <c r="AA1831" s="234"/>
    </row>
    <row r="1832" spans="1:27" s="116" customFormat="1" ht="108" outlineLevel="3" x14ac:dyDescent="0.2">
      <c r="A1832" s="12"/>
      <c r="B1832" s="31" t="s">
        <v>2064</v>
      </c>
      <c r="C1832" s="32" t="s">
        <v>4359</v>
      </c>
      <c r="D1832" s="32"/>
      <c r="E1832" s="13" t="s">
        <v>26</v>
      </c>
      <c r="F1832" s="33">
        <v>2</v>
      </c>
      <c r="G1832" s="14">
        <v>0</v>
      </c>
      <c r="H1832" s="33">
        <f t="shared" si="6"/>
        <v>2</v>
      </c>
      <c r="I1832" s="475"/>
      <c r="J1832" s="15">
        <f t="shared" si="7"/>
        <v>0</v>
      </c>
      <c r="K1832" s="34"/>
      <c r="L1832" s="35"/>
      <c r="M1832" s="34"/>
      <c r="N1832" s="35"/>
      <c r="O1832" s="15">
        <v>21</v>
      </c>
      <c r="P1832" s="15">
        <f t="shared" si="8"/>
        <v>0</v>
      </c>
      <c r="Q1832" s="15">
        <f t="shared" si="9"/>
        <v>0</v>
      </c>
      <c r="R1832" s="403"/>
      <c r="S1832" s="403"/>
      <c r="T1832" s="234"/>
      <c r="U1832" s="234"/>
      <c r="V1832" s="234"/>
      <c r="W1832" s="234"/>
      <c r="X1832" s="234"/>
      <c r="Y1832" s="234"/>
      <c r="Z1832" s="234"/>
      <c r="AA1832" s="234"/>
    </row>
    <row r="1833" spans="1:27" s="116" customFormat="1" ht="120" outlineLevel="3" x14ac:dyDescent="0.2">
      <c r="A1833" s="12"/>
      <c r="B1833" s="31" t="s">
        <v>2065</v>
      </c>
      <c r="C1833" s="32" t="s">
        <v>4360</v>
      </c>
      <c r="D1833" s="32"/>
      <c r="E1833" s="13" t="s">
        <v>26</v>
      </c>
      <c r="F1833" s="33">
        <v>5</v>
      </c>
      <c r="G1833" s="14">
        <v>0</v>
      </c>
      <c r="H1833" s="33">
        <f t="shared" si="6"/>
        <v>5</v>
      </c>
      <c r="I1833" s="475"/>
      <c r="J1833" s="15">
        <f t="shared" si="7"/>
        <v>0</v>
      </c>
      <c r="K1833" s="34"/>
      <c r="L1833" s="35"/>
      <c r="M1833" s="34"/>
      <c r="N1833" s="35"/>
      <c r="O1833" s="15">
        <v>21</v>
      </c>
      <c r="P1833" s="15">
        <f t="shared" si="8"/>
        <v>0</v>
      </c>
      <c r="Q1833" s="15">
        <f t="shared" si="9"/>
        <v>0</v>
      </c>
      <c r="R1833" s="403"/>
      <c r="S1833" s="403"/>
      <c r="T1833" s="234"/>
      <c r="U1833" s="234"/>
      <c r="V1833" s="234"/>
      <c r="W1833" s="234"/>
      <c r="X1833" s="234"/>
      <c r="Y1833" s="234"/>
      <c r="Z1833" s="234"/>
      <c r="AA1833" s="234"/>
    </row>
    <row r="1834" spans="1:27" s="116" customFormat="1" ht="120" outlineLevel="3" x14ac:dyDescent="0.2">
      <c r="A1834" s="12"/>
      <c r="B1834" s="31" t="s">
        <v>2066</v>
      </c>
      <c r="C1834" s="32" t="s">
        <v>4362</v>
      </c>
      <c r="D1834" s="32"/>
      <c r="E1834" s="13" t="s">
        <v>26</v>
      </c>
      <c r="F1834" s="33">
        <v>1</v>
      </c>
      <c r="G1834" s="14">
        <v>0</v>
      </c>
      <c r="H1834" s="33">
        <f t="shared" si="6"/>
        <v>1</v>
      </c>
      <c r="I1834" s="475"/>
      <c r="J1834" s="15">
        <f t="shared" si="7"/>
        <v>0</v>
      </c>
      <c r="K1834" s="34"/>
      <c r="L1834" s="35"/>
      <c r="M1834" s="34"/>
      <c r="N1834" s="35"/>
      <c r="O1834" s="15">
        <v>21</v>
      </c>
      <c r="P1834" s="15">
        <f t="shared" si="8"/>
        <v>0</v>
      </c>
      <c r="Q1834" s="15">
        <f t="shared" si="9"/>
        <v>0</v>
      </c>
      <c r="R1834" s="403"/>
      <c r="S1834" s="403"/>
      <c r="T1834" s="234"/>
      <c r="U1834" s="234"/>
      <c r="V1834" s="234"/>
      <c r="W1834" s="234"/>
      <c r="X1834" s="234"/>
      <c r="Y1834" s="234"/>
      <c r="Z1834" s="234"/>
      <c r="AA1834" s="234"/>
    </row>
    <row r="1835" spans="1:27" s="116" customFormat="1" ht="120" outlineLevel="3" x14ac:dyDescent="0.2">
      <c r="A1835" s="12"/>
      <c r="B1835" s="31" t="s">
        <v>2067</v>
      </c>
      <c r="C1835" s="32" t="s">
        <v>4361</v>
      </c>
      <c r="D1835" s="32"/>
      <c r="E1835" s="13" t="s">
        <v>26</v>
      </c>
      <c r="F1835" s="33">
        <v>10</v>
      </c>
      <c r="G1835" s="14">
        <v>0</v>
      </c>
      <c r="H1835" s="33">
        <f t="shared" si="6"/>
        <v>10</v>
      </c>
      <c r="I1835" s="475"/>
      <c r="J1835" s="15">
        <f t="shared" si="7"/>
        <v>0</v>
      </c>
      <c r="K1835" s="34"/>
      <c r="L1835" s="35"/>
      <c r="M1835" s="34"/>
      <c r="N1835" s="35"/>
      <c r="O1835" s="15">
        <v>21</v>
      </c>
      <c r="P1835" s="15">
        <f t="shared" si="8"/>
        <v>0</v>
      </c>
      <c r="Q1835" s="15">
        <f t="shared" si="9"/>
        <v>0</v>
      </c>
      <c r="R1835" s="403"/>
      <c r="S1835" s="403"/>
      <c r="T1835" s="234"/>
      <c r="U1835" s="234"/>
      <c r="V1835" s="234"/>
      <c r="W1835" s="234"/>
      <c r="X1835" s="234"/>
      <c r="Y1835" s="234"/>
      <c r="Z1835" s="234"/>
      <c r="AA1835" s="234"/>
    </row>
    <row r="1836" spans="1:27" s="116" customFormat="1" ht="120" outlineLevel="3" x14ac:dyDescent="0.2">
      <c r="A1836" s="12"/>
      <c r="B1836" s="31" t="s">
        <v>2068</v>
      </c>
      <c r="C1836" s="32" t="s">
        <v>2069</v>
      </c>
      <c r="D1836" s="32"/>
      <c r="E1836" s="13" t="s">
        <v>26</v>
      </c>
      <c r="F1836" s="33">
        <v>2</v>
      </c>
      <c r="G1836" s="14">
        <v>0</v>
      </c>
      <c r="H1836" s="33">
        <f t="shared" si="6"/>
        <v>2</v>
      </c>
      <c r="I1836" s="475"/>
      <c r="J1836" s="15">
        <f t="shared" si="7"/>
        <v>0</v>
      </c>
      <c r="K1836" s="34"/>
      <c r="L1836" s="35"/>
      <c r="M1836" s="34"/>
      <c r="N1836" s="35"/>
      <c r="O1836" s="15">
        <v>21</v>
      </c>
      <c r="P1836" s="15">
        <f t="shared" si="8"/>
        <v>0</v>
      </c>
      <c r="Q1836" s="15">
        <f t="shared" si="9"/>
        <v>0</v>
      </c>
      <c r="R1836" s="403"/>
      <c r="S1836" s="403"/>
      <c r="T1836" s="234"/>
      <c r="U1836" s="234"/>
      <c r="V1836" s="234"/>
      <c r="W1836" s="234"/>
      <c r="X1836" s="234"/>
      <c r="Y1836" s="234"/>
      <c r="Z1836" s="234"/>
      <c r="AA1836" s="234"/>
    </row>
    <row r="1837" spans="1:27" s="116" customFormat="1" ht="120" outlineLevel="3" x14ac:dyDescent="0.2">
      <c r="A1837" s="12"/>
      <c r="B1837" s="31" t="s">
        <v>2070</v>
      </c>
      <c r="C1837" s="32" t="s">
        <v>2071</v>
      </c>
      <c r="D1837" s="32"/>
      <c r="E1837" s="13" t="s">
        <v>26</v>
      </c>
      <c r="F1837" s="33">
        <v>2</v>
      </c>
      <c r="G1837" s="14">
        <v>0</v>
      </c>
      <c r="H1837" s="33">
        <f t="shared" si="6"/>
        <v>2</v>
      </c>
      <c r="I1837" s="475"/>
      <c r="J1837" s="15">
        <f t="shared" si="7"/>
        <v>0</v>
      </c>
      <c r="K1837" s="34"/>
      <c r="L1837" s="35"/>
      <c r="M1837" s="34"/>
      <c r="N1837" s="35"/>
      <c r="O1837" s="15">
        <v>21</v>
      </c>
      <c r="P1837" s="15">
        <f t="shared" si="8"/>
        <v>0</v>
      </c>
      <c r="Q1837" s="15">
        <f t="shared" si="9"/>
        <v>0</v>
      </c>
      <c r="R1837" s="403"/>
      <c r="S1837" s="403"/>
      <c r="T1837" s="234"/>
      <c r="U1837" s="234"/>
      <c r="V1837" s="234"/>
      <c r="W1837" s="234"/>
      <c r="X1837" s="234"/>
      <c r="Y1837" s="234"/>
      <c r="Z1837" s="234"/>
      <c r="AA1837" s="234"/>
    </row>
    <row r="1838" spans="1:27" s="116" customFormat="1" ht="120" outlineLevel="3" x14ac:dyDescent="0.2">
      <c r="A1838" s="12"/>
      <c r="B1838" s="31" t="s">
        <v>2072</v>
      </c>
      <c r="C1838" s="32" t="s">
        <v>2073</v>
      </c>
      <c r="D1838" s="32"/>
      <c r="E1838" s="13" t="s">
        <v>26</v>
      </c>
      <c r="F1838" s="33">
        <v>1</v>
      </c>
      <c r="G1838" s="14">
        <v>0</v>
      </c>
      <c r="H1838" s="33">
        <f t="shared" si="6"/>
        <v>1</v>
      </c>
      <c r="I1838" s="475"/>
      <c r="J1838" s="15">
        <f t="shared" si="7"/>
        <v>0</v>
      </c>
      <c r="K1838" s="34"/>
      <c r="L1838" s="35"/>
      <c r="M1838" s="34"/>
      <c r="N1838" s="35"/>
      <c r="O1838" s="15">
        <v>21</v>
      </c>
      <c r="P1838" s="15">
        <f t="shared" si="8"/>
        <v>0</v>
      </c>
      <c r="Q1838" s="15">
        <f t="shared" si="9"/>
        <v>0</v>
      </c>
      <c r="R1838" s="403"/>
      <c r="S1838" s="403"/>
      <c r="T1838" s="234"/>
      <c r="U1838" s="234"/>
      <c r="V1838" s="234"/>
      <c r="W1838" s="234"/>
      <c r="X1838" s="234"/>
      <c r="Y1838" s="234"/>
      <c r="Z1838" s="234"/>
      <c r="AA1838" s="234"/>
    </row>
    <row r="1839" spans="1:27" s="116" customFormat="1" ht="120" outlineLevel="3" x14ac:dyDescent="0.2">
      <c r="A1839" s="12"/>
      <c r="B1839" s="31" t="s">
        <v>2074</v>
      </c>
      <c r="C1839" s="32" t="s">
        <v>2075</v>
      </c>
      <c r="D1839" s="32"/>
      <c r="E1839" s="13" t="s">
        <v>26</v>
      </c>
      <c r="F1839" s="33">
        <v>4</v>
      </c>
      <c r="G1839" s="14">
        <v>0</v>
      </c>
      <c r="H1839" s="33">
        <f t="shared" si="6"/>
        <v>4</v>
      </c>
      <c r="I1839" s="475"/>
      <c r="J1839" s="15">
        <f t="shared" si="7"/>
        <v>0</v>
      </c>
      <c r="K1839" s="34"/>
      <c r="L1839" s="35"/>
      <c r="M1839" s="34"/>
      <c r="N1839" s="35"/>
      <c r="O1839" s="15">
        <v>21</v>
      </c>
      <c r="P1839" s="15">
        <f t="shared" si="8"/>
        <v>0</v>
      </c>
      <c r="Q1839" s="15">
        <f t="shared" si="9"/>
        <v>0</v>
      </c>
      <c r="R1839" s="403"/>
      <c r="S1839" s="403"/>
      <c r="T1839" s="234"/>
      <c r="U1839" s="234"/>
      <c r="V1839" s="234"/>
      <c r="W1839" s="234"/>
      <c r="X1839" s="234"/>
      <c r="Y1839" s="234"/>
      <c r="Z1839" s="234"/>
      <c r="AA1839" s="234"/>
    </row>
    <row r="1840" spans="1:27" s="116" customFormat="1" ht="72" outlineLevel="3" x14ac:dyDescent="0.2">
      <c r="A1840" s="12"/>
      <c r="B1840" s="31" t="s">
        <v>2076</v>
      </c>
      <c r="C1840" s="32" t="s">
        <v>2077</v>
      </c>
      <c r="D1840" s="32"/>
      <c r="E1840" s="13" t="s">
        <v>26</v>
      </c>
      <c r="F1840" s="33">
        <v>1</v>
      </c>
      <c r="G1840" s="14">
        <v>0</v>
      </c>
      <c r="H1840" s="33">
        <f t="shared" si="6"/>
        <v>1</v>
      </c>
      <c r="I1840" s="475"/>
      <c r="J1840" s="15">
        <f t="shared" si="7"/>
        <v>0</v>
      </c>
      <c r="K1840" s="34"/>
      <c r="L1840" s="35"/>
      <c r="M1840" s="34"/>
      <c r="N1840" s="35"/>
      <c r="O1840" s="15">
        <v>21</v>
      </c>
      <c r="P1840" s="15">
        <f t="shared" si="8"/>
        <v>0</v>
      </c>
      <c r="Q1840" s="15">
        <f t="shared" si="9"/>
        <v>0</v>
      </c>
      <c r="R1840" s="403"/>
      <c r="S1840" s="403"/>
      <c r="T1840" s="234"/>
      <c r="U1840" s="234"/>
      <c r="V1840" s="234"/>
      <c r="W1840" s="234"/>
      <c r="X1840" s="234"/>
      <c r="Y1840" s="234"/>
      <c r="Z1840" s="234"/>
      <c r="AA1840" s="234"/>
    </row>
    <row r="1841" spans="1:27" s="116" customFormat="1" ht="108" outlineLevel="3" x14ac:dyDescent="0.2">
      <c r="A1841" s="12"/>
      <c r="B1841" s="31" t="s">
        <v>2078</v>
      </c>
      <c r="C1841" s="32" t="s">
        <v>4363</v>
      </c>
      <c r="D1841" s="32"/>
      <c r="E1841" s="13" t="s">
        <v>26</v>
      </c>
      <c r="F1841" s="33">
        <v>2</v>
      </c>
      <c r="G1841" s="14">
        <v>0</v>
      </c>
      <c r="H1841" s="33">
        <f t="shared" si="6"/>
        <v>2</v>
      </c>
      <c r="I1841" s="475"/>
      <c r="J1841" s="15">
        <f t="shared" si="7"/>
        <v>0</v>
      </c>
      <c r="K1841" s="34"/>
      <c r="L1841" s="35"/>
      <c r="M1841" s="34"/>
      <c r="N1841" s="35"/>
      <c r="O1841" s="15">
        <v>21</v>
      </c>
      <c r="P1841" s="15">
        <f t="shared" si="8"/>
        <v>0</v>
      </c>
      <c r="Q1841" s="15">
        <f t="shared" si="9"/>
        <v>0</v>
      </c>
      <c r="R1841" s="403"/>
      <c r="S1841" s="403"/>
      <c r="T1841" s="234"/>
      <c r="U1841" s="234"/>
      <c r="V1841" s="234"/>
      <c r="W1841" s="234"/>
      <c r="X1841" s="234"/>
      <c r="Y1841" s="234"/>
      <c r="Z1841" s="234"/>
      <c r="AA1841" s="234"/>
    </row>
    <row r="1842" spans="1:27" s="116" customFormat="1" ht="120" outlineLevel="3" x14ac:dyDescent="0.2">
      <c r="A1842" s="12"/>
      <c r="B1842" s="31" t="s">
        <v>2079</v>
      </c>
      <c r="C1842" s="32" t="s">
        <v>4364</v>
      </c>
      <c r="D1842" s="32"/>
      <c r="E1842" s="13" t="s">
        <v>26</v>
      </c>
      <c r="F1842" s="33">
        <v>4</v>
      </c>
      <c r="G1842" s="14">
        <v>0</v>
      </c>
      <c r="H1842" s="33">
        <f t="shared" si="6"/>
        <v>4</v>
      </c>
      <c r="I1842" s="475"/>
      <c r="J1842" s="15">
        <f t="shared" si="7"/>
        <v>0</v>
      </c>
      <c r="K1842" s="34"/>
      <c r="L1842" s="35"/>
      <c r="M1842" s="34"/>
      <c r="N1842" s="35"/>
      <c r="O1842" s="15">
        <v>21</v>
      </c>
      <c r="P1842" s="15">
        <f t="shared" si="8"/>
        <v>0</v>
      </c>
      <c r="Q1842" s="15">
        <f t="shared" si="9"/>
        <v>0</v>
      </c>
      <c r="R1842" s="403"/>
      <c r="S1842" s="403"/>
      <c r="T1842" s="234"/>
      <c r="U1842" s="234"/>
      <c r="V1842" s="234"/>
      <c r="W1842" s="234"/>
      <c r="X1842" s="234"/>
      <c r="Y1842" s="234"/>
      <c r="Z1842" s="234"/>
      <c r="AA1842" s="234"/>
    </row>
    <row r="1843" spans="1:27" s="116" customFormat="1" ht="108" outlineLevel="3" x14ac:dyDescent="0.2">
      <c r="A1843" s="12"/>
      <c r="B1843" s="31" t="s">
        <v>2080</v>
      </c>
      <c r="C1843" s="32" t="s">
        <v>4409</v>
      </c>
      <c r="D1843" s="32"/>
      <c r="E1843" s="13" t="s">
        <v>26</v>
      </c>
      <c r="F1843" s="33">
        <v>1</v>
      </c>
      <c r="G1843" s="14">
        <v>0</v>
      </c>
      <c r="H1843" s="33">
        <f t="shared" si="6"/>
        <v>1</v>
      </c>
      <c r="I1843" s="475"/>
      <c r="J1843" s="15">
        <f t="shared" si="7"/>
        <v>0</v>
      </c>
      <c r="K1843" s="34"/>
      <c r="L1843" s="35"/>
      <c r="M1843" s="34"/>
      <c r="N1843" s="35"/>
      <c r="O1843" s="15">
        <v>21</v>
      </c>
      <c r="P1843" s="15">
        <f t="shared" si="8"/>
        <v>0</v>
      </c>
      <c r="Q1843" s="15">
        <f t="shared" si="9"/>
        <v>0</v>
      </c>
      <c r="R1843" s="403"/>
      <c r="S1843" s="403"/>
      <c r="T1843" s="234"/>
      <c r="U1843" s="234"/>
      <c r="V1843" s="234"/>
      <c r="W1843" s="234"/>
      <c r="X1843" s="234"/>
      <c r="Y1843" s="234"/>
      <c r="Z1843" s="234"/>
      <c r="AA1843" s="234"/>
    </row>
    <row r="1844" spans="1:27" s="116" customFormat="1" ht="108" outlineLevel="3" x14ac:dyDescent="0.2">
      <c r="A1844" s="12"/>
      <c r="B1844" s="31" t="s">
        <v>2081</v>
      </c>
      <c r="C1844" s="32" t="s">
        <v>4365</v>
      </c>
      <c r="D1844" s="32"/>
      <c r="E1844" s="13" t="s">
        <v>26</v>
      </c>
      <c r="F1844" s="33">
        <v>1</v>
      </c>
      <c r="G1844" s="14">
        <v>0</v>
      </c>
      <c r="H1844" s="33">
        <f t="shared" si="6"/>
        <v>1</v>
      </c>
      <c r="I1844" s="475"/>
      <c r="J1844" s="15">
        <f t="shared" si="7"/>
        <v>0</v>
      </c>
      <c r="K1844" s="34"/>
      <c r="L1844" s="35"/>
      <c r="M1844" s="34"/>
      <c r="N1844" s="35"/>
      <c r="O1844" s="15">
        <v>21</v>
      </c>
      <c r="P1844" s="15">
        <f t="shared" si="8"/>
        <v>0</v>
      </c>
      <c r="Q1844" s="15">
        <f t="shared" si="9"/>
        <v>0</v>
      </c>
      <c r="R1844" s="403"/>
      <c r="S1844" s="403"/>
      <c r="T1844" s="234"/>
      <c r="U1844" s="234"/>
      <c r="V1844" s="234"/>
      <c r="W1844" s="234"/>
      <c r="X1844" s="234"/>
      <c r="Y1844" s="234"/>
      <c r="Z1844" s="234"/>
      <c r="AA1844" s="234"/>
    </row>
    <row r="1845" spans="1:27" s="116" customFormat="1" ht="120" outlineLevel="3" x14ac:dyDescent="0.2">
      <c r="A1845" s="12"/>
      <c r="B1845" s="31" t="s">
        <v>2082</v>
      </c>
      <c r="C1845" s="32" t="s">
        <v>4366</v>
      </c>
      <c r="D1845" s="32"/>
      <c r="E1845" s="13" t="s">
        <v>26</v>
      </c>
      <c r="F1845" s="33">
        <v>12</v>
      </c>
      <c r="G1845" s="14">
        <v>0</v>
      </c>
      <c r="H1845" s="33">
        <f t="shared" si="6"/>
        <v>12</v>
      </c>
      <c r="I1845" s="475"/>
      <c r="J1845" s="15">
        <f t="shared" si="7"/>
        <v>0</v>
      </c>
      <c r="K1845" s="34"/>
      <c r="L1845" s="35"/>
      <c r="M1845" s="34"/>
      <c r="N1845" s="35"/>
      <c r="O1845" s="15">
        <v>21</v>
      </c>
      <c r="P1845" s="15">
        <f t="shared" si="8"/>
        <v>0</v>
      </c>
      <c r="Q1845" s="15">
        <f t="shared" si="9"/>
        <v>0</v>
      </c>
      <c r="R1845" s="403"/>
      <c r="S1845" s="403"/>
      <c r="T1845" s="234"/>
      <c r="U1845" s="234"/>
      <c r="V1845" s="234"/>
      <c r="W1845" s="234"/>
      <c r="X1845" s="234"/>
      <c r="Y1845" s="234"/>
      <c r="Z1845" s="234"/>
      <c r="AA1845" s="234"/>
    </row>
    <row r="1846" spans="1:27" s="116" customFormat="1" ht="132" outlineLevel="3" x14ac:dyDescent="0.2">
      <c r="A1846" s="12"/>
      <c r="B1846" s="31" t="s">
        <v>2083</v>
      </c>
      <c r="C1846" s="32" t="s">
        <v>4367</v>
      </c>
      <c r="D1846" s="32"/>
      <c r="E1846" s="13" t="s">
        <v>26</v>
      </c>
      <c r="F1846" s="33">
        <v>6</v>
      </c>
      <c r="G1846" s="14">
        <v>0</v>
      </c>
      <c r="H1846" s="33">
        <f t="shared" si="6"/>
        <v>6</v>
      </c>
      <c r="I1846" s="475"/>
      <c r="J1846" s="15">
        <f t="shared" si="7"/>
        <v>0</v>
      </c>
      <c r="K1846" s="34"/>
      <c r="L1846" s="35"/>
      <c r="M1846" s="34"/>
      <c r="N1846" s="35"/>
      <c r="O1846" s="15">
        <v>21</v>
      </c>
      <c r="P1846" s="15">
        <f t="shared" si="8"/>
        <v>0</v>
      </c>
      <c r="Q1846" s="15">
        <f t="shared" si="9"/>
        <v>0</v>
      </c>
      <c r="R1846" s="403"/>
      <c r="S1846" s="403"/>
      <c r="T1846" s="234"/>
      <c r="U1846" s="234"/>
      <c r="V1846" s="234"/>
      <c r="W1846" s="234"/>
      <c r="X1846" s="234"/>
      <c r="Y1846" s="234"/>
      <c r="Z1846" s="234"/>
      <c r="AA1846" s="234"/>
    </row>
    <row r="1847" spans="1:27" s="30" customFormat="1" ht="24" outlineLevel="3" x14ac:dyDescent="0.2">
      <c r="A1847" s="12">
        <v>2</v>
      </c>
      <c r="B1847" s="31" t="s">
        <v>407</v>
      </c>
      <c r="C1847" s="32" t="s">
        <v>1859</v>
      </c>
      <c r="D1847" s="32"/>
      <c r="E1847" s="13" t="s">
        <v>0</v>
      </c>
      <c r="F1847" s="33">
        <f>SUM(J1827:J1846)/100</f>
        <v>0</v>
      </c>
      <c r="G1847" s="14">
        <v>0</v>
      </c>
      <c r="H1847" s="33">
        <f>F1847*(1+G1847/100)</f>
        <v>0</v>
      </c>
      <c r="I1847" s="475"/>
      <c r="J1847" s="15">
        <f>H1847*I1847</f>
        <v>0</v>
      </c>
      <c r="K1847" s="34"/>
      <c r="L1847" s="35">
        <f>H1847*K1847</f>
        <v>0</v>
      </c>
      <c r="M1847" s="34"/>
      <c r="N1847" s="35">
        <f>H1847*M1847</f>
        <v>0</v>
      </c>
      <c r="O1847" s="15">
        <v>21</v>
      </c>
      <c r="P1847" s="15">
        <f>J1847*(O1847/100)</f>
        <v>0</v>
      </c>
      <c r="Q1847" s="15">
        <f>J1847+P1847</f>
        <v>0</v>
      </c>
      <c r="R1847" s="400"/>
      <c r="S1847" s="400"/>
      <c r="T1847" s="232"/>
      <c r="U1847" s="232"/>
      <c r="V1847" s="232"/>
      <c r="W1847" s="232"/>
      <c r="X1847" s="232"/>
      <c r="Y1847" s="232"/>
      <c r="Z1847" s="232"/>
      <c r="AA1847" s="232"/>
    </row>
    <row r="1848" spans="1:27" s="60" customFormat="1" ht="12.75" customHeight="1" outlineLevel="3" x14ac:dyDescent="0.2">
      <c r="A1848" s="61"/>
      <c r="B1848" s="62"/>
      <c r="C1848" s="63"/>
      <c r="D1848" s="65"/>
      <c r="E1848" s="62"/>
      <c r="F1848" s="64"/>
      <c r="G1848" s="65"/>
      <c r="H1848" s="64"/>
      <c r="I1848" s="65"/>
      <c r="J1848" s="66"/>
      <c r="K1848" s="67"/>
      <c r="L1848" s="65"/>
      <c r="M1848" s="65"/>
      <c r="N1848" s="65"/>
      <c r="O1848" s="59" t="s">
        <v>2</v>
      </c>
      <c r="P1848" s="65"/>
      <c r="Q1848" s="65"/>
      <c r="R1848" s="402"/>
      <c r="S1848" s="402"/>
      <c r="T1848" s="233"/>
      <c r="U1848" s="233"/>
      <c r="V1848" s="233"/>
      <c r="W1848" s="233"/>
      <c r="X1848" s="233"/>
      <c r="Y1848" s="233"/>
      <c r="Z1848" s="233"/>
      <c r="AA1848" s="233"/>
    </row>
    <row r="1849" spans="1:27" s="21" customFormat="1" ht="16.5" customHeight="1" outlineLevel="2" x14ac:dyDescent="0.2">
      <c r="A1849" s="22"/>
      <c r="B1849" s="23"/>
      <c r="C1849" s="23" t="s">
        <v>1535</v>
      </c>
      <c r="D1849" s="29"/>
      <c r="E1849" s="6"/>
      <c r="F1849" s="24"/>
      <c r="G1849" s="25"/>
      <c r="H1849" s="24"/>
      <c r="I1849" s="25"/>
      <c r="J1849" s="26">
        <f>SUBTOTAL(9,J1850:J1863)</f>
        <v>0</v>
      </c>
      <c r="K1849" s="27"/>
      <c r="L1849" s="28">
        <f>SUBTOTAL(9,L1850:L1863)</f>
        <v>0</v>
      </c>
      <c r="M1849" s="25"/>
      <c r="N1849" s="28">
        <f>SUBTOTAL(9,N1850:N1863)</f>
        <v>0</v>
      </c>
      <c r="O1849" s="57" t="s">
        <v>2</v>
      </c>
      <c r="P1849" s="26">
        <f>SUBTOTAL(9,P1850:P1863)</f>
        <v>0</v>
      </c>
      <c r="Q1849" s="26">
        <f>SUBTOTAL(9,Q1850:Q1863)</f>
        <v>0</v>
      </c>
      <c r="R1849" s="399"/>
      <c r="S1849" s="399"/>
      <c r="T1849" s="231"/>
      <c r="U1849" s="231"/>
      <c r="V1849" s="231"/>
      <c r="W1849" s="231"/>
      <c r="X1849" s="231"/>
      <c r="Y1849" s="231"/>
      <c r="Z1849" s="231"/>
      <c r="AA1849" s="231"/>
    </row>
    <row r="1850" spans="1:27" s="116" customFormat="1" ht="168" outlineLevel="3" x14ac:dyDescent="0.2">
      <c r="A1850" s="12">
        <v>1</v>
      </c>
      <c r="B1850" s="31" t="s">
        <v>2084</v>
      </c>
      <c r="C1850" s="32" t="s">
        <v>4368</v>
      </c>
      <c r="D1850" s="32"/>
      <c r="E1850" s="13" t="s">
        <v>26</v>
      </c>
      <c r="F1850" s="33">
        <f>30+32+28</f>
        <v>90</v>
      </c>
      <c r="G1850" s="14">
        <v>0</v>
      </c>
      <c r="H1850" s="33">
        <f t="shared" ref="H1850:H1861" si="10">F1850*(1+G1850/100)</f>
        <v>90</v>
      </c>
      <c r="I1850" s="475"/>
      <c r="J1850" s="15">
        <f t="shared" ref="J1850:J1861" si="11">H1850*I1850</f>
        <v>0</v>
      </c>
      <c r="K1850" s="34"/>
      <c r="L1850" s="35"/>
      <c r="M1850" s="34"/>
      <c r="N1850" s="35"/>
      <c r="O1850" s="15">
        <v>21</v>
      </c>
      <c r="P1850" s="15">
        <f t="shared" ref="P1850:P1861" si="12">J1850*(O1850/100)</f>
        <v>0</v>
      </c>
      <c r="Q1850" s="15">
        <f t="shared" ref="Q1850:Q1861" si="13">J1850+P1850</f>
        <v>0</v>
      </c>
      <c r="R1850" s="403"/>
      <c r="S1850" s="403"/>
      <c r="T1850" s="234"/>
      <c r="U1850" s="234"/>
      <c r="V1850" s="234"/>
      <c r="W1850" s="234"/>
      <c r="X1850" s="234"/>
      <c r="Y1850" s="234"/>
      <c r="Z1850" s="234"/>
      <c r="AA1850" s="234"/>
    </row>
    <row r="1851" spans="1:27" s="116" customFormat="1" ht="168" outlineLevel="3" x14ac:dyDescent="0.2">
      <c r="A1851" s="12">
        <v>2</v>
      </c>
      <c r="B1851" s="31" t="s">
        <v>2085</v>
      </c>
      <c r="C1851" s="32" t="s">
        <v>4405</v>
      </c>
      <c r="D1851" s="32"/>
      <c r="E1851" s="13" t="s">
        <v>26</v>
      </c>
      <c r="F1851" s="33">
        <f>28+30+30</f>
        <v>88</v>
      </c>
      <c r="G1851" s="14">
        <v>0</v>
      </c>
      <c r="H1851" s="33">
        <f t="shared" si="10"/>
        <v>88</v>
      </c>
      <c r="I1851" s="475"/>
      <c r="J1851" s="15">
        <f t="shared" si="11"/>
        <v>0</v>
      </c>
      <c r="K1851" s="34"/>
      <c r="L1851" s="35"/>
      <c r="M1851" s="34"/>
      <c r="N1851" s="35"/>
      <c r="O1851" s="15">
        <v>21</v>
      </c>
      <c r="P1851" s="15">
        <f t="shared" si="12"/>
        <v>0</v>
      </c>
      <c r="Q1851" s="15">
        <f t="shared" si="13"/>
        <v>0</v>
      </c>
      <c r="R1851" s="403"/>
      <c r="S1851" s="403"/>
      <c r="T1851" s="234"/>
      <c r="U1851" s="234"/>
      <c r="V1851" s="234"/>
      <c r="W1851" s="234"/>
      <c r="X1851" s="234"/>
      <c r="Y1851" s="234"/>
      <c r="Z1851" s="234"/>
      <c r="AA1851" s="234"/>
    </row>
    <row r="1852" spans="1:27" s="116" customFormat="1" ht="168" outlineLevel="3" x14ac:dyDescent="0.2">
      <c r="A1852" s="12">
        <v>3</v>
      </c>
      <c r="B1852" s="31" t="s">
        <v>2086</v>
      </c>
      <c r="C1852" s="32" t="s">
        <v>4369</v>
      </c>
      <c r="D1852" s="32"/>
      <c r="E1852" s="13" t="s">
        <v>26</v>
      </c>
      <c r="F1852" s="33">
        <v>1</v>
      </c>
      <c r="G1852" s="14">
        <v>0</v>
      </c>
      <c r="H1852" s="33">
        <f t="shared" si="10"/>
        <v>1</v>
      </c>
      <c r="I1852" s="475"/>
      <c r="J1852" s="15">
        <f t="shared" si="11"/>
        <v>0</v>
      </c>
      <c r="K1852" s="34"/>
      <c r="L1852" s="35"/>
      <c r="M1852" s="34"/>
      <c r="N1852" s="35"/>
      <c r="O1852" s="15">
        <v>21</v>
      </c>
      <c r="P1852" s="15">
        <f t="shared" si="12"/>
        <v>0</v>
      </c>
      <c r="Q1852" s="15">
        <f t="shared" si="13"/>
        <v>0</v>
      </c>
      <c r="R1852" s="403"/>
      <c r="S1852" s="403"/>
      <c r="T1852" s="234"/>
      <c r="U1852" s="234"/>
      <c r="V1852" s="234"/>
      <c r="W1852" s="234"/>
      <c r="X1852" s="234"/>
      <c r="Y1852" s="234"/>
      <c r="Z1852" s="234"/>
      <c r="AA1852" s="234"/>
    </row>
    <row r="1853" spans="1:27" s="116" customFormat="1" ht="168" outlineLevel="3" x14ac:dyDescent="0.2">
      <c r="A1853" s="12">
        <v>4</v>
      </c>
      <c r="B1853" s="31" t="s">
        <v>2087</v>
      </c>
      <c r="C1853" s="32" t="s">
        <v>4406</v>
      </c>
      <c r="D1853" s="32"/>
      <c r="E1853" s="13" t="s">
        <v>26</v>
      </c>
      <c r="F1853" s="33">
        <v>18</v>
      </c>
      <c r="G1853" s="14">
        <v>0</v>
      </c>
      <c r="H1853" s="33">
        <f t="shared" si="10"/>
        <v>18</v>
      </c>
      <c r="I1853" s="475"/>
      <c r="J1853" s="15">
        <f t="shared" si="11"/>
        <v>0</v>
      </c>
      <c r="K1853" s="34"/>
      <c r="L1853" s="35"/>
      <c r="M1853" s="34"/>
      <c r="N1853" s="35"/>
      <c r="O1853" s="15">
        <v>21</v>
      </c>
      <c r="P1853" s="15">
        <f t="shared" si="12"/>
        <v>0</v>
      </c>
      <c r="Q1853" s="15">
        <f t="shared" si="13"/>
        <v>0</v>
      </c>
      <c r="R1853" s="403"/>
      <c r="S1853" s="403"/>
      <c r="T1853" s="234"/>
      <c r="U1853" s="234"/>
      <c r="V1853" s="234"/>
      <c r="W1853" s="234"/>
      <c r="X1853" s="234"/>
      <c r="Y1853" s="234"/>
      <c r="Z1853" s="234"/>
      <c r="AA1853" s="234"/>
    </row>
    <row r="1854" spans="1:27" s="116" customFormat="1" ht="168" outlineLevel="3" x14ac:dyDescent="0.2">
      <c r="A1854" s="12">
        <v>5</v>
      </c>
      <c r="B1854" s="31" t="s">
        <v>2088</v>
      </c>
      <c r="C1854" s="32" t="s">
        <v>4410</v>
      </c>
      <c r="D1854" s="32"/>
      <c r="E1854" s="13" t="s">
        <v>26</v>
      </c>
      <c r="F1854" s="33">
        <v>4</v>
      </c>
      <c r="G1854" s="14">
        <v>0</v>
      </c>
      <c r="H1854" s="33">
        <f t="shared" si="10"/>
        <v>4</v>
      </c>
      <c r="I1854" s="475"/>
      <c r="J1854" s="15">
        <f t="shared" si="11"/>
        <v>0</v>
      </c>
      <c r="K1854" s="34"/>
      <c r="L1854" s="35"/>
      <c r="M1854" s="34"/>
      <c r="N1854" s="35"/>
      <c r="O1854" s="15">
        <v>21</v>
      </c>
      <c r="P1854" s="15">
        <f t="shared" si="12"/>
        <v>0</v>
      </c>
      <c r="Q1854" s="15">
        <f t="shared" si="13"/>
        <v>0</v>
      </c>
      <c r="R1854" s="403"/>
      <c r="S1854" s="403"/>
      <c r="T1854" s="234"/>
      <c r="U1854" s="234"/>
      <c r="V1854" s="234"/>
      <c r="W1854" s="234"/>
      <c r="X1854" s="234"/>
      <c r="Y1854" s="234"/>
      <c r="Z1854" s="234"/>
      <c r="AA1854" s="234"/>
    </row>
    <row r="1855" spans="1:27" s="116" customFormat="1" ht="168" outlineLevel="3" x14ac:dyDescent="0.2">
      <c r="A1855" s="12">
        <v>6</v>
      </c>
      <c r="B1855" s="31" t="s">
        <v>2089</v>
      </c>
      <c r="C1855" s="32" t="s">
        <v>4370</v>
      </c>
      <c r="D1855" s="32"/>
      <c r="E1855" s="13" t="s">
        <v>26</v>
      </c>
      <c r="F1855" s="33">
        <v>4</v>
      </c>
      <c r="G1855" s="14">
        <v>0</v>
      </c>
      <c r="H1855" s="33">
        <f t="shared" si="10"/>
        <v>4</v>
      </c>
      <c r="I1855" s="475"/>
      <c r="J1855" s="15">
        <f t="shared" si="11"/>
        <v>0</v>
      </c>
      <c r="K1855" s="34"/>
      <c r="L1855" s="35"/>
      <c r="M1855" s="34"/>
      <c r="N1855" s="35"/>
      <c r="O1855" s="15">
        <v>21</v>
      </c>
      <c r="P1855" s="15">
        <f t="shared" si="12"/>
        <v>0</v>
      </c>
      <c r="Q1855" s="15">
        <f t="shared" si="13"/>
        <v>0</v>
      </c>
      <c r="R1855" s="403"/>
      <c r="S1855" s="403"/>
      <c r="T1855" s="234"/>
      <c r="U1855" s="234"/>
      <c r="V1855" s="234"/>
      <c r="W1855" s="234"/>
      <c r="X1855" s="234"/>
      <c r="Y1855" s="234"/>
      <c r="Z1855" s="234"/>
      <c r="AA1855" s="234"/>
    </row>
    <row r="1856" spans="1:27" s="116" customFormat="1" ht="168" outlineLevel="3" x14ac:dyDescent="0.2">
      <c r="A1856" s="12">
        <v>7</v>
      </c>
      <c r="B1856" s="31" t="s">
        <v>2090</v>
      </c>
      <c r="C1856" s="32" t="s">
        <v>4371</v>
      </c>
      <c r="D1856" s="32"/>
      <c r="E1856" s="13" t="s">
        <v>26</v>
      </c>
      <c r="F1856" s="33">
        <v>5</v>
      </c>
      <c r="G1856" s="14">
        <v>0</v>
      </c>
      <c r="H1856" s="33">
        <f t="shared" si="10"/>
        <v>5</v>
      </c>
      <c r="I1856" s="475"/>
      <c r="J1856" s="15">
        <f t="shared" si="11"/>
        <v>0</v>
      </c>
      <c r="K1856" s="34"/>
      <c r="L1856" s="35"/>
      <c r="M1856" s="34"/>
      <c r="N1856" s="35"/>
      <c r="O1856" s="15">
        <v>21</v>
      </c>
      <c r="P1856" s="15">
        <f t="shared" si="12"/>
        <v>0</v>
      </c>
      <c r="Q1856" s="15">
        <f t="shared" si="13"/>
        <v>0</v>
      </c>
      <c r="R1856" s="403"/>
      <c r="S1856" s="403"/>
      <c r="T1856" s="234"/>
      <c r="U1856" s="234"/>
      <c r="V1856" s="234"/>
      <c r="W1856" s="234"/>
      <c r="X1856" s="234"/>
      <c r="Y1856" s="234"/>
      <c r="Z1856" s="234"/>
      <c r="AA1856" s="234"/>
    </row>
    <row r="1857" spans="1:27" s="116" customFormat="1" ht="168" outlineLevel="3" x14ac:dyDescent="0.2">
      <c r="A1857" s="12">
        <v>8</v>
      </c>
      <c r="B1857" s="31" t="s">
        <v>2091</v>
      </c>
      <c r="C1857" s="32" t="s">
        <v>4411</v>
      </c>
      <c r="D1857" s="32"/>
      <c r="E1857" s="13" t="s">
        <v>26</v>
      </c>
      <c r="F1857" s="33">
        <v>1</v>
      </c>
      <c r="G1857" s="14">
        <v>0</v>
      </c>
      <c r="H1857" s="33">
        <f t="shared" si="10"/>
        <v>1</v>
      </c>
      <c r="I1857" s="475"/>
      <c r="J1857" s="15">
        <f t="shared" si="11"/>
        <v>0</v>
      </c>
      <c r="K1857" s="34"/>
      <c r="L1857" s="35"/>
      <c r="M1857" s="34"/>
      <c r="N1857" s="35"/>
      <c r="O1857" s="15">
        <v>21</v>
      </c>
      <c r="P1857" s="15">
        <f t="shared" si="12"/>
        <v>0</v>
      </c>
      <c r="Q1857" s="15">
        <f t="shared" si="13"/>
        <v>0</v>
      </c>
      <c r="R1857" s="403"/>
      <c r="S1857" s="403"/>
      <c r="T1857" s="234"/>
      <c r="U1857" s="234"/>
      <c r="V1857" s="234"/>
      <c r="W1857" s="234"/>
      <c r="X1857" s="234"/>
      <c r="Y1857" s="234"/>
      <c r="Z1857" s="234"/>
      <c r="AA1857" s="234"/>
    </row>
    <row r="1858" spans="1:27" s="116" customFormat="1" ht="168" outlineLevel="3" x14ac:dyDescent="0.2">
      <c r="A1858" s="12">
        <v>9</v>
      </c>
      <c r="B1858" s="31" t="s">
        <v>2092</v>
      </c>
      <c r="C1858" s="32" t="s">
        <v>4372</v>
      </c>
      <c r="D1858" s="32"/>
      <c r="E1858" s="13" t="s">
        <v>26</v>
      </c>
      <c r="F1858" s="33">
        <v>2</v>
      </c>
      <c r="G1858" s="14">
        <v>0</v>
      </c>
      <c r="H1858" s="33">
        <f t="shared" si="10"/>
        <v>2</v>
      </c>
      <c r="I1858" s="475"/>
      <c r="J1858" s="15">
        <f t="shared" si="11"/>
        <v>0</v>
      </c>
      <c r="K1858" s="34"/>
      <c r="L1858" s="35"/>
      <c r="M1858" s="34"/>
      <c r="N1858" s="35"/>
      <c r="O1858" s="15">
        <v>21</v>
      </c>
      <c r="P1858" s="15">
        <f t="shared" si="12"/>
        <v>0</v>
      </c>
      <c r="Q1858" s="15">
        <f t="shared" si="13"/>
        <v>0</v>
      </c>
      <c r="R1858" s="403"/>
      <c r="S1858" s="403"/>
      <c r="T1858" s="234"/>
      <c r="U1858" s="234"/>
      <c r="V1858" s="234"/>
      <c r="W1858" s="234"/>
      <c r="X1858" s="234"/>
      <c r="Y1858" s="234"/>
      <c r="Z1858" s="234"/>
      <c r="AA1858" s="234"/>
    </row>
    <row r="1859" spans="1:27" s="116" customFormat="1" ht="168" outlineLevel="3" x14ac:dyDescent="0.2">
      <c r="A1859" s="12">
        <v>10</v>
      </c>
      <c r="B1859" s="31" t="s">
        <v>2093</v>
      </c>
      <c r="C1859" s="32" t="s">
        <v>4373</v>
      </c>
      <c r="D1859" s="32"/>
      <c r="E1859" s="13" t="s">
        <v>26</v>
      </c>
      <c r="F1859" s="33">
        <v>2</v>
      </c>
      <c r="G1859" s="14">
        <v>0</v>
      </c>
      <c r="H1859" s="33">
        <f t="shared" si="10"/>
        <v>2</v>
      </c>
      <c r="I1859" s="475"/>
      <c r="J1859" s="15">
        <f t="shared" si="11"/>
        <v>0</v>
      </c>
      <c r="K1859" s="34"/>
      <c r="L1859" s="35"/>
      <c r="M1859" s="34"/>
      <c r="N1859" s="35"/>
      <c r="O1859" s="15">
        <v>21</v>
      </c>
      <c r="P1859" s="15">
        <f t="shared" si="12"/>
        <v>0</v>
      </c>
      <c r="Q1859" s="15">
        <f t="shared" si="13"/>
        <v>0</v>
      </c>
      <c r="R1859" s="403"/>
      <c r="S1859" s="403"/>
      <c r="T1859" s="234"/>
      <c r="U1859" s="234"/>
      <c r="V1859" s="234"/>
      <c r="W1859" s="234"/>
      <c r="X1859" s="234"/>
      <c r="Y1859" s="234"/>
      <c r="Z1859" s="234"/>
      <c r="AA1859" s="234"/>
    </row>
    <row r="1860" spans="1:27" s="116" customFormat="1" ht="168" outlineLevel="3" x14ac:dyDescent="0.2">
      <c r="A1860" s="12">
        <v>11</v>
      </c>
      <c r="B1860" s="31" t="s">
        <v>2094</v>
      </c>
      <c r="C1860" s="32" t="s">
        <v>4412</v>
      </c>
      <c r="D1860" s="32"/>
      <c r="E1860" s="13" t="s">
        <v>26</v>
      </c>
      <c r="F1860" s="33">
        <v>3</v>
      </c>
      <c r="G1860" s="14">
        <v>0</v>
      </c>
      <c r="H1860" s="33">
        <f t="shared" si="10"/>
        <v>3</v>
      </c>
      <c r="I1860" s="475"/>
      <c r="J1860" s="15">
        <f t="shared" si="11"/>
        <v>0</v>
      </c>
      <c r="K1860" s="34"/>
      <c r="L1860" s="35"/>
      <c r="M1860" s="34"/>
      <c r="N1860" s="35"/>
      <c r="O1860" s="15">
        <v>21</v>
      </c>
      <c r="P1860" s="15">
        <f t="shared" si="12"/>
        <v>0</v>
      </c>
      <c r="Q1860" s="15">
        <f t="shared" si="13"/>
        <v>0</v>
      </c>
      <c r="R1860" s="403"/>
      <c r="S1860" s="403"/>
      <c r="T1860" s="234"/>
      <c r="U1860" s="234"/>
      <c r="V1860" s="234"/>
      <c r="W1860" s="234"/>
      <c r="X1860" s="234"/>
      <c r="Y1860" s="234"/>
      <c r="Z1860" s="234"/>
      <c r="AA1860" s="234"/>
    </row>
    <row r="1861" spans="1:27" s="116" customFormat="1" ht="168" outlineLevel="3" x14ac:dyDescent="0.2">
      <c r="A1861" s="12">
        <v>12</v>
      </c>
      <c r="B1861" s="31" t="s">
        <v>2095</v>
      </c>
      <c r="C1861" s="32" t="s">
        <v>4374</v>
      </c>
      <c r="D1861" s="32"/>
      <c r="E1861" s="13" t="s">
        <v>26</v>
      </c>
      <c r="F1861" s="33">
        <v>3</v>
      </c>
      <c r="G1861" s="14">
        <v>0</v>
      </c>
      <c r="H1861" s="33">
        <f t="shared" si="10"/>
        <v>3</v>
      </c>
      <c r="I1861" s="475"/>
      <c r="J1861" s="15">
        <f t="shared" si="11"/>
        <v>0</v>
      </c>
      <c r="K1861" s="34"/>
      <c r="L1861" s="35"/>
      <c r="M1861" s="34"/>
      <c r="N1861" s="35"/>
      <c r="O1861" s="15">
        <v>21</v>
      </c>
      <c r="P1861" s="15">
        <f t="shared" si="12"/>
        <v>0</v>
      </c>
      <c r="Q1861" s="15">
        <f t="shared" si="13"/>
        <v>0</v>
      </c>
      <c r="R1861" s="403"/>
      <c r="S1861" s="403"/>
      <c r="T1861" s="234"/>
      <c r="U1861" s="234"/>
      <c r="V1861" s="234"/>
      <c r="W1861" s="234"/>
      <c r="X1861" s="234"/>
      <c r="Y1861" s="234"/>
      <c r="Z1861" s="234"/>
      <c r="AA1861" s="234"/>
    </row>
    <row r="1862" spans="1:27" s="30" customFormat="1" ht="24" outlineLevel="3" x14ac:dyDescent="0.2">
      <c r="A1862" s="12">
        <v>13</v>
      </c>
      <c r="B1862" s="31" t="s">
        <v>407</v>
      </c>
      <c r="C1862" s="32" t="s">
        <v>1859</v>
      </c>
      <c r="D1862" s="32"/>
      <c r="E1862" s="13" t="s">
        <v>0</v>
      </c>
      <c r="F1862" s="33">
        <f>SUM(J1850:J1861)/100</f>
        <v>0</v>
      </c>
      <c r="G1862" s="14">
        <v>0</v>
      </c>
      <c r="H1862" s="33">
        <f>F1862*(1+G1862/100)</f>
        <v>0</v>
      </c>
      <c r="I1862" s="475"/>
      <c r="J1862" s="15">
        <f>H1862*I1862</f>
        <v>0</v>
      </c>
      <c r="K1862" s="34"/>
      <c r="L1862" s="35">
        <f>H1862*K1862</f>
        <v>0</v>
      </c>
      <c r="M1862" s="34"/>
      <c r="N1862" s="35">
        <f>H1862*M1862</f>
        <v>0</v>
      </c>
      <c r="O1862" s="15">
        <v>21</v>
      </c>
      <c r="P1862" s="15">
        <f>J1862*(O1862/100)</f>
        <v>0</v>
      </c>
      <c r="Q1862" s="15">
        <f>J1862+P1862</f>
        <v>0</v>
      </c>
      <c r="R1862" s="400"/>
      <c r="S1862" s="400"/>
      <c r="T1862" s="232"/>
      <c r="U1862" s="232"/>
      <c r="V1862" s="232"/>
      <c r="W1862" s="232"/>
      <c r="X1862" s="232"/>
      <c r="Y1862" s="232"/>
      <c r="Z1862" s="232"/>
      <c r="AA1862" s="232"/>
    </row>
    <row r="1863" spans="1:27" s="60" customFormat="1" ht="12.75" customHeight="1" outlineLevel="3" x14ac:dyDescent="0.2">
      <c r="A1863" s="61"/>
      <c r="B1863" s="62"/>
      <c r="C1863" s="63"/>
      <c r="D1863" s="65"/>
      <c r="E1863" s="62"/>
      <c r="F1863" s="64"/>
      <c r="G1863" s="65"/>
      <c r="H1863" s="64"/>
      <c r="I1863" s="65"/>
      <c r="J1863" s="66"/>
      <c r="K1863" s="67"/>
      <c r="L1863" s="65"/>
      <c r="M1863" s="65"/>
      <c r="N1863" s="65"/>
      <c r="O1863" s="59" t="s">
        <v>2</v>
      </c>
      <c r="P1863" s="65"/>
      <c r="Q1863" s="65"/>
      <c r="R1863" s="402"/>
      <c r="S1863" s="402"/>
      <c r="T1863" s="233"/>
      <c r="U1863" s="233"/>
      <c r="V1863" s="233"/>
      <c r="W1863" s="233"/>
      <c r="X1863" s="233"/>
      <c r="Y1863" s="233"/>
      <c r="Z1863" s="233"/>
      <c r="AA1863" s="233"/>
    </row>
    <row r="1864" spans="1:27" s="21" customFormat="1" ht="16.5" customHeight="1" outlineLevel="2" x14ac:dyDescent="0.2">
      <c r="A1864" s="22"/>
      <c r="B1864" s="23"/>
      <c r="C1864" s="23" t="s">
        <v>1499</v>
      </c>
      <c r="D1864" s="29"/>
      <c r="E1864" s="6"/>
      <c r="F1864" s="24"/>
      <c r="G1864" s="25"/>
      <c r="H1864" s="24"/>
      <c r="I1864" s="25"/>
      <c r="J1864" s="26">
        <f>SUBTOTAL(9,J1865:J1867)</f>
        <v>0</v>
      </c>
      <c r="K1864" s="27"/>
      <c r="L1864" s="28">
        <f>SUBTOTAL(9,L1865:L1867)</f>
        <v>0</v>
      </c>
      <c r="M1864" s="25"/>
      <c r="N1864" s="28">
        <f>SUBTOTAL(9,N1865:N1867)</f>
        <v>0</v>
      </c>
      <c r="O1864" s="57" t="s">
        <v>2</v>
      </c>
      <c r="P1864" s="26">
        <f>SUBTOTAL(9,P1865:P1867)</f>
        <v>0</v>
      </c>
      <c r="Q1864" s="26">
        <f>SUBTOTAL(9,Q1865:Q1867)</f>
        <v>0</v>
      </c>
      <c r="R1864" s="399"/>
      <c r="S1864" s="399"/>
      <c r="T1864" s="231"/>
      <c r="U1864" s="231"/>
      <c r="V1864" s="231"/>
      <c r="W1864" s="231"/>
      <c r="X1864" s="231"/>
      <c r="Y1864" s="231"/>
      <c r="Z1864" s="231"/>
      <c r="AA1864" s="231"/>
    </row>
    <row r="1865" spans="1:27" s="116" customFormat="1" ht="120" outlineLevel="3" x14ac:dyDescent="0.2">
      <c r="A1865" s="12">
        <v>1</v>
      </c>
      <c r="B1865" s="31" t="s">
        <v>2096</v>
      </c>
      <c r="C1865" s="32" t="s">
        <v>4375</v>
      </c>
      <c r="D1865" s="32"/>
      <c r="E1865" s="13" t="s">
        <v>26</v>
      </c>
      <c r="F1865" s="33">
        <v>6</v>
      </c>
      <c r="G1865" s="14">
        <v>0</v>
      </c>
      <c r="H1865" s="33">
        <f>F1865*(1+G1865/100)</f>
        <v>6</v>
      </c>
      <c r="I1865" s="475"/>
      <c r="J1865" s="15">
        <f>H1865*I1865</f>
        <v>0</v>
      </c>
      <c r="K1865" s="34"/>
      <c r="L1865" s="35"/>
      <c r="M1865" s="34"/>
      <c r="N1865" s="35"/>
      <c r="O1865" s="15">
        <v>21</v>
      </c>
      <c r="P1865" s="15">
        <f>J1865*(O1865/100)</f>
        <v>0</v>
      </c>
      <c r="Q1865" s="15">
        <f>J1865+P1865</f>
        <v>0</v>
      </c>
      <c r="R1865" s="403"/>
      <c r="S1865" s="403"/>
      <c r="T1865" s="234"/>
      <c r="U1865" s="234"/>
      <c r="V1865" s="234"/>
      <c r="W1865" s="234"/>
      <c r="X1865" s="234"/>
      <c r="Y1865" s="234"/>
      <c r="Z1865" s="234"/>
      <c r="AA1865" s="234"/>
    </row>
    <row r="1866" spans="1:27" s="30" customFormat="1" ht="24" outlineLevel="3" x14ac:dyDescent="0.2">
      <c r="A1866" s="12">
        <v>2</v>
      </c>
      <c r="B1866" s="31" t="s">
        <v>407</v>
      </c>
      <c r="C1866" s="32" t="s">
        <v>1859</v>
      </c>
      <c r="D1866" s="32"/>
      <c r="E1866" s="13" t="s">
        <v>0</v>
      </c>
      <c r="F1866" s="33">
        <f>SUM(J1865)/100</f>
        <v>0</v>
      </c>
      <c r="G1866" s="14">
        <v>0</v>
      </c>
      <c r="H1866" s="33">
        <f>F1866*(1+G1866/100)</f>
        <v>0</v>
      </c>
      <c r="I1866" s="475"/>
      <c r="J1866" s="15">
        <f>H1866*I1866</f>
        <v>0</v>
      </c>
      <c r="K1866" s="34"/>
      <c r="L1866" s="35">
        <f>H1866*K1866</f>
        <v>0</v>
      </c>
      <c r="M1866" s="34"/>
      <c r="N1866" s="35">
        <f>H1866*M1866</f>
        <v>0</v>
      </c>
      <c r="O1866" s="15">
        <v>21</v>
      </c>
      <c r="P1866" s="15">
        <f>J1866*(O1866/100)</f>
        <v>0</v>
      </c>
      <c r="Q1866" s="15">
        <f>J1866+P1866</f>
        <v>0</v>
      </c>
      <c r="R1866" s="400"/>
      <c r="S1866" s="400"/>
      <c r="T1866" s="232"/>
      <c r="U1866" s="232"/>
      <c r="V1866" s="232"/>
      <c r="W1866" s="232"/>
      <c r="X1866" s="232"/>
      <c r="Y1866" s="232"/>
      <c r="Z1866" s="232"/>
      <c r="AA1866" s="232"/>
    </row>
    <row r="1867" spans="1:27" s="60" customFormat="1" ht="12.75" customHeight="1" outlineLevel="3" x14ac:dyDescent="0.2">
      <c r="A1867" s="61"/>
      <c r="B1867" s="62"/>
      <c r="C1867" s="63"/>
      <c r="D1867" s="65"/>
      <c r="E1867" s="62"/>
      <c r="F1867" s="64"/>
      <c r="G1867" s="65"/>
      <c r="H1867" s="64"/>
      <c r="I1867" s="65"/>
      <c r="J1867" s="66"/>
      <c r="K1867" s="67"/>
      <c r="L1867" s="65"/>
      <c r="M1867" s="65"/>
      <c r="N1867" s="65"/>
      <c r="O1867" s="59" t="s">
        <v>2</v>
      </c>
      <c r="P1867" s="65"/>
      <c r="Q1867" s="65"/>
      <c r="R1867" s="402"/>
      <c r="S1867" s="402"/>
      <c r="T1867" s="233"/>
      <c r="U1867" s="233"/>
      <c r="V1867" s="233"/>
      <c r="W1867" s="233"/>
      <c r="X1867" s="233"/>
      <c r="Y1867" s="233"/>
      <c r="Z1867" s="233"/>
      <c r="AA1867" s="233"/>
    </row>
    <row r="1868" spans="1:27" s="21" customFormat="1" ht="16.5" customHeight="1" outlineLevel="2" x14ac:dyDescent="0.2">
      <c r="A1868" s="22"/>
      <c r="B1868" s="23"/>
      <c r="C1868" s="23" t="s">
        <v>1598</v>
      </c>
      <c r="D1868" s="29"/>
      <c r="E1868" s="6"/>
      <c r="F1868" s="24"/>
      <c r="G1868" s="25"/>
      <c r="H1868" s="24"/>
      <c r="I1868" s="25"/>
      <c r="J1868" s="26">
        <f>SUBTOTAL(9,J1869:J1876)</f>
        <v>0</v>
      </c>
      <c r="K1868" s="27"/>
      <c r="L1868" s="28">
        <f>SUBTOTAL(9,L1869:L1876)</f>
        <v>0</v>
      </c>
      <c r="M1868" s="25"/>
      <c r="N1868" s="28">
        <f>SUBTOTAL(9,N1869:N1876)</f>
        <v>0</v>
      </c>
      <c r="O1868" s="57" t="s">
        <v>2</v>
      </c>
      <c r="P1868" s="26">
        <f>SUBTOTAL(9,P1869:P1876)</f>
        <v>0</v>
      </c>
      <c r="Q1868" s="26">
        <f>SUBTOTAL(9,Q1869:Q1876)</f>
        <v>0</v>
      </c>
      <c r="R1868" s="399"/>
      <c r="S1868" s="399"/>
      <c r="T1868" s="231"/>
      <c r="U1868" s="231"/>
      <c r="V1868" s="231"/>
      <c r="W1868" s="231"/>
      <c r="X1868" s="231"/>
      <c r="Y1868" s="231"/>
      <c r="Z1868" s="231"/>
      <c r="AA1868" s="231"/>
    </row>
    <row r="1869" spans="1:27" s="116" customFormat="1" ht="120" outlineLevel="3" x14ac:dyDescent="0.2">
      <c r="A1869" s="12">
        <v>1</v>
      </c>
      <c r="B1869" s="31" t="s">
        <v>2100</v>
      </c>
      <c r="C1869" s="32" t="s">
        <v>2101</v>
      </c>
      <c r="D1869" s="32"/>
      <c r="E1869" s="13" t="s">
        <v>26</v>
      </c>
      <c r="F1869" s="33">
        <v>1</v>
      </c>
      <c r="G1869" s="14">
        <v>0</v>
      </c>
      <c r="H1869" s="33">
        <f t="shared" ref="H1869:H1875" si="14">F1869*(1+G1869/100)</f>
        <v>1</v>
      </c>
      <c r="I1869" s="475"/>
      <c r="J1869" s="15">
        <f t="shared" ref="J1869:J1875" si="15">H1869*I1869</f>
        <v>0</v>
      </c>
      <c r="K1869" s="34"/>
      <c r="L1869" s="35"/>
      <c r="M1869" s="34"/>
      <c r="N1869" s="35"/>
      <c r="O1869" s="15">
        <v>21</v>
      </c>
      <c r="P1869" s="15">
        <f t="shared" ref="P1869:P1874" si="16">J1869*(O1869/100)</f>
        <v>0</v>
      </c>
      <c r="Q1869" s="15">
        <f t="shared" ref="Q1869:Q1874" si="17">J1869+P1869</f>
        <v>0</v>
      </c>
      <c r="R1869" s="403"/>
      <c r="S1869" s="403"/>
      <c r="T1869" s="234"/>
      <c r="U1869" s="234"/>
      <c r="V1869" s="234"/>
      <c r="W1869" s="234"/>
      <c r="X1869" s="234"/>
      <c r="Y1869" s="234"/>
      <c r="Z1869" s="234"/>
      <c r="AA1869" s="234"/>
    </row>
    <row r="1870" spans="1:27" s="116" customFormat="1" ht="120" outlineLevel="3" x14ac:dyDescent="0.2">
      <c r="A1870" s="12">
        <v>2</v>
      </c>
      <c r="B1870" s="31" t="s">
        <v>2102</v>
      </c>
      <c r="C1870" s="32" t="s">
        <v>2103</v>
      </c>
      <c r="D1870" s="32"/>
      <c r="E1870" s="13" t="s">
        <v>26</v>
      </c>
      <c r="F1870" s="33">
        <v>2</v>
      </c>
      <c r="G1870" s="14">
        <v>0</v>
      </c>
      <c r="H1870" s="33">
        <f t="shared" si="14"/>
        <v>2</v>
      </c>
      <c r="I1870" s="475"/>
      <c r="J1870" s="15">
        <f t="shared" si="15"/>
        <v>0</v>
      </c>
      <c r="K1870" s="34"/>
      <c r="L1870" s="35"/>
      <c r="M1870" s="34"/>
      <c r="N1870" s="35"/>
      <c r="O1870" s="15">
        <v>21</v>
      </c>
      <c r="P1870" s="15">
        <f t="shared" si="16"/>
        <v>0</v>
      </c>
      <c r="Q1870" s="15">
        <f t="shared" si="17"/>
        <v>0</v>
      </c>
      <c r="R1870" s="403"/>
      <c r="S1870" s="403"/>
      <c r="T1870" s="234"/>
      <c r="U1870" s="234"/>
      <c r="V1870" s="234"/>
      <c r="W1870" s="234"/>
      <c r="X1870" s="234"/>
      <c r="Y1870" s="234"/>
      <c r="Z1870" s="234"/>
      <c r="AA1870" s="234"/>
    </row>
    <row r="1871" spans="1:27" s="116" customFormat="1" ht="36" outlineLevel="3" x14ac:dyDescent="0.2">
      <c r="A1871" s="12">
        <v>3</v>
      </c>
      <c r="B1871" s="31" t="s">
        <v>2104</v>
      </c>
      <c r="C1871" s="32" t="s">
        <v>2105</v>
      </c>
      <c r="D1871" s="32"/>
      <c r="E1871" s="13" t="s">
        <v>26</v>
      </c>
      <c r="F1871" s="33">
        <v>1</v>
      </c>
      <c r="G1871" s="14">
        <v>0</v>
      </c>
      <c r="H1871" s="33">
        <f t="shared" si="14"/>
        <v>1</v>
      </c>
      <c r="I1871" s="475"/>
      <c r="J1871" s="15">
        <f t="shared" si="15"/>
        <v>0</v>
      </c>
      <c r="K1871" s="34"/>
      <c r="L1871" s="35"/>
      <c r="M1871" s="34"/>
      <c r="N1871" s="35"/>
      <c r="O1871" s="15">
        <v>21</v>
      </c>
      <c r="P1871" s="15">
        <f t="shared" si="16"/>
        <v>0</v>
      </c>
      <c r="Q1871" s="15">
        <f t="shared" si="17"/>
        <v>0</v>
      </c>
      <c r="R1871" s="403"/>
      <c r="S1871" s="403"/>
      <c r="T1871" s="234"/>
      <c r="U1871" s="234"/>
      <c r="V1871" s="234"/>
      <c r="W1871" s="234"/>
      <c r="X1871" s="234"/>
      <c r="Y1871" s="234"/>
      <c r="Z1871" s="234"/>
      <c r="AA1871" s="234"/>
    </row>
    <row r="1872" spans="1:27" s="116" customFormat="1" ht="36" outlineLevel="3" x14ac:dyDescent="0.2">
      <c r="A1872" s="12">
        <v>4</v>
      </c>
      <c r="B1872" s="31" t="s">
        <v>2106</v>
      </c>
      <c r="C1872" s="32" t="s">
        <v>2107</v>
      </c>
      <c r="D1872" s="32"/>
      <c r="E1872" s="13" t="s">
        <v>26</v>
      </c>
      <c r="F1872" s="33">
        <v>1</v>
      </c>
      <c r="G1872" s="14">
        <v>0</v>
      </c>
      <c r="H1872" s="33">
        <f t="shared" si="14"/>
        <v>1</v>
      </c>
      <c r="I1872" s="475"/>
      <c r="J1872" s="15">
        <f t="shared" si="15"/>
        <v>0</v>
      </c>
      <c r="K1872" s="34"/>
      <c r="L1872" s="35"/>
      <c r="M1872" s="34"/>
      <c r="N1872" s="35"/>
      <c r="O1872" s="15">
        <v>21</v>
      </c>
      <c r="P1872" s="15">
        <f t="shared" si="16"/>
        <v>0</v>
      </c>
      <c r="Q1872" s="15">
        <f t="shared" si="17"/>
        <v>0</v>
      </c>
      <c r="R1872" s="403"/>
      <c r="S1872" s="403"/>
      <c r="T1872" s="234"/>
      <c r="U1872" s="234"/>
      <c r="V1872" s="234"/>
      <c r="W1872" s="234"/>
      <c r="X1872" s="234"/>
      <c r="Y1872" s="234"/>
      <c r="Z1872" s="234"/>
      <c r="AA1872" s="234"/>
    </row>
    <row r="1873" spans="1:27" s="116" customFormat="1" ht="36" outlineLevel="3" x14ac:dyDescent="0.2">
      <c r="A1873" s="12">
        <v>5</v>
      </c>
      <c r="B1873" s="31" t="s">
        <v>2108</v>
      </c>
      <c r="C1873" s="32" t="s">
        <v>2109</v>
      </c>
      <c r="D1873" s="32"/>
      <c r="E1873" s="13" t="s">
        <v>26</v>
      </c>
      <c r="F1873" s="33">
        <v>2</v>
      </c>
      <c r="G1873" s="14">
        <v>0</v>
      </c>
      <c r="H1873" s="33">
        <f t="shared" si="14"/>
        <v>2</v>
      </c>
      <c r="I1873" s="475"/>
      <c r="J1873" s="15">
        <f t="shared" si="15"/>
        <v>0</v>
      </c>
      <c r="K1873" s="34"/>
      <c r="L1873" s="35"/>
      <c r="M1873" s="34"/>
      <c r="N1873" s="35"/>
      <c r="O1873" s="15">
        <v>21</v>
      </c>
      <c r="P1873" s="15">
        <f t="shared" si="16"/>
        <v>0</v>
      </c>
      <c r="Q1873" s="15">
        <f t="shared" si="17"/>
        <v>0</v>
      </c>
      <c r="R1873" s="403"/>
      <c r="S1873" s="403"/>
      <c r="T1873" s="234"/>
      <c r="U1873" s="234"/>
      <c r="V1873" s="234"/>
      <c r="W1873" s="234"/>
      <c r="X1873" s="234"/>
      <c r="Y1873" s="234"/>
      <c r="Z1873" s="234"/>
      <c r="AA1873" s="234"/>
    </row>
    <row r="1874" spans="1:27" s="116" customFormat="1" ht="36" outlineLevel="3" x14ac:dyDescent="0.2">
      <c r="A1874" s="12">
        <v>6</v>
      </c>
      <c r="B1874" s="31" t="s">
        <v>2110</v>
      </c>
      <c r="C1874" s="32" t="s">
        <v>2111</v>
      </c>
      <c r="D1874" s="32"/>
      <c r="E1874" s="13" t="s">
        <v>26</v>
      </c>
      <c r="F1874" s="33">
        <v>2</v>
      </c>
      <c r="G1874" s="14">
        <v>0</v>
      </c>
      <c r="H1874" s="33">
        <f t="shared" si="14"/>
        <v>2</v>
      </c>
      <c r="I1874" s="475"/>
      <c r="J1874" s="15">
        <f t="shared" si="15"/>
        <v>0</v>
      </c>
      <c r="K1874" s="34"/>
      <c r="L1874" s="35"/>
      <c r="M1874" s="34"/>
      <c r="N1874" s="35"/>
      <c r="O1874" s="15">
        <v>21</v>
      </c>
      <c r="P1874" s="15">
        <f t="shared" si="16"/>
        <v>0</v>
      </c>
      <c r="Q1874" s="15">
        <f t="shared" si="17"/>
        <v>0</v>
      </c>
      <c r="R1874" s="403"/>
      <c r="S1874" s="403"/>
      <c r="T1874" s="234"/>
      <c r="U1874" s="234"/>
      <c r="V1874" s="234"/>
      <c r="W1874" s="234"/>
      <c r="X1874" s="234"/>
      <c r="Y1874" s="234"/>
      <c r="Z1874" s="234"/>
      <c r="AA1874" s="234"/>
    </row>
    <row r="1875" spans="1:27" s="30" customFormat="1" ht="24" outlineLevel="3" x14ac:dyDescent="0.2">
      <c r="A1875" s="12">
        <v>7</v>
      </c>
      <c r="B1875" s="31" t="s">
        <v>407</v>
      </c>
      <c r="C1875" s="32" t="s">
        <v>1859</v>
      </c>
      <c r="D1875" s="32"/>
      <c r="E1875" s="13" t="s">
        <v>0</v>
      </c>
      <c r="F1875" s="33">
        <f>SUM(J1869:J1874)/100</f>
        <v>0</v>
      </c>
      <c r="G1875" s="14">
        <v>0</v>
      </c>
      <c r="H1875" s="33">
        <f t="shared" si="14"/>
        <v>0</v>
      </c>
      <c r="I1875" s="475"/>
      <c r="J1875" s="15">
        <f t="shared" si="15"/>
        <v>0</v>
      </c>
      <c r="K1875" s="34"/>
      <c r="L1875" s="35">
        <f>H1875*K1875</f>
        <v>0</v>
      </c>
      <c r="M1875" s="34"/>
      <c r="N1875" s="35">
        <f>H1875*M1875</f>
        <v>0</v>
      </c>
      <c r="O1875" s="15">
        <v>21</v>
      </c>
      <c r="P1875" s="15">
        <f>J1875*(O1875/100)</f>
        <v>0</v>
      </c>
      <c r="Q1875" s="15">
        <f>J1875+P1875</f>
        <v>0</v>
      </c>
      <c r="R1875" s="400"/>
      <c r="S1875" s="400"/>
      <c r="T1875" s="232"/>
      <c r="U1875" s="232"/>
      <c r="V1875" s="232"/>
      <c r="W1875" s="232"/>
      <c r="X1875" s="232"/>
      <c r="Y1875" s="232"/>
      <c r="Z1875" s="232"/>
      <c r="AA1875" s="232"/>
    </row>
    <row r="1876" spans="1:27" s="60" customFormat="1" ht="12.75" customHeight="1" outlineLevel="3" x14ac:dyDescent="0.2">
      <c r="A1876" s="61"/>
      <c r="B1876" s="62"/>
      <c r="C1876" s="63"/>
      <c r="D1876" s="65"/>
      <c r="E1876" s="62"/>
      <c r="F1876" s="64"/>
      <c r="G1876" s="65"/>
      <c r="H1876" s="64"/>
      <c r="I1876" s="65"/>
      <c r="J1876" s="66"/>
      <c r="K1876" s="67"/>
      <c r="L1876" s="65"/>
      <c r="M1876" s="65"/>
      <c r="N1876" s="65"/>
      <c r="O1876" s="59" t="s">
        <v>2</v>
      </c>
      <c r="P1876" s="65"/>
      <c r="Q1876" s="65"/>
      <c r="R1876" s="402"/>
      <c r="S1876" s="402"/>
      <c r="T1876" s="233"/>
      <c r="U1876" s="233"/>
      <c r="V1876" s="233"/>
      <c r="W1876" s="233"/>
      <c r="X1876" s="233"/>
      <c r="Y1876" s="233"/>
      <c r="Z1876" s="233"/>
      <c r="AA1876" s="233"/>
    </row>
    <row r="1877" spans="1:27" s="21" customFormat="1" ht="16.5" customHeight="1" outlineLevel="2" x14ac:dyDescent="0.2">
      <c r="A1877" s="22"/>
      <c r="B1877" s="23"/>
      <c r="C1877" s="23" t="s">
        <v>1514</v>
      </c>
      <c r="D1877" s="29"/>
      <c r="E1877" s="6"/>
      <c r="F1877" s="24"/>
      <c r="G1877" s="25"/>
      <c r="H1877" s="24"/>
      <c r="I1877" s="25"/>
      <c r="J1877" s="26">
        <f>SUBTOTAL(9,J1878:J1885)</f>
        <v>0</v>
      </c>
      <c r="K1877" s="27"/>
      <c r="L1877" s="28">
        <f>SUBTOTAL(9,L1878:L1885)</f>
        <v>0</v>
      </c>
      <c r="M1877" s="25"/>
      <c r="N1877" s="28">
        <f>SUBTOTAL(9,N1878:N1885)</f>
        <v>0</v>
      </c>
      <c r="O1877" s="57" t="s">
        <v>2</v>
      </c>
      <c r="P1877" s="26">
        <f>SUBTOTAL(9,P1878:P1885)</f>
        <v>0</v>
      </c>
      <c r="Q1877" s="26">
        <f>SUBTOTAL(9,Q1878:Q1885)</f>
        <v>0</v>
      </c>
      <c r="R1877" s="399"/>
      <c r="S1877" s="399"/>
      <c r="T1877" s="231"/>
      <c r="U1877" s="231"/>
      <c r="V1877" s="231"/>
      <c r="W1877" s="231"/>
      <c r="X1877" s="231"/>
      <c r="Y1877" s="231"/>
      <c r="Z1877" s="231"/>
      <c r="AA1877" s="231"/>
    </row>
    <row r="1878" spans="1:27" s="116" customFormat="1" ht="120" outlineLevel="3" x14ac:dyDescent="0.2">
      <c r="A1878" s="12">
        <v>1</v>
      </c>
      <c r="B1878" s="31" t="s">
        <v>2112</v>
      </c>
      <c r="C1878" s="32" t="s">
        <v>2113</v>
      </c>
      <c r="D1878" s="32"/>
      <c r="E1878" s="13" t="s">
        <v>26</v>
      </c>
      <c r="F1878" s="33">
        <v>1</v>
      </c>
      <c r="G1878" s="14">
        <v>0</v>
      </c>
      <c r="H1878" s="33">
        <f t="shared" ref="H1878:H1883" si="18">F1878*(1+G1878/100)</f>
        <v>1</v>
      </c>
      <c r="I1878" s="475"/>
      <c r="J1878" s="15">
        <f t="shared" ref="J1878:J1883" si="19">H1878*I1878</f>
        <v>0</v>
      </c>
      <c r="K1878" s="34"/>
      <c r="L1878" s="35"/>
      <c r="M1878" s="34"/>
      <c r="N1878" s="35"/>
      <c r="O1878" s="15">
        <v>21</v>
      </c>
      <c r="P1878" s="15">
        <f t="shared" ref="P1878:P1883" si="20">J1878*(O1878/100)</f>
        <v>0</v>
      </c>
      <c r="Q1878" s="15">
        <f t="shared" ref="Q1878:Q1883" si="21">J1878+P1878</f>
        <v>0</v>
      </c>
      <c r="R1878" s="403"/>
      <c r="S1878" s="403"/>
      <c r="T1878" s="234"/>
      <c r="U1878" s="234"/>
      <c r="V1878" s="234"/>
      <c r="W1878" s="234"/>
      <c r="X1878" s="234"/>
      <c r="Y1878" s="234"/>
      <c r="Z1878" s="234"/>
      <c r="AA1878" s="234"/>
    </row>
    <row r="1879" spans="1:27" s="116" customFormat="1" ht="132" outlineLevel="3" x14ac:dyDescent="0.2">
      <c r="A1879" s="12">
        <v>2</v>
      </c>
      <c r="B1879" s="31" t="s">
        <v>2114</v>
      </c>
      <c r="C1879" s="32" t="s">
        <v>2115</v>
      </c>
      <c r="D1879" s="32"/>
      <c r="E1879" s="13" t="s">
        <v>26</v>
      </c>
      <c r="F1879" s="33">
        <v>2</v>
      </c>
      <c r="G1879" s="14">
        <v>0</v>
      </c>
      <c r="H1879" s="33">
        <f t="shared" si="18"/>
        <v>2</v>
      </c>
      <c r="I1879" s="475"/>
      <c r="J1879" s="15">
        <f t="shared" si="19"/>
        <v>0</v>
      </c>
      <c r="K1879" s="34"/>
      <c r="L1879" s="35"/>
      <c r="M1879" s="34"/>
      <c r="N1879" s="35"/>
      <c r="O1879" s="15">
        <v>21</v>
      </c>
      <c r="P1879" s="15">
        <f t="shared" si="20"/>
        <v>0</v>
      </c>
      <c r="Q1879" s="15">
        <f t="shared" si="21"/>
        <v>0</v>
      </c>
      <c r="R1879" s="403"/>
      <c r="S1879" s="403"/>
      <c r="T1879" s="234"/>
      <c r="U1879" s="234"/>
      <c r="V1879" s="234"/>
      <c r="W1879" s="234"/>
      <c r="X1879" s="234"/>
      <c r="Y1879" s="234"/>
      <c r="Z1879" s="234"/>
      <c r="AA1879" s="234"/>
    </row>
    <row r="1880" spans="1:27" s="116" customFormat="1" ht="120" outlineLevel="3" x14ac:dyDescent="0.2">
      <c r="A1880" s="12">
        <v>3</v>
      </c>
      <c r="B1880" s="31" t="s">
        <v>2116</v>
      </c>
      <c r="C1880" s="32" t="s">
        <v>2117</v>
      </c>
      <c r="D1880" s="32"/>
      <c r="E1880" s="13" t="s">
        <v>26</v>
      </c>
      <c r="F1880" s="33">
        <v>2</v>
      </c>
      <c r="G1880" s="14">
        <v>0</v>
      </c>
      <c r="H1880" s="33">
        <f t="shared" si="18"/>
        <v>2</v>
      </c>
      <c r="I1880" s="475"/>
      <c r="J1880" s="15">
        <f t="shared" si="19"/>
        <v>0</v>
      </c>
      <c r="K1880" s="34"/>
      <c r="L1880" s="35"/>
      <c r="M1880" s="34"/>
      <c r="N1880" s="35"/>
      <c r="O1880" s="15">
        <v>21</v>
      </c>
      <c r="P1880" s="15">
        <f t="shared" si="20"/>
        <v>0</v>
      </c>
      <c r="Q1880" s="15">
        <f t="shared" si="21"/>
        <v>0</v>
      </c>
      <c r="R1880" s="403"/>
      <c r="S1880" s="403"/>
      <c r="T1880" s="234"/>
      <c r="U1880" s="234"/>
      <c r="V1880" s="234"/>
      <c r="W1880" s="234"/>
      <c r="X1880" s="234"/>
      <c r="Y1880" s="234"/>
      <c r="Z1880" s="234"/>
      <c r="AA1880" s="234"/>
    </row>
    <row r="1881" spans="1:27" s="116" customFormat="1" ht="132" outlineLevel="3" x14ac:dyDescent="0.2">
      <c r="A1881" s="12">
        <v>4</v>
      </c>
      <c r="B1881" s="31" t="s">
        <v>2118</v>
      </c>
      <c r="C1881" s="32" t="s">
        <v>2119</v>
      </c>
      <c r="D1881" s="32"/>
      <c r="E1881" s="13" t="s">
        <v>26</v>
      </c>
      <c r="F1881" s="33">
        <v>1</v>
      </c>
      <c r="G1881" s="14">
        <v>0</v>
      </c>
      <c r="H1881" s="33">
        <f t="shared" si="18"/>
        <v>1</v>
      </c>
      <c r="I1881" s="475"/>
      <c r="J1881" s="15">
        <f t="shared" si="19"/>
        <v>0</v>
      </c>
      <c r="K1881" s="34"/>
      <c r="L1881" s="35"/>
      <c r="M1881" s="34"/>
      <c r="N1881" s="35"/>
      <c r="O1881" s="15">
        <v>21</v>
      </c>
      <c r="P1881" s="15">
        <f t="shared" si="20"/>
        <v>0</v>
      </c>
      <c r="Q1881" s="15">
        <f t="shared" si="21"/>
        <v>0</v>
      </c>
      <c r="R1881" s="403"/>
      <c r="S1881" s="403"/>
      <c r="T1881" s="234"/>
      <c r="U1881" s="234"/>
      <c r="V1881" s="234"/>
      <c r="W1881" s="234"/>
      <c r="X1881" s="234"/>
      <c r="Y1881" s="234"/>
      <c r="Z1881" s="234"/>
      <c r="AA1881" s="234"/>
    </row>
    <row r="1882" spans="1:27" s="116" customFormat="1" ht="132" outlineLevel="3" x14ac:dyDescent="0.2">
      <c r="A1882" s="12">
        <v>5</v>
      </c>
      <c r="B1882" s="31" t="s">
        <v>2120</v>
      </c>
      <c r="C1882" s="32" t="s">
        <v>2121</v>
      </c>
      <c r="D1882" s="32"/>
      <c r="E1882" s="13" t="s">
        <v>26</v>
      </c>
      <c r="F1882" s="33">
        <v>1</v>
      </c>
      <c r="G1882" s="14">
        <v>0</v>
      </c>
      <c r="H1882" s="33">
        <f t="shared" si="18"/>
        <v>1</v>
      </c>
      <c r="I1882" s="475"/>
      <c r="J1882" s="15">
        <f t="shared" si="19"/>
        <v>0</v>
      </c>
      <c r="K1882" s="34"/>
      <c r="L1882" s="35"/>
      <c r="M1882" s="34"/>
      <c r="N1882" s="35"/>
      <c r="O1882" s="15">
        <v>21</v>
      </c>
      <c r="P1882" s="15">
        <f t="shared" si="20"/>
        <v>0</v>
      </c>
      <c r="Q1882" s="15">
        <f t="shared" si="21"/>
        <v>0</v>
      </c>
      <c r="R1882" s="403"/>
      <c r="S1882" s="403"/>
      <c r="T1882" s="234"/>
      <c r="U1882" s="234"/>
      <c r="V1882" s="234"/>
      <c r="W1882" s="234"/>
      <c r="X1882" s="234"/>
      <c r="Y1882" s="234"/>
      <c r="Z1882" s="234"/>
      <c r="AA1882" s="234"/>
    </row>
    <row r="1883" spans="1:27" s="116" customFormat="1" ht="132" outlineLevel="3" x14ac:dyDescent="0.2">
      <c r="A1883" s="12">
        <v>6</v>
      </c>
      <c r="B1883" s="31" t="s">
        <v>2122</v>
      </c>
      <c r="C1883" s="32" t="s">
        <v>2123</v>
      </c>
      <c r="D1883" s="32"/>
      <c r="E1883" s="13" t="s">
        <v>26</v>
      </c>
      <c r="F1883" s="33">
        <v>1</v>
      </c>
      <c r="G1883" s="14">
        <v>0</v>
      </c>
      <c r="H1883" s="33">
        <f t="shared" si="18"/>
        <v>1</v>
      </c>
      <c r="I1883" s="475"/>
      <c r="J1883" s="15">
        <f t="shared" si="19"/>
        <v>0</v>
      </c>
      <c r="K1883" s="34"/>
      <c r="L1883" s="35"/>
      <c r="M1883" s="34"/>
      <c r="N1883" s="35"/>
      <c r="O1883" s="15">
        <v>21</v>
      </c>
      <c r="P1883" s="15">
        <f t="shared" si="20"/>
        <v>0</v>
      </c>
      <c r="Q1883" s="15">
        <f t="shared" si="21"/>
        <v>0</v>
      </c>
      <c r="R1883" s="403"/>
      <c r="S1883" s="403"/>
      <c r="T1883" s="234"/>
      <c r="U1883" s="234"/>
      <c r="V1883" s="234"/>
      <c r="W1883" s="234"/>
      <c r="X1883" s="234"/>
      <c r="Y1883" s="234"/>
      <c r="Z1883" s="234"/>
      <c r="AA1883" s="234"/>
    </row>
    <row r="1884" spans="1:27" s="30" customFormat="1" ht="24" outlineLevel="3" x14ac:dyDescent="0.2">
      <c r="A1884" s="12">
        <v>7</v>
      </c>
      <c r="B1884" s="31" t="s">
        <v>407</v>
      </c>
      <c r="C1884" s="32" t="s">
        <v>1859</v>
      </c>
      <c r="D1884" s="32"/>
      <c r="E1884" s="13" t="s">
        <v>0</v>
      </c>
      <c r="F1884" s="33">
        <f>SUM(J1878:J1883)/100</f>
        <v>0</v>
      </c>
      <c r="G1884" s="14">
        <v>0</v>
      </c>
      <c r="H1884" s="33">
        <f>F1884*(1+G1884/100)</f>
        <v>0</v>
      </c>
      <c r="I1884" s="475"/>
      <c r="J1884" s="15">
        <f>H1884*I1884</f>
        <v>0</v>
      </c>
      <c r="K1884" s="34"/>
      <c r="L1884" s="35">
        <f>H1884*K1884</f>
        <v>0</v>
      </c>
      <c r="M1884" s="34"/>
      <c r="N1884" s="35">
        <f>H1884*M1884</f>
        <v>0</v>
      </c>
      <c r="O1884" s="15">
        <v>21</v>
      </c>
      <c r="P1884" s="15">
        <f>J1884*(O1884/100)</f>
        <v>0</v>
      </c>
      <c r="Q1884" s="15">
        <f>J1884+P1884</f>
        <v>0</v>
      </c>
      <c r="R1884" s="400"/>
      <c r="S1884" s="400"/>
      <c r="T1884" s="232"/>
      <c r="U1884" s="232"/>
      <c r="V1884" s="232"/>
      <c r="W1884" s="232"/>
      <c r="X1884" s="232"/>
      <c r="Y1884" s="232"/>
      <c r="Z1884" s="232"/>
      <c r="AA1884" s="232"/>
    </row>
    <row r="1885" spans="1:27" s="60" customFormat="1" ht="12.75" customHeight="1" outlineLevel="3" x14ac:dyDescent="0.2">
      <c r="A1885" s="61"/>
      <c r="B1885" s="62"/>
      <c r="C1885" s="63"/>
      <c r="D1885" s="65"/>
      <c r="E1885" s="62"/>
      <c r="F1885" s="64"/>
      <c r="G1885" s="65"/>
      <c r="H1885" s="64"/>
      <c r="I1885" s="65"/>
      <c r="J1885" s="66"/>
      <c r="K1885" s="67"/>
      <c r="L1885" s="65"/>
      <c r="M1885" s="65"/>
      <c r="N1885" s="65"/>
      <c r="O1885" s="59" t="s">
        <v>2</v>
      </c>
      <c r="P1885" s="65"/>
      <c r="Q1885" s="65"/>
      <c r="R1885" s="402"/>
      <c r="S1885" s="402"/>
      <c r="T1885" s="233"/>
      <c r="U1885" s="233"/>
      <c r="V1885" s="233"/>
      <c r="W1885" s="233"/>
      <c r="X1885" s="233"/>
      <c r="Y1885" s="233"/>
      <c r="Z1885" s="233"/>
      <c r="AA1885" s="233"/>
    </row>
    <row r="1886" spans="1:27" s="21" customFormat="1" ht="16.5" customHeight="1" outlineLevel="2" x14ac:dyDescent="0.2">
      <c r="A1886" s="22"/>
      <c r="B1886" s="23"/>
      <c r="C1886" s="23" t="s">
        <v>1536</v>
      </c>
      <c r="D1886" s="29"/>
      <c r="E1886" s="6"/>
      <c r="F1886" s="24"/>
      <c r="G1886" s="25"/>
      <c r="H1886" s="24"/>
      <c r="I1886" s="25"/>
      <c r="J1886" s="26">
        <f>SUBTOTAL(9,J1887:J1889)</f>
        <v>0</v>
      </c>
      <c r="K1886" s="27"/>
      <c r="L1886" s="28">
        <f>SUBTOTAL(9,L1887:L1889)</f>
        <v>0</v>
      </c>
      <c r="M1886" s="25"/>
      <c r="N1886" s="28">
        <f>SUBTOTAL(9,N1887:N1889)</f>
        <v>0</v>
      </c>
      <c r="O1886" s="57" t="s">
        <v>2</v>
      </c>
      <c r="P1886" s="26">
        <f>SUBTOTAL(9,P1887:P1889)</f>
        <v>0</v>
      </c>
      <c r="Q1886" s="26">
        <f>SUBTOTAL(9,Q1887:Q1889)</f>
        <v>0</v>
      </c>
      <c r="R1886" s="399"/>
      <c r="S1886" s="399"/>
      <c r="T1886" s="231"/>
      <c r="U1886" s="231"/>
      <c r="V1886" s="231"/>
      <c r="W1886" s="231"/>
      <c r="X1886" s="231"/>
      <c r="Y1886" s="231"/>
      <c r="Z1886" s="231"/>
      <c r="AA1886" s="231"/>
    </row>
    <row r="1887" spans="1:27" s="116" customFormat="1" ht="132" outlineLevel="3" x14ac:dyDescent="0.2">
      <c r="A1887" s="12">
        <v>1</v>
      </c>
      <c r="B1887" s="31" t="s">
        <v>2124</v>
      </c>
      <c r="C1887" s="32" t="s">
        <v>2125</v>
      </c>
      <c r="D1887" s="32"/>
      <c r="E1887" s="13" t="s">
        <v>26</v>
      </c>
      <c r="F1887" s="33">
        <v>1</v>
      </c>
      <c r="G1887" s="14">
        <v>0</v>
      </c>
      <c r="H1887" s="33">
        <f>F1887*(1+G1887/100)</f>
        <v>1</v>
      </c>
      <c r="I1887" s="475"/>
      <c r="J1887" s="15">
        <f>H1887*I1887</f>
        <v>0</v>
      </c>
      <c r="K1887" s="34"/>
      <c r="L1887" s="35"/>
      <c r="M1887" s="34"/>
      <c r="N1887" s="35"/>
      <c r="O1887" s="15">
        <v>21</v>
      </c>
      <c r="P1887" s="15">
        <f>J1887*(O1887/100)</f>
        <v>0</v>
      </c>
      <c r="Q1887" s="15">
        <f>J1887+P1887</f>
        <v>0</v>
      </c>
      <c r="R1887" s="403"/>
      <c r="S1887" s="403"/>
      <c r="T1887" s="234"/>
      <c r="U1887" s="234"/>
      <c r="V1887" s="234"/>
      <c r="W1887" s="234"/>
      <c r="X1887" s="234"/>
      <c r="Y1887" s="234"/>
      <c r="Z1887" s="234"/>
      <c r="AA1887" s="234"/>
    </row>
    <row r="1888" spans="1:27" s="30" customFormat="1" ht="24" outlineLevel="3" x14ac:dyDescent="0.2">
      <c r="A1888" s="12">
        <v>2</v>
      </c>
      <c r="B1888" s="31" t="s">
        <v>407</v>
      </c>
      <c r="C1888" s="32" t="s">
        <v>1859</v>
      </c>
      <c r="D1888" s="32"/>
      <c r="E1888" s="13" t="s">
        <v>0</v>
      </c>
      <c r="F1888" s="33">
        <f>SUM(J1887)/100</f>
        <v>0</v>
      </c>
      <c r="G1888" s="14">
        <v>0</v>
      </c>
      <c r="H1888" s="33">
        <f>F1888*(1+G1888/100)</f>
        <v>0</v>
      </c>
      <c r="I1888" s="475"/>
      <c r="J1888" s="15">
        <f>H1888*I1888</f>
        <v>0</v>
      </c>
      <c r="K1888" s="34"/>
      <c r="L1888" s="35">
        <f>H1888*K1888</f>
        <v>0</v>
      </c>
      <c r="M1888" s="34"/>
      <c r="N1888" s="35">
        <f>H1888*M1888</f>
        <v>0</v>
      </c>
      <c r="O1888" s="15">
        <v>21</v>
      </c>
      <c r="P1888" s="15">
        <f>J1888*(O1888/100)</f>
        <v>0</v>
      </c>
      <c r="Q1888" s="15">
        <f>J1888+P1888</f>
        <v>0</v>
      </c>
      <c r="R1888" s="400"/>
      <c r="S1888" s="400"/>
      <c r="T1888" s="232"/>
      <c r="U1888" s="232"/>
      <c r="V1888" s="232"/>
      <c r="W1888" s="232"/>
      <c r="X1888" s="232"/>
      <c r="Y1888" s="232"/>
      <c r="Z1888" s="232"/>
      <c r="AA1888" s="232"/>
    </row>
    <row r="1889" spans="1:27" s="60" customFormat="1" ht="12.75" customHeight="1" outlineLevel="3" x14ac:dyDescent="0.2">
      <c r="A1889" s="61"/>
      <c r="B1889" s="62"/>
      <c r="C1889" s="63"/>
      <c r="D1889" s="65"/>
      <c r="E1889" s="62"/>
      <c r="F1889" s="64"/>
      <c r="G1889" s="65"/>
      <c r="H1889" s="64"/>
      <c r="I1889" s="65"/>
      <c r="J1889" s="66"/>
      <c r="K1889" s="67"/>
      <c r="L1889" s="65"/>
      <c r="M1889" s="65"/>
      <c r="N1889" s="65"/>
      <c r="O1889" s="59" t="s">
        <v>2</v>
      </c>
      <c r="P1889" s="65"/>
      <c r="Q1889" s="65"/>
      <c r="R1889" s="402"/>
      <c r="S1889" s="402"/>
      <c r="T1889" s="233"/>
      <c r="U1889" s="233"/>
      <c r="V1889" s="233"/>
      <c r="W1889" s="233"/>
      <c r="X1889" s="233"/>
      <c r="Y1889" s="233"/>
      <c r="Z1889" s="233"/>
      <c r="AA1889" s="233"/>
    </row>
    <row r="1890" spans="1:27" s="21" customFormat="1" ht="16.5" customHeight="1" outlineLevel="2" x14ac:dyDescent="0.2">
      <c r="A1890" s="22"/>
      <c r="B1890" s="23"/>
      <c r="C1890" s="23" t="s">
        <v>1625</v>
      </c>
      <c r="D1890" s="29"/>
      <c r="E1890" s="6"/>
      <c r="F1890" s="24"/>
      <c r="G1890" s="25"/>
      <c r="H1890" s="24"/>
      <c r="I1890" s="25"/>
      <c r="J1890" s="26">
        <f>SUBTOTAL(9,J1891:J2224)</f>
        <v>0</v>
      </c>
      <c r="K1890" s="27"/>
      <c r="L1890" s="28">
        <f>SUBTOTAL(9,L1891:L2224)</f>
        <v>2.0886415999999999</v>
      </c>
      <c r="M1890" s="25"/>
      <c r="N1890" s="28">
        <f>SUBTOTAL(9,N1891:N2224)</f>
        <v>0</v>
      </c>
      <c r="O1890" s="57" t="s">
        <v>2</v>
      </c>
      <c r="P1890" s="26">
        <f>SUBTOTAL(9,P1891:P2224)</f>
        <v>0</v>
      </c>
      <c r="Q1890" s="26">
        <f>SUBTOTAL(9,Q1891:Q2224)</f>
        <v>0</v>
      </c>
      <c r="R1890" s="399"/>
      <c r="S1890" s="399"/>
      <c r="T1890" s="231"/>
      <c r="U1890" s="231"/>
      <c r="V1890" s="231"/>
      <c r="W1890" s="231"/>
      <c r="X1890" s="231"/>
      <c r="Y1890" s="231"/>
      <c r="Z1890" s="231"/>
      <c r="AA1890" s="231"/>
    </row>
    <row r="1891" spans="1:27" s="30" customFormat="1" ht="24" outlineLevel="3" x14ac:dyDescent="0.2">
      <c r="A1891" s="12">
        <v>1</v>
      </c>
      <c r="B1891" s="31" t="s">
        <v>287</v>
      </c>
      <c r="C1891" s="32" t="s">
        <v>1997</v>
      </c>
      <c r="D1891" s="32" t="s">
        <v>16</v>
      </c>
      <c r="E1891" s="13" t="s">
        <v>3</v>
      </c>
      <c r="F1891" s="33">
        <v>369.2</v>
      </c>
      <c r="G1891" s="14">
        <v>0</v>
      </c>
      <c r="H1891" s="33">
        <f>F1891*(1+G1891/100)</f>
        <v>369.2</v>
      </c>
      <c r="I1891" s="475"/>
      <c r="J1891" s="15">
        <f>H1891*I1891</f>
        <v>0</v>
      </c>
      <c r="K1891" s="34">
        <v>1.6000000000000001E-4</v>
      </c>
      <c r="L1891" s="35">
        <f>H1891*K1891</f>
        <v>5.9072000000000006E-2</v>
      </c>
      <c r="M1891" s="34"/>
      <c r="N1891" s="35">
        <f>H1891*M1891</f>
        <v>0</v>
      </c>
      <c r="O1891" s="15">
        <v>21</v>
      </c>
      <c r="P1891" s="15">
        <f>J1891*(O1891/100)</f>
        <v>0</v>
      </c>
      <c r="Q1891" s="15">
        <f>J1891+P1891</f>
        <v>0</v>
      </c>
      <c r="R1891" s="400"/>
      <c r="S1891" s="400"/>
      <c r="T1891" s="232"/>
      <c r="U1891" s="232"/>
      <c r="V1891" s="232"/>
      <c r="W1891" s="232"/>
      <c r="X1891" s="232"/>
      <c r="Y1891" s="232"/>
      <c r="Z1891" s="232"/>
      <c r="AA1891" s="232"/>
    </row>
    <row r="1892" spans="1:27" s="36" customFormat="1" ht="11.25" outlineLevel="4" x14ac:dyDescent="0.2">
      <c r="A1892" s="37"/>
      <c r="B1892" s="38"/>
      <c r="C1892" s="39" t="s">
        <v>1182</v>
      </c>
      <c r="D1892" s="39"/>
      <c r="E1892" s="38"/>
      <c r="F1892" s="40">
        <v>0</v>
      </c>
      <c r="G1892" s="41"/>
      <c r="H1892" s="42"/>
      <c r="I1892" s="41"/>
      <c r="J1892" s="43"/>
      <c r="K1892" s="44"/>
      <c r="L1892" s="41"/>
      <c r="M1892" s="41"/>
      <c r="N1892" s="41"/>
      <c r="O1892" s="58" t="s">
        <v>2</v>
      </c>
      <c r="P1892" s="41"/>
      <c r="Q1892" s="41"/>
      <c r="R1892" s="401"/>
      <c r="S1892" s="401"/>
    </row>
    <row r="1893" spans="1:27" s="36" customFormat="1" ht="11.25" outlineLevel="4" x14ac:dyDescent="0.2">
      <c r="A1893" s="37"/>
      <c r="B1893" s="38"/>
      <c r="C1893" s="39" t="s">
        <v>1403</v>
      </c>
      <c r="D1893" s="39"/>
      <c r="E1893" s="38"/>
      <c r="F1893" s="40">
        <v>0</v>
      </c>
      <c r="G1893" s="41"/>
      <c r="H1893" s="42"/>
      <c r="I1893" s="41"/>
      <c r="J1893" s="43"/>
      <c r="K1893" s="44"/>
      <c r="L1893" s="41"/>
      <c r="M1893" s="41"/>
      <c r="N1893" s="41"/>
      <c r="O1893" s="58" t="s">
        <v>2</v>
      </c>
      <c r="P1893" s="41"/>
      <c r="Q1893" s="41"/>
      <c r="R1893" s="401"/>
      <c r="S1893" s="401"/>
    </row>
    <row r="1894" spans="1:27" s="36" customFormat="1" ht="11.25" outlineLevel="4" x14ac:dyDescent="0.2">
      <c r="A1894" s="37"/>
      <c r="B1894" s="38"/>
      <c r="C1894" s="39" t="s">
        <v>1372</v>
      </c>
      <c r="D1894" s="39"/>
      <c r="E1894" s="38"/>
      <c r="F1894" s="40">
        <v>107.63999999999999</v>
      </c>
      <c r="G1894" s="41"/>
      <c r="H1894" s="42"/>
      <c r="I1894" s="41"/>
      <c r="J1894" s="43"/>
      <c r="K1894" s="44"/>
      <c r="L1894" s="41"/>
      <c r="M1894" s="41"/>
      <c r="N1894" s="41"/>
      <c r="O1894" s="58" t="s">
        <v>2</v>
      </c>
      <c r="P1894" s="41"/>
      <c r="Q1894" s="41"/>
      <c r="R1894" s="401"/>
      <c r="S1894" s="401"/>
    </row>
    <row r="1895" spans="1:27" s="36" customFormat="1" ht="11.25" outlineLevel="4" x14ac:dyDescent="0.2">
      <c r="A1895" s="37"/>
      <c r="B1895" s="38"/>
      <c r="C1895" s="39" t="s">
        <v>1316</v>
      </c>
      <c r="D1895" s="39"/>
      <c r="E1895" s="38"/>
      <c r="F1895" s="40">
        <v>2.76</v>
      </c>
      <c r="G1895" s="41"/>
      <c r="H1895" s="42"/>
      <c r="I1895" s="41"/>
      <c r="J1895" s="43"/>
      <c r="K1895" s="44"/>
      <c r="L1895" s="41"/>
      <c r="M1895" s="41"/>
      <c r="N1895" s="41"/>
      <c r="O1895" s="58" t="s">
        <v>2</v>
      </c>
      <c r="P1895" s="41"/>
      <c r="Q1895" s="41"/>
      <c r="R1895" s="401"/>
      <c r="S1895" s="401"/>
    </row>
    <row r="1896" spans="1:27" s="36" customFormat="1" ht="11.25" outlineLevel="4" x14ac:dyDescent="0.2">
      <c r="A1896" s="37"/>
      <c r="B1896" s="38"/>
      <c r="C1896" s="39" t="s">
        <v>1317</v>
      </c>
      <c r="D1896" s="39"/>
      <c r="E1896" s="38"/>
      <c r="F1896" s="40">
        <v>21.21</v>
      </c>
      <c r="G1896" s="41"/>
      <c r="H1896" s="42"/>
      <c r="I1896" s="41"/>
      <c r="J1896" s="43"/>
      <c r="K1896" s="44"/>
      <c r="L1896" s="41"/>
      <c r="M1896" s="41"/>
      <c r="N1896" s="41"/>
      <c r="O1896" s="58" t="s">
        <v>2</v>
      </c>
      <c r="P1896" s="41"/>
      <c r="Q1896" s="41"/>
      <c r="R1896" s="401"/>
      <c r="S1896" s="401"/>
    </row>
    <row r="1897" spans="1:27" s="36" customFormat="1" ht="11.25" outlineLevel="4" x14ac:dyDescent="0.2">
      <c r="A1897" s="37"/>
      <c r="B1897" s="38"/>
      <c r="C1897" s="39" t="s">
        <v>1318</v>
      </c>
      <c r="D1897" s="39"/>
      <c r="E1897" s="38"/>
      <c r="F1897" s="40">
        <v>2.8</v>
      </c>
      <c r="G1897" s="41"/>
      <c r="H1897" s="42"/>
      <c r="I1897" s="41"/>
      <c r="J1897" s="43"/>
      <c r="K1897" s="44"/>
      <c r="L1897" s="41"/>
      <c r="M1897" s="41"/>
      <c r="N1897" s="41"/>
      <c r="O1897" s="58" t="s">
        <v>2</v>
      </c>
      <c r="P1897" s="41"/>
      <c r="Q1897" s="41"/>
      <c r="R1897" s="401"/>
      <c r="S1897" s="401"/>
    </row>
    <row r="1898" spans="1:27" s="36" customFormat="1" ht="11.25" outlineLevel="4" x14ac:dyDescent="0.2">
      <c r="A1898" s="37"/>
      <c r="B1898" s="38"/>
      <c r="C1898" s="39" t="s">
        <v>1373</v>
      </c>
      <c r="D1898" s="39"/>
      <c r="E1898" s="38"/>
      <c r="F1898" s="40">
        <v>30.36</v>
      </c>
      <c r="G1898" s="41"/>
      <c r="H1898" s="42"/>
      <c r="I1898" s="41"/>
      <c r="J1898" s="43"/>
      <c r="K1898" s="44"/>
      <c r="L1898" s="41"/>
      <c r="M1898" s="41"/>
      <c r="N1898" s="41"/>
      <c r="O1898" s="58" t="s">
        <v>2</v>
      </c>
      <c r="P1898" s="41"/>
      <c r="Q1898" s="41"/>
      <c r="R1898" s="401"/>
      <c r="S1898" s="401"/>
    </row>
    <row r="1899" spans="1:27" s="36" customFormat="1" ht="11.25" outlineLevel="4" x14ac:dyDescent="0.2">
      <c r="A1899" s="37"/>
      <c r="B1899" s="38"/>
      <c r="C1899" s="39" t="s">
        <v>1319</v>
      </c>
      <c r="D1899" s="39"/>
      <c r="E1899" s="38"/>
      <c r="F1899" s="40">
        <v>4.4000000000000004</v>
      </c>
      <c r="G1899" s="41"/>
      <c r="H1899" s="42"/>
      <c r="I1899" s="41"/>
      <c r="J1899" s="43"/>
      <c r="K1899" s="44"/>
      <c r="L1899" s="41"/>
      <c r="M1899" s="41"/>
      <c r="N1899" s="41"/>
      <c r="O1899" s="58" t="s">
        <v>2</v>
      </c>
      <c r="P1899" s="41"/>
      <c r="Q1899" s="41"/>
      <c r="R1899" s="401"/>
      <c r="S1899" s="401"/>
    </row>
    <row r="1900" spans="1:27" s="36" customFormat="1" ht="11.25" outlineLevel="4" x14ac:dyDescent="0.2">
      <c r="A1900" s="37"/>
      <c r="B1900" s="38"/>
      <c r="C1900" s="39" t="s">
        <v>1321</v>
      </c>
      <c r="D1900" s="39"/>
      <c r="E1900" s="38"/>
      <c r="F1900" s="40">
        <v>28.3</v>
      </c>
      <c r="G1900" s="41"/>
      <c r="H1900" s="42"/>
      <c r="I1900" s="41"/>
      <c r="J1900" s="43"/>
      <c r="K1900" s="44"/>
      <c r="L1900" s="41"/>
      <c r="M1900" s="41"/>
      <c r="N1900" s="41"/>
      <c r="O1900" s="58" t="s">
        <v>2</v>
      </c>
      <c r="P1900" s="41"/>
      <c r="Q1900" s="41"/>
      <c r="R1900" s="401"/>
      <c r="S1900" s="401"/>
    </row>
    <row r="1901" spans="1:27" s="36" customFormat="1" ht="11.25" outlineLevel="4" x14ac:dyDescent="0.2">
      <c r="A1901" s="37"/>
      <c r="B1901" s="38"/>
      <c r="C1901" s="39" t="s">
        <v>1325</v>
      </c>
      <c r="D1901" s="39"/>
      <c r="E1901" s="38"/>
      <c r="F1901" s="40">
        <v>4.93</v>
      </c>
      <c r="G1901" s="41"/>
      <c r="H1901" s="42"/>
      <c r="I1901" s="41"/>
      <c r="J1901" s="43"/>
      <c r="K1901" s="44"/>
      <c r="L1901" s="41"/>
      <c r="M1901" s="41"/>
      <c r="N1901" s="41"/>
      <c r="O1901" s="58" t="s">
        <v>2</v>
      </c>
      <c r="P1901" s="41"/>
      <c r="Q1901" s="41"/>
      <c r="R1901" s="401"/>
      <c r="S1901" s="401"/>
    </row>
    <row r="1902" spans="1:27" s="36" customFormat="1" ht="11.25" outlineLevel="4" x14ac:dyDescent="0.2">
      <c r="A1902" s="37"/>
      <c r="B1902" s="38"/>
      <c r="C1902" s="39" t="s">
        <v>1377</v>
      </c>
      <c r="D1902" s="39"/>
      <c r="E1902" s="38"/>
      <c r="F1902" s="40">
        <v>51.099999999999994</v>
      </c>
      <c r="G1902" s="41"/>
      <c r="H1902" s="42"/>
      <c r="I1902" s="41"/>
      <c r="J1902" s="43"/>
      <c r="K1902" s="44"/>
      <c r="L1902" s="41"/>
      <c r="M1902" s="41"/>
      <c r="N1902" s="41"/>
      <c r="O1902" s="58" t="s">
        <v>2</v>
      </c>
      <c r="P1902" s="41"/>
      <c r="Q1902" s="41"/>
      <c r="R1902" s="401"/>
      <c r="S1902" s="401"/>
    </row>
    <row r="1903" spans="1:27" s="36" customFormat="1" ht="11.25" outlineLevel="4" x14ac:dyDescent="0.2">
      <c r="A1903" s="37"/>
      <c r="B1903" s="38"/>
      <c r="C1903" s="39" t="s">
        <v>1330</v>
      </c>
      <c r="D1903" s="39"/>
      <c r="E1903" s="38"/>
      <c r="F1903" s="40">
        <v>10.199999999999999</v>
      </c>
      <c r="G1903" s="41"/>
      <c r="H1903" s="42"/>
      <c r="I1903" s="41"/>
      <c r="J1903" s="43"/>
      <c r="K1903" s="44"/>
      <c r="L1903" s="41"/>
      <c r="M1903" s="41"/>
      <c r="N1903" s="41"/>
      <c r="O1903" s="58" t="s">
        <v>2</v>
      </c>
      <c r="P1903" s="41"/>
      <c r="Q1903" s="41"/>
      <c r="R1903" s="401"/>
      <c r="S1903" s="401"/>
    </row>
    <row r="1904" spans="1:27" s="36" customFormat="1" ht="11.25" outlineLevel="4" x14ac:dyDescent="0.2">
      <c r="A1904" s="37"/>
      <c r="B1904" s="38"/>
      <c r="C1904" s="39" t="s">
        <v>999</v>
      </c>
      <c r="D1904" s="39"/>
      <c r="E1904" s="38"/>
      <c r="F1904" s="40">
        <v>3.6</v>
      </c>
      <c r="G1904" s="41"/>
      <c r="H1904" s="42"/>
      <c r="I1904" s="41"/>
      <c r="J1904" s="43"/>
      <c r="K1904" s="44"/>
      <c r="L1904" s="41"/>
      <c r="M1904" s="41"/>
      <c r="N1904" s="41"/>
      <c r="O1904" s="58" t="s">
        <v>2</v>
      </c>
      <c r="P1904" s="41"/>
      <c r="Q1904" s="41"/>
      <c r="R1904" s="401"/>
      <c r="S1904" s="401"/>
    </row>
    <row r="1905" spans="1:19" s="36" customFormat="1" ht="11.25" outlineLevel="4" x14ac:dyDescent="0.2">
      <c r="A1905" s="37"/>
      <c r="B1905" s="38"/>
      <c r="C1905" s="39" t="s">
        <v>1331</v>
      </c>
      <c r="D1905" s="39"/>
      <c r="E1905" s="38"/>
      <c r="F1905" s="40">
        <v>5.2</v>
      </c>
      <c r="G1905" s="41"/>
      <c r="H1905" s="42"/>
      <c r="I1905" s="41"/>
      <c r="J1905" s="43"/>
      <c r="K1905" s="44"/>
      <c r="L1905" s="41"/>
      <c r="M1905" s="41"/>
      <c r="N1905" s="41"/>
      <c r="O1905" s="58" t="s">
        <v>2</v>
      </c>
      <c r="P1905" s="41"/>
      <c r="Q1905" s="41"/>
      <c r="R1905" s="401"/>
      <c r="S1905" s="401"/>
    </row>
    <row r="1906" spans="1:19" s="36" customFormat="1" ht="11.25" outlineLevel="4" x14ac:dyDescent="0.2">
      <c r="A1906" s="37"/>
      <c r="B1906" s="38"/>
      <c r="C1906" s="39" t="s">
        <v>1332</v>
      </c>
      <c r="D1906" s="39"/>
      <c r="E1906" s="38"/>
      <c r="F1906" s="40">
        <v>12</v>
      </c>
      <c r="G1906" s="41"/>
      <c r="H1906" s="42"/>
      <c r="I1906" s="41"/>
      <c r="J1906" s="43"/>
      <c r="K1906" s="44"/>
      <c r="L1906" s="41"/>
      <c r="M1906" s="41"/>
      <c r="N1906" s="41"/>
      <c r="O1906" s="58" t="s">
        <v>2</v>
      </c>
      <c r="P1906" s="41"/>
      <c r="Q1906" s="41"/>
      <c r="R1906" s="401"/>
      <c r="S1906" s="401"/>
    </row>
    <row r="1907" spans="1:19" s="36" customFormat="1" ht="11.25" outlineLevel="4" x14ac:dyDescent="0.2">
      <c r="A1907" s="37"/>
      <c r="B1907" s="38"/>
      <c r="C1907" s="39" t="s">
        <v>848</v>
      </c>
      <c r="D1907" s="39"/>
      <c r="E1907" s="38"/>
      <c r="F1907" s="40">
        <v>1.6</v>
      </c>
      <c r="G1907" s="41"/>
      <c r="H1907" s="42"/>
      <c r="I1907" s="41"/>
      <c r="J1907" s="43"/>
      <c r="K1907" s="44"/>
      <c r="L1907" s="41"/>
      <c r="M1907" s="41"/>
      <c r="N1907" s="41"/>
      <c r="O1907" s="58" t="s">
        <v>2</v>
      </c>
      <c r="P1907" s="41"/>
      <c r="Q1907" s="41"/>
      <c r="R1907" s="401"/>
      <c r="S1907" s="401"/>
    </row>
    <row r="1908" spans="1:19" s="36" customFormat="1" ht="11.25" outlineLevel="4" x14ac:dyDescent="0.2">
      <c r="A1908" s="37"/>
      <c r="B1908" s="38"/>
      <c r="C1908" s="39" t="s">
        <v>1333</v>
      </c>
      <c r="D1908" s="39"/>
      <c r="E1908" s="38"/>
      <c r="F1908" s="40">
        <v>2.8</v>
      </c>
      <c r="G1908" s="41"/>
      <c r="H1908" s="42"/>
      <c r="I1908" s="41"/>
      <c r="J1908" s="43"/>
      <c r="K1908" s="44"/>
      <c r="L1908" s="41"/>
      <c r="M1908" s="41"/>
      <c r="N1908" s="41"/>
      <c r="O1908" s="58" t="s">
        <v>2</v>
      </c>
      <c r="P1908" s="41"/>
      <c r="Q1908" s="41"/>
      <c r="R1908" s="401"/>
      <c r="S1908" s="401"/>
    </row>
    <row r="1909" spans="1:19" s="36" customFormat="1" ht="11.25" outlineLevel="4" x14ac:dyDescent="0.2">
      <c r="A1909" s="37"/>
      <c r="B1909" s="38"/>
      <c r="C1909" s="39" t="s">
        <v>1249</v>
      </c>
      <c r="D1909" s="39"/>
      <c r="E1909" s="38"/>
      <c r="F1909" s="40">
        <v>10.8</v>
      </c>
      <c r="G1909" s="41"/>
      <c r="H1909" s="42"/>
      <c r="I1909" s="41"/>
      <c r="J1909" s="43"/>
      <c r="K1909" s="44"/>
      <c r="L1909" s="41"/>
      <c r="M1909" s="41"/>
      <c r="N1909" s="41"/>
      <c r="O1909" s="58" t="s">
        <v>2</v>
      </c>
      <c r="P1909" s="41"/>
      <c r="Q1909" s="41"/>
      <c r="R1909" s="401"/>
      <c r="S1909" s="401"/>
    </row>
    <row r="1910" spans="1:19" s="36" customFormat="1" ht="11.25" outlineLevel="4" x14ac:dyDescent="0.2">
      <c r="A1910" s="37"/>
      <c r="B1910" s="38"/>
      <c r="C1910" s="39" t="s">
        <v>1250</v>
      </c>
      <c r="D1910" s="39"/>
      <c r="E1910" s="38"/>
      <c r="F1910" s="40">
        <v>5.4</v>
      </c>
      <c r="G1910" s="41"/>
      <c r="H1910" s="42"/>
      <c r="I1910" s="41"/>
      <c r="J1910" s="43"/>
      <c r="K1910" s="44"/>
      <c r="L1910" s="41"/>
      <c r="M1910" s="41"/>
      <c r="N1910" s="41"/>
      <c r="O1910" s="58" t="s">
        <v>2</v>
      </c>
      <c r="P1910" s="41"/>
      <c r="Q1910" s="41"/>
      <c r="R1910" s="401"/>
      <c r="S1910" s="401"/>
    </row>
    <row r="1911" spans="1:19" s="36" customFormat="1" ht="11.25" outlineLevel="4" x14ac:dyDescent="0.2">
      <c r="A1911" s="37"/>
      <c r="B1911" s="38"/>
      <c r="C1911" s="39" t="s">
        <v>1251</v>
      </c>
      <c r="D1911" s="39"/>
      <c r="E1911" s="38"/>
      <c r="F1911" s="40">
        <v>5.4</v>
      </c>
      <c r="G1911" s="41"/>
      <c r="H1911" s="42"/>
      <c r="I1911" s="41"/>
      <c r="J1911" s="43"/>
      <c r="K1911" s="44"/>
      <c r="L1911" s="41"/>
      <c r="M1911" s="41"/>
      <c r="N1911" s="41"/>
      <c r="O1911" s="58" t="s">
        <v>2</v>
      </c>
      <c r="P1911" s="41"/>
      <c r="Q1911" s="41"/>
      <c r="R1911" s="401"/>
      <c r="S1911" s="401"/>
    </row>
    <row r="1912" spans="1:19" s="36" customFormat="1" ht="11.25" outlineLevel="4" x14ac:dyDescent="0.2">
      <c r="A1912" s="37"/>
      <c r="B1912" s="38"/>
      <c r="C1912" s="39" t="s">
        <v>1378</v>
      </c>
      <c r="D1912" s="39"/>
      <c r="E1912" s="38"/>
      <c r="F1912" s="40">
        <v>31.92</v>
      </c>
      <c r="G1912" s="41"/>
      <c r="H1912" s="42"/>
      <c r="I1912" s="41"/>
      <c r="J1912" s="43"/>
      <c r="K1912" s="44"/>
      <c r="L1912" s="41"/>
      <c r="M1912" s="41"/>
      <c r="N1912" s="41"/>
      <c r="O1912" s="58" t="s">
        <v>2</v>
      </c>
      <c r="P1912" s="41"/>
      <c r="Q1912" s="41"/>
      <c r="R1912" s="401"/>
      <c r="S1912" s="401"/>
    </row>
    <row r="1913" spans="1:19" s="36" customFormat="1" ht="11.25" outlineLevel="4" x14ac:dyDescent="0.2">
      <c r="A1913" s="37"/>
      <c r="B1913" s="38"/>
      <c r="C1913" s="39" t="s">
        <v>1253</v>
      </c>
      <c r="D1913" s="39"/>
      <c r="E1913" s="38"/>
      <c r="F1913" s="40">
        <v>12.12</v>
      </c>
      <c r="G1913" s="41"/>
      <c r="H1913" s="42"/>
      <c r="I1913" s="41"/>
      <c r="J1913" s="43"/>
      <c r="K1913" s="44"/>
      <c r="L1913" s="41"/>
      <c r="M1913" s="41"/>
      <c r="N1913" s="41"/>
      <c r="O1913" s="58" t="s">
        <v>2</v>
      </c>
      <c r="P1913" s="41"/>
      <c r="Q1913" s="41"/>
      <c r="R1913" s="401"/>
      <c r="S1913" s="401"/>
    </row>
    <row r="1914" spans="1:19" s="36" customFormat="1" ht="11.25" outlineLevel="4" x14ac:dyDescent="0.2">
      <c r="A1914" s="37"/>
      <c r="B1914" s="38"/>
      <c r="C1914" s="39"/>
      <c r="D1914" s="39"/>
      <c r="E1914" s="38"/>
      <c r="F1914" s="40">
        <v>0</v>
      </c>
      <c r="G1914" s="41"/>
      <c r="H1914" s="42"/>
      <c r="I1914" s="41"/>
      <c r="J1914" s="43"/>
      <c r="K1914" s="44"/>
      <c r="L1914" s="41"/>
      <c r="M1914" s="41"/>
      <c r="N1914" s="41"/>
      <c r="O1914" s="58" t="s">
        <v>2</v>
      </c>
      <c r="P1914" s="41"/>
      <c r="Q1914" s="41"/>
      <c r="R1914" s="401"/>
      <c r="S1914" s="401"/>
    </row>
    <row r="1915" spans="1:19" s="36" customFormat="1" ht="11.25" outlineLevel="4" x14ac:dyDescent="0.2">
      <c r="A1915" s="37"/>
      <c r="B1915" s="38"/>
      <c r="C1915" s="39" t="s">
        <v>122</v>
      </c>
      <c r="D1915" s="39"/>
      <c r="E1915" s="38"/>
      <c r="F1915" s="40">
        <v>0</v>
      </c>
      <c r="G1915" s="41"/>
      <c r="H1915" s="42"/>
      <c r="I1915" s="41"/>
      <c r="J1915" s="43"/>
      <c r="K1915" s="44"/>
      <c r="L1915" s="41"/>
      <c r="M1915" s="41"/>
      <c r="N1915" s="41"/>
      <c r="O1915" s="58" t="s">
        <v>2</v>
      </c>
      <c r="P1915" s="41"/>
      <c r="Q1915" s="41"/>
      <c r="R1915" s="401"/>
      <c r="S1915" s="401"/>
    </row>
    <row r="1916" spans="1:19" s="36" customFormat="1" ht="11.25" outlineLevel="4" x14ac:dyDescent="0.2">
      <c r="A1916" s="37"/>
      <c r="B1916" s="38"/>
      <c r="C1916" s="39" t="s">
        <v>1065</v>
      </c>
      <c r="D1916" s="39"/>
      <c r="E1916" s="38"/>
      <c r="F1916" s="40">
        <v>23</v>
      </c>
      <c r="G1916" s="41"/>
      <c r="H1916" s="42"/>
      <c r="I1916" s="41"/>
      <c r="J1916" s="43"/>
      <c r="K1916" s="44"/>
      <c r="L1916" s="41"/>
      <c r="M1916" s="41"/>
      <c r="N1916" s="41"/>
      <c r="O1916" s="58" t="s">
        <v>2</v>
      </c>
      <c r="P1916" s="41"/>
      <c r="Q1916" s="41"/>
      <c r="R1916" s="401"/>
      <c r="S1916" s="401"/>
    </row>
    <row r="1917" spans="1:19" s="36" customFormat="1" ht="11.25" outlineLevel="4" x14ac:dyDescent="0.2">
      <c r="A1917" s="37"/>
      <c r="B1917" s="38"/>
      <c r="C1917" s="39" t="s">
        <v>1067</v>
      </c>
      <c r="D1917" s="39"/>
      <c r="E1917" s="38"/>
      <c r="F1917" s="40">
        <v>11</v>
      </c>
      <c r="G1917" s="41"/>
      <c r="H1917" s="42"/>
      <c r="I1917" s="41"/>
      <c r="J1917" s="43"/>
      <c r="K1917" s="44"/>
      <c r="L1917" s="41"/>
      <c r="M1917" s="41"/>
      <c r="N1917" s="41"/>
      <c r="O1917" s="58" t="s">
        <v>2</v>
      </c>
      <c r="P1917" s="41"/>
      <c r="Q1917" s="41"/>
      <c r="R1917" s="401"/>
      <c r="S1917" s="401"/>
    </row>
    <row r="1918" spans="1:19" s="36" customFormat="1" ht="11.25" outlineLevel="4" x14ac:dyDescent="0.2">
      <c r="A1918" s="37"/>
      <c r="B1918" s="38"/>
      <c r="C1918" s="39" t="s">
        <v>986</v>
      </c>
      <c r="D1918" s="39"/>
      <c r="E1918" s="38"/>
      <c r="F1918" s="40">
        <v>1.6</v>
      </c>
      <c r="G1918" s="41"/>
      <c r="H1918" s="42"/>
      <c r="I1918" s="41"/>
      <c r="J1918" s="43"/>
      <c r="K1918" s="44"/>
      <c r="L1918" s="41"/>
      <c r="M1918" s="41"/>
      <c r="N1918" s="41"/>
      <c r="O1918" s="58" t="s">
        <v>2</v>
      </c>
      <c r="P1918" s="41"/>
      <c r="Q1918" s="41"/>
      <c r="R1918" s="401"/>
      <c r="S1918" s="401"/>
    </row>
    <row r="1919" spans="1:19" s="36" customFormat="1" ht="11.25" outlineLevel="4" x14ac:dyDescent="0.2">
      <c r="A1919" s="37"/>
      <c r="B1919" s="38"/>
      <c r="C1919" s="39" t="s">
        <v>988</v>
      </c>
      <c r="D1919" s="39"/>
      <c r="E1919" s="38"/>
      <c r="F1919" s="40">
        <v>6</v>
      </c>
      <c r="G1919" s="41"/>
      <c r="H1919" s="42"/>
      <c r="I1919" s="41"/>
      <c r="J1919" s="43"/>
      <c r="K1919" s="44"/>
      <c r="L1919" s="41"/>
      <c r="M1919" s="41"/>
      <c r="N1919" s="41"/>
      <c r="O1919" s="58" t="s">
        <v>2</v>
      </c>
      <c r="P1919" s="41"/>
      <c r="Q1919" s="41"/>
      <c r="R1919" s="401"/>
      <c r="S1919" s="401"/>
    </row>
    <row r="1920" spans="1:19" s="36" customFormat="1" ht="11.25" outlineLevel="4" x14ac:dyDescent="0.2">
      <c r="A1920" s="37"/>
      <c r="B1920" s="38"/>
      <c r="C1920" s="39" t="s">
        <v>992</v>
      </c>
      <c r="D1920" s="39"/>
      <c r="E1920" s="38"/>
      <c r="F1920" s="40">
        <v>0.47</v>
      </c>
      <c r="G1920" s="41"/>
      <c r="H1920" s="42"/>
      <c r="I1920" s="41"/>
      <c r="J1920" s="43"/>
      <c r="K1920" s="44"/>
      <c r="L1920" s="41"/>
      <c r="M1920" s="41"/>
      <c r="N1920" s="41"/>
      <c r="O1920" s="58" t="s">
        <v>2</v>
      </c>
      <c r="P1920" s="41"/>
      <c r="Q1920" s="41"/>
      <c r="R1920" s="401"/>
      <c r="S1920" s="401"/>
    </row>
    <row r="1921" spans="1:19" s="36" customFormat="1" ht="11.25" outlineLevel="4" x14ac:dyDescent="0.2">
      <c r="A1921" s="37"/>
      <c r="B1921" s="38"/>
      <c r="C1921" s="39" t="s">
        <v>1072</v>
      </c>
      <c r="D1921" s="39"/>
      <c r="E1921" s="38"/>
      <c r="F1921" s="40">
        <v>12.3</v>
      </c>
      <c r="G1921" s="41"/>
      <c r="H1921" s="42"/>
      <c r="I1921" s="41"/>
      <c r="J1921" s="43"/>
      <c r="K1921" s="44"/>
      <c r="L1921" s="41"/>
      <c r="M1921" s="41"/>
      <c r="N1921" s="41"/>
      <c r="O1921" s="58" t="s">
        <v>2</v>
      </c>
      <c r="P1921" s="41"/>
      <c r="Q1921" s="41"/>
      <c r="R1921" s="401"/>
      <c r="S1921" s="401"/>
    </row>
    <row r="1922" spans="1:19" s="36" customFormat="1" ht="11.25" outlineLevel="4" x14ac:dyDescent="0.2">
      <c r="A1922" s="37"/>
      <c r="B1922" s="38"/>
      <c r="C1922" s="39" t="s">
        <v>997</v>
      </c>
      <c r="D1922" s="39"/>
      <c r="E1922" s="38"/>
      <c r="F1922" s="40">
        <v>2.2000000000000002</v>
      </c>
      <c r="G1922" s="41"/>
      <c r="H1922" s="42"/>
      <c r="I1922" s="41"/>
      <c r="J1922" s="43"/>
      <c r="K1922" s="44"/>
      <c r="L1922" s="41"/>
      <c r="M1922" s="41"/>
      <c r="N1922" s="41"/>
      <c r="O1922" s="58" t="s">
        <v>2</v>
      </c>
      <c r="P1922" s="41"/>
      <c r="Q1922" s="41"/>
      <c r="R1922" s="401"/>
      <c r="S1922" s="401"/>
    </row>
    <row r="1923" spans="1:19" s="36" customFormat="1" ht="11.25" outlineLevel="4" x14ac:dyDescent="0.2">
      <c r="A1923" s="37"/>
      <c r="B1923" s="38"/>
      <c r="C1923" s="39" t="s">
        <v>999</v>
      </c>
      <c r="D1923" s="39"/>
      <c r="E1923" s="38"/>
      <c r="F1923" s="40">
        <v>3.6</v>
      </c>
      <c r="G1923" s="41"/>
      <c r="H1923" s="42"/>
      <c r="I1923" s="41"/>
      <c r="J1923" s="43"/>
      <c r="K1923" s="44"/>
      <c r="L1923" s="41"/>
      <c r="M1923" s="41"/>
      <c r="N1923" s="41"/>
      <c r="O1923" s="58" t="s">
        <v>2</v>
      </c>
      <c r="P1923" s="41"/>
      <c r="Q1923" s="41"/>
      <c r="R1923" s="401"/>
      <c r="S1923" s="401"/>
    </row>
    <row r="1924" spans="1:19" s="36" customFormat="1" ht="11.25" outlineLevel="4" x14ac:dyDescent="0.2">
      <c r="A1924" s="37"/>
      <c r="B1924" s="38"/>
      <c r="C1924" s="39" t="s">
        <v>1000</v>
      </c>
      <c r="D1924" s="39"/>
      <c r="E1924" s="38"/>
      <c r="F1924" s="40">
        <v>1.2</v>
      </c>
      <c r="G1924" s="41"/>
      <c r="H1924" s="42"/>
      <c r="I1924" s="41"/>
      <c r="J1924" s="43"/>
      <c r="K1924" s="44"/>
      <c r="L1924" s="41"/>
      <c r="M1924" s="41"/>
      <c r="N1924" s="41"/>
      <c r="O1924" s="58" t="s">
        <v>2</v>
      </c>
      <c r="P1924" s="41"/>
      <c r="Q1924" s="41"/>
      <c r="R1924" s="401"/>
      <c r="S1924" s="401"/>
    </row>
    <row r="1925" spans="1:19" s="36" customFormat="1" ht="11.25" outlineLevel="4" x14ac:dyDescent="0.2">
      <c r="A1925" s="37"/>
      <c r="B1925" s="38"/>
      <c r="C1925" s="39" t="s">
        <v>1001</v>
      </c>
      <c r="D1925" s="39"/>
      <c r="E1925" s="38"/>
      <c r="F1925" s="40">
        <v>2.4</v>
      </c>
      <c r="G1925" s="41"/>
      <c r="H1925" s="42"/>
      <c r="I1925" s="41"/>
      <c r="J1925" s="43"/>
      <c r="K1925" s="44"/>
      <c r="L1925" s="41"/>
      <c r="M1925" s="41"/>
      <c r="N1925" s="41"/>
      <c r="O1925" s="58" t="s">
        <v>2</v>
      </c>
      <c r="P1925" s="41"/>
      <c r="Q1925" s="41"/>
      <c r="R1925" s="401"/>
      <c r="S1925" s="401"/>
    </row>
    <row r="1926" spans="1:19" s="36" customFormat="1" ht="11.25" outlineLevel="4" x14ac:dyDescent="0.2">
      <c r="A1926" s="37"/>
      <c r="B1926" s="38"/>
      <c r="C1926" s="39" t="s">
        <v>848</v>
      </c>
      <c r="D1926" s="39"/>
      <c r="E1926" s="38"/>
      <c r="F1926" s="40">
        <v>1.6</v>
      </c>
      <c r="G1926" s="41"/>
      <c r="H1926" s="42"/>
      <c r="I1926" s="41"/>
      <c r="J1926" s="43"/>
      <c r="K1926" s="44"/>
      <c r="L1926" s="41"/>
      <c r="M1926" s="41"/>
      <c r="N1926" s="41"/>
      <c r="O1926" s="58" t="s">
        <v>2</v>
      </c>
      <c r="P1926" s="41"/>
      <c r="Q1926" s="41"/>
      <c r="R1926" s="401"/>
      <c r="S1926" s="401"/>
    </row>
    <row r="1927" spans="1:19" s="36" customFormat="1" ht="11.25" outlineLevel="4" x14ac:dyDescent="0.2">
      <c r="A1927" s="37"/>
      <c r="B1927" s="38"/>
      <c r="C1927" s="39" t="s">
        <v>1003</v>
      </c>
      <c r="D1927" s="39"/>
      <c r="E1927" s="38"/>
      <c r="F1927" s="40">
        <v>1.2</v>
      </c>
      <c r="G1927" s="41"/>
      <c r="H1927" s="42"/>
      <c r="I1927" s="41"/>
      <c r="J1927" s="43"/>
      <c r="K1927" s="44"/>
      <c r="L1927" s="41"/>
      <c r="M1927" s="41"/>
      <c r="N1927" s="41"/>
      <c r="O1927" s="58" t="s">
        <v>2</v>
      </c>
      <c r="P1927" s="41"/>
      <c r="Q1927" s="41"/>
      <c r="R1927" s="401"/>
      <c r="S1927" s="401"/>
    </row>
    <row r="1928" spans="1:19" s="36" customFormat="1" ht="11.25" outlineLevel="4" x14ac:dyDescent="0.2">
      <c r="A1928" s="37"/>
      <c r="B1928" s="38"/>
      <c r="C1928" s="39" t="s">
        <v>1005</v>
      </c>
      <c r="D1928" s="39"/>
      <c r="E1928" s="38"/>
      <c r="F1928" s="40">
        <v>3.6</v>
      </c>
      <c r="G1928" s="41"/>
      <c r="H1928" s="42"/>
      <c r="I1928" s="41"/>
      <c r="J1928" s="43"/>
      <c r="K1928" s="44"/>
      <c r="L1928" s="41"/>
      <c r="M1928" s="41"/>
      <c r="N1928" s="41"/>
      <c r="O1928" s="58" t="s">
        <v>2</v>
      </c>
      <c r="P1928" s="41"/>
      <c r="Q1928" s="41"/>
      <c r="R1928" s="401"/>
      <c r="S1928" s="401"/>
    </row>
    <row r="1929" spans="1:19" s="36" customFormat="1" ht="11.25" outlineLevel="4" x14ac:dyDescent="0.2">
      <c r="A1929" s="37"/>
      <c r="B1929" s="38"/>
      <c r="C1929" s="39" t="s">
        <v>1006</v>
      </c>
      <c r="D1929" s="39"/>
      <c r="E1929" s="38"/>
      <c r="F1929" s="40">
        <v>1.8</v>
      </c>
      <c r="G1929" s="41"/>
      <c r="H1929" s="42"/>
      <c r="I1929" s="41"/>
      <c r="J1929" s="43"/>
      <c r="K1929" s="44"/>
      <c r="L1929" s="41"/>
      <c r="M1929" s="41"/>
      <c r="N1929" s="41"/>
      <c r="O1929" s="58" t="s">
        <v>2</v>
      </c>
      <c r="P1929" s="41"/>
      <c r="Q1929" s="41"/>
      <c r="R1929" s="401"/>
      <c r="S1929" s="401"/>
    </row>
    <row r="1930" spans="1:19" s="36" customFormat="1" ht="11.25" outlineLevel="4" x14ac:dyDescent="0.2">
      <c r="A1930" s="37"/>
      <c r="B1930" s="38"/>
      <c r="C1930" s="39" t="s">
        <v>1007</v>
      </c>
      <c r="D1930" s="39"/>
      <c r="E1930" s="38"/>
      <c r="F1930" s="40">
        <v>1.8</v>
      </c>
      <c r="G1930" s="41"/>
      <c r="H1930" s="42"/>
      <c r="I1930" s="41"/>
      <c r="J1930" s="43"/>
      <c r="K1930" s="44"/>
      <c r="L1930" s="41"/>
      <c r="M1930" s="41"/>
      <c r="N1930" s="41"/>
      <c r="O1930" s="58" t="s">
        <v>2</v>
      </c>
      <c r="P1930" s="41"/>
      <c r="Q1930" s="41"/>
      <c r="R1930" s="401"/>
      <c r="S1930" s="401"/>
    </row>
    <row r="1931" spans="1:19" s="36" customFormat="1" ht="11.25" outlineLevel="4" x14ac:dyDescent="0.2">
      <c r="A1931" s="37"/>
      <c r="B1931" s="38"/>
      <c r="C1931" s="39" t="s">
        <v>1073</v>
      </c>
      <c r="D1931" s="39"/>
      <c r="E1931" s="38"/>
      <c r="F1931" s="40">
        <v>10.56</v>
      </c>
      <c r="G1931" s="41"/>
      <c r="H1931" s="42"/>
      <c r="I1931" s="41"/>
      <c r="J1931" s="43"/>
      <c r="K1931" s="44"/>
      <c r="L1931" s="41"/>
      <c r="M1931" s="41"/>
      <c r="N1931" s="41"/>
      <c r="O1931" s="58" t="s">
        <v>2</v>
      </c>
      <c r="P1931" s="41"/>
      <c r="Q1931" s="41"/>
      <c r="R1931" s="401"/>
      <c r="S1931" s="401"/>
    </row>
    <row r="1932" spans="1:19" s="36" customFormat="1" ht="11.25" outlineLevel="4" x14ac:dyDescent="0.2">
      <c r="A1932" s="37"/>
      <c r="B1932" s="38"/>
      <c r="C1932" s="39" t="s">
        <v>1013</v>
      </c>
      <c r="D1932" s="39"/>
      <c r="E1932" s="38"/>
      <c r="F1932" s="40">
        <v>4.92</v>
      </c>
      <c r="G1932" s="41"/>
      <c r="H1932" s="42"/>
      <c r="I1932" s="41"/>
      <c r="J1932" s="43"/>
      <c r="K1932" s="44"/>
      <c r="L1932" s="41"/>
      <c r="M1932" s="41"/>
      <c r="N1932" s="41"/>
      <c r="O1932" s="58" t="s">
        <v>2</v>
      </c>
      <c r="P1932" s="41"/>
      <c r="Q1932" s="41"/>
      <c r="R1932" s="401"/>
      <c r="S1932" s="401"/>
    </row>
    <row r="1933" spans="1:19" s="36" customFormat="1" ht="11.25" outlineLevel="4" x14ac:dyDescent="0.2">
      <c r="A1933" s="37"/>
      <c r="B1933" s="38"/>
      <c r="C1933" s="39" t="s">
        <v>1</v>
      </c>
      <c r="D1933" s="39"/>
      <c r="E1933" s="38"/>
      <c r="F1933" s="40">
        <v>443.79000000000013</v>
      </c>
      <c r="G1933" s="41"/>
      <c r="H1933" s="42"/>
      <c r="I1933" s="41"/>
      <c r="J1933" s="43"/>
      <c r="K1933" s="44"/>
      <c r="L1933" s="41"/>
      <c r="M1933" s="41"/>
      <c r="N1933" s="41"/>
      <c r="O1933" s="58" t="s">
        <v>2</v>
      </c>
      <c r="P1933" s="41"/>
      <c r="Q1933" s="41"/>
      <c r="R1933" s="401"/>
      <c r="S1933" s="401"/>
    </row>
    <row r="1934" spans="1:19" s="36" customFormat="1" ht="11.25" outlineLevel="4" x14ac:dyDescent="0.2">
      <c r="A1934" s="37"/>
      <c r="B1934" s="38"/>
      <c r="C1934" s="39" t="s">
        <v>1457</v>
      </c>
      <c r="D1934" s="39"/>
      <c r="E1934" s="38"/>
      <c r="F1934" s="40">
        <v>0</v>
      </c>
      <c r="G1934" s="41"/>
      <c r="H1934" s="42"/>
      <c r="I1934" s="41"/>
      <c r="J1934" s="43"/>
      <c r="K1934" s="44"/>
      <c r="L1934" s="41"/>
      <c r="M1934" s="41"/>
      <c r="N1934" s="41"/>
      <c r="O1934" s="58" t="s">
        <v>2</v>
      </c>
      <c r="P1934" s="41"/>
      <c r="Q1934" s="41"/>
      <c r="R1934" s="401"/>
      <c r="S1934" s="401"/>
    </row>
    <row r="1935" spans="1:19" s="36" customFormat="1" ht="11.25" outlineLevel="4" x14ac:dyDescent="0.2">
      <c r="A1935" s="37"/>
      <c r="B1935" s="38"/>
      <c r="C1935" s="39" t="s">
        <v>1403</v>
      </c>
      <c r="D1935" s="39"/>
      <c r="E1935" s="38"/>
      <c r="F1935" s="40">
        <v>0</v>
      </c>
      <c r="G1935" s="41"/>
      <c r="H1935" s="42"/>
      <c r="I1935" s="41"/>
      <c r="J1935" s="43"/>
      <c r="K1935" s="44"/>
      <c r="L1935" s="41"/>
      <c r="M1935" s="41"/>
      <c r="N1935" s="41"/>
      <c r="O1935" s="58" t="s">
        <v>2</v>
      </c>
      <c r="P1935" s="41"/>
      <c r="Q1935" s="41"/>
      <c r="R1935" s="401"/>
      <c r="S1935" s="401"/>
    </row>
    <row r="1936" spans="1:19" s="36" customFormat="1" ht="11.25" outlineLevel="4" x14ac:dyDescent="0.2">
      <c r="A1936" s="37"/>
      <c r="B1936" s="38"/>
      <c r="C1936" s="39" t="s">
        <v>1540</v>
      </c>
      <c r="D1936" s="39"/>
      <c r="E1936" s="38"/>
      <c r="F1936" s="40">
        <v>9.8099999999999987</v>
      </c>
      <c r="G1936" s="41"/>
      <c r="H1936" s="42"/>
      <c r="I1936" s="41"/>
      <c r="J1936" s="43"/>
      <c r="K1936" s="44"/>
      <c r="L1936" s="41"/>
      <c r="M1936" s="41"/>
      <c r="N1936" s="41"/>
      <c r="O1936" s="58" t="s">
        <v>2</v>
      </c>
      <c r="P1936" s="41"/>
      <c r="Q1936" s="41"/>
      <c r="R1936" s="401"/>
      <c r="S1936" s="401"/>
    </row>
    <row r="1937" spans="1:19" s="36" customFormat="1" ht="11.25" outlineLevel="4" x14ac:dyDescent="0.2">
      <c r="A1937" s="37"/>
      <c r="B1937" s="38"/>
      <c r="C1937" s="39" t="s">
        <v>1517</v>
      </c>
      <c r="D1937" s="39"/>
      <c r="E1937" s="38"/>
      <c r="F1937" s="40">
        <v>15.32</v>
      </c>
      <c r="G1937" s="41"/>
      <c r="H1937" s="42"/>
      <c r="I1937" s="41"/>
      <c r="J1937" s="43"/>
      <c r="K1937" s="44"/>
      <c r="L1937" s="41"/>
      <c r="M1937" s="41"/>
      <c r="N1937" s="41"/>
      <c r="O1937" s="58" t="s">
        <v>2</v>
      </c>
      <c r="P1937" s="41"/>
      <c r="Q1937" s="41"/>
      <c r="R1937" s="401"/>
      <c r="S1937" s="401"/>
    </row>
    <row r="1938" spans="1:19" s="36" customFormat="1" ht="11.25" outlineLevel="4" x14ac:dyDescent="0.2">
      <c r="A1938" s="37"/>
      <c r="B1938" s="38"/>
      <c r="C1938" s="39" t="s">
        <v>1518</v>
      </c>
      <c r="D1938" s="39"/>
      <c r="E1938" s="38"/>
      <c r="F1938" s="40">
        <v>7.8</v>
      </c>
      <c r="G1938" s="41"/>
      <c r="H1938" s="42"/>
      <c r="I1938" s="41"/>
      <c r="J1938" s="43"/>
      <c r="K1938" s="44"/>
      <c r="L1938" s="41"/>
      <c r="M1938" s="41"/>
      <c r="N1938" s="41"/>
      <c r="O1938" s="58" t="s">
        <v>2</v>
      </c>
      <c r="P1938" s="41"/>
      <c r="Q1938" s="41"/>
      <c r="R1938" s="401"/>
      <c r="S1938" s="401"/>
    </row>
    <row r="1939" spans="1:19" s="36" customFormat="1" ht="11.25" outlineLevel="4" x14ac:dyDescent="0.2">
      <c r="A1939" s="37"/>
      <c r="B1939" s="38"/>
      <c r="C1939" s="39" t="s">
        <v>1519</v>
      </c>
      <c r="D1939" s="39"/>
      <c r="E1939" s="38"/>
      <c r="F1939" s="40">
        <v>11.2</v>
      </c>
      <c r="G1939" s="41"/>
      <c r="H1939" s="42"/>
      <c r="I1939" s="41"/>
      <c r="J1939" s="43"/>
      <c r="K1939" s="44"/>
      <c r="L1939" s="41"/>
      <c r="M1939" s="41"/>
      <c r="N1939" s="41"/>
      <c r="O1939" s="58" t="s">
        <v>2</v>
      </c>
      <c r="P1939" s="41"/>
      <c r="Q1939" s="41"/>
      <c r="R1939" s="401"/>
      <c r="S1939" s="401"/>
    </row>
    <row r="1940" spans="1:19" s="36" customFormat="1" ht="11.25" outlineLevel="4" x14ac:dyDescent="0.2">
      <c r="A1940" s="37"/>
      <c r="B1940" s="38"/>
      <c r="C1940" s="39" t="s">
        <v>1520</v>
      </c>
      <c r="D1940" s="39"/>
      <c r="E1940" s="38"/>
      <c r="F1940" s="40">
        <v>10.6</v>
      </c>
      <c r="G1940" s="41"/>
      <c r="H1940" s="42"/>
      <c r="I1940" s="41"/>
      <c r="J1940" s="43"/>
      <c r="K1940" s="44"/>
      <c r="L1940" s="41"/>
      <c r="M1940" s="41"/>
      <c r="N1940" s="41"/>
      <c r="O1940" s="58" t="s">
        <v>2</v>
      </c>
      <c r="P1940" s="41"/>
      <c r="Q1940" s="41"/>
      <c r="R1940" s="401"/>
      <c r="S1940" s="401"/>
    </row>
    <row r="1941" spans="1:19" s="36" customFormat="1" ht="11.25" outlineLevel="4" x14ac:dyDescent="0.2">
      <c r="A1941" s="37"/>
      <c r="B1941" s="38"/>
      <c r="C1941" s="39" t="s">
        <v>1521</v>
      </c>
      <c r="D1941" s="39"/>
      <c r="E1941" s="38"/>
      <c r="F1941" s="40">
        <v>5.6</v>
      </c>
      <c r="G1941" s="41"/>
      <c r="H1941" s="42"/>
      <c r="I1941" s="41"/>
      <c r="J1941" s="43"/>
      <c r="K1941" s="44"/>
      <c r="L1941" s="41"/>
      <c r="M1941" s="41"/>
      <c r="N1941" s="41"/>
      <c r="O1941" s="58" t="s">
        <v>2</v>
      </c>
      <c r="P1941" s="41"/>
      <c r="Q1941" s="41"/>
      <c r="R1941" s="401"/>
      <c r="S1941" s="401"/>
    </row>
    <row r="1942" spans="1:19" s="36" customFormat="1" ht="11.25" outlineLevel="4" x14ac:dyDescent="0.2">
      <c r="A1942" s="37"/>
      <c r="B1942" s="38"/>
      <c r="C1942" s="39" t="s">
        <v>1522</v>
      </c>
      <c r="D1942" s="39"/>
      <c r="E1942" s="38"/>
      <c r="F1942" s="40">
        <v>7.8</v>
      </c>
      <c r="G1942" s="41"/>
      <c r="H1942" s="42"/>
      <c r="I1942" s="41"/>
      <c r="J1942" s="43"/>
      <c r="K1942" s="44"/>
      <c r="L1942" s="41"/>
      <c r="M1942" s="41"/>
      <c r="N1942" s="41"/>
      <c r="O1942" s="58" t="s">
        <v>2</v>
      </c>
      <c r="P1942" s="41"/>
      <c r="Q1942" s="41"/>
      <c r="R1942" s="401"/>
      <c r="S1942" s="401"/>
    </row>
    <row r="1943" spans="1:19" s="36" customFormat="1" ht="11.25" outlineLevel="4" x14ac:dyDescent="0.2">
      <c r="A1943" s="37"/>
      <c r="B1943" s="38"/>
      <c r="C1943" s="39" t="s">
        <v>1523</v>
      </c>
      <c r="D1943" s="39"/>
      <c r="E1943" s="38"/>
      <c r="F1943" s="40">
        <v>8.9</v>
      </c>
      <c r="G1943" s="41"/>
      <c r="H1943" s="42"/>
      <c r="I1943" s="41"/>
      <c r="J1943" s="43"/>
      <c r="K1943" s="44"/>
      <c r="L1943" s="41"/>
      <c r="M1943" s="41"/>
      <c r="N1943" s="41"/>
      <c r="O1943" s="58" t="s">
        <v>2</v>
      </c>
      <c r="P1943" s="41"/>
      <c r="Q1943" s="41"/>
      <c r="R1943" s="401"/>
      <c r="S1943" s="401"/>
    </row>
    <row r="1944" spans="1:19" s="36" customFormat="1" ht="11.25" outlineLevel="4" x14ac:dyDescent="0.2">
      <c r="A1944" s="37"/>
      <c r="B1944" s="38"/>
      <c r="C1944" s="39" t="s">
        <v>1516</v>
      </c>
      <c r="D1944" s="39"/>
      <c r="E1944" s="38"/>
      <c r="F1944" s="40">
        <v>5.2</v>
      </c>
      <c r="G1944" s="41"/>
      <c r="H1944" s="42"/>
      <c r="I1944" s="41"/>
      <c r="J1944" s="43"/>
      <c r="K1944" s="44"/>
      <c r="L1944" s="41"/>
      <c r="M1944" s="41"/>
      <c r="N1944" s="41"/>
      <c r="O1944" s="58" t="s">
        <v>2</v>
      </c>
      <c r="P1944" s="41"/>
      <c r="Q1944" s="41"/>
      <c r="R1944" s="401"/>
      <c r="S1944" s="401"/>
    </row>
    <row r="1945" spans="1:19" s="36" customFormat="1" ht="11.25" outlineLevel="4" x14ac:dyDescent="0.2">
      <c r="A1945" s="37"/>
      <c r="B1945" s="38"/>
      <c r="C1945" s="39" t="s">
        <v>1524</v>
      </c>
      <c r="D1945" s="39"/>
      <c r="E1945" s="38"/>
      <c r="F1945" s="40">
        <v>9</v>
      </c>
      <c r="G1945" s="41"/>
      <c r="H1945" s="42"/>
      <c r="I1945" s="41"/>
      <c r="J1945" s="43"/>
      <c r="K1945" s="44"/>
      <c r="L1945" s="41"/>
      <c r="M1945" s="41"/>
      <c r="N1945" s="41"/>
      <c r="O1945" s="58" t="s">
        <v>2</v>
      </c>
      <c r="P1945" s="41"/>
      <c r="Q1945" s="41"/>
      <c r="R1945" s="401"/>
      <c r="S1945" s="401"/>
    </row>
    <row r="1946" spans="1:19" s="36" customFormat="1" ht="11.25" outlineLevel="4" x14ac:dyDescent="0.2">
      <c r="A1946" s="37"/>
      <c r="B1946" s="38"/>
      <c r="C1946" s="39" t="s">
        <v>1525</v>
      </c>
      <c r="D1946" s="39"/>
      <c r="E1946" s="38"/>
      <c r="F1946" s="40">
        <v>7.5</v>
      </c>
      <c r="G1946" s="41"/>
      <c r="H1946" s="42"/>
      <c r="I1946" s="41"/>
      <c r="J1946" s="43"/>
      <c r="K1946" s="44"/>
      <c r="L1946" s="41"/>
      <c r="M1946" s="41"/>
      <c r="N1946" s="41"/>
      <c r="O1946" s="58" t="s">
        <v>2</v>
      </c>
      <c r="P1946" s="41"/>
      <c r="Q1946" s="41"/>
      <c r="R1946" s="401"/>
      <c r="S1946" s="401"/>
    </row>
    <row r="1947" spans="1:19" s="36" customFormat="1" ht="11.25" outlineLevel="4" x14ac:dyDescent="0.2">
      <c r="A1947" s="37"/>
      <c r="B1947" s="38"/>
      <c r="C1947" s="39" t="s">
        <v>1526</v>
      </c>
      <c r="D1947" s="39"/>
      <c r="E1947" s="38"/>
      <c r="F1947" s="40">
        <v>6.4</v>
      </c>
      <c r="G1947" s="41"/>
      <c r="H1947" s="42"/>
      <c r="I1947" s="41"/>
      <c r="J1947" s="43"/>
      <c r="K1947" s="44"/>
      <c r="L1947" s="41"/>
      <c r="M1947" s="41"/>
      <c r="N1947" s="41"/>
      <c r="O1947" s="58" t="s">
        <v>2</v>
      </c>
      <c r="P1947" s="41"/>
      <c r="Q1947" s="41"/>
      <c r="R1947" s="401"/>
      <c r="S1947" s="401"/>
    </row>
    <row r="1948" spans="1:19" s="36" customFormat="1" ht="11.25" outlineLevel="4" x14ac:dyDescent="0.2">
      <c r="A1948" s="37"/>
      <c r="B1948" s="38"/>
      <c r="C1948" s="39" t="s">
        <v>84</v>
      </c>
      <c r="D1948" s="39"/>
      <c r="E1948" s="38"/>
      <c r="F1948" s="40">
        <v>0</v>
      </c>
      <c r="G1948" s="41"/>
      <c r="H1948" s="42"/>
      <c r="I1948" s="41"/>
      <c r="J1948" s="43"/>
      <c r="K1948" s="44"/>
      <c r="L1948" s="41"/>
      <c r="M1948" s="41"/>
      <c r="N1948" s="41"/>
      <c r="O1948" s="58" t="s">
        <v>2</v>
      </c>
      <c r="P1948" s="41"/>
      <c r="Q1948" s="41"/>
      <c r="R1948" s="401"/>
      <c r="S1948" s="401"/>
    </row>
    <row r="1949" spans="1:19" s="36" customFormat="1" ht="11.25" outlineLevel="4" x14ac:dyDescent="0.2">
      <c r="A1949" s="37"/>
      <c r="B1949" s="38"/>
      <c r="C1949" s="39" t="s">
        <v>1456</v>
      </c>
      <c r="D1949" s="39"/>
      <c r="E1949" s="38"/>
      <c r="F1949" s="40">
        <v>2.5499999999999998</v>
      </c>
      <c r="G1949" s="41"/>
      <c r="H1949" s="42"/>
      <c r="I1949" s="41"/>
      <c r="J1949" s="43"/>
      <c r="K1949" s="44"/>
      <c r="L1949" s="41"/>
      <c r="M1949" s="41"/>
      <c r="N1949" s="41"/>
      <c r="O1949" s="58" t="s">
        <v>2</v>
      </c>
      <c r="P1949" s="41"/>
      <c r="Q1949" s="41"/>
      <c r="R1949" s="401"/>
      <c r="S1949" s="401"/>
    </row>
    <row r="1950" spans="1:19" s="36" customFormat="1" ht="11.25" outlineLevel="4" x14ac:dyDescent="0.2">
      <c r="A1950" s="37"/>
      <c r="B1950" s="38"/>
      <c r="C1950" s="39" t="s">
        <v>1443</v>
      </c>
      <c r="D1950" s="39"/>
      <c r="E1950" s="38"/>
      <c r="F1950" s="40">
        <v>4</v>
      </c>
      <c r="G1950" s="41"/>
      <c r="H1950" s="42"/>
      <c r="I1950" s="41"/>
      <c r="J1950" s="43"/>
      <c r="K1950" s="44"/>
      <c r="L1950" s="41"/>
      <c r="M1950" s="41"/>
      <c r="N1950" s="41"/>
      <c r="O1950" s="58" t="s">
        <v>2</v>
      </c>
      <c r="P1950" s="41"/>
      <c r="Q1950" s="41"/>
      <c r="R1950" s="401"/>
      <c r="S1950" s="401"/>
    </row>
    <row r="1951" spans="1:19" s="36" customFormat="1" ht="11.25" outlineLevel="4" x14ac:dyDescent="0.2">
      <c r="A1951" s="37"/>
      <c r="B1951" s="38"/>
      <c r="C1951" s="39" t="s">
        <v>1444</v>
      </c>
      <c r="D1951" s="39"/>
      <c r="E1951" s="38"/>
      <c r="F1951" s="40">
        <v>1.3</v>
      </c>
      <c r="G1951" s="41"/>
      <c r="H1951" s="42"/>
      <c r="I1951" s="41"/>
      <c r="J1951" s="43"/>
      <c r="K1951" s="44"/>
      <c r="L1951" s="41"/>
      <c r="M1951" s="41"/>
      <c r="N1951" s="41"/>
      <c r="O1951" s="58" t="s">
        <v>2</v>
      </c>
      <c r="P1951" s="41"/>
      <c r="Q1951" s="41"/>
      <c r="R1951" s="401"/>
      <c r="S1951" s="401"/>
    </row>
    <row r="1952" spans="1:19" s="36" customFormat="1" ht="11.25" outlineLevel="4" x14ac:dyDescent="0.2">
      <c r="A1952" s="37"/>
      <c r="B1952" s="38"/>
      <c r="C1952" s="39" t="s">
        <v>1445</v>
      </c>
      <c r="D1952" s="39"/>
      <c r="E1952" s="38"/>
      <c r="F1952" s="40">
        <v>2.2000000000000002</v>
      </c>
      <c r="G1952" s="41"/>
      <c r="H1952" s="42"/>
      <c r="I1952" s="41"/>
      <c r="J1952" s="43"/>
      <c r="K1952" s="44"/>
      <c r="L1952" s="41"/>
      <c r="M1952" s="41"/>
      <c r="N1952" s="41"/>
      <c r="O1952" s="58" t="s">
        <v>2</v>
      </c>
      <c r="P1952" s="41"/>
      <c r="Q1952" s="41"/>
      <c r="R1952" s="401"/>
      <c r="S1952" s="401"/>
    </row>
    <row r="1953" spans="1:27" s="36" customFormat="1" ht="11.25" outlineLevel="4" x14ac:dyDescent="0.2">
      <c r="A1953" s="37"/>
      <c r="B1953" s="38"/>
      <c r="C1953" s="39" t="s">
        <v>1446</v>
      </c>
      <c r="D1953" s="39"/>
      <c r="E1953" s="38"/>
      <c r="F1953" s="40">
        <v>1.6</v>
      </c>
      <c r="G1953" s="41"/>
      <c r="H1953" s="42"/>
      <c r="I1953" s="41"/>
      <c r="J1953" s="43"/>
      <c r="K1953" s="44"/>
      <c r="L1953" s="41"/>
      <c r="M1953" s="41"/>
      <c r="N1953" s="41"/>
      <c r="O1953" s="58" t="s">
        <v>2</v>
      </c>
      <c r="P1953" s="41"/>
      <c r="Q1953" s="41"/>
      <c r="R1953" s="401"/>
      <c r="S1953" s="401"/>
    </row>
    <row r="1954" spans="1:27" s="36" customFormat="1" ht="11.25" outlineLevel="4" x14ac:dyDescent="0.2">
      <c r="A1954" s="37"/>
      <c r="B1954" s="38"/>
      <c r="C1954" s="39" t="s">
        <v>1447</v>
      </c>
      <c r="D1954" s="39"/>
      <c r="E1954" s="38"/>
      <c r="F1954" s="40">
        <v>1.1000000000000001</v>
      </c>
      <c r="G1954" s="41"/>
      <c r="H1954" s="42"/>
      <c r="I1954" s="41"/>
      <c r="J1954" s="43"/>
      <c r="K1954" s="44"/>
      <c r="L1954" s="41"/>
      <c r="M1954" s="41"/>
      <c r="N1954" s="41"/>
      <c r="O1954" s="58" t="s">
        <v>2</v>
      </c>
      <c r="P1954" s="41"/>
      <c r="Q1954" s="41"/>
      <c r="R1954" s="401"/>
      <c r="S1954" s="401"/>
    </row>
    <row r="1955" spans="1:27" s="36" customFormat="1" ht="11.25" outlineLevel="4" x14ac:dyDescent="0.2">
      <c r="A1955" s="37"/>
      <c r="B1955" s="38"/>
      <c r="C1955" s="39" t="s">
        <v>1448</v>
      </c>
      <c r="D1955" s="39"/>
      <c r="E1955" s="38"/>
      <c r="F1955" s="40">
        <v>1.3</v>
      </c>
      <c r="G1955" s="41"/>
      <c r="H1955" s="42"/>
      <c r="I1955" s="41"/>
      <c r="J1955" s="43"/>
      <c r="K1955" s="44"/>
      <c r="L1955" s="41"/>
      <c r="M1955" s="41"/>
      <c r="N1955" s="41"/>
      <c r="O1955" s="58" t="s">
        <v>2</v>
      </c>
      <c r="P1955" s="41"/>
      <c r="Q1955" s="41"/>
      <c r="R1955" s="401"/>
      <c r="S1955" s="401"/>
    </row>
    <row r="1956" spans="1:27" s="36" customFormat="1" ht="11.25" outlineLevel="4" x14ac:dyDescent="0.2">
      <c r="A1956" s="37"/>
      <c r="B1956" s="38"/>
      <c r="C1956" s="39" t="s">
        <v>1449</v>
      </c>
      <c r="D1956" s="39"/>
      <c r="E1956" s="38"/>
      <c r="F1956" s="40">
        <v>1.5</v>
      </c>
      <c r="G1956" s="41"/>
      <c r="H1956" s="42"/>
      <c r="I1956" s="41"/>
      <c r="J1956" s="43"/>
      <c r="K1956" s="44"/>
      <c r="L1956" s="41"/>
      <c r="M1956" s="41"/>
      <c r="N1956" s="41"/>
      <c r="O1956" s="58" t="s">
        <v>2</v>
      </c>
      <c r="P1956" s="41"/>
      <c r="Q1956" s="41"/>
      <c r="R1956" s="401"/>
      <c r="S1956" s="401"/>
    </row>
    <row r="1957" spans="1:27" s="36" customFormat="1" ht="11.25" outlineLevel="4" x14ac:dyDescent="0.2">
      <c r="A1957" s="37"/>
      <c r="B1957" s="38"/>
      <c r="C1957" s="39" t="s">
        <v>1442</v>
      </c>
      <c r="D1957" s="39"/>
      <c r="E1957" s="38"/>
      <c r="F1957" s="40">
        <v>1</v>
      </c>
      <c r="G1957" s="41"/>
      <c r="H1957" s="42"/>
      <c r="I1957" s="41"/>
      <c r="J1957" s="43"/>
      <c r="K1957" s="44"/>
      <c r="L1957" s="41"/>
      <c r="M1957" s="41"/>
      <c r="N1957" s="41"/>
      <c r="O1957" s="58" t="s">
        <v>2</v>
      </c>
      <c r="P1957" s="41"/>
      <c r="Q1957" s="41"/>
      <c r="R1957" s="401"/>
      <c r="S1957" s="401"/>
    </row>
    <row r="1958" spans="1:27" s="36" customFormat="1" ht="11.25" outlineLevel="4" x14ac:dyDescent="0.2">
      <c r="A1958" s="37"/>
      <c r="B1958" s="38"/>
      <c r="C1958" s="39" t="s">
        <v>1450</v>
      </c>
      <c r="D1958" s="39"/>
      <c r="E1958" s="38"/>
      <c r="F1958" s="40">
        <v>3.9</v>
      </c>
      <c r="G1958" s="41"/>
      <c r="H1958" s="42"/>
      <c r="I1958" s="41"/>
      <c r="J1958" s="43"/>
      <c r="K1958" s="44"/>
      <c r="L1958" s="41"/>
      <c r="M1958" s="41"/>
      <c r="N1958" s="41"/>
      <c r="O1958" s="58" t="s">
        <v>2</v>
      </c>
      <c r="P1958" s="41"/>
      <c r="Q1958" s="41"/>
      <c r="R1958" s="401"/>
      <c r="S1958" s="401"/>
    </row>
    <row r="1959" spans="1:27" s="36" customFormat="1" ht="11.25" outlineLevel="4" x14ac:dyDescent="0.2">
      <c r="A1959" s="37"/>
      <c r="B1959" s="38"/>
      <c r="C1959" s="39" t="s">
        <v>1451</v>
      </c>
      <c r="D1959" s="39"/>
      <c r="E1959" s="38"/>
      <c r="F1959" s="40">
        <v>2.4</v>
      </c>
      <c r="G1959" s="41"/>
      <c r="H1959" s="42"/>
      <c r="I1959" s="41"/>
      <c r="J1959" s="43"/>
      <c r="K1959" s="44"/>
      <c r="L1959" s="41"/>
      <c r="M1959" s="41"/>
      <c r="N1959" s="41"/>
      <c r="O1959" s="58" t="s">
        <v>2</v>
      </c>
      <c r="P1959" s="41"/>
      <c r="Q1959" s="41"/>
      <c r="R1959" s="401"/>
      <c r="S1959" s="401"/>
    </row>
    <row r="1960" spans="1:27" s="36" customFormat="1" ht="11.25" outlineLevel="4" x14ac:dyDescent="0.2">
      <c r="A1960" s="37"/>
      <c r="B1960" s="38"/>
      <c r="C1960" s="39" t="s">
        <v>1452</v>
      </c>
      <c r="D1960" s="39"/>
      <c r="E1960" s="38"/>
      <c r="F1960" s="40">
        <v>2.2000000000000002</v>
      </c>
      <c r="G1960" s="41"/>
      <c r="H1960" s="42"/>
      <c r="I1960" s="41"/>
      <c r="J1960" s="43"/>
      <c r="K1960" s="44"/>
      <c r="L1960" s="41"/>
      <c r="M1960" s="41"/>
      <c r="N1960" s="41"/>
      <c r="O1960" s="58" t="s">
        <v>2</v>
      </c>
      <c r="P1960" s="41"/>
      <c r="Q1960" s="41"/>
      <c r="R1960" s="401"/>
      <c r="S1960" s="401"/>
    </row>
    <row r="1961" spans="1:27" s="36" customFormat="1" ht="11.25" outlineLevel="4" x14ac:dyDescent="0.2">
      <c r="A1961" s="37"/>
      <c r="B1961" s="38"/>
      <c r="C1961" s="39" t="s">
        <v>1</v>
      </c>
      <c r="D1961" s="39"/>
      <c r="E1961" s="38"/>
      <c r="F1961" s="40">
        <v>130.18</v>
      </c>
      <c r="G1961" s="41"/>
      <c r="H1961" s="42"/>
      <c r="I1961" s="41"/>
      <c r="J1961" s="43"/>
      <c r="K1961" s="44"/>
      <c r="L1961" s="41"/>
      <c r="M1961" s="41"/>
      <c r="N1961" s="41"/>
      <c r="O1961" s="58" t="s">
        <v>2</v>
      </c>
      <c r="P1961" s="41"/>
      <c r="Q1961" s="41"/>
      <c r="R1961" s="401"/>
      <c r="S1961" s="401"/>
    </row>
    <row r="1962" spans="1:27" s="36" customFormat="1" ht="11.25" outlineLevel="4" x14ac:dyDescent="0.2">
      <c r="A1962" s="37"/>
      <c r="B1962" s="38"/>
      <c r="C1962" s="39" t="s">
        <v>4353</v>
      </c>
      <c r="D1962" s="39"/>
      <c r="E1962" s="38"/>
      <c r="F1962" s="40">
        <v>204.77</v>
      </c>
      <c r="G1962" s="41"/>
      <c r="H1962" s="42"/>
      <c r="I1962" s="41"/>
      <c r="J1962" s="43"/>
      <c r="K1962" s="44"/>
      <c r="L1962" s="41"/>
      <c r="M1962" s="41"/>
      <c r="N1962" s="41"/>
      <c r="O1962" s="58"/>
      <c r="P1962" s="41"/>
      <c r="Q1962" s="41"/>
      <c r="R1962" s="401"/>
      <c r="S1962" s="401"/>
    </row>
    <row r="1963" spans="1:27" s="30" customFormat="1" ht="24" outlineLevel="3" x14ac:dyDescent="0.2">
      <c r="A1963" s="12">
        <v>2</v>
      </c>
      <c r="B1963" s="31" t="s">
        <v>514</v>
      </c>
      <c r="C1963" s="32" t="s">
        <v>1985</v>
      </c>
      <c r="D1963" s="32" t="s">
        <v>16</v>
      </c>
      <c r="E1963" s="13" t="s">
        <v>3</v>
      </c>
      <c r="F1963" s="33">
        <v>599.18000000000006</v>
      </c>
      <c r="G1963" s="14">
        <v>0</v>
      </c>
      <c r="H1963" s="33">
        <f>F1963*(1+G1963/100)</f>
        <v>599.18000000000006</v>
      </c>
      <c r="I1963" s="475"/>
      <c r="J1963" s="15">
        <f>H1963*I1963</f>
        <v>0</v>
      </c>
      <c r="K1963" s="34">
        <v>1.6000000000000001E-4</v>
      </c>
      <c r="L1963" s="35">
        <f>H1963*K1963</f>
        <v>9.5868800000000018E-2</v>
      </c>
      <c r="M1963" s="34"/>
      <c r="N1963" s="35">
        <f>H1963*M1963</f>
        <v>0</v>
      </c>
      <c r="O1963" s="15">
        <v>21</v>
      </c>
      <c r="P1963" s="15">
        <f>J1963*(O1963/100)</f>
        <v>0</v>
      </c>
      <c r="Q1963" s="15">
        <f>J1963+P1963</f>
        <v>0</v>
      </c>
      <c r="R1963" s="400"/>
      <c r="S1963" s="400"/>
      <c r="T1963" s="232"/>
      <c r="U1963" s="232"/>
      <c r="V1963" s="232"/>
      <c r="W1963" s="232"/>
      <c r="X1963" s="232"/>
      <c r="Y1963" s="232"/>
      <c r="Z1963" s="232"/>
      <c r="AA1963" s="232"/>
    </row>
    <row r="1964" spans="1:27" s="36" customFormat="1" ht="11.25" outlineLevel="4" x14ac:dyDescent="0.2">
      <c r="A1964" s="37"/>
      <c r="B1964" s="38"/>
      <c r="C1964" s="39" t="s">
        <v>1658</v>
      </c>
      <c r="D1964" s="39"/>
      <c r="E1964" s="38"/>
      <c r="F1964" s="40">
        <v>0</v>
      </c>
      <c r="G1964" s="41"/>
      <c r="H1964" s="42"/>
      <c r="I1964" s="41"/>
      <c r="J1964" s="43"/>
      <c r="K1964" s="44"/>
      <c r="L1964" s="41"/>
      <c r="M1964" s="41"/>
      <c r="N1964" s="41"/>
      <c r="O1964" s="58" t="s">
        <v>2</v>
      </c>
      <c r="P1964" s="41"/>
      <c r="Q1964" s="41"/>
      <c r="R1964" s="401"/>
      <c r="S1964" s="401"/>
    </row>
    <row r="1965" spans="1:27" s="36" customFormat="1" ht="11.25" outlineLevel="4" x14ac:dyDescent="0.2">
      <c r="A1965" s="37"/>
      <c r="B1965" s="38"/>
      <c r="C1965" s="39" t="s">
        <v>1372</v>
      </c>
      <c r="D1965" s="39"/>
      <c r="E1965" s="38"/>
      <c r="F1965" s="40">
        <v>107.63999999999999</v>
      </c>
      <c r="G1965" s="41"/>
      <c r="H1965" s="42"/>
      <c r="I1965" s="41"/>
      <c r="J1965" s="43"/>
      <c r="K1965" s="44"/>
      <c r="L1965" s="41"/>
      <c r="M1965" s="41"/>
      <c r="N1965" s="41"/>
      <c r="O1965" s="58" t="s">
        <v>2</v>
      </c>
      <c r="P1965" s="41"/>
      <c r="Q1965" s="41"/>
      <c r="R1965" s="401"/>
      <c r="S1965" s="401"/>
    </row>
    <row r="1966" spans="1:27" s="36" customFormat="1" ht="11.25" outlineLevel="4" x14ac:dyDescent="0.2">
      <c r="A1966" s="37"/>
      <c r="B1966" s="38"/>
      <c r="C1966" s="39" t="s">
        <v>1316</v>
      </c>
      <c r="D1966" s="39"/>
      <c r="E1966" s="38"/>
      <c r="F1966" s="40">
        <v>2.76</v>
      </c>
      <c r="G1966" s="41"/>
      <c r="H1966" s="42"/>
      <c r="I1966" s="41"/>
      <c r="J1966" s="43"/>
      <c r="K1966" s="44"/>
      <c r="L1966" s="41"/>
      <c r="M1966" s="41"/>
      <c r="N1966" s="41"/>
      <c r="O1966" s="58" t="s">
        <v>2</v>
      </c>
      <c r="P1966" s="41"/>
      <c r="Q1966" s="41"/>
      <c r="R1966" s="401"/>
      <c r="S1966" s="401"/>
    </row>
    <row r="1967" spans="1:27" s="36" customFormat="1" ht="11.25" outlineLevel="4" x14ac:dyDescent="0.2">
      <c r="A1967" s="37"/>
      <c r="B1967" s="38"/>
      <c r="C1967" s="39" t="s">
        <v>1317</v>
      </c>
      <c r="D1967" s="39"/>
      <c r="E1967" s="38"/>
      <c r="F1967" s="40">
        <v>21.21</v>
      </c>
      <c r="G1967" s="41"/>
      <c r="H1967" s="42"/>
      <c r="I1967" s="41"/>
      <c r="J1967" s="43"/>
      <c r="K1967" s="44"/>
      <c r="L1967" s="41"/>
      <c r="M1967" s="41"/>
      <c r="N1967" s="41"/>
      <c r="O1967" s="58" t="s">
        <v>2</v>
      </c>
      <c r="P1967" s="41"/>
      <c r="Q1967" s="41"/>
      <c r="R1967" s="401"/>
      <c r="S1967" s="401"/>
    </row>
    <row r="1968" spans="1:27" s="36" customFormat="1" ht="11.25" outlineLevel="4" x14ac:dyDescent="0.2">
      <c r="A1968" s="37"/>
      <c r="B1968" s="38"/>
      <c r="C1968" s="39" t="s">
        <v>1318</v>
      </c>
      <c r="D1968" s="39"/>
      <c r="E1968" s="38"/>
      <c r="F1968" s="40">
        <v>2.8</v>
      </c>
      <c r="G1968" s="41"/>
      <c r="H1968" s="42"/>
      <c r="I1968" s="41"/>
      <c r="J1968" s="43"/>
      <c r="K1968" s="44"/>
      <c r="L1968" s="41"/>
      <c r="M1968" s="41"/>
      <c r="N1968" s="41"/>
      <c r="O1968" s="58" t="s">
        <v>2</v>
      </c>
      <c r="P1968" s="41"/>
      <c r="Q1968" s="41"/>
      <c r="R1968" s="401"/>
      <c r="S1968" s="401"/>
    </row>
    <row r="1969" spans="1:19" s="36" customFormat="1" ht="11.25" outlineLevel="4" x14ac:dyDescent="0.2">
      <c r="A1969" s="37"/>
      <c r="B1969" s="38"/>
      <c r="C1969" s="39" t="s">
        <v>1373</v>
      </c>
      <c r="D1969" s="39"/>
      <c r="E1969" s="38"/>
      <c r="F1969" s="40">
        <v>30.36</v>
      </c>
      <c r="G1969" s="41"/>
      <c r="H1969" s="42"/>
      <c r="I1969" s="41"/>
      <c r="J1969" s="43"/>
      <c r="K1969" s="44"/>
      <c r="L1969" s="41"/>
      <c r="M1969" s="41"/>
      <c r="N1969" s="41"/>
      <c r="O1969" s="58" t="s">
        <v>2</v>
      </c>
      <c r="P1969" s="41"/>
      <c r="Q1969" s="41"/>
      <c r="R1969" s="401"/>
      <c r="S1969" s="401"/>
    </row>
    <row r="1970" spans="1:19" s="36" customFormat="1" ht="11.25" outlineLevel="4" x14ac:dyDescent="0.2">
      <c r="A1970" s="37"/>
      <c r="B1970" s="38"/>
      <c r="C1970" s="39" t="s">
        <v>1319</v>
      </c>
      <c r="D1970" s="39"/>
      <c r="E1970" s="38"/>
      <c r="F1970" s="40">
        <v>4.4000000000000004</v>
      </c>
      <c r="G1970" s="41"/>
      <c r="H1970" s="42"/>
      <c r="I1970" s="41"/>
      <c r="J1970" s="43"/>
      <c r="K1970" s="44"/>
      <c r="L1970" s="41"/>
      <c r="M1970" s="41"/>
      <c r="N1970" s="41"/>
      <c r="O1970" s="58" t="s">
        <v>2</v>
      </c>
      <c r="P1970" s="41"/>
      <c r="Q1970" s="41"/>
      <c r="R1970" s="401"/>
      <c r="S1970" s="401"/>
    </row>
    <row r="1971" spans="1:19" s="36" customFormat="1" ht="11.25" outlineLevel="4" x14ac:dyDescent="0.2">
      <c r="A1971" s="37"/>
      <c r="B1971" s="38"/>
      <c r="C1971" s="39" t="s">
        <v>1321</v>
      </c>
      <c r="D1971" s="39"/>
      <c r="E1971" s="38"/>
      <c r="F1971" s="40">
        <v>28.3</v>
      </c>
      <c r="G1971" s="41"/>
      <c r="H1971" s="42"/>
      <c r="I1971" s="41"/>
      <c r="J1971" s="43"/>
      <c r="K1971" s="44"/>
      <c r="L1971" s="41"/>
      <c r="M1971" s="41"/>
      <c r="N1971" s="41"/>
      <c r="O1971" s="58" t="s">
        <v>2</v>
      </c>
      <c r="P1971" s="41"/>
      <c r="Q1971" s="41"/>
      <c r="R1971" s="401"/>
      <c r="S1971" s="401"/>
    </row>
    <row r="1972" spans="1:19" s="36" customFormat="1" ht="11.25" outlineLevel="4" x14ac:dyDescent="0.2">
      <c r="A1972" s="37"/>
      <c r="B1972" s="38"/>
      <c r="C1972" s="39" t="s">
        <v>1325</v>
      </c>
      <c r="D1972" s="39"/>
      <c r="E1972" s="38"/>
      <c r="F1972" s="40">
        <v>4.93</v>
      </c>
      <c r="G1972" s="41"/>
      <c r="H1972" s="42"/>
      <c r="I1972" s="41"/>
      <c r="J1972" s="43"/>
      <c r="K1972" s="44"/>
      <c r="L1972" s="41"/>
      <c r="M1972" s="41"/>
      <c r="N1972" s="41"/>
      <c r="O1972" s="58" t="s">
        <v>2</v>
      </c>
      <c r="P1972" s="41"/>
      <c r="Q1972" s="41"/>
      <c r="R1972" s="401"/>
      <c r="S1972" s="401"/>
    </row>
    <row r="1973" spans="1:19" s="36" customFormat="1" ht="11.25" outlineLevel="4" x14ac:dyDescent="0.2">
      <c r="A1973" s="37"/>
      <c r="B1973" s="38"/>
      <c r="C1973" s="39" t="s">
        <v>1377</v>
      </c>
      <c r="D1973" s="39"/>
      <c r="E1973" s="38"/>
      <c r="F1973" s="40">
        <v>51.099999999999994</v>
      </c>
      <c r="G1973" s="41"/>
      <c r="H1973" s="42"/>
      <c r="I1973" s="41"/>
      <c r="J1973" s="43"/>
      <c r="K1973" s="44"/>
      <c r="L1973" s="41"/>
      <c r="M1973" s="41"/>
      <c r="N1973" s="41"/>
      <c r="O1973" s="58" t="s">
        <v>2</v>
      </c>
      <c r="P1973" s="41"/>
      <c r="Q1973" s="41"/>
      <c r="R1973" s="401"/>
      <c r="S1973" s="401"/>
    </row>
    <row r="1974" spans="1:19" s="36" customFormat="1" ht="11.25" outlineLevel="4" x14ac:dyDescent="0.2">
      <c r="A1974" s="37"/>
      <c r="B1974" s="38"/>
      <c r="C1974" s="39" t="s">
        <v>1330</v>
      </c>
      <c r="D1974" s="39"/>
      <c r="E1974" s="38"/>
      <c r="F1974" s="40">
        <v>10.199999999999999</v>
      </c>
      <c r="G1974" s="41"/>
      <c r="H1974" s="42"/>
      <c r="I1974" s="41"/>
      <c r="J1974" s="43"/>
      <c r="K1974" s="44"/>
      <c r="L1974" s="41"/>
      <c r="M1974" s="41"/>
      <c r="N1974" s="41"/>
      <c r="O1974" s="58" t="s">
        <v>2</v>
      </c>
      <c r="P1974" s="41"/>
      <c r="Q1974" s="41"/>
      <c r="R1974" s="401"/>
      <c r="S1974" s="401"/>
    </row>
    <row r="1975" spans="1:19" s="36" customFormat="1" ht="11.25" outlineLevel="4" x14ac:dyDescent="0.2">
      <c r="A1975" s="37"/>
      <c r="B1975" s="38"/>
      <c r="C1975" s="39" t="s">
        <v>999</v>
      </c>
      <c r="D1975" s="39"/>
      <c r="E1975" s="38"/>
      <c r="F1975" s="40">
        <v>3.6</v>
      </c>
      <c r="G1975" s="41"/>
      <c r="H1975" s="42"/>
      <c r="I1975" s="41"/>
      <c r="J1975" s="43"/>
      <c r="K1975" s="44"/>
      <c r="L1975" s="41"/>
      <c r="M1975" s="41"/>
      <c r="N1975" s="41"/>
      <c r="O1975" s="58" t="s">
        <v>2</v>
      </c>
      <c r="P1975" s="41"/>
      <c r="Q1975" s="41"/>
      <c r="R1975" s="401"/>
      <c r="S1975" s="401"/>
    </row>
    <row r="1976" spans="1:19" s="36" customFormat="1" ht="11.25" outlineLevel="4" x14ac:dyDescent="0.2">
      <c r="A1976" s="37"/>
      <c r="B1976" s="38"/>
      <c r="C1976" s="39" t="s">
        <v>1331</v>
      </c>
      <c r="D1976" s="39"/>
      <c r="E1976" s="38"/>
      <c r="F1976" s="40">
        <v>5.2</v>
      </c>
      <c r="G1976" s="41"/>
      <c r="H1976" s="42"/>
      <c r="I1976" s="41"/>
      <c r="J1976" s="43"/>
      <c r="K1976" s="44"/>
      <c r="L1976" s="41"/>
      <c r="M1976" s="41"/>
      <c r="N1976" s="41"/>
      <c r="O1976" s="58" t="s">
        <v>2</v>
      </c>
      <c r="P1976" s="41"/>
      <c r="Q1976" s="41"/>
      <c r="R1976" s="401"/>
      <c r="S1976" s="401"/>
    </row>
    <row r="1977" spans="1:19" s="36" customFormat="1" ht="11.25" outlineLevel="4" x14ac:dyDescent="0.2">
      <c r="A1977" s="37"/>
      <c r="B1977" s="38"/>
      <c r="C1977" s="39" t="s">
        <v>1332</v>
      </c>
      <c r="D1977" s="39"/>
      <c r="E1977" s="38"/>
      <c r="F1977" s="40">
        <v>12</v>
      </c>
      <c r="G1977" s="41"/>
      <c r="H1977" s="42"/>
      <c r="I1977" s="41"/>
      <c r="J1977" s="43"/>
      <c r="K1977" s="44"/>
      <c r="L1977" s="41"/>
      <c r="M1977" s="41"/>
      <c r="N1977" s="41"/>
      <c r="O1977" s="58" t="s">
        <v>2</v>
      </c>
      <c r="P1977" s="41"/>
      <c r="Q1977" s="41"/>
      <c r="R1977" s="401"/>
      <c r="S1977" s="401"/>
    </row>
    <row r="1978" spans="1:19" s="36" customFormat="1" ht="11.25" outlineLevel="4" x14ac:dyDescent="0.2">
      <c r="A1978" s="37"/>
      <c r="B1978" s="38"/>
      <c r="C1978" s="39" t="s">
        <v>848</v>
      </c>
      <c r="D1978" s="39"/>
      <c r="E1978" s="38"/>
      <c r="F1978" s="40">
        <v>1.6</v>
      </c>
      <c r="G1978" s="41"/>
      <c r="H1978" s="42"/>
      <c r="I1978" s="41"/>
      <c r="J1978" s="43"/>
      <c r="K1978" s="44"/>
      <c r="L1978" s="41"/>
      <c r="M1978" s="41"/>
      <c r="N1978" s="41"/>
      <c r="O1978" s="58" t="s">
        <v>2</v>
      </c>
      <c r="P1978" s="41"/>
      <c r="Q1978" s="41"/>
      <c r="R1978" s="401"/>
      <c r="S1978" s="401"/>
    </row>
    <row r="1979" spans="1:19" s="36" customFormat="1" ht="11.25" outlineLevel="4" x14ac:dyDescent="0.2">
      <c r="A1979" s="37"/>
      <c r="B1979" s="38"/>
      <c r="C1979" s="39" t="s">
        <v>1333</v>
      </c>
      <c r="D1979" s="39"/>
      <c r="E1979" s="38"/>
      <c r="F1979" s="40">
        <v>2.8</v>
      </c>
      <c r="G1979" s="41"/>
      <c r="H1979" s="42"/>
      <c r="I1979" s="41"/>
      <c r="J1979" s="43"/>
      <c r="K1979" s="44"/>
      <c r="L1979" s="41"/>
      <c r="M1979" s="41"/>
      <c r="N1979" s="41"/>
      <c r="O1979" s="58" t="s">
        <v>2</v>
      </c>
      <c r="P1979" s="41"/>
      <c r="Q1979" s="41"/>
      <c r="R1979" s="401"/>
      <c r="S1979" s="401"/>
    </row>
    <row r="1980" spans="1:19" s="36" customFormat="1" ht="11.25" outlineLevel="4" x14ac:dyDescent="0.2">
      <c r="A1980" s="37"/>
      <c r="B1980" s="38"/>
      <c r="C1980" s="39" t="s">
        <v>1249</v>
      </c>
      <c r="D1980" s="39"/>
      <c r="E1980" s="38"/>
      <c r="F1980" s="40">
        <v>10.8</v>
      </c>
      <c r="G1980" s="41"/>
      <c r="H1980" s="42"/>
      <c r="I1980" s="41"/>
      <c r="J1980" s="43"/>
      <c r="K1980" s="44"/>
      <c r="L1980" s="41"/>
      <c r="M1980" s="41"/>
      <c r="N1980" s="41"/>
      <c r="O1980" s="58" t="s">
        <v>2</v>
      </c>
      <c r="P1980" s="41"/>
      <c r="Q1980" s="41"/>
      <c r="R1980" s="401"/>
      <c r="S1980" s="401"/>
    </row>
    <row r="1981" spans="1:19" s="36" customFormat="1" ht="11.25" outlineLevel="4" x14ac:dyDescent="0.2">
      <c r="A1981" s="37"/>
      <c r="B1981" s="38"/>
      <c r="C1981" s="39" t="s">
        <v>1250</v>
      </c>
      <c r="D1981" s="39"/>
      <c r="E1981" s="38"/>
      <c r="F1981" s="40">
        <v>5.4</v>
      </c>
      <c r="G1981" s="41"/>
      <c r="H1981" s="42"/>
      <c r="I1981" s="41"/>
      <c r="J1981" s="43"/>
      <c r="K1981" s="44"/>
      <c r="L1981" s="41"/>
      <c r="M1981" s="41"/>
      <c r="N1981" s="41"/>
      <c r="O1981" s="58" t="s">
        <v>2</v>
      </c>
      <c r="P1981" s="41"/>
      <c r="Q1981" s="41"/>
      <c r="R1981" s="401"/>
      <c r="S1981" s="401"/>
    </row>
    <row r="1982" spans="1:19" s="36" customFormat="1" ht="11.25" outlineLevel="4" x14ac:dyDescent="0.2">
      <c r="A1982" s="37"/>
      <c r="B1982" s="38"/>
      <c r="C1982" s="39" t="s">
        <v>1251</v>
      </c>
      <c r="D1982" s="39"/>
      <c r="E1982" s="38"/>
      <c r="F1982" s="40">
        <v>5.4</v>
      </c>
      <c r="G1982" s="41"/>
      <c r="H1982" s="42"/>
      <c r="I1982" s="41"/>
      <c r="J1982" s="43"/>
      <c r="K1982" s="44"/>
      <c r="L1982" s="41"/>
      <c r="M1982" s="41"/>
      <c r="N1982" s="41"/>
      <c r="O1982" s="58" t="s">
        <v>2</v>
      </c>
      <c r="P1982" s="41"/>
      <c r="Q1982" s="41"/>
      <c r="R1982" s="401"/>
      <c r="S1982" s="401"/>
    </row>
    <row r="1983" spans="1:19" s="36" customFormat="1" ht="11.25" outlineLevel="4" x14ac:dyDescent="0.2">
      <c r="A1983" s="37"/>
      <c r="B1983" s="38"/>
      <c r="C1983" s="39" t="s">
        <v>1378</v>
      </c>
      <c r="D1983" s="39"/>
      <c r="E1983" s="38"/>
      <c r="F1983" s="40">
        <v>31.92</v>
      </c>
      <c r="G1983" s="41"/>
      <c r="H1983" s="42"/>
      <c r="I1983" s="41"/>
      <c r="J1983" s="43"/>
      <c r="K1983" s="44"/>
      <c r="L1983" s="41"/>
      <c r="M1983" s="41"/>
      <c r="N1983" s="41"/>
      <c r="O1983" s="58" t="s">
        <v>2</v>
      </c>
      <c r="P1983" s="41"/>
      <c r="Q1983" s="41"/>
      <c r="R1983" s="401"/>
      <c r="S1983" s="401"/>
    </row>
    <row r="1984" spans="1:19" s="36" customFormat="1" ht="11.25" outlineLevel="4" x14ac:dyDescent="0.2">
      <c r="A1984" s="37"/>
      <c r="B1984" s="38"/>
      <c r="C1984" s="39" t="s">
        <v>1253</v>
      </c>
      <c r="D1984" s="39"/>
      <c r="E1984" s="38"/>
      <c r="F1984" s="40">
        <v>12.12</v>
      </c>
      <c r="G1984" s="41"/>
      <c r="H1984" s="42"/>
      <c r="I1984" s="41"/>
      <c r="J1984" s="43"/>
      <c r="K1984" s="44"/>
      <c r="L1984" s="41"/>
      <c r="M1984" s="41"/>
      <c r="N1984" s="41"/>
      <c r="O1984" s="58" t="s">
        <v>2</v>
      </c>
      <c r="P1984" s="41"/>
      <c r="Q1984" s="41"/>
      <c r="R1984" s="401"/>
      <c r="S1984" s="401"/>
    </row>
    <row r="1985" spans="1:19" s="36" customFormat="1" ht="11.25" outlineLevel="4" x14ac:dyDescent="0.2">
      <c r="A1985" s="37"/>
      <c r="B1985" s="38"/>
      <c r="C1985" s="39" t="s">
        <v>1581</v>
      </c>
      <c r="D1985" s="39"/>
      <c r="E1985" s="38"/>
      <c r="F1985" s="40">
        <v>0</v>
      </c>
      <c r="G1985" s="41"/>
      <c r="H1985" s="42"/>
      <c r="I1985" s="41"/>
      <c r="J1985" s="43"/>
      <c r="K1985" s="44"/>
      <c r="L1985" s="41"/>
      <c r="M1985" s="41"/>
      <c r="N1985" s="41"/>
      <c r="O1985" s="58" t="s">
        <v>2</v>
      </c>
      <c r="P1985" s="41"/>
      <c r="Q1985" s="41"/>
      <c r="R1985" s="401"/>
      <c r="S1985" s="401"/>
    </row>
    <row r="1986" spans="1:19" s="36" customFormat="1" ht="11.25" outlineLevel="4" x14ac:dyDescent="0.2">
      <c r="A1986" s="37"/>
      <c r="B1986" s="38"/>
      <c r="C1986" s="39" t="s">
        <v>1066</v>
      </c>
      <c r="D1986" s="39"/>
      <c r="E1986" s="38"/>
      <c r="F1986" s="40">
        <v>39</v>
      </c>
      <c r="G1986" s="41"/>
      <c r="H1986" s="42"/>
      <c r="I1986" s="41"/>
      <c r="J1986" s="43"/>
      <c r="K1986" s="44"/>
      <c r="L1986" s="41"/>
      <c r="M1986" s="41"/>
      <c r="N1986" s="41"/>
      <c r="O1986" s="58" t="s">
        <v>2</v>
      </c>
      <c r="P1986" s="41"/>
      <c r="Q1986" s="41"/>
      <c r="R1986" s="401"/>
      <c r="S1986" s="401"/>
    </row>
    <row r="1987" spans="1:19" s="36" customFormat="1" ht="11.25" outlineLevel="4" x14ac:dyDescent="0.2">
      <c r="A1987" s="37"/>
      <c r="B1987" s="38"/>
      <c r="C1987" s="39" t="s">
        <v>983</v>
      </c>
      <c r="D1987" s="39"/>
      <c r="E1987" s="38"/>
      <c r="F1987" s="40">
        <v>1</v>
      </c>
      <c r="G1987" s="41"/>
      <c r="H1987" s="42"/>
      <c r="I1987" s="41"/>
      <c r="J1987" s="43"/>
      <c r="K1987" s="44"/>
      <c r="L1987" s="41"/>
      <c r="M1987" s="41"/>
      <c r="N1987" s="41"/>
      <c r="O1987" s="58" t="s">
        <v>2</v>
      </c>
      <c r="P1987" s="41"/>
      <c r="Q1987" s="41"/>
      <c r="R1987" s="401"/>
      <c r="S1987" s="401"/>
    </row>
    <row r="1988" spans="1:19" s="36" customFormat="1" ht="11.25" outlineLevel="4" x14ac:dyDescent="0.2">
      <c r="A1988" s="37"/>
      <c r="B1988" s="38"/>
      <c r="C1988" s="39" t="s">
        <v>984</v>
      </c>
      <c r="D1988" s="39"/>
      <c r="E1988" s="38"/>
      <c r="F1988" s="40">
        <v>8.61</v>
      </c>
      <c r="G1988" s="41"/>
      <c r="H1988" s="42"/>
      <c r="I1988" s="41"/>
      <c r="J1988" s="43"/>
      <c r="K1988" s="44"/>
      <c r="L1988" s="41"/>
      <c r="M1988" s="41"/>
      <c r="N1988" s="41"/>
      <c r="O1988" s="58" t="s">
        <v>2</v>
      </c>
      <c r="P1988" s="41"/>
      <c r="Q1988" s="41"/>
      <c r="R1988" s="401"/>
      <c r="S1988" s="401"/>
    </row>
    <row r="1989" spans="1:19" s="36" customFormat="1" ht="11.25" outlineLevel="4" x14ac:dyDescent="0.2">
      <c r="A1989" s="37"/>
      <c r="B1989" s="38"/>
      <c r="C1989" s="39" t="s">
        <v>985</v>
      </c>
      <c r="D1989" s="39"/>
      <c r="E1989" s="38"/>
      <c r="F1989" s="40">
        <v>1</v>
      </c>
      <c r="G1989" s="41"/>
      <c r="H1989" s="42"/>
      <c r="I1989" s="41"/>
      <c r="J1989" s="43"/>
      <c r="K1989" s="44"/>
      <c r="L1989" s="41"/>
      <c r="M1989" s="41"/>
      <c r="N1989" s="41"/>
      <c r="O1989" s="58" t="s">
        <v>2</v>
      </c>
      <c r="P1989" s="41"/>
      <c r="Q1989" s="41"/>
      <c r="R1989" s="401"/>
      <c r="S1989" s="401"/>
    </row>
    <row r="1990" spans="1:19" s="36" customFormat="1" ht="11.25" outlineLevel="4" x14ac:dyDescent="0.2">
      <c r="A1990" s="37"/>
      <c r="B1990" s="38"/>
      <c r="C1990" s="39" t="s">
        <v>1067</v>
      </c>
      <c r="D1990" s="39"/>
      <c r="E1990" s="38"/>
      <c r="F1990" s="40">
        <v>11</v>
      </c>
      <c r="G1990" s="41"/>
      <c r="H1990" s="42"/>
      <c r="I1990" s="41"/>
      <c r="J1990" s="43"/>
      <c r="K1990" s="44"/>
      <c r="L1990" s="41"/>
      <c r="M1990" s="41"/>
      <c r="N1990" s="41"/>
      <c r="O1990" s="58" t="s">
        <v>2</v>
      </c>
      <c r="P1990" s="41"/>
      <c r="Q1990" s="41"/>
      <c r="R1990" s="401"/>
      <c r="S1990" s="401"/>
    </row>
    <row r="1991" spans="1:19" s="36" customFormat="1" ht="11.25" outlineLevel="4" x14ac:dyDescent="0.2">
      <c r="A1991" s="37"/>
      <c r="B1991" s="38"/>
      <c r="C1991" s="39" t="s">
        <v>986</v>
      </c>
      <c r="D1991" s="39"/>
      <c r="E1991" s="38"/>
      <c r="F1991" s="40">
        <v>1.6</v>
      </c>
      <c r="G1991" s="41"/>
      <c r="H1991" s="42"/>
      <c r="I1991" s="41"/>
      <c r="J1991" s="43"/>
      <c r="K1991" s="44"/>
      <c r="L1991" s="41"/>
      <c r="M1991" s="41"/>
      <c r="N1991" s="41"/>
      <c r="O1991" s="58" t="s">
        <v>2</v>
      </c>
      <c r="P1991" s="41"/>
      <c r="Q1991" s="41"/>
      <c r="R1991" s="401"/>
      <c r="S1991" s="401"/>
    </row>
    <row r="1992" spans="1:19" s="36" customFormat="1" ht="11.25" outlineLevel="4" x14ac:dyDescent="0.2">
      <c r="A1992" s="37"/>
      <c r="B1992" s="38"/>
      <c r="C1992" s="39" t="s">
        <v>988</v>
      </c>
      <c r="D1992" s="39"/>
      <c r="E1992" s="38"/>
      <c r="F1992" s="40">
        <v>6</v>
      </c>
      <c r="G1992" s="41"/>
      <c r="H1992" s="42"/>
      <c r="I1992" s="41"/>
      <c r="J1992" s="43"/>
      <c r="K1992" s="44"/>
      <c r="L1992" s="41"/>
      <c r="M1992" s="41"/>
      <c r="N1992" s="41"/>
      <c r="O1992" s="58" t="s">
        <v>2</v>
      </c>
      <c r="P1992" s="41"/>
      <c r="Q1992" s="41"/>
      <c r="R1992" s="401"/>
      <c r="S1992" s="401"/>
    </row>
    <row r="1993" spans="1:19" s="36" customFormat="1" ht="11.25" outlineLevel="4" x14ac:dyDescent="0.2">
      <c r="A1993" s="37"/>
      <c r="B1993" s="38"/>
      <c r="C1993" s="39" t="s">
        <v>992</v>
      </c>
      <c r="D1993" s="39"/>
      <c r="E1993" s="38"/>
      <c r="F1993" s="40">
        <v>0.47</v>
      </c>
      <c r="G1993" s="41"/>
      <c r="H1993" s="42"/>
      <c r="I1993" s="41"/>
      <c r="J1993" s="43"/>
      <c r="K1993" s="44"/>
      <c r="L1993" s="41"/>
      <c r="M1993" s="41"/>
      <c r="N1993" s="41"/>
      <c r="O1993" s="58" t="s">
        <v>2</v>
      </c>
      <c r="P1993" s="41"/>
      <c r="Q1993" s="41"/>
      <c r="R1993" s="401"/>
      <c r="S1993" s="401"/>
    </row>
    <row r="1994" spans="1:19" s="36" customFormat="1" ht="11.25" outlineLevel="4" x14ac:dyDescent="0.2">
      <c r="A1994" s="37"/>
      <c r="B1994" s="38"/>
      <c r="C1994" s="39" t="s">
        <v>1072</v>
      </c>
      <c r="D1994" s="39"/>
      <c r="E1994" s="38"/>
      <c r="F1994" s="40">
        <v>12.3</v>
      </c>
      <c r="G1994" s="41"/>
      <c r="H1994" s="42"/>
      <c r="I1994" s="41"/>
      <c r="J1994" s="43"/>
      <c r="K1994" s="44"/>
      <c r="L1994" s="41"/>
      <c r="M1994" s="41"/>
      <c r="N1994" s="41"/>
      <c r="O1994" s="58" t="s">
        <v>2</v>
      </c>
      <c r="P1994" s="41"/>
      <c r="Q1994" s="41"/>
      <c r="R1994" s="401"/>
      <c r="S1994" s="401"/>
    </row>
    <row r="1995" spans="1:19" s="36" customFormat="1" ht="11.25" outlineLevel="4" x14ac:dyDescent="0.2">
      <c r="A1995" s="37"/>
      <c r="B1995" s="38"/>
      <c r="C1995" s="39" t="s">
        <v>997</v>
      </c>
      <c r="D1995" s="39"/>
      <c r="E1995" s="38"/>
      <c r="F1995" s="40">
        <v>2.2000000000000002</v>
      </c>
      <c r="G1995" s="41"/>
      <c r="H1995" s="42"/>
      <c r="I1995" s="41"/>
      <c r="J1995" s="43"/>
      <c r="K1995" s="44"/>
      <c r="L1995" s="41"/>
      <c r="M1995" s="41"/>
      <c r="N1995" s="41"/>
      <c r="O1995" s="58" t="s">
        <v>2</v>
      </c>
      <c r="P1995" s="41"/>
      <c r="Q1995" s="41"/>
      <c r="R1995" s="401"/>
      <c r="S1995" s="401"/>
    </row>
    <row r="1996" spans="1:19" s="36" customFormat="1" ht="11.25" outlineLevel="4" x14ac:dyDescent="0.2">
      <c r="A1996" s="37"/>
      <c r="B1996" s="38"/>
      <c r="C1996" s="39" t="s">
        <v>998</v>
      </c>
      <c r="D1996" s="39"/>
      <c r="E1996" s="38"/>
      <c r="F1996" s="40">
        <v>2.8</v>
      </c>
      <c r="G1996" s="41"/>
      <c r="H1996" s="42"/>
      <c r="I1996" s="41"/>
      <c r="J1996" s="43"/>
      <c r="K1996" s="44"/>
      <c r="L1996" s="41"/>
      <c r="M1996" s="41"/>
      <c r="N1996" s="41"/>
      <c r="O1996" s="58" t="s">
        <v>2</v>
      </c>
      <c r="P1996" s="41"/>
      <c r="Q1996" s="41"/>
      <c r="R1996" s="401"/>
      <c r="S1996" s="401"/>
    </row>
    <row r="1997" spans="1:19" s="36" customFormat="1" ht="11.25" outlineLevel="4" x14ac:dyDescent="0.2">
      <c r="A1997" s="37"/>
      <c r="B1997" s="38"/>
      <c r="C1997" s="39" t="s">
        <v>1000</v>
      </c>
      <c r="D1997" s="39"/>
      <c r="E1997" s="38"/>
      <c r="F1997" s="40">
        <v>1.2</v>
      </c>
      <c r="G1997" s="41"/>
      <c r="H1997" s="42"/>
      <c r="I1997" s="41"/>
      <c r="J1997" s="43"/>
      <c r="K1997" s="44"/>
      <c r="L1997" s="41"/>
      <c r="M1997" s="41"/>
      <c r="N1997" s="41"/>
      <c r="O1997" s="58" t="s">
        <v>2</v>
      </c>
      <c r="P1997" s="41"/>
      <c r="Q1997" s="41"/>
      <c r="R1997" s="401"/>
      <c r="S1997" s="401"/>
    </row>
    <row r="1998" spans="1:19" s="36" customFormat="1" ht="11.25" outlineLevel="4" x14ac:dyDescent="0.2">
      <c r="A1998" s="37"/>
      <c r="B1998" s="38"/>
      <c r="C1998" s="39" t="s">
        <v>1001</v>
      </c>
      <c r="D1998" s="39"/>
      <c r="E1998" s="38"/>
      <c r="F1998" s="40">
        <v>2.4</v>
      </c>
      <c r="G1998" s="41"/>
      <c r="H1998" s="42"/>
      <c r="I1998" s="41"/>
      <c r="J1998" s="43"/>
      <c r="K1998" s="44"/>
      <c r="L1998" s="41"/>
      <c r="M1998" s="41"/>
      <c r="N1998" s="41"/>
      <c r="O1998" s="58" t="s">
        <v>2</v>
      </c>
      <c r="P1998" s="41"/>
      <c r="Q1998" s="41"/>
      <c r="R1998" s="401"/>
      <c r="S1998" s="401"/>
    </row>
    <row r="1999" spans="1:19" s="36" customFormat="1" ht="11.25" outlineLevel="4" x14ac:dyDescent="0.2">
      <c r="A1999" s="37"/>
      <c r="B1999" s="38"/>
      <c r="C1999" s="39" t="s">
        <v>1002</v>
      </c>
      <c r="D1999" s="39"/>
      <c r="E1999" s="38"/>
      <c r="F1999" s="40">
        <v>1</v>
      </c>
      <c r="G1999" s="41"/>
      <c r="H1999" s="42"/>
      <c r="I1999" s="41"/>
      <c r="J1999" s="43"/>
      <c r="K1999" s="44"/>
      <c r="L1999" s="41"/>
      <c r="M1999" s="41"/>
      <c r="N1999" s="41"/>
      <c r="O1999" s="58" t="s">
        <v>2</v>
      </c>
      <c r="P1999" s="41"/>
      <c r="Q1999" s="41"/>
      <c r="R1999" s="401"/>
      <c r="S1999" s="401"/>
    </row>
    <row r="2000" spans="1:19" s="36" customFormat="1" ht="11.25" outlineLevel="4" x14ac:dyDescent="0.2">
      <c r="A2000" s="37"/>
      <c r="B2000" s="38"/>
      <c r="C2000" s="39" t="s">
        <v>1003</v>
      </c>
      <c r="D2000" s="39"/>
      <c r="E2000" s="38"/>
      <c r="F2000" s="40">
        <v>1.2</v>
      </c>
      <c r="G2000" s="41"/>
      <c r="H2000" s="42"/>
      <c r="I2000" s="41"/>
      <c r="J2000" s="43"/>
      <c r="K2000" s="44"/>
      <c r="L2000" s="41"/>
      <c r="M2000" s="41"/>
      <c r="N2000" s="41"/>
      <c r="O2000" s="58" t="s">
        <v>2</v>
      </c>
      <c r="P2000" s="41"/>
      <c r="Q2000" s="41"/>
      <c r="R2000" s="401"/>
      <c r="S2000" s="401"/>
    </row>
    <row r="2001" spans="1:19" s="36" customFormat="1" ht="11.25" outlineLevel="4" x14ac:dyDescent="0.2">
      <c r="A2001" s="37"/>
      <c r="B2001" s="38"/>
      <c r="C2001" s="39" t="s">
        <v>1005</v>
      </c>
      <c r="D2001" s="39"/>
      <c r="E2001" s="38"/>
      <c r="F2001" s="40">
        <v>3.6</v>
      </c>
      <c r="G2001" s="41"/>
      <c r="H2001" s="42"/>
      <c r="I2001" s="41"/>
      <c r="J2001" s="43"/>
      <c r="K2001" s="44"/>
      <c r="L2001" s="41"/>
      <c r="M2001" s="41"/>
      <c r="N2001" s="41"/>
      <c r="O2001" s="58" t="s">
        <v>2</v>
      </c>
      <c r="P2001" s="41"/>
      <c r="Q2001" s="41"/>
      <c r="R2001" s="401"/>
      <c r="S2001" s="401"/>
    </row>
    <row r="2002" spans="1:19" s="36" customFormat="1" ht="11.25" outlineLevel="4" x14ac:dyDescent="0.2">
      <c r="A2002" s="37"/>
      <c r="B2002" s="38"/>
      <c r="C2002" s="39" t="s">
        <v>1006</v>
      </c>
      <c r="D2002" s="39"/>
      <c r="E2002" s="38"/>
      <c r="F2002" s="40">
        <v>1.8</v>
      </c>
      <c r="G2002" s="41"/>
      <c r="H2002" s="42"/>
      <c r="I2002" s="41"/>
      <c r="J2002" s="43"/>
      <c r="K2002" s="44"/>
      <c r="L2002" s="41"/>
      <c r="M2002" s="41"/>
      <c r="N2002" s="41"/>
      <c r="O2002" s="58" t="s">
        <v>2</v>
      </c>
      <c r="P2002" s="41"/>
      <c r="Q2002" s="41"/>
      <c r="R2002" s="401"/>
      <c r="S2002" s="401"/>
    </row>
    <row r="2003" spans="1:19" s="36" customFormat="1" ht="11.25" outlineLevel="4" x14ac:dyDescent="0.2">
      <c r="A2003" s="37"/>
      <c r="B2003" s="38"/>
      <c r="C2003" s="39" t="s">
        <v>1007</v>
      </c>
      <c r="D2003" s="39"/>
      <c r="E2003" s="38"/>
      <c r="F2003" s="40">
        <v>1.8</v>
      </c>
      <c r="G2003" s="41"/>
      <c r="H2003" s="42"/>
      <c r="I2003" s="41"/>
      <c r="J2003" s="43"/>
      <c r="K2003" s="44"/>
      <c r="L2003" s="41"/>
      <c r="M2003" s="41"/>
      <c r="N2003" s="41"/>
      <c r="O2003" s="58" t="s">
        <v>2</v>
      </c>
      <c r="P2003" s="41"/>
      <c r="Q2003" s="41"/>
      <c r="R2003" s="401"/>
      <c r="S2003" s="401"/>
    </row>
    <row r="2004" spans="1:19" s="36" customFormat="1" ht="11.25" outlineLevel="4" x14ac:dyDescent="0.2">
      <c r="A2004" s="37"/>
      <c r="B2004" s="38"/>
      <c r="C2004" s="39" t="s">
        <v>1073</v>
      </c>
      <c r="D2004" s="39"/>
      <c r="E2004" s="38"/>
      <c r="F2004" s="40">
        <v>10.56</v>
      </c>
      <c r="G2004" s="41"/>
      <c r="H2004" s="42"/>
      <c r="I2004" s="41"/>
      <c r="J2004" s="43"/>
      <c r="K2004" s="44"/>
      <c r="L2004" s="41"/>
      <c r="M2004" s="41"/>
      <c r="N2004" s="41"/>
      <c r="O2004" s="58" t="s">
        <v>2</v>
      </c>
      <c r="P2004" s="41"/>
      <c r="Q2004" s="41"/>
      <c r="R2004" s="401"/>
      <c r="S2004" s="401"/>
    </row>
    <row r="2005" spans="1:19" s="36" customFormat="1" ht="11.25" outlineLevel="4" x14ac:dyDescent="0.2">
      <c r="A2005" s="37"/>
      <c r="B2005" s="38"/>
      <c r="C2005" s="39" t="s">
        <v>1013</v>
      </c>
      <c r="D2005" s="39"/>
      <c r="E2005" s="38"/>
      <c r="F2005" s="40">
        <v>4.92</v>
      </c>
      <c r="G2005" s="41"/>
      <c r="H2005" s="42"/>
      <c r="I2005" s="41"/>
      <c r="J2005" s="43"/>
      <c r="K2005" s="44"/>
      <c r="L2005" s="41"/>
      <c r="M2005" s="41"/>
      <c r="N2005" s="41"/>
      <c r="O2005" s="58" t="s">
        <v>2</v>
      </c>
      <c r="P2005" s="41"/>
      <c r="Q2005" s="41"/>
      <c r="R2005" s="401"/>
      <c r="S2005" s="401"/>
    </row>
    <row r="2006" spans="1:19" s="36" customFormat="1" ht="11.25" outlineLevel="4" x14ac:dyDescent="0.2">
      <c r="A2006" s="37"/>
      <c r="B2006" s="38"/>
      <c r="C2006" s="39" t="s">
        <v>1</v>
      </c>
      <c r="D2006" s="39"/>
      <c r="E2006" s="38"/>
      <c r="F2006" s="40">
        <v>469.00000000000011</v>
      </c>
      <c r="G2006" s="41"/>
      <c r="H2006" s="42"/>
      <c r="I2006" s="41"/>
      <c r="J2006" s="43"/>
      <c r="K2006" s="44"/>
      <c r="L2006" s="41"/>
      <c r="M2006" s="41"/>
      <c r="N2006" s="41"/>
      <c r="O2006" s="58" t="s">
        <v>2</v>
      </c>
      <c r="P2006" s="41"/>
      <c r="Q2006" s="41"/>
      <c r="R2006" s="401"/>
      <c r="S2006" s="401"/>
    </row>
    <row r="2007" spans="1:19" s="36" customFormat="1" ht="11.25" outlineLevel="4" x14ac:dyDescent="0.2">
      <c r="A2007" s="37"/>
      <c r="B2007" s="38"/>
      <c r="C2007" s="39" t="s">
        <v>1457</v>
      </c>
      <c r="D2007" s="39"/>
      <c r="E2007" s="38"/>
      <c r="F2007" s="40">
        <v>0</v>
      </c>
      <c r="G2007" s="41"/>
      <c r="H2007" s="42"/>
      <c r="I2007" s="41"/>
      <c r="J2007" s="43"/>
      <c r="K2007" s="44"/>
      <c r="L2007" s="41"/>
      <c r="M2007" s="41"/>
      <c r="N2007" s="41"/>
      <c r="O2007" s="58" t="s">
        <v>2</v>
      </c>
      <c r="P2007" s="41"/>
      <c r="Q2007" s="41"/>
      <c r="R2007" s="401"/>
      <c r="S2007" s="401"/>
    </row>
    <row r="2008" spans="1:19" s="36" customFormat="1" ht="11.25" outlineLevel="4" x14ac:dyDescent="0.2">
      <c r="A2008" s="37"/>
      <c r="B2008" s="38"/>
      <c r="C2008" s="39" t="s">
        <v>1403</v>
      </c>
      <c r="D2008" s="39"/>
      <c r="E2008" s="38"/>
      <c r="F2008" s="40">
        <v>0</v>
      </c>
      <c r="G2008" s="41"/>
      <c r="H2008" s="42"/>
      <c r="I2008" s="41"/>
      <c r="J2008" s="43"/>
      <c r="K2008" s="44"/>
      <c r="L2008" s="41"/>
      <c r="M2008" s="41"/>
      <c r="N2008" s="41"/>
      <c r="O2008" s="58" t="s">
        <v>2</v>
      </c>
      <c r="P2008" s="41"/>
      <c r="Q2008" s="41"/>
      <c r="R2008" s="401"/>
      <c r="S2008" s="401"/>
    </row>
    <row r="2009" spans="1:19" s="36" customFormat="1" ht="11.25" outlineLevel="4" x14ac:dyDescent="0.2">
      <c r="A2009" s="37"/>
      <c r="B2009" s="38"/>
      <c r="C2009" s="39" t="s">
        <v>1540</v>
      </c>
      <c r="D2009" s="39"/>
      <c r="E2009" s="38"/>
      <c r="F2009" s="40">
        <v>9.8099999999999987</v>
      </c>
      <c r="G2009" s="41"/>
      <c r="H2009" s="42"/>
      <c r="I2009" s="41"/>
      <c r="J2009" s="43"/>
      <c r="K2009" s="44"/>
      <c r="L2009" s="41"/>
      <c r="M2009" s="41"/>
      <c r="N2009" s="41"/>
      <c r="O2009" s="58" t="s">
        <v>2</v>
      </c>
      <c r="P2009" s="41"/>
      <c r="Q2009" s="41"/>
      <c r="R2009" s="401"/>
      <c r="S2009" s="401"/>
    </row>
    <row r="2010" spans="1:19" s="36" customFormat="1" ht="11.25" outlineLevel="4" x14ac:dyDescent="0.2">
      <c r="A2010" s="37"/>
      <c r="B2010" s="38"/>
      <c r="C2010" s="39" t="s">
        <v>1517</v>
      </c>
      <c r="D2010" s="39"/>
      <c r="E2010" s="38"/>
      <c r="F2010" s="40">
        <v>15.32</v>
      </c>
      <c r="G2010" s="41"/>
      <c r="H2010" s="42"/>
      <c r="I2010" s="41"/>
      <c r="J2010" s="43"/>
      <c r="K2010" s="44"/>
      <c r="L2010" s="41"/>
      <c r="M2010" s="41"/>
      <c r="N2010" s="41"/>
      <c r="O2010" s="58" t="s">
        <v>2</v>
      </c>
      <c r="P2010" s="41"/>
      <c r="Q2010" s="41"/>
      <c r="R2010" s="401"/>
      <c r="S2010" s="401"/>
    </row>
    <row r="2011" spans="1:19" s="36" customFormat="1" ht="11.25" outlineLevel="4" x14ac:dyDescent="0.2">
      <c r="A2011" s="37"/>
      <c r="B2011" s="38"/>
      <c r="C2011" s="39" t="s">
        <v>1518</v>
      </c>
      <c r="D2011" s="39"/>
      <c r="E2011" s="38"/>
      <c r="F2011" s="40">
        <v>7.8</v>
      </c>
      <c r="G2011" s="41"/>
      <c r="H2011" s="42"/>
      <c r="I2011" s="41"/>
      <c r="J2011" s="43"/>
      <c r="K2011" s="44"/>
      <c r="L2011" s="41"/>
      <c r="M2011" s="41"/>
      <c r="N2011" s="41"/>
      <c r="O2011" s="58" t="s">
        <v>2</v>
      </c>
      <c r="P2011" s="41"/>
      <c r="Q2011" s="41"/>
      <c r="R2011" s="401"/>
      <c r="S2011" s="401"/>
    </row>
    <row r="2012" spans="1:19" s="36" customFormat="1" ht="11.25" outlineLevel="4" x14ac:dyDescent="0.2">
      <c r="A2012" s="37"/>
      <c r="B2012" s="38"/>
      <c r="C2012" s="39" t="s">
        <v>1519</v>
      </c>
      <c r="D2012" s="39"/>
      <c r="E2012" s="38"/>
      <c r="F2012" s="40">
        <v>11.2</v>
      </c>
      <c r="G2012" s="41"/>
      <c r="H2012" s="42"/>
      <c r="I2012" s="41"/>
      <c r="J2012" s="43"/>
      <c r="K2012" s="44"/>
      <c r="L2012" s="41"/>
      <c r="M2012" s="41"/>
      <c r="N2012" s="41"/>
      <c r="O2012" s="58" t="s">
        <v>2</v>
      </c>
      <c r="P2012" s="41"/>
      <c r="Q2012" s="41"/>
      <c r="R2012" s="401"/>
      <c r="S2012" s="401"/>
    </row>
    <row r="2013" spans="1:19" s="36" customFormat="1" ht="11.25" outlineLevel="4" x14ac:dyDescent="0.2">
      <c r="A2013" s="37"/>
      <c r="B2013" s="38"/>
      <c r="C2013" s="39" t="s">
        <v>1520</v>
      </c>
      <c r="D2013" s="39"/>
      <c r="E2013" s="38"/>
      <c r="F2013" s="40">
        <v>10.6</v>
      </c>
      <c r="G2013" s="41"/>
      <c r="H2013" s="42"/>
      <c r="I2013" s="41"/>
      <c r="J2013" s="43"/>
      <c r="K2013" s="44"/>
      <c r="L2013" s="41"/>
      <c r="M2013" s="41"/>
      <c r="N2013" s="41"/>
      <c r="O2013" s="58" t="s">
        <v>2</v>
      </c>
      <c r="P2013" s="41"/>
      <c r="Q2013" s="41"/>
      <c r="R2013" s="401"/>
      <c r="S2013" s="401"/>
    </row>
    <row r="2014" spans="1:19" s="36" customFormat="1" ht="11.25" outlineLevel="4" x14ac:dyDescent="0.2">
      <c r="A2014" s="37"/>
      <c r="B2014" s="38"/>
      <c r="C2014" s="39" t="s">
        <v>1521</v>
      </c>
      <c r="D2014" s="39"/>
      <c r="E2014" s="38"/>
      <c r="F2014" s="40">
        <v>5.6</v>
      </c>
      <c r="G2014" s="41"/>
      <c r="H2014" s="42"/>
      <c r="I2014" s="41"/>
      <c r="J2014" s="43"/>
      <c r="K2014" s="44"/>
      <c r="L2014" s="41"/>
      <c r="M2014" s="41"/>
      <c r="N2014" s="41"/>
      <c r="O2014" s="58" t="s">
        <v>2</v>
      </c>
      <c r="P2014" s="41"/>
      <c r="Q2014" s="41"/>
      <c r="R2014" s="401"/>
      <c r="S2014" s="401"/>
    </row>
    <row r="2015" spans="1:19" s="36" customFormat="1" ht="11.25" outlineLevel="4" x14ac:dyDescent="0.2">
      <c r="A2015" s="37"/>
      <c r="B2015" s="38"/>
      <c r="C2015" s="39" t="s">
        <v>1522</v>
      </c>
      <c r="D2015" s="39"/>
      <c r="E2015" s="38"/>
      <c r="F2015" s="40">
        <v>7.8</v>
      </c>
      <c r="G2015" s="41"/>
      <c r="H2015" s="42"/>
      <c r="I2015" s="41"/>
      <c r="J2015" s="43"/>
      <c r="K2015" s="44"/>
      <c r="L2015" s="41"/>
      <c r="M2015" s="41"/>
      <c r="N2015" s="41"/>
      <c r="O2015" s="58" t="s">
        <v>2</v>
      </c>
      <c r="P2015" s="41"/>
      <c r="Q2015" s="41"/>
      <c r="R2015" s="401"/>
      <c r="S2015" s="401"/>
    </row>
    <row r="2016" spans="1:19" s="36" customFormat="1" ht="11.25" outlineLevel="4" x14ac:dyDescent="0.2">
      <c r="A2016" s="37"/>
      <c r="B2016" s="38"/>
      <c r="C2016" s="39" t="s">
        <v>1523</v>
      </c>
      <c r="D2016" s="39"/>
      <c r="E2016" s="38"/>
      <c r="F2016" s="40">
        <v>8.9</v>
      </c>
      <c r="G2016" s="41"/>
      <c r="H2016" s="42"/>
      <c r="I2016" s="41"/>
      <c r="J2016" s="43"/>
      <c r="K2016" s="44"/>
      <c r="L2016" s="41"/>
      <c r="M2016" s="41"/>
      <c r="N2016" s="41"/>
      <c r="O2016" s="58" t="s">
        <v>2</v>
      </c>
      <c r="P2016" s="41"/>
      <c r="Q2016" s="41"/>
      <c r="R2016" s="401"/>
      <c r="S2016" s="401"/>
    </row>
    <row r="2017" spans="1:19" s="36" customFormat="1" ht="11.25" outlineLevel="4" x14ac:dyDescent="0.2">
      <c r="A2017" s="37"/>
      <c r="B2017" s="38"/>
      <c r="C2017" s="39" t="s">
        <v>1516</v>
      </c>
      <c r="D2017" s="39"/>
      <c r="E2017" s="38"/>
      <c r="F2017" s="40">
        <v>5.2</v>
      </c>
      <c r="G2017" s="41"/>
      <c r="H2017" s="42"/>
      <c r="I2017" s="41"/>
      <c r="J2017" s="43"/>
      <c r="K2017" s="44"/>
      <c r="L2017" s="41"/>
      <c r="M2017" s="41"/>
      <c r="N2017" s="41"/>
      <c r="O2017" s="58" t="s">
        <v>2</v>
      </c>
      <c r="P2017" s="41"/>
      <c r="Q2017" s="41"/>
      <c r="R2017" s="401"/>
      <c r="S2017" s="401"/>
    </row>
    <row r="2018" spans="1:19" s="36" customFormat="1" ht="11.25" outlineLevel="4" x14ac:dyDescent="0.2">
      <c r="A2018" s="37"/>
      <c r="B2018" s="38"/>
      <c r="C2018" s="39" t="s">
        <v>1524</v>
      </c>
      <c r="D2018" s="39"/>
      <c r="E2018" s="38"/>
      <c r="F2018" s="40">
        <v>9</v>
      </c>
      <c r="G2018" s="41"/>
      <c r="H2018" s="42"/>
      <c r="I2018" s="41"/>
      <c r="J2018" s="43"/>
      <c r="K2018" s="44"/>
      <c r="L2018" s="41"/>
      <c r="M2018" s="41"/>
      <c r="N2018" s="41"/>
      <c r="O2018" s="58" t="s">
        <v>2</v>
      </c>
      <c r="P2018" s="41"/>
      <c r="Q2018" s="41"/>
      <c r="R2018" s="401"/>
      <c r="S2018" s="401"/>
    </row>
    <row r="2019" spans="1:19" s="36" customFormat="1" ht="11.25" outlineLevel="4" x14ac:dyDescent="0.2">
      <c r="A2019" s="37"/>
      <c r="B2019" s="38"/>
      <c r="C2019" s="39" t="s">
        <v>1525</v>
      </c>
      <c r="D2019" s="39"/>
      <c r="E2019" s="38"/>
      <c r="F2019" s="40">
        <v>7.5</v>
      </c>
      <c r="G2019" s="41"/>
      <c r="H2019" s="42"/>
      <c r="I2019" s="41"/>
      <c r="J2019" s="43"/>
      <c r="K2019" s="44"/>
      <c r="L2019" s="41"/>
      <c r="M2019" s="41"/>
      <c r="N2019" s="41"/>
      <c r="O2019" s="58" t="s">
        <v>2</v>
      </c>
      <c r="P2019" s="41"/>
      <c r="Q2019" s="41"/>
      <c r="R2019" s="401"/>
      <c r="S2019" s="401"/>
    </row>
    <row r="2020" spans="1:19" s="36" customFormat="1" ht="11.25" outlineLevel="4" x14ac:dyDescent="0.2">
      <c r="A2020" s="37"/>
      <c r="B2020" s="38"/>
      <c r="C2020" s="39" t="s">
        <v>1526</v>
      </c>
      <c r="D2020" s="39"/>
      <c r="E2020" s="38"/>
      <c r="F2020" s="40">
        <v>6.4</v>
      </c>
      <c r="G2020" s="41"/>
      <c r="H2020" s="42"/>
      <c r="I2020" s="41"/>
      <c r="J2020" s="43"/>
      <c r="K2020" s="44"/>
      <c r="L2020" s="41"/>
      <c r="M2020" s="41"/>
      <c r="N2020" s="41"/>
      <c r="O2020" s="58" t="s">
        <v>2</v>
      </c>
      <c r="P2020" s="41"/>
      <c r="Q2020" s="41"/>
      <c r="R2020" s="401"/>
      <c r="S2020" s="401"/>
    </row>
    <row r="2021" spans="1:19" s="36" customFormat="1" ht="11.25" outlineLevel="4" x14ac:dyDescent="0.2">
      <c r="A2021" s="37"/>
      <c r="B2021" s="38"/>
      <c r="C2021" s="39" t="s">
        <v>84</v>
      </c>
      <c r="D2021" s="39"/>
      <c r="E2021" s="38"/>
      <c r="F2021" s="40">
        <v>0</v>
      </c>
      <c r="G2021" s="41"/>
      <c r="H2021" s="42"/>
      <c r="I2021" s="41"/>
      <c r="J2021" s="43"/>
      <c r="K2021" s="44"/>
      <c r="L2021" s="41"/>
      <c r="M2021" s="41"/>
      <c r="N2021" s="41"/>
      <c r="O2021" s="58" t="s">
        <v>2</v>
      </c>
      <c r="P2021" s="41"/>
      <c r="Q2021" s="41"/>
      <c r="R2021" s="401"/>
      <c r="S2021" s="401"/>
    </row>
    <row r="2022" spans="1:19" s="36" customFormat="1" ht="11.25" outlineLevel="4" x14ac:dyDescent="0.2">
      <c r="A2022" s="37"/>
      <c r="B2022" s="38"/>
      <c r="C2022" s="39" t="s">
        <v>1456</v>
      </c>
      <c r="D2022" s="39"/>
      <c r="E2022" s="38"/>
      <c r="F2022" s="40">
        <v>2.5499999999999998</v>
      </c>
      <c r="G2022" s="41"/>
      <c r="H2022" s="42"/>
      <c r="I2022" s="41"/>
      <c r="J2022" s="43"/>
      <c r="K2022" s="44"/>
      <c r="L2022" s="41"/>
      <c r="M2022" s="41"/>
      <c r="N2022" s="41"/>
      <c r="O2022" s="58" t="s">
        <v>2</v>
      </c>
      <c r="P2022" s="41"/>
      <c r="Q2022" s="41"/>
      <c r="R2022" s="401"/>
      <c r="S2022" s="401"/>
    </row>
    <row r="2023" spans="1:19" s="36" customFormat="1" ht="11.25" outlineLevel="4" x14ac:dyDescent="0.2">
      <c r="A2023" s="37"/>
      <c r="B2023" s="38"/>
      <c r="C2023" s="39" t="s">
        <v>1443</v>
      </c>
      <c r="D2023" s="39"/>
      <c r="E2023" s="38"/>
      <c r="F2023" s="40">
        <v>4</v>
      </c>
      <c r="G2023" s="41"/>
      <c r="H2023" s="42"/>
      <c r="I2023" s="41"/>
      <c r="J2023" s="43"/>
      <c r="K2023" s="44"/>
      <c r="L2023" s="41"/>
      <c r="M2023" s="41"/>
      <c r="N2023" s="41"/>
      <c r="O2023" s="58" t="s">
        <v>2</v>
      </c>
      <c r="P2023" s="41"/>
      <c r="Q2023" s="41"/>
      <c r="R2023" s="401"/>
      <c r="S2023" s="401"/>
    </row>
    <row r="2024" spans="1:19" s="36" customFormat="1" ht="11.25" outlineLevel="4" x14ac:dyDescent="0.2">
      <c r="A2024" s="37"/>
      <c r="B2024" s="38"/>
      <c r="C2024" s="39" t="s">
        <v>1444</v>
      </c>
      <c r="D2024" s="39"/>
      <c r="E2024" s="38"/>
      <c r="F2024" s="40">
        <v>1.3</v>
      </c>
      <c r="G2024" s="41"/>
      <c r="H2024" s="42"/>
      <c r="I2024" s="41"/>
      <c r="J2024" s="43"/>
      <c r="K2024" s="44"/>
      <c r="L2024" s="41"/>
      <c r="M2024" s="41"/>
      <c r="N2024" s="41"/>
      <c r="O2024" s="58" t="s">
        <v>2</v>
      </c>
      <c r="P2024" s="41"/>
      <c r="Q2024" s="41"/>
      <c r="R2024" s="401"/>
      <c r="S2024" s="401"/>
    </row>
    <row r="2025" spans="1:19" s="36" customFormat="1" ht="11.25" outlineLevel="4" x14ac:dyDescent="0.2">
      <c r="A2025" s="37"/>
      <c r="B2025" s="38"/>
      <c r="C2025" s="39" t="s">
        <v>1445</v>
      </c>
      <c r="D2025" s="39"/>
      <c r="E2025" s="38"/>
      <c r="F2025" s="40">
        <v>2.2000000000000002</v>
      </c>
      <c r="G2025" s="41"/>
      <c r="H2025" s="42"/>
      <c r="I2025" s="41"/>
      <c r="J2025" s="43"/>
      <c r="K2025" s="44"/>
      <c r="L2025" s="41"/>
      <c r="M2025" s="41"/>
      <c r="N2025" s="41"/>
      <c r="O2025" s="58" t="s">
        <v>2</v>
      </c>
      <c r="P2025" s="41"/>
      <c r="Q2025" s="41"/>
      <c r="R2025" s="401"/>
      <c r="S2025" s="401"/>
    </row>
    <row r="2026" spans="1:19" s="36" customFormat="1" ht="11.25" outlineLevel="4" x14ac:dyDescent="0.2">
      <c r="A2026" s="37"/>
      <c r="B2026" s="38"/>
      <c r="C2026" s="39" t="s">
        <v>1446</v>
      </c>
      <c r="D2026" s="39"/>
      <c r="E2026" s="38"/>
      <c r="F2026" s="40">
        <v>1.6</v>
      </c>
      <c r="G2026" s="41"/>
      <c r="H2026" s="42"/>
      <c r="I2026" s="41"/>
      <c r="J2026" s="43"/>
      <c r="K2026" s="44"/>
      <c r="L2026" s="41"/>
      <c r="M2026" s="41"/>
      <c r="N2026" s="41"/>
      <c r="O2026" s="58" t="s">
        <v>2</v>
      </c>
      <c r="P2026" s="41"/>
      <c r="Q2026" s="41"/>
      <c r="R2026" s="401"/>
      <c r="S2026" s="401"/>
    </row>
    <row r="2027" spans="1:19" s="36" customFormat="1" ht="11.25" outlineLevel="4" x14ac:dyDescent="0.2">
      <c r="A2027" s="37"/>
      <c r="B2027" s="38"/>
      <c r="C2027" s="39" t="s">
        <v>1447</v>
      </c>
      <c r="D2027" s="39"/>
      <c r="E2027" s="38"/>
      <c r="F2027" s="40">
        <v>1.1000000000000001</v>
      </c>
      <c r="G2027" s="41"/>
      <c r="H2027" s="42"/>
      <c r="I2027" s="41"/>
      <c r="J2027" s="43"/>
      <c r="K2027" s="44"/>
      <c r="L2027" s="41"/>
      <c r="M2027" s="41"/>
      <c r="N2027" s="41"/>
      <c r="O2027" s="58" t="s">
        <v>2</v>
      </c>
      <c r="P2027" s="41"/>
      <c r="Q2027" s="41"/>
      <c r="R2027" s="401"/>
      <c r="S2027" s="401"/>
    </row>
    <row r="2028" spans="1:19" s="36" customFormat="1" ht="11.25" outlineLevel="4" x14ac:dyDescent="0.2">
      <c r="A2028" s="37"/>
      <c r="B2028" s="38"/>
      <c r="C2028" s="39" t="s">
        <v>1448</v>
      </c>
      <c r="D2028" s="39"/>
      <c r="E2028" s="38"/>
      <c r="F2028" s="40">
        <v>1.3</v>
      </c>
      <c r="G2028" s="41"/>
      <c r="H2028" s="42"/>
      <c r="I2028" s="41"/>
      <c r="J2028" s="43"/>
      <c r="K2028" s="44"/>
      <c r="L2028" s="41"/>
      <c r="M2028" s="41"/>
      <c r="N2028" s="41"/>
      <c r="O2028" s="58" t="s">
        <v>2</v>
      </c>
      <c r="P2028" s="41"/>
      <c r="Q2028" s="41"/>
      <c r="R2028" s="401"/>
      <c r="S2028" s="401"/>
    </row>
    <row r="2029" spans="1:19" s="36" customFormat="1" ht="11.25" outlineLevel="4" x14ac:dyDescent="0.2">
      <c r="A2029" s="37"/>
      <c r="B2029" s="38"/>
      <c r="C2029" s="39" t="s">
        <v>1449</v>
      </c>
      <c r="D2029" s="39"/>
      <c r="E2029" s="38"/>
      <c r="F2029" s="40">
        <v>1.5</v>
      </c>
      <c r="G2029" s="41"/>
      <c r="H2029" s="42"/>
      <c r="I2029" s="41"/>
      <c r="J2029" s="43"/>
      <c r="K2029" s="44"/>
      <c r="L2029" s="41"/>
      <c r="M2029" s="41"/>
      <c r="N2029" s="41"/>
      <c r="O2029" s="58" t="s">
        <v>2</v>
      </c>
      <c r="P2029" s="41"/>
      <c r="Q2029" s="41"/>
      <c r="R2029" s="401"/>
      <c r="S2029" s="401"/>
    </row>
    <row r="2030" spans="1:19" s="36" customFormat="1" ht="11.25" outlineLevel="4" x14ac:dyDescent="0.2">
      <c r="A2030" s="37"/>
      <c r="B2030" s="38"/>
      <c r="C2030" s="39" t="s">
        <v>1442</v>
      </c>
      <c r="D2030" s="39"/>
      <c r="E2030" s="38"/>
      <c r="F2030" s="40">
        <v>1</v>
      </c>
      <c r="G2030" s="41"/>
      <c r="H2030" s="42"/>
      <c r="I2030" s="41"/>
      <c r="J2030" s="43"/>
      <c r="K2030" s="44"/>
      <c r="L2030" s="41"/>
      <c r="M2030" s="41"/>
      <c r="N2030" s="41"/>
      <c r="O2030" s="58" t="s">
        <v>2</v>
      </c>
      <c r="P2030" s="41"/>
      <c r="Q2030" s="41"/>
      <c r="R2030" s="401"/>
      <c r="S2030" s="401"/>
    </row>
    <row r="2031" spans="1:19" s="36" customFormat="1" ht="11.25" outlineLevel="4" x14ac:dyDescent="0.2">
      <c r="A2031" s="37"/>
      <c r="B2031" s="38"/>
      <c r="C2031" s="39" t="s">
        <v>1450</v>
      </c>
      <c r="D2031" s="39"/>
      <c r="E2031" s="38"/>
      <c r="F2031" s="40">
        <v>3.9</v>
      </c>
      <c r="G2031" s="41"/>
      <c r="H2031" s="42"/>
      <c r="I2031" s="41"/>
      <c r="J2031" s="43"/>
      <c r="K2031" s="44"/>
      <c r="L2031" s="41"/>
      <c r="M2031" s="41"/>
      <c r="N2031" s="41"/>
      <c r="O2031" s="58" t="s">
        <v>2</v>
      </c>
      <c r="P2031" s="41"/>
      <c r="Q2031" s="41"/>
      <c r="R2031" s="401"/>
      <c r="S2031" s="401"/>
    </row>
    <row r="2032" spans="1:19" s="36" customFormat="1" ht="11.25" outlineLevel="4" x14ac:dyDescent="0.2">
      <c r="A2032" s="37"/>
      <c r="B2032" s="38"/>
      <c r="C2032" s="39" t="s">
        <v>1451</v>
      </c>
      <c r="D2032" s="39"/>
      <c r="E2032" s="38"/>
      <c r="F2032" s="40">
        <v>2.4</v>
      </c>
      <c r="G2032" s="41"/>
      <c r="H2032" s="42"/>
      <c r="I2032" s="41"/>
      <c r="J2032" s="43"/>
      <c r="K2032" s="44"/>
      <c r="L2032" s="41"/>
      <c r="M2032" s="41"/>
      <c r="N2032" s="41"/>
      <c r="O2032" s="58" t="s">
        <v>2</v>
      </c>
      <c r="P2032" s="41"/>
      <c r="Q2032" s="41"/>
      <c r="R2032" s="401"/>
      <c r="S2032" s="401"/>
    </row>
    <row r="2033" spans="1:27" s="36" customFormat="1" ht="11.25" outlineLevel="4" x14ac:dyDescent="0.2">
      <c r="A2033" s="37"/>
      <c r="B2033" s="38"/>
      <c r="C2033" s="39" t="s">
        <v>1452</v>
      </c>
      <c r="D2033" s="39"/>
      <c r="E2033" s="38"/>
      <c r="F2033" s="40">
        <v>2.2000000000000002</v>
      </c>
      <c r="G2033" s="41"/>
      <c r="H2033" s="42"/>
      <c r="I2033" s="41"/>
      <c r="J2033" s="43"/>
      <c r="K2033" s="44"/>
      <c r="L2033" s="41"/>
      <c r="M2033" s="41"/>
      <c r="N2033" s="41"/>
      <c r="O2033" s="58" t="s">
        <v>2</v>
      </c>
      <c r="P2033" s="41"/>
      <c r="Q2033" s="41"/>
      <c r="R2033" s="401"/>
      <c r="S2033" s="401"/>
    </row>
    <row r="2034" spans="1:27" s="36" customFormat="1" ht="11.25" outlineLevel="4" x14ac:dyDescent="0.2">
      <c r="A2034" s="37"/>
      <c r="B2034" s="38"/>
      <c r="C2034" s="39" t="s">
        <v>1</v>
      </c>
      <c r="D2034" s="39"/>
      <c r="E2034" s="38"/>
      <c r="F2034" s="40">
        <v>130.18</v>
      </c>
      <c r="G2034" s="41"/>
      <c r="H2034" s="42"/>
      <c r="I2034" s="41"/>
      <c r="J2034" s="43"/>
      <c r="K2034" s="44"/>
      <c r="L2034" s="41"/>
      <c r="M2034" s="41"/>
      <c r="N2034" s="41"/>
      <c r="O2034" s="58" t="s">
        <v>2</v>
      </c>
      <c r="P2034" s="41"/>
      <c r="Q2034" s="41"/>
      <c r="R2034" s="401"/>
      <c r="S2034" s="401"/>
    </row>
    <row r="2035" spans="1:27" s="30" customFormat="1" ht="24" outlineLevel="3" x14ac:dyDescent="0.2">
      <c r="A2035" s="12">
        <v>3</v>
      </c>
      <c r="B2035" s="31" t="s">
        <v>288</v>
      </c>
      <c r="C2035" s="32" t="s">
        <v>2024</v>
      </c>
      <c r="D2035" s="32" t="s">
        <v>16</v>
      </c>
      <c r="E2035" s="13" t="s">
        <v>3</v>
      </c>
      <c r="F2035" s="33">
        <v>1897.4999999999998</v>
      </c>
      <c r="G2035" s="14">
        <v>0</v>
      </c>
      <c r="H2035" s="33">
        <f>F2035*(1+G2035/100)</f>
        <v>1897.4999999999998</v>
      </c>
      <c r="I2035" s="475"/>
      <c r="J2035" s="15">
        <f>H2035*I2035</f>
        <v>0</v>
      </c>
      <c r="K2035" s="34">
        <v>1.2E-4</v>
      </c>
      <c r="L2035" s="35">
        <f>H2035*K2035</f>
        <v>0.22769999999999999</v>
      </c>
      <c r="M2035" s="34"/>
      <c r="N2035" s="35">
        <f>H2035*M2035</f>
        <v>0</v>
      </c>
      <c r="O2035" s="15">
        <v>21</v>
      </c>
      <c r="P2035" s="15">
        <f>J2035*(O2035/100)</f>
        <v>0</v>
      </c>
      <c r="Q2035" s="15">
        <f>J2035+P2035</f>
        <v>0</v>
      </c>
      <c r="R2035" s="400"/>
      <c r="S2035" s="400"/>
      <c r="T2035" s="232"/>
      <c r="U2035" s="232"/>
      <c r="V2035" s="232"/>
      <c r="W2035" s="232"/>
      <c r="X2035" s="232"/>
      <c r="Y2035" s="232"/>
      <c r="Z2035" s="232"/>
      <c r="AA2035" s="232"/>
    </row>
    <row r="2036" spans="1:27" s="36" customFormat="1" ht="11.25" outlineLevel="4" x14ac:dyDescent="0.2">
      <c r="A2036" s="37"/>
      <c r="B2036" s="38"/>
      <c r="C2036" s="39" t="s">
        <v>1344</v>
      </c>
      <c r="D2036" s="39"/>
      <c r="E2036" s="38"/>
      <c r="F2036" s="40">
        <v>0</v>
      </c>
      <c r="G2036" s="41"/>
      <c r="H2036" s="42"/>
      <c r="I2036" s="41"/>
      <c r="J2036" s="43"/>
      <c r="K2036" s="44"/>
      <c r="L2036" s="41"/>
      <c r="M2036" s="41"/>
      <c r="N2036" s="41"/>
      <c r="O2036" s="58" t="s">
        <v>2</v>
      </c>
      <c r="P2036" s="41"/>
      <c r="Q2036" s="41"/>
      <c r="R2036" s="401"/>
      <c r="S2036" s="401"/>
    </row>
    <row r="2037" spans="1:27" s="36" customFormat="1" ht="11.25" outlineLevel="4" x14ac:dyDescent="0.2">
      <c r="A2037" s="37"/>
      <c r="B2037" s="38"/>
      <c r="C2037" s="39" t="s">
        <v>1403</v>
      </c>
      <c r="D2037" s="39"/>
      <c r="E2037" s="38"/>
      <c r="F2037" s="40">
        <v>0</v>
      </c>
      <c r="G2037" s="41"/>
      <c r="H2037" s="42"/>
      <c r="I2037" s="41"/>
      <c r="J2037" s="43"/>
      <c r="K2037" s="44"/>
      <c r="L2037" s="41"/>
      <c r="M2037" s="41"/>
      <c r="N2037" s="41"/>
      <c r="O2037" s="58" t="s">
        <v>2</v>
      </c>
      <c r="P2037" s="41"/>
      <c r="Q2037" s="41"/>
      <c r="R2037" s="401"/>
      <c r="S2037" s="401"/>
    </row>
    <row r="2038" spans="1:27" s="36" customFormat="1" ht="11.25" outlineLevel="4" x14ac:dyDescent="0.2">
      <c r="A2038" s="37"/>
      <c r="B2038" s="38"/>
      <c r="C2038" s="39" t="s">
        <v>1374</v>
      </c>
      <c r="D2038" s="39"/>
      <c r="E2038" s="38"/>
      <c r="F2038" s="40">
        <v>648</v>
      </c>
      <c r="G2038" s="41"/>
      <c r="H2038" s="42"/>
      <c r="I2038" s="41"/>
      <c r="J2038" s="43"/>
      <c r="K2038" s="44"/>
      <c r="L2038" s="41"/>
      <c r="M2038" s="41"/>
      <c r="N2038" s="41"/>
      <c r="O2038" s="58" t="s">
        <v>2</v>
      </c>
      <c r="P2038" s="41"/>
      <c r="Q2038" s="41"/>
      <c r="R2038" s="401"/>
      <c r="S2038" s="401"/>
    </row>
    <row r="2039" spans="1:27" s="36" customFormat="1" ht="11.25" outlineLevel="4" x14ac:dyDescent="0.2">
      <c r="A2039" s="37"/>
      <c r="B2039" s="38"/>
      <c r="C2039" s="39" t="s">
        <v>1375</v>
      </c>
      <c r="D2039" s="39"/>
      <c r="E2039" s="38"/>
      <c r="F2039" s="40">
        <v>572</v>
      </c>
      <c r="G2039" s="41"/>
      <c r="H2039" s="42"/>
      <c r="I2039" s="41"/>
      <c r="J2039" s="43"/>
      <c r="K2039" s="44"/>
      <c r="L2039" s="41"/>
      <c r="M2039" s="41"/>
      <c r="N2039" s="41"/>
      <c r="O2039" s="58" t="s">
        <v>2</v>
      </c>
      <c r="P2039" s="41"/>
      <c r="Q2039" s="41"/>
      <c r="R2039" s="401"/>
      <c r="S2039" s="401"/>
    </row>
    <row r="2040" spans="1:27" s="36" customFormat="1" ht="11.25" outlineLevel="4" x14ac:dyDescent="0.2">
      <c r="A2040" s="37"/>
      <c r="B2040" s="38"/>
      <c r="C2040" s="39" t="s">
        <v>1320</v>
      </c>
      <c r="D2040" s="39"/>
      <c r="E2040" s="38"/>
      <c r="F2040" s="40">
        <v>3</v>
      </c>
      <c r="G2040" s="41"/>
      <c r="H2040" s="42"/>
      <c r="I2040" s="41"/>
      <c r="J2040" s="43"/>
      <c r="K2040" s="44"/>
      <c r="L2040" s="41"/>
      <c r="M2040" s="41"/>
      <c r="N2040" s="41"/>
      <c r="O2040" s="58" t="s">
        <v>2</v>
      </c>
      <c r="P2040" s="41"/>
      <c r="Q2040" s="41"/>
      <c r="R2040" s="401"/>
      <c r="S2040" s="401"/>
    </row>
    <row r="2041" spans="1:27" s="36" customFormat="1" ht="11.25" outlineLevel="4" x14ac:dyDescent="0.2">
      <c r="A2041" s="37"/>
      <c r="B2041" s="38"/>
      <c r="C2041" s="39" t="s">
        <v>1376</v>
      </c>
      <c r="D2041" s="39"/>
      <c r="E2041" s="38"/>
      <c r="F2041" s="40">
        <v>134.1</v>
      </c>
      <c r="G2041" s="41"/>
      <c r="H2041" s="42"/>
      <c r="I2041" s="41"/>
      <c r="J2041" s="43"/>
      <c r="K2041" s="44"/>
      <c r="L2041" s="41"/>
      <c r="M2041" s="41"/>
      <c r="N2041" s="41"/>
      <c r="O2041" s="58" t="s">
        <v>2</v>
      </c>
      <c r="P2041" s="41"/>
      <c r="Q2041" s="41"/>
      <c r="R2041" s="401"/>
      <c r="S2041" s="401"/>
    </row>
    <row r="2042" spans="1:27" s="36" customFormat="1" ht="11.25" outlineLevel="4" x14ac:dyDescent="0.2">
      <c r="A2042" s="37"/>
      <c r="B2042" s="38"/>
      <c r="C2042" s="39" t="s">
        <v>1322</v>
      </c>
      <c r="D2042" s="39"/>
      <c r="E2042" s="38"/>
      <c r="F2042" s="40">
        <v>35</v>
      </c>
      <c r="G2042" s="41"/>
      <c r="H2042" s="42"/>
      <c r="I2042" s="41"/>
      <c r="J2042" s="43"/>
      <c r="K2042" s="44"/>
      <c r="L2042" s="41"/>
      <c r="M2042" s="41"/>
      <c r="N2042" s="41"/>
      <c r="O2042" s="58" t="s">
        <v>2</v>
      </c>
      <c r="P2042" s="41"/>
      <c r="Q2042" s="41"/>
      <c r="R2042" s="401"/>
      <c r="S2042" s="401"/>
    </row>
    <row r="2043" spans="1:27" s="36" customFormat="1" ht="11.25" outlineLevel="4" x14ac:dyDescent="0.2">
      <c r="A2043" s="37"/>
      <c r="B2043" s="38"/>
      <c r="C2043" s="39" t="s">
        <v>1323</v>
      </c>
      <c r="D2043" s="39"/>
      <c r="E2043" s="38"/>
      <c r="F2043" s="40">
        <v>35.799999999999997</v>
      </c>
      <c r="G2043" s="41"/>
      <c r="H2043" s="42"/>
      <c r="I2043" s="41"/>
      <c r="J2043" s="43"/>
      <c r="K2043" s="44"/>
      <c r="L2043" s="41"/>
      <c r="M2043" s="41"/>
      <c r="N2043" s="41"/>
      <c r="O2043" s="58" t="s">
        <v>2</v>
      </c>
      <c r="P2043" s="41"/>
      <c r="Q2043" s="41"/>
      <c r="R2043" s="401"/>
      <c r="S2043" s="401"/>
    </row>
    <row r="2044" spans="1:27" s="36" customFormat="1" ht="11.25" outlineLevel="4" x14ac:dyDescent="0.2">
      <c r="A2044" s="37"/>
      <c r="B2044" s="38"/>
      <c r="C2044" s="39" t="s">
        <v>1324</v>
      </c>
      <c r="D2044" s="39"/>
      <c r="E2044" s="38"/>
      <c r="F2044" s="40">
        <v>46.75</v>
      </c>
      <c r="G2044" s="41"/>
      <c r="H2044" s="42"/>
      <c r="I2044" s="41"/>
      <c r="J2044" s="43"/>
      <c r="K2044" s="44"/>
      <c r="L2044" s="41"/>
      <c r="M2044" s="41"/>
      <c r="N2044" s="41"/>
      <c r="O2044" s="58" t="s">
        <v>2</v>
      </c>
      <c r="P2044" s="41"/>
      <c r="Q2044" s="41"/>
      <c r="R2044" s="401"/>
      <c r="S2044" s="401"/>
    </row>
    <row r="2045" spans="1:27" s="36" customFormat="1" ht="11.25" outlineLevel="4" x14ac:dyDescent="0.2">
      <c r="A2045" s="37"/>
      <c r="B2045" s="38"/>
      <c r="C2045" s="39" t="s">
        <v>1326</v>
      </c>
      <c r="D2045" s="39"/>
      <c r="E2045" s="38"/>
      <c r="F2045" s="40">
        <v>5.4</v>
      </c>
      <c r="G2045" s="41"/>
      <c r="H2045" s="42"/>
      <c r="I2045" s="41"/>
      <c r="J2045" s="43"/>
      <c r="K2045" s="44"/>
      <c r="L2045" s="41"/>
      <c r="M2045" s="41"/>
      <c r="N2045" s="41"/>
      <c r="O2045" s="58" t="s">
        <v>2</v>
      </c>
      <c r="P2045" s="41"/>
      <c r="Q2045" s="41"/>
      <c r="R2045" s="401"/>
      <c r="S2045" s="401"/>
    </row>
    <row r="2046" spans="1:27" s="36" customFormat="1" ht="11.25" outlineLevel="4" x14ac:dyDescent="0.2">
      <c r="A2046" s="37"/>
      <c r="B2046" s="38"/>
      <c r="C2046" s="39" t="s">
        <v>1327</v>
      </c>
      <c r="D2046" s="39"/>
      <c r="E2046" s="38"/>
      <c r="F2046" s="40">
        <v>12.6</v>
      </c>
      <c r="G2046" s="41"/>
      <c r="H2046" s="42"/>
      <c r="I2046" s="41"/>
      <c r="J2046" s="43"/>
      <c r="K2046" s="44"/>
      <c r="L2046" s="41"/>
      <c r="M2046" s="41"/>
      <c r="N2046" s="41"/>
      <c r="O2046" s="58" t="s">
        <v>2</v>
      </c>
      <c r="P2046" s="41"/>
      <c r="Q2046" s="41"/>
      <c r="R2046" s="401"/>
      <c r="S2046" s="401"/>
    </row>
    <row r="2047" spans="1:27" s="36" customFormat="1" ht="11.25" outlineLevel="4" x14ac:dyDescent="0.2">
      <c r="A2047" s="37"/>
      <c r="B2047" s="38"/>
      <c r="C2047" s="39" t="s">
        <v>1328</v>
      </c>
      <c r="D2047" s="39"/>
      <c r="E2047" s="38"/>
      <c r="F2047" s="40">
        <v>18.899999999999999</v>
      </c>
      <c r="G2047" s="41"/>
      <c r="H2047" s="42"/>
      <c r="I2047" s="41"/>
      <c r="J2047" s="43"/>
      <c r="K2047" s="44"/>
      <c r="L2047" s="41"/>
      <c r="M2047" s="41"/>
      <c r="N2047" s="41"/>
      <c r="O2047" s="58" t="s">
        <v>2</v>
      </c>
      <c r="P2047" s="41"/>
      <c r="Q2047" s="41"/>
      <c r="R2047" s="401"/>
      <c r="S2047" s="401"/>
    </row>
    <row r="2048" spans="1:27" s="36" customFormat="1" ht="11.25" outlineLevel="4" x14ac:dyDescent="0.2">
      <c r="A2048" s="37"/>
      <c r="B2048" s="38"/>
      <c r="C2048" s="39" t="s">
        <v>1329</v>
      </c>
      <c r="D2048" s="39"/>
      <c r="E2048" s="38"/>
      <c r="F2048" s="40">
        <v>32.849999999999994</v>
      </c>
      <c r="G2048" s="41"/>
      <c r="H2048" s="42"/>
      <c r="I2048" s="41"/>
      <c r="J2048" s="43"/>
      <c r="K2048" s="44"/>
      <c r="L2048" s="41"/>
      <c r="M2048" s="41"/>
      <c r="N2048" s="41"/>
      <c r="O2048" s="58" t="s">
        <v>2</v>
      </c>
      <c r="P2048" s="41"/>
      <c r="Q2048" s="41"/>
      <c r="R2048" s="401"/>
      <c r="S2048" s="401"/>
    </row>
    <row r="2049" spans="1:19" s="36" customFormat="1" ht="11.25" outlineLevel="4" x14ac:dyDescent="0.2">
      <c r="A2049" s="37"/>
      <c r="B2049" s="38"/>
      <c r="C2049" s="39" t="s">
        <v>1334</v>
      </c>
      <c r="D2049" s="39"/>
      <c r="E2049" s="38"/>
      <c r="F2049" s="40">
        <v>24</v>
      </c>
      <c r="G2049" s="41"/>
      <c r="H2049" s="42"/>
      <c r="I2049" s="41"/>
      <c r="J2049" s="43"/>
      <c r="K2049" s="44"/>
      <c r="L2049" s="41"/>
      <c r="M2049" s="41"/>
      <c r="N2049" s="41"/>
      <c r="O2049" s="58" t="s">
        <v>2</v>
      </c>
      <c r="P2049" s="41"/>
      <c r="Q2049" s="41"/>
      <c r="R2049" s="401"/>
      <c r="S2049" s="401"/>
    </row>
    <row r="2050" spans="1:19" s="36" customFormat="1" ht="11.25" outlineLevel="4" x14ac:dyDescent="0.2">
      <c r="A2050" s="37"/>
      <c r="B2050" s="38"/>
      <c r="C2050" s="39" t="s">
        <v>1</v>
      </c>
      <c r="D2050" s="39"/>
      <c r="E2050" s="38"/>
      <c r="F2050" s="40">
        <v>1568.4</v>
      </c>
      <c r="G2050" s="41"/>
      <c r="H2050" s="42"/>
      <c r="I2050" s="41"/>
      <c r="J2050" s="43"/>
      <c r="K2050" s="44"/>
      <c r="L2050" s="41"/>
      <c r="M2050" s="41"/>
      <c r="N2050" s="41"/>
      <c r="O2050" s="58" t="s">
        <v>2</v>
      </c>
      <c r="P2050" s="41"/>
      <c r="Q2050" s="41"/>
      <c r="R2050" s="401"/>
      <c r="S2050" s="401"/>
    </row>
    <row r="2051" spans="1:19" s="36" customFormat="1" ht="11.25" outlineLevel="4" x14ac:dyDescent="0.2">
      <c r="A2051" s="37"/>
      <c r="B2051" s="38"/>
      <c r="C2051" s="39" t="s">
        <v>122</v>
      </c>
      <c r="D2051" s="39"/>
      <c r="E2051" s="38"/>
      <c r="F2051" s="40">
        <v>0</v>
      </c>
      <c r="G2051" s="41"/>
      <c r="H2051" s="42"/>
      <c r="I2051" s="41"/>
      <c r="J2051" s="43"/>
      <c r="K2051" s="44"/>
      <c r="L2051" s="41"/>
      <c r="M2051" s="41"/>
      <c r="N2051" s="41"/>
      <c r="O2051" s="58" t="s">
        <v>2</v>
      </c>
      <c r="P2051" s="41"/>
      <c r="Q2051" s="41"/>
      <c r="R2051" s="401"/>
      <c r="S2051" s="401"/>
    </row>
    <row r="2052" spans="1:19" s="36" customFormat="1" ht="11.25" outlineLevel="4" x14ac:dyDescent="0.2">
      <c r="A2052" s="37"/>
      <c r="B2052" s="38"/>
      <c r="C2052" s="39" t="s">
        <v>1068</v>
      </c>
      <c r="D2052" s="39"/>
      <c r="E2052" s="38"/>
      <c r="F2052" s="40">
        <v>135</v>
      </c>
      <c r="G2052" s="41"/>
      <c r="H2052" s="42"/>
      <c r="I2052" s="41"/>
      <c r="J2052" s="43"/>
      <c r="K2052" s="44"/>
      <c r="L2052" s="41"/>
      <c r="M2052" s="41"/>
      <c r="N2052" s="41"/>
      <c r="O2052" s="58" t="s">
        <v>2</v>
      </c>
      <c r="P2052" s="41"/>
      <c r="Q2052" s="41"/>
      <c r="R2052" s="401"/>
      <c r="S2052" s="401"/>
    </row>
    <row r="2053" spans="1:19" s="36" customFormat="1" ht="11.25" outlineLevel="4" x14ac:dyDescent="0.2">
      <c r="A2053" s="37"/>
      <c r="B2053" s="38"/>
      <c r="C2053" s="39" t="s">
        <v>1070</v>
      </c>
      <c r="D2053" s="39"/>
      <c r="E2053" s="38"/>
      <c r="F2053" s="40">
        <v>123.19999999999999</v>
      </c>
      <c r="G2053" s="41"/>
      <c r="H2053" s="42"/>
      <c r="I2053" s="41"/>
      <c r="J2053" s="43"/>
      <c r="K2053" s="44"/>
      <c r="L2053" s="41"/>
      <c r="M2053" s="41"/>
      <c r="N2053" s="41"/>
      <c r="O2053" s="58" t="s">
        <v>2</v>
      </c>
      <c r="P2053" s="41"/>
      <c r="Q2053" s="41"/>
      <c r="R2053" s="401"/>
      <c r="S2053" s="401"/>
    </row>
    <row r="2054" spans="1:19" s="36" customFormat="1" ht="11.25" outlineLevel="4" x14ac:dyDescent="0.2">
      <c r="A2054" s="37"/>
      <c r="B2054" s="38"/>
      <c r="C2054" s="39" t="s">
        <v>987</v>
      </c>
      <c r="D2054" s="39"/>
      <c r="E2054" s="38"/>
      <c r="F2054" s="40">
        <v>1</v>
      </c>
      <c r="G2054" s="41"/>
      <c r="H2054" s="42"/>
      <c r="I2054" s="41"/>
      <c r="J2054" s="43"/>
      <c r="K2054" s="44"/>
      <c r="L2054" s="41"/>
      <c r="M2054" s="41"/>
      <c r="N2054" s="41"/>
      <c r="O2054" s="58" t="s">
        <v>2</v>
      </c>
      <c r="P2054" s="41"/>
      <c r="Q2054" s="41"/>
      <c r="R2054" s="401"/>
      <c r="S2054" s="401"/>
    </row>
    <row r="2055" spans="1:19" s="36" customFormat="1" ht="11.25" outlineLevel="4" x14ac:dyDescent="0.2">
      <c r="A2055" s="37"/>
      <c r="B2055" s="38"/>
      <c r="C2055" s="39" t="s">
        <v>1071</v>
      </c>
      <c r="D2055" s="39"/>
      <c r="E2055" s="38"/>
      <c r="F2055" s="40">
        <v>31.5</v>
      </c>
      <c r="G2055" s="41"/>
      <c r="H2055" s="42"/>
      <c r="I2055" s="41"/>
      <c r="J2055" s="43"/>
      <c r="K2055" s="44"/>
      <c r="L2055" s="41"/>
      <c r="M2055" s="41"/>
      <c r="N2055" s="41"/>
      <c r="O2055" s="58" t="s">
        <v>2</v>
      </c>
      <c r="P2055" s="41"/>
      <c r="Q2055" s="41"/>
      <c r="R2055" s="401"/>
      <c r="S2055" s="401"/>
    </row>
    <row r="2056" spans="1:19" s="36" customFormat="1" ht="11.25" outlineLevel="4" x14ac:dyDescent="0.2">
      <c r="A2056" s="37"/>
      <c r="B2056" s="38"/>
      <c r="C2056" s="39" t="s">
        <v>989</v>
      </c>
      <c r="D2056" s="39"/>
      <c r="E2056" s="38"/>
      <c r="F2056" s="40">
        <v>5</v>
      </c>
      <c r="G2056" s="41"/>
      <c r="H2056" s="42"/>
      <c r="I2056" s="41"/>
      <c r="J2056" s="43"/>
      <c r="K2056" s="44"/>
      <c r="L2056" s="41"/>
      <c r="M2056" s="41"/>
      <c r="N2056" s="41"/>
      <c r="O2056" s="58" t="s">
        <v>2</v>
      </c>
      <c r="P2056" s="41"/>
      <c r="Q2056" s="41"/>
      <c r="R2056" s="401"/>
      <c r="S2056" s="401"/>
    </row>
    <row r="2057" spans="1:19" s="36" customFormat="1" ht="11.25" outlineLevel="4" x14ac:dyDescent="0.2">
      <c r="A2057" s="37"/>
      <c r="B2057" s="38"/>
      <c r="C2057" s="39" t="s">
        <v>990</v>
      </c>
      <c r="D2057" s="39"/>
      <c r="E2057" s="38"/>
      <c r="F2057" s="40">
        <v>5.8</v>
      </c>
      <c r="G2057" s="41"/>
      <c r="H2057" s="42"/>
      <c r="I2057" s="41"/>
      <c r="J2057" s="43"/>
      <c r="K2057" s="44"/>
      <c r="L2057" s="41"/>
      <c r="M2057" s="41"/>
      <c r="N2057" s="41"/>
      <c r="O2057" s="58" t="s">
        <v>2</v>
      </c>
      <c r="P2057" s="41"/>
      <c r="Q2057" s="41"/>
      <c r="R2057" s="401"/>
      <c r="S2057" s="401"/>
    </row>
    <row r="2058" spans="1:19" s="36" customFormat="1" ht="11.25" outlineLevel="4" x14ac:dyDescent="0.2">
      <c r="A2058" s="37"/>
      <c r="B2058" s="38"/>
      <c r="C2058" s="39" t="s">
        <v>991</v>
      </c>
      <c r="D2058" s="39"/>
      <c r="E2058" s="38"/>
      <c r="F2058" s="40">
        <v>9.25</v>
      </c>
      <c r="G2058" s="41"/>
      <c r="H2058" s="42"/>
      <c r="I2058" s="41"/>
      <c r="J2058" s="43"/>
      <c r="K2058" s="44"/>
      <c r="L2058" s="41"/>
      <c r="M2058" s="41"/>
      <c r="N2058" s="41"/>
      <c r="O2058" s="58" t="s">
        <v>2</v>
      </c>
      <c r="P2058" s="41"/>
      <c r="Q2058" s="41"/>
      <c r="R2058" s="401"/>
      <c r="S2058" s="401"/>
    </row>
    <row r="2059" spans="1:19" s="36" customFormat="1" ht="11.25" outlineLevel="4" x14ac:dyDescent="0.2">
      <c r="A2059" s="37"/>
      <c r="B2059" s="38"/>
      <c r="C2059" s="39" t="s">
        <v>993</v>
      </c>
      <c r="D2059" s="39"/>
      <c r="E2059" s="38"/>
      <c r="F2059" s="40">
        <v>1</v>
      </c>
      <c r="G2059" s="41"/>
      <c r="H2059" s="42"/>
      <c r="I2059" s="41"/>
      <c r="J2059" s="43"/>
      <c r="K2059" s="44"/>
      <c r="L2059" s="41"/>
      <c r="M2059" s="41"/>
      <c r="N2059" s="41"/>
      <c r="O2059" s="58" t="s">
        <v>2</v>
      </c>
      <c r="P2059" s="41"/>
      <c r="Q2059" s="41"/>
      <c r="R2059" s="401"/>
      <c r="S2059" s="401"/>
    </row>
    <row r="2060" spans="1:19" s="36" customFormat="1" ht="11.25" outlineLevel="4" x14ac:dyDescent="0.2">
      <c r="A2060" s="37"/>
      <c r="B2060" s="38"/>
      <c r="C2060" s="39" t="s">
        <v>994</v>
      </c>
      <c r="D2060" s="39"/>
      <c r="E2060" s="38"/>
      <c r="F2060" s="40">
        <v>2.6</v>
      </c>
      <c r="G2060" s="41"/>
      <c r="H2060" s="42"/>
      <c r="I2060" s="41"/>
      <c r="J2060" s="43"/>
      <c r="K2060" s="44"/>
      <c r="L2060" s="41"/>
      <c r="M2060" s="41"/>
      <c r="N2060" s="41"/>
      <c r="O2060" s="58" t="s">
        <v>2</v>
      </c>
      <c r="P2060" s="41"/>
      <c r="Q2060" s="41"/>
      <c r="R2060" s="401"/>
      <c r="S2060" s="401"/>
    </row>
    <row r="2061" spans="1:19" s="36" customFormat="1" ht="11.25" outlineLevel="4" x14ac:dyDescent="0.2">
      <c r="A2061" s="37"/>
      <c r="B2061" s="38"/>
      <c r="C2061" s="39" t="s">
        <v>995</v>
      </c>
      <c r="D2061" s="39"/>
      <c r="E2061" s="38"/>
      <c r="F2061" s="40">
        <v>4.0999999999999996</v>
      </c>
      <c r="G2061" s="41"/>
      <c r="H2061" s="42"/>
      <c r="I2061" s="41"/>
      <c r="J2061" s="43"/>
      <c r="K2061" s="44"/>
      <c r="L2061" s="41"/>
      <c r="M2061" s="41"/>
      <c r="N2061" s="41"/>
      <c r="O2061" s="58" t="s">
        <v>2</v>
      </c>
      <c r="P2061" s="41"/>
      <c r="Q2061" s="41"/>
      <c r="R2061" s="401"/>
      <c r="S2061" s="401"/>
    </row>
    <row r="2062" spans="1:19" s="36" customFormat="1" ht="11.25" outlineLevel="4" x14ac:dyDescent="0.2">
      <c r="A2062" s="37"/>
      <c r="B2062" s="38"/>
      <c r="C2062" s="39" t="s">
        <v>996</v>
      </c>
      <c r="D2062" s="39"/>
      <c r="E2062" s="38"/>
      <c r="F2062" s="40">
        <v>6.15</v>
      </c>
      <c r="G2062" s="41"/>
      <c r="H2062" s="42"/>
      <c r="I2062" s="41"/>
      <c r="J2062" s="43"/>
      <c r="K2062" s="44"/>
      <c r="L2062" s="41"/>
      <c r="M2062" s="41"/>
      <c r="N2062" s="41"/>
      <c r="O2062" s="58" t="s">
        <v>2</v>
      </c>
      <c r="P2062" s="41"/>
      <c r="Q2062" s="41"/>
      <c r="R2062" s="401"/>
      <c r="S2062" s="401"/>
    </row>
    <row r="2063" spans="1:19" s="36" customFormat="1" ht="11.25" outlineLevel="4" x14ac:dyDescent="0.2">
      <c r="A2063" s="37"/>
      <c r="B2063" s="38"/>
      <c r="C2063" s="39" t="s">
        <v>1004</v>
      </c>
      <c r="D2063" s="39"/>
      <c r="E2063" s="38"/>
      <c r="F2063" s="40">
        <v>4.5</v>
      </c>
      <c r="G2063" s="41"/>
      <c r="H2063" s="42"/>
      <c r="I2063" s="41"/>
      <c r="J2063" s="43"/>
      <c r="K2063" s="44"/>
      <c r="L2063" s="41"/>
      <c r="M2063" s="41"/>
      <c r="N2063" s="41"/>
      <c r="O2063" s="58" t="s">
        <v>2</v>
      </c>
      <c r="P2063" s="41"/>
      <c r="Q2063" s="41"/>
      <c r="R2063" s="401"/>
      <c r="S2063" s="401"/>
    </row>
    <row r="2064" spans="1:19" s="36" customFormat="1" ht="11.25" outlineLevel="4" x14ac:dyDescent="0.2">
      <c r="A2064" s="37"/>
      <c r="B2064" s="38"/>
      <c r="C2064" s="39" t="s">
        <v>1</v>
      </c>
      <c r="D2064" s="39"/>
      <c r="E2064" s="38"/>
      <c r="F2064" s="40">
        <v>329.1</v>
      </c>
      <c r="G2064" s="41"/>
      <c r="H2064" s="42"/>
      <c r="I2064" s="41"/>
      <c r="J2064" s="43"/>
      <c r="K2064" s="44"/>
      <c r="L2064" s="41"/>
      <c r="M2064" s="41"/>
      <c r="N2064" s="41"/>
      <c r="O2064" s="58" t="s">
        <v>2</v>
      </c>
      <c r="P2064" s="41"/>
      <c r="Q2064" s="41"/>
      <c r="R2064" s="401"/>
      <c r="S2064" s="401"/>
    </row>
    <row r="2065" spans="1:27" s="30" customFormat="1" ht="24" outlineLevel="3" x14ac:dyDescent="0.2">
      <c r="A2065" s="12">
        <v>4</v>
      </c>
      <c r="B2065" s="31" t="s">
        <v>515</v>
      </c>
      <c r="C2065" s="32" t="s">
        <v>2023</v>
      </c>
      <c r="D2065" s="32" t="s">
        <v>16</v>
      </c>
      <c r="E2065" s="13" t="s">
        <v>3</v>
      </c>
      <c r="F2065" s="33">
        <v>1897.4999999999998</v>
      </c>
      <c r="G2065" s="14">
        <v>0</v>
      </c>
      <c r="H2065" s="33">
        <f>F2065*(1+G2065/100)</f>
        <v>1897.4999999999998</v>
      </c>
      <c r="I2065" s="475"/>
      <c r="J2065" s="15">
        <f>H2065*I2065</f>
        <v>0</v>
      </c>
      <c r="K2065" s="34">
        <v>1.2E-4</v>
      </c>
      <c r="L2065" s="35">
        <f>H2065*K2065</f>
        <v>0.22769999999999999</v>
      </c>
      <c r="M2065" s="34"/>
      <c r="N2065" s="35">
        <f>H2065*M2065</f>
        <v>0</v>
      </c>
      <c r="O2065" s="15">
        <v>21</v>
      </c>
      <c r="P2065" s="15">
        <f>J2065*(O2065/100)</f>
        <v>0</v>
      </c>
      <c r="Q2065" s="15">
        <f>J2065+P2065</f>
        <v>0</v>
      </c>
      <c r="R2065" s="400"/>
      <c r="S2065" s="400"/>
      <c r="T2065" s="232"/>
      <c r="U2065" s="232"/>
      <c r="V2065" s="232"/>
      <c r="W2065" s="232"/>
      <c r="X2065" s="232"/>
      <c r="Y2065" s="232"/>
      <c r="Z2065" s="232"/>
      <c r="AA2065" s="232"/>
    </row>
    <row r="2066" spans="1:27" s="36" customFormat="1" ht="11.25" outlineLevel="4" x14ac:dyDescent="0.2">
      <c r="A2066" s="37"/>
      <c r="B2066" s="38"/>
      <c r="C2066" s="39" t="s">
        <v>1685</v>
      </c>
      <c r="D2066" s="39"/>
      <c r="E2066" s="38"/>
      <c r="F2066" s="40">
        <v>0</v>
      </c>
      <c r="G2066" s="41"/>
      <c r="H2066" s="42"/>
      <c r="I2066" s="41"/>
      <c r="J2066" s="43"/>
      <c r="K2066" s="44"/>
      <c r="L2066" s="41"/>
      <c r="M2066" s="41"/>
      <c r="N2066" s="41"/>
      <c r="O2066" s="58" t="s">
        <v>2</v>
      </c>
      <c r="P2066" s="41"/>
      <c r="Q2066" s="41"/>
      <c r="R2066" s="401"/>
      <c r="S2066" s="401"/>
    </row>
    <row r="2067" spans="1:27" s="36" customFormat="1" ht="11.25" outlineLevel="4" x14ac:dyDescent="0.2">
      <c r="A2067" s="37"/>
      <c r="B2067" s="38"/>
      <c r="C2067" s="39" t="s">
        <v>1374</v>
      </c>
      <c r="D2067" s="39"/>
      <c r="E2067" s="38"/>
      <c r="F2067" s="40">
        <v>648</v>
      </c>
      <c r="G2067" s="41"/>
      <c r="H2067" s="42"/>
      <c r="I2067" s="41"/>
      <c r="J2067" s="43"/>
      <c r="K2067" s="44"/>
      <c r="L2067" s="41"/>
      <c r="M2067" s="41"/>
      <c r="N2067" s="41"/>
      <c r="O2067" s="58" t="s">
        <v>2</v>
      </c>
      <c r="P2067" s="41"/>
      <c r="Q2067" s="41"/>
      <c r="R2067" s="401"/>
      <c r="S2067" s="401"/>
    </row>
    <row r="2068" spans="1:27" s="36" customFormat="1" ht="11.25" outlineLevel="4" x14ac:dyDescent="0.2">
      <c r="A2068" s="37"/>
      <c r="B2068" s="38"/>
      <c r="C2068" s="39" t="s">
        <v>1375</v>
      </c>
      <c r="D2068" s="39"/>
      <c r="E2068" s="38"/>
      <c r="F2068" s="40">
        <v>572</v>
      </c>
      <c r="G2068" s="41"/>
      <c r="H2068" s="42"/>
      <c r="I2068" s="41"/>
      <c r="J2068" s="43"/>
      <c r="K2068" s="44"/>
      <c r="L2068" s="41"/>
      <c r="M2068" s="41"/>
      <c r="N2068" s="41"/>
      <c r="O2068" s="58" t="s">
        <v>2</v>
      </c>
      <c r="P2068" s="41"/>
      <c r="Q2068" s="41"/>
      <c r="R2068" s="401"/>
      <c r="S2068" s="401"/>
    </row>
    <row r="2069" spans="1:27" s="36" customFormat="1" ht="11.25" outlineLevel="4" x14ac:dyDescent="0.2">
      <c r="A2069" s="37"/>
      <c r="B2069" s="38"/>
      <c r="C2069" s="39" t="s">
        <v>1320</v>
      </c>
      <c r="D2069" s="39"/>
      <c r="E2069" s="38"/>
      <c r="F2069" s="40">
        <v>3</v>
      </c>
      <c r="G2069" s="41"/>
      <c r="H2069" s="42"/>
      <c r="I2069" s="41"/>
      <c r="J2069" s="43"/>
      <c r="K2069" s="44"/>
      <c r="L2069" s="41"/>
      <c r="M2069" s="41"/>
      <c r="N2069" s="41"/>
      <c r="O2069" s="58" t="s">
        <v>2</v>
      </c>
      <c r="P2069" s="41"/>
      <c r="Q2069" s="41"/>
      <c r="R2069" s="401"/>
      <c r="S2069" s="401"/>
    </row>
    <row r="2070" spans="1:27" s="36" customFormat="1" ht="11.25" outlineLevel="4" x14ac:dyDescent="0.2">
      <c r="A2070" s="37"/>
      <c r="B2070" s="38"/>
      <c r="C2070" s="39" t="s">
        <v>1376</v>
      </c>
      <c r="D2070" s="39"/>
      <c r="E2070" s="38"/>
      <c r="F2070" s="40">
        <v>134.1</v>
      </c>
      <c r="G2070" s="41"/>
      <c r="H2070" s="42"/>
      <c r="I2070" s="41"/>
      <c r="J2070" s="43"/>
      <c r="K2070" s="44"/>
      <c r="L2070" s="41"/>
      <c r="M2070" s="41"/>
      <c r="N2070" s="41"/>
      <c r="O2070" s="58" t="s">
        <v>2</v>
      </c>
      <c r="P2070" s="41"/>
      <c r="Q2070" s="41"/>
      <c r="R2070" s="401"/>
      <c r="S2070" s="401"/>
    </row>
    <row r="2071" spans="1:27" s="36" customFormat="1" ht="11.25" outlineLevel="4" x14ac:dyDescent="0.2">
      <c r="A2071" s="37"/>
      <c r="B2071" s="38"/>
      <c r="C2071" s="39" t="s">
        <v>1322</v>
      </c>
      <c r="D2071" s="39"/>
      <c r="E2071" s="38"/>
      <c r="F2071" s="40">
        <v>35</v>
      </c>
      <c r="G2071" s="41"/>
      <c r="H2071" s="42"/>
      <c r="I2071" s="41"/>
      <c r="J2071" s="43"/>
      <c r="K2071" s="44"/>
      <c r="L2071" s="41"/>
      <c r="M2071" s="41"/>
      <c r="N2071" s="41"/>
      <c r="O2071" s="58" t="s">
        <v>2</v>
      </c>
      <c r="P2071" s="41"/>
      <c r="Q2071" s="41"/>
      <c r="R2071" s="401"/>
      <c r="S2071" s="401"/>
    </row>
    <row r="2072" spans="1:27" s="36" customFormat="1" ht="11.25" outlineLevel="4" x14ac:dyDescent="0.2">
      <c r="A2072" s="37"/>
      <c r="B2072" s="38"/>
      <c r="C2072" s="39" t="s">
        <v>1323</v>
      </c>
      <c r="D2072" s="39"/>
      <c r="E2072" s="38"/>
      <c r="F2072" s="40">
        <v>35.799999999999997</v>
      </c>
      <c r="G2072" s="41"/>
      <c r="H2072" s="42"/>
      <c r="I2072" s="41"/>
      <c r="J2072" s="43"/>
      <c r="K2072" s="44"/>
      <c r="L2072" s="41"/>
      <c r="M2072" s="41"/>
      <c r="N2072" s="41"/>
      <c r="O2072" s="58" t="s">
        <v>2</v>
      </c>
      <c r="P2072" s="41"/>
      <c r="Q2072" s="41"/>
      <c r="R2072" s="401"/>
      <c r="S2072" s="401"/>
    </row>
    <row r="2073" spans="1:27" s="36" customFormat="1" ht="11.25" outlineLevel="4" x14ac:dyDescent="0.2">
      <c r="A2073" s="37"/>
      <c r="B2073" s="38"/>
      <c r="C2073" s="39" t="s">
        <v>1324</v>
      </c>
      <c r="D2073" s="39"/>
      <c r="E2073" s="38"/>
      <c r="F2073" s="40">
        <v>46.75</v>
      </c>
      <c r="G2073" s="41"/>
      <c r="H2073" s="42"/>
      <c r="I2073" s="41"/>
      <c r="J2073" s="43"/>
      <c r="K2073" s="44"/>
      <c r="L2073" s="41"/>
      <c r="M2073" s="41"/>
      <c r="N2073" s="41"/>
      <c r="O2073" s="58" t="s">
        <v>2</v>
      </c>
      <c r="P2073" s="41"/>
      <c r="Q2073" s="41"/>
      <c r="R2073" s="401"/>
      <c r="S2073" s="401"/>
    </row>
    <row r="2074" spans="1:27" s="36" customFormat="1" ht="11.25" outlineLevel="4" x14ac:dyDescent="0.2">
      <c r="A2074" s="37"/>
      <c r="B2074" s="38"/>
      <c r="C2074" s="39" t="s">
        <v>1326</v>
      </c>
      <c r="D2074" s="39"/>
      <c r="E2074" s="38"/>
      <c r="F2074" s="40">
        <v>5.4</v>
      </c>
      <c r="G2074" s="41"/>
      <c r="H2074" s="42"/>
      <c r="I2074" s="41"/>
      <c r="J2074" s="43"/>
      <c r="K2074" s="44"/>
      <c r="L2074" s="41"/>
      <c r="M2074" s="41"/>
      <c r="N2074" s="41"/>
      <c r="O2074" s="58" t="s">
        <v>2</v>
      </c>
      <c r="P2074" s="41"/>
      <c r="Q2074" s="41"/>
      <c r="R2074" s="401"/>
      <c r="S2074" s="401"/>
    </row>
    <row r="2075" spans="1:27" s="36" customFormat="1" ht="11.25" outlineLevel="4" x14ac:dyDescent="0.2">
      <c r="A2075" s="37"/>
      <c r="B2075" s="38"/>
      <c r="C2075" s="39" t="s">
        <v>1327</v>
      </c>
      <c r="D2075" s="39"/>
      <c r="E2075" s="38"/>
      <c r="F2075" s="40">
        <v>12.6</v>
      </c>
      <c r="G2075" s="41"/>
      <c r="H2075" s="42"/>
      <c r="I2075" s="41"/>
      <c r="J2075" s="43"/>
      <c r="K2075" s="44"/>
      <c r="L2075" s="41"/>
      <c r="M2075" s="41"/>
      <c r="N2075" s="41"/>
      <c r="O2075" s="58" t="s">
        <v>2</v>
      </c>
      <c r="P2075" s="41"/>
      <c r="Q2075" s="41"/>
      <c r="R2075" s="401"/>
      <c r="S2075" s="401"/>
    </row>
    <row r="2076" spans="1:27" s="36" customFormat="1" ht="11.25" outlineLevel="4" x14ac:dyDescent="0.2">
      <c r="A2076" s="37"/>
      <c r="B2076" s="38"/>
      <c r="C2076" s="39" t="s">
        <v>1328</v>
      </c>
      <c r="D2076" s="39"/>
      <c r="E2076" s="38"/>
      <c r="F2076" s="40">
        <v>18.899999999999999</v>
      </c>
      <c r="G2076" s="41"/>
      <c r="H2076" s="42"/>
      <c r="I2076" s="41"/>
      <c r="J2076" s="43"/>
      <c r="K2076" s="44"/>
      <c r="L2076" s="41"/>
      <c r="M2076" s="41"/>
      <c r="N2076" s="41"/>
      <c r="O2076" s="58" t="s">
        <v>2</v>
      </c>
      <c r="P2076" s="41"/>
      <c r="Q2076" s="41"/>
      <c r="R2076" s="401"/>
      <c r="S2076" s="401"/>
    </row>
    <row r="2077" spans="1:27" s="36" customFormat="1" ht="11.25" outlineLevel="4" x14ac:dyDescent="0.2">
      <c r="A2077" s="37"/>
      <c r="B2077" s="38"/>
      <c r="C2077" s="39" t="s">
        <v>1329</v>
      </c>
      <c r="D2077" s="39"/>
      <c r="E2077" s="38"/>
      <c r="F2077" s="40">
        <v>32.849999999999994</v>
      </c>
      <c r="G2077" s="41"/>
      <c r="H2077" s="42"/>
      <c r="I2077" s="41"/>
      <c r="J2077" s="43"/>
      <c r="K2077" s="44"/>
      <c r="L2077" s="41"/>
      <c r="M2077" s="41"/>
      <c r="N2077" s="41"/>
      <c r="O2077" s="58" t="s">
        <v>2</v>
      </c>
      <c r="P2077" s="41"/>
      <c r="Q2077" s="41"/>
      <c r="R2077" s="401"/>
      <c r="S2077" s="401"/>
    </row>
    <row r="2078" spans="1:27" s="36" customFormat="1" ht="11.25" outlineLevel="4" x14ac:dyDescent="0.2">
      <c r="A2078" s="37"/>
      <c r="B2078" s="38"/>
      <c r="C2078" s="39" t="s">
        <v>1334</v>
      </c>
      <c r="D2078" s="39"/>
      <c r="E2078" s="38"/>
      <c r="F2078" s="40">
        <v>24</v>
      </c>
      <c r="G2078" s="41"/>
      <c r="H2078" s="42"/>
      <c r="I2078" s="41"/>
      <c r="J2078" s="43"/>
      <c r="K2078" s="44"/>
      <c r="L2078" s="41"/>
      <c r="M2078" s="41"/>
      <c r="N2078" s="41"/>
      <c r="O2078" s="58" t="s">
        <v>2</v>
      </c>
      <c r="P2078" s="41"/>
      <c r="Q2078" s="41"/>
      <c r="R2078" s="401"/>
      <c r="S2078" s="401"/>
    </row>
    <row r="2079" spans="1:27" s="36" customFormat="1" ht="11.25" outlineLevel="4" x14ac:dyDescent="0.2">
      <c r="A2079" s="37"/>
      <c r="B2079" s="38"/>
      <c r="C2079" s="39" t="s">
        <v>1</v>
      </c>
      <c r="D2079" s="39"/>
      <c r="E2079" s="38"/>
      <c r="F2079" s="40">
        <v>1568.4</v>
      </c>
      <c r="G2079" s="41"/>
      <c r="H2079" s="42"/>
      <c r="I2079" s="41"/>
      <c r="J2079" s="43"/>
      <c r="K2079" s="44"/>
      <c r="L2079" s="41"/>
      <c r="M2079" s="41"/>
      <c r="N2079" s="41"/>
      <c r="O2079" s="58" t="s">
        <v>2</v>
      </c>
      <c r="P2079" s="41"/>
      <c r="Q2079" s="41"/>
      <c r="R2079" s="401"/>
      <c r="S2079" s="401"/>
    </row>
    <row r="2080" spans="1:27" s="36" customFormat="1" ht="11.25" outlineLevel="4" x14ac:dyDescent="0.2">
      <c r="A2080" s="37"/>
      <c r="B2080" s="38"/>
      <c r="C2080" s="39" t="s">
        <v>1594</v>
      </c>
      <c r="D2080" s="39"/>
      <c r="E2080" s="38"/>
      <c r="F2080" s="40">
        <v>0</v>
      </c>
      <c r="G2080" s="41"/>
      <c r="H2080" s="42"/>
      <c r="I2080" s="41"/>
      <c r="J2080" s="43"/>
      <c r="K2080" s="44"/>
      <c r="L2080" s="41"/>
      <c r="M2080" s="41"/>
      <c r="N2080" s="41"/>
      <c r="O2080" s="58" t="s">
        <v>2</v>
      </c>
      <c r="P2080" s="41"/>
      <c r="Q2080" s="41"/>
      <c r="R2080" s="401"/>
      <c r="S2080" s="401"/>
    </row>
    <row r="2081" spans="1:27" s="36" customFormat="1" ht="11.25" outlineLevel="4" x14ac:dyDescent="0.2">
      <c r="A2081" s="37"/>
      <c r="B2081" s="38"/>
      <c r="C2081" s="39" t="s">
        <v>1068</v>
      </c>
      <c r="D2081" s="39"/>
      <c r="E2081" s="38"/>
      <c r="F2081" s="40">
        <v>135</v>
      </c>
      <c r="G2081" s="41"/>
      <c r="H2081" s="42"/>
      <c r="I2081" s="41"/>
      <c r="J2081" s="43"/>
      <c r="K2081" s="44"/>
      <c r="L2081" s="41"/>
      <c r="M2081" s="41"/>
      <c r="N2081" s="41"/>
      <c r="O2081" s="58" t="s">
        <v>2</v>
      </c>
      <c r="P2081" s="41"/>
      <c r="Q2081" s="41"/>
      <c r="R2081" s="401"/>
      <c r="S2081" s="401"/>
    </row>
    <row r="2082" spans="1:27" s="36" customFormat="1" ht="11.25" outlineLevel="4" x14ac:dyDescent="0.2">
      <c r="A2082" s="37"/>
      <c r="B2082" s="38"/>
      <c r="C2082" s="39" t="s">
        <v>1070</v>
      </c>
      <c r="D2082" s="39"/>
      <c r="E2082" s="38"/>
      <c r="F2082" s="40">
        <v>123.19999999999999</v>
      </c>
      <c r="G2082" s="41"/>
      <c r="H2082" s="42"/>
      <c r="I2082" s="41"/>
      <c r="J2082" s="43"/>
      <c r="K2082" s="44"/>
      <c r="L2082" s="41"/>
      <c r="M2082" s="41"/>
      <c r="N2082" s="41"/>
      <c r="O2082" s="58" t="s">
        <v>2</v>
      </c>
      <c r="P2082" s="41"/>
      <c r="Q2082" s="41"/>
      <c r="R2082" s="401"/>
      <c r="S2082" s="401"/>
    </row>
    <row r="2083" spans="1:27" s="36" customFormat="1" ht="11.25" outlineLevel="4" x14ac:dyDescent="0.2">
      <c r="A2083" s="37"/>
      <c r="B2083" s="38"/>
      <c r="C2083" s="39" t="s">
        <v>987</v>
      </c>
      <c r="D2083" s="39"/>
      <c r="E2083" s="38"/>
      <c r="F2083" s="40">
        <v>1</v>
      </c>
      <c r="G2083" s="41"/>
      <c r="H2083" s="42"/>
      <c r="I2083" s="41"/>
      <c r="J2083" s="43"/>
      <c r="K2083" s="44"/>
      <c r="L2083" s="41"/>
      <c r="M2083" s="41"/>
      <c r="N2083" s="41"/>
      <c r="O2083" s="58" t="s">
        <v>2</v>
      </c>
      <c r="P2083" s="41"/>
      <c r="Q2083" s="41"/>
      <c r="R2083" s="401"/>
      <c r="S2083" s="401"/>
    </row>
    <row r="2084" spans="1:27" s="36" customFormat="1" ht="11.25" outlineLevel="4" x14ac:dyDescent="0.2">
      <c r="A2084" s="37"/>
      <c r="B2084" s="38"/>
      <c r="C2084" s="39" t="s">
        <v>1071</v>
      </c>
      <c r="D2084" s="39"/>
      <c r="E2084" s="38"/>
      <c r="F2084" s="40">
        <v>31.5</v>
      </c>
      <c r="G2084" s="41"/>
      <c r="H2084" s="42"/>
      <c r="I2084" s="41"/>
      <c r="J2084" s="43"/>
      <c r="K2084" s="44"/>
      <c r="L2084" s="41"/>
      <c r="M2084" s="41"/>
      <c r="N2084" s="41"/>
      <c r="O2084" s="58" t="s">
        <v>2</v>
      </c>
      <c r="P2084" s="41"/>
      <c r="Q2084" s="41"/>
      <c r="R2084" s="401"/>
      <c r="S2084" s="401"/>
    </row>
    <row r="2085" spans="1:27" s="36" customFormat="1" ht="11.25" outlineLevel="4" x14ac:dyDescent="0.2">
      <c r="A2085" s="37"/>
      <c r="B2085" s="38"/>
      <c r="C2085" s="39" t="s">
        <v>989</v>
      </c>
      <c r="D2085" s="39"/>
      <c r="E2085" s="38"/>
      <c r="F2085" s="40">
        <v>5</v>
      </c>
      <c r="G2085" s="41"/>
      <c r="H2085" s="42"/>
      <c r="I2085" s="41"/>
      <c r="J2085" s="43"/>
      <c r="K2085" s="44"/>
      <c r="L2085" s="41"/>
      <c r="M2085" s="41"/>
      <c r="N2085" s="41"/>
      <c r="O2085" s="58" t="s">
        <v>2</v>
      </c>
      <c r="P2085" s="41"/>
      <c r="Q2085" s="41"/>
      <c r="R2085" s="401"/>
      <c r="S2085" s="401"/>
    </row>
    <row r="2086" spans="1:27" s="36" customFormat="1" ht="11.25" outlineLevel="4" x14ac:dyDescent="0.2">
      <c r="A2086" s="37"/>
      <c r="B2086" s="38"/>
      <c r="C2086" s="39" t="s">
        <v>990</v>
      </c>
      <c r="D2086" s="39"/>
      <c r="E2086" s="38"/>
      <c r="F2086" s="40">
        <v>5.8</v>
      </c>
      <c r="G2086" s="41"/>
      <c r="H2086" s="42"/>
      <c r="I2086" s="41"/>
      <c r="J2086" s="43"/>
      <c r="K2086" s="44"/>
      <c r="L2086" s="41"/>
      <c r="M2086" s="41"/>
      <c r="N2086" s="41"/>
      <c r="O2086" s="58" t="s">
        <v>2</v>
      </c>
      <c r="P2086" s="41"/>
      <c r="Q2086" s="41"/>
      <c r="R2086" s="401"/>
      <c r="S2086" s="401"/>
    </row>
    <row r="2087" spans="1:27" s="36" customFormat="1" ht="11.25" outlineLevel="4" x14ac:dyDescent="0.2">
      <c r="A2087" s="37"/>
      <c r="B2087" s="38"/>
      <c r="C2087" s="39" t="s">
        <v>991</v>
      </c>
      <c r="D2087" s="39"/>
      <c r="E2087" s="38"/>
      <c r="F2087" s="40">
        <v>9.25</v>
      </c>
      <c r="G2087" s="41"/>
      <c r="H2087" s="42"/>
      <c r="I2087" s="41"/>
      <c r="J2087" s="43"/>
      <c r="K2087" s="44"/>
      <c r="L2087" s="41"/>
      <c r="M2087" s="41"/>
      <c r="N2087" s="41"/>
      <c r="O2087" s="58" t="s">
        <v>2</v>
      </c>
      <c r="P2087" s="41"/>
      <c r="Q2087" s="41"/>
      <c r="R2087" s="401"/>
      <c r="S2087" s="401"/>
    </row>
    <row r="2088" spans="1:27" s="36" customFormat="1" ht="11.25" outlineLevel="4" x14ac:dyDescent="0.2">
      <c r="A2088" s="37"/>
      <c r="B2088" s="38"/>
      <c r="C2088" s="39" t="s">
        <v>993</v>
      </c>
      <c r="D2088" s="39"/>
      <c r="E2088" s="38"/>
      <c r="F2088" s="40">
        <v>1</v>
      </c>
      <c r="G2088" s="41"/>
      <c r="H2088" s="42"/>
      <c r="I2088" s="41"/>
      <c r="J2088" s="43"/>
      <c r="K2088" s="44"/>
      <c r="L2088" s="41"/>
      <c r="M2088" s="41"/>
      <c r="N2088" s="41"/>
      <c r="O2088" s="58" t="s">
        <v>2</v>
      </c>
      <c r="P2088" s="41"/>
      <c r="Q2088" s="41"/>
      <c r="R2088" s="401"/>
      <c r="S2088" s="401"/>
    </row>
    <row r="2089" spans="1:27" s="36" customFormat="1" ht="11.25" outlineLevel="4" x14ac:dyDescent="0.2">
      <c r="A2089" s="37"/>
      <c r="B2089" s="38"/>
      <c r="C2089" s="39" t="s">
        <v>994</v>
      </c>
      <c r="D2089" s="39"/>
      <c r="E2089" s="38"/>
      <c r="F2089" s="40">
        <v>2.6</v>
      </c>
      <c r="G2089" s="41"/>
      <c r="H2089" s="42"/>
      <c r="I2089" s="41"/>
      <c r="J2089" s="43"/>
      <c r="K2089" s="44"/>
      <c r="L2089" s="41"/>
      <c r="M2089" s="41"/>
      <c r="N2089" s="41"/>
      <c r="O2089" s="58" t="s">
        <v>2</v>
      </c>
      <c r="P2089" s="41"/>
      <c r="Q2089" s="41"/>
      <c r="R2089" s="401"/>
      <c r="S2089" s="401"/>
    </row>
    <row r="2090" spans="1:27" s="36" customFormat="1" ht="11.25" outlineLevel="4" x14ac:dyDescent="0.2">
      <c r="A2090" s="37"/>
      <c r="B2090" s="38"/>
      <c r="C2090" s="39" t="s">
        <v>995</v>
      </c>
      <c r="D2090" s="39"/>
      <c r="E2090" s="38"/>
      <c r="F2090" s="40">
        <v>4.0999999999999996</v>
      </c>
      <c r="G2090" s="41"/>
      <c r="H2090" s="42"/>
      <c r="I2090" s="41"/>
      <c r="J2090" s="43"/>
      <c r="K2090" s="44"/>
      <c r="L2090" s="41"/>
      <c r="M2090" s="41"/>
      <c r="N2090" s="41"/>
      <c r="O2090" s="58" t="s">
        <v>2</v>
      </c>
      <c r="P2090" s="41"/>
      <c r="Q2090" s="41"/>
      <c r="R2090" s="401"/>
      <c r="S2090" s="401"/>
    </row>
    <row r="2091" spans="1:27" s="36" customFormat="1" ht="11.25" outlineLevel="4" x14ac:dyDescent="0.2">
      <c r="A2091" s="37"/>
      <c r="B2091" s="38"/>
      <c r="C2091" s="39" t="s">
        <v>996</v>
      </c>
      <c r="D2091" s="39"/>
      <c r="E2091" s="38"/>
      <c r="F2091" s="40">
        <v>6.15</v>
      </c>
      <c r="G2091" s="41"/>
      <c r="H2091" s="42"/>
      <c r="I2091" s="41"/>
      <c r="J2091" s="43"/>
      <c r="K2091" s="44"/>
      <c r="L2091" s="41"/>
      <c r="M2091" s="41"/>
      <c r="N2091" s="41"/>
      <c r="O2091" s="58" t="s">
        <v>2</v>
      </c>
      <c r="P2091" s="41"/>
      <c r="Q2091" s="41"/>
      <c r="R2091" s="401"/>
      <c r="S2091" s="401"/>
    </row>
    <row r="2092" spans="1:27" s="36" customFormat="1" ht="11.25" outlineLevel="4" x14ac:dyDescent="0.2">
      <c r="A2092" s="37"/>
      <c r="B2092" s="38"/>
      <c r="C2092" s="39" t="s">
        <v>1004</v>
      </c>
      <c r="D2092" s="39"/>
      <c r="E2092" s="38"/>
      <c r="F2092" s="40">
        <v>4.5</v>
      </c>
      <c r="G2092" s="41"/>
      <c r="H2092" s="42"/>
      <c r="I2092" s="41"/>
      <c r="J2092" s="43"/>
      <c r="K2092" s="44"/>
      <c r="L2092" s="41"/>
      <c r="M2092" s="41"/>
      <c r="N2092" s="41"/>
      <c r="O2092" s="58" t="s">
        <v>2</v>
      </c>
      <c r="P2092" s="41"/>
      <c r="Q2092" s="41"/>
      <c r="R2092" s="401"/>
      <c r="S2092" s="401"/>
    </row>
    <row r="2093" spans="1:27" s="36" customFormat="1" ht="11.25" outlineLevel="4" x14ac:dyDescent="0.2">
      <c r="A2093" s="37"/>
      <c r="B2093" s="38"/>
      <c r="C2093" s="39" t="s">
        <v>1</v>
      </c>
      <c r="D2093" s="39"/>
      <c r="E2093" s="38"/>
      <c r="F2093" s="40">
        <v>329.1</v>
      </c>
      <c r="G2093" s="41"/>
      <c r="H2093" s="42"/>
      <c r="I2093" s="41"/>
      <c r="J2093" s="43"/>
      <c r="K2093" s="44"/>
      <c r="L2093" s="41"/>
      <c r="M2093" s="41"/>
      <c r="N2093" s="41"/>
      <c r="O2093" s="58" t="s">
        <v>2</v>
      </c>
      <c r="P2093" s="41"/>
      <c r="Q2093" s="41"/>
      <c r="R2093" s="401"/>
      <c r="S2093" s="401"/>
    </row>
    <row r="2094" spans="1:27" s="36" customFormat="1" ht="11.25" outlineLevel="4" x14ac:dyDescent="0.2">
      <c r="A2094" s="37"/>
      <c r="B2094" s="38"/>
      <c r="C2094" s="39"/>
      <c r="D2094" s="39"/>
      <c r="E2094" s="38"/>
      <c r="F2094" s="40">
        <v>0</v>
      </c>
      <c r="G2094" s="41"/>
      <c r="H2094" s="42"/>
      <c r="I2094" s="41"/>
      <c r="J2094" s="43"/>
      <c r="K2094" s="44"/>
      <c r="L2094" s="41"/>
      <c r="M2094" s="41"/>
      <c r="N2094" s="41"/>
      <c r="O2094" s="58" t="s">
        <v>2</v>
      </c>
      <c r="P2094" s="41"/>
      <c r="Q2094" s="41"/>
      <c r="R2094" s="401"/>
      <c r="S2094" s="401"/>
    </row>
    <row r="2095" spans="1:27" s="30" customFormat="1" ht="24" outlineLevel="3" x14ac:dyDescent="0.2">
      <c r="A2095" s="12">
        <v>5</v>
      </c>
      <c r="B2095" s="31" t="s">
        <v>286</v>
      </c>
      <c r="C2095" s="32" t="s">
        <v>2010</v>
      </c>
      <c r="D2095" s="32" t="s">
        <v>16</v>
      </c>
      <c r="E2095" s="13" t="s">
        <v>3</v>
      </c>
      <c r="F2095" s="33">
        <v>4155.8</v>
      </c>
      <c r="G2095" s="14">
        <v>0</v>
      </c>
      <c r="H2095" s="33">
        <f>F2095*(1+G2095/100)</f>
        <v>4155.8</v>
      </c>
      <c r="I2095" s="475"/>
      <c r="J2095" s="15">
        <f>H2095*I2095</f>
        <v>0</v>
      </c>
      <c r="K2095" s="34">
        <v>2.7999999999999998E-4</v>
      </c>
      <c r="L2095" s="35">
        <f>H2095*K2095</f>
        <v>1.163624</v>
      </c>
      <c r="M2095" s="34"/>
      <c r="N2095" s="35">
        <f>H2095*M2095</f>
        <v>0</v>
      </c>
      <c r="O2095" s="15">
        <v>21</v>
      </c>
      <c r="P2095" s="15">
        <f>J2095*(O2095/100)</f>
        <v>0</v>
      </c>
      <c r="Q2095" s="15">
        <f>J2095+P2095</f>
        <v>0</v>
      </c>
      <c r="R2095" s="400"/>
      <c r="S2095" s="400"/>
      <c r="T2095" s="232"/>
      <c r="U2095" s="232"/>
      <c r="V2095" s="232"/>
      <c r="W2095" s="232"/>
      <c r="X2095" s="232"/>
      <c r="Y2095" s="232"/>
      <c r="Z2095" s="232"/>
      <c r="AA2095" s="232"/>
    </row>
    <row r="2096" spans="1:27" s="36" customFormat="1" ht="11.25" outlineLevel="4" x14ac:dyDescent="0.2">
      <c r="A2096" s="37"/>
      <c r="B2096" s="38"/>
      <c r="C2096" s="39" t="s">
        <v>1658</v>
      </c>
      <c r="D2096" s="39"/>
      <c r="E2096" s="38"/>
      <c r="F2096" s="40">
        <v>0</v>
      </c>
      <c r="G2096" s="41"/>
      <c r="H2096" s="42"/>
      <c r="I2096" s="41"/>
      <c r="J2096" s="43"/>
      <c r="K2096" s="44"/>
      <c r="L2096" s="41"/>
      <c r="M2096" s="41"/>
      <c r="N2096" s="41"/>
      <c r="O2096" s="58" t="s">
        <v>2</v>
      </c>
      <c r="P2096" s="41"/>
      <c r="Q2096" s="41"/>
      <c r="R2096" s="401"/>
      <c r="S2096" s="401"/>
    </row>
    <row r="2097" spans="1:19" s="36" customFormat="1" ht="11.25" outlineLevel="4" x14ac:dyDescent="0.2">
      <c r="A2097" s="37"/>
      <c r="B2097" s="38"/>
      <c r="C2097" s="39" t="s">
        <v>1372</v>
      </c>
      <c r="D2097" s="39"/>
      <c r="E2097" s="38"/>
      <c r="F2097" s="40">
        <v>107.63999999999999</v>
      </c>
      <c r="G2097" s="41"/>
      <c r="H2097" s="42"/>
      <c r="I2097" s="41"/>
      <c r="J2097" s="43"/>
      <c r="K2097" s="44"/>
      <c r="L2097" s="41"/>
      <c r="M2097" s="41"/>
      <c r="N2097" s="41"/>
      <c r="O2097" s="58" t="s">
        <v>2</v>
      </c>
      <c r="P2097" s="41"/>
      <c r="Q2097" s="41"/>
      <c r="R2097" s="401"/>
      <c r="S2097" s="401"/>
    </row>
    <row r="2098" spans="1:19" s="36" customFormat="1" ht="11.25" outlineLevel="4" x14ac:dyDescent="0.2">
      <c r="A2098" s="37"/>
      <c r="B2098" s="38"/>
      <c r="C2098" s="39" t="s">
        <v>1316</v>
      </c>
      <c r="D2098" s="39"/>
      <c r="E2098" s="38"/>
      <c r="F2098" s="40">
        <v>2.76</v>
      </c>
      <c r="G2098" s="41"/>
      <c r="H2098" s="42"/>
      <c r="I2098" s="41"/>
      <c r="J2098" s="43"/>
      <c r="K2098" s="44"/>
      <c r="L2098" s="41"/>
      <c r="M2098" s="41"/>
      <c r="N2098" s="41"/>
      <c r="O2098" s="58" t="s">
        <v>2</v>
      </c>
      <c r="P2098" s="41"/>
      <c r="Q2098" s="41"/>
      <c r="R2098" s="401"/>
      <c r="S2098" s="401"/>
    </row>
    <row r="2099" spans="1:19" s="36" customFormat="1" ht="11.25" outlineLevel="4" x14ac:dyDescent="0.2">
      <c r="A2099" s="37"/>
      <c r="B2099" s="38"/>
      <c r="C2099" s="39" t="s">
        <v>1317</v>
      </c>
      <c r="D2099" s="39"/>
      <c r="E2099" s="38"/>
      <c r="F2099" s="40">
        <v>21.21</v>
      </c>
      <c r="G2099" s="41"/>
      <c r="H2099" s="42"/>
      <c r="I2099" s="41"/>
      <c r="J2099" s="43"/>
      <c r="K2099" s="44"/>
      <c r="L2099" s="41"/>
      <c r="M2099" s="41"/>
      <c r="N2099" s="41"/>
      <c r="O2099" s="58" t="s">
        <v>2</v>
      </c>
      <c r="P2099" s="41"/>
      <c r="Q2099" s="41"/>
      <c r="R2099" s="401"/>
      <c r="S2099" s="401"/>
    </row>
    <row r="2100" spans="1:19" s="36" customFormat="1" ht="11.25" outlineLevel="4" x14ac:dyDescent="0.2">
      <c r="A2100" s="37"/>
      <c r="B2100" s="38"/>
      <c r="C2100" s="39" t="s">
        <v>1318</v>
      </c>
      <c r="D2100" s="39"/>
      <c r="E2100" s="38"/>
      <c r="F2100" s="40">
        <v>2.8</v>
      </c>
      <c r="G2100" s="41"/>
      <c r="H2100" s="42"/>
      <c r="I2100" s="41"/>
      <c r="J2100" s="43"/>
      <c r="K2100" s="44"/>
      <c r="L2100" s="41"/>
      <c r="M2100" s="41"/>
      <c r="N2100" s="41"/>
      <c r="O2100" s="58" t="s">
        <v>2</v>
      </c>
      <c r="P2100" s="41"/>
      <c r="Q2100" s="41"/>
      <c r="R2100" s="401"/>
      <c r="S2100" s="401"/>
    </row>
    <row r="2101" spans="1:19" s="36" customFormat="1" ht="11.25" outlineLevel="4" x14ac:dyDescent="0.2">
      <c r="A2101" s="37"/>
      <c r="B2101" s="38"/>
      <c r="C2101" s="39" t="s">
        <v>1373</v>
      </c>
      <c r="D2101" s="39"/>
      <c r="E2101" s="38"/>
      <c r="F2101" s="40">
        <v>30.36</v>
      </c>
      <c r="G2101" s="41"/>
      <c r="H2101" s="42"/>
      <c r="I2101" s="41"/>
      <c r="J2101" s="43"/>
      <c r="K2101" s="44"/>
      <c r="L2101" s="41"/>
      <c r="M2101" s="41"/>
      <c r="N2101" s="41"/>
      <c r="O2101" s="58" t="s">
        <v>2</v>
      </c>
      <c r="P2101" s="41"/>
      <c r="Q2101" s="41"/>
      <c r="R2101" s="401"/>
      <c r="S2101" s="401"/>
    </row>
    <row r="2102" spans="1:19" s="36" customFormat="1" ht="11.25" outlineLevel="4" x14ac:dyDescent="0.2">
      <c r="A2102" s="37"/>
      <c r="B2102" s="38"/>
      <c r="C2102" s="39" t="s">
        <v>1319</v>
      </c>
      <c r="D2102" s="39"/>
      <c r="E2102" s="38"/>
      <c r="F2102" s="40">
        <v>4.4000000000000004</v>
      </c>
      <c r="G2102" s="41"/>
      <c r="H2102" s="42"/>
      <c r="I2102" s="41"/>
      <c r="J2102" s="43"/>
      <c r="K2102" s="44"/>
      <c r="L2102" s="41"/>
      <c r="M2102" s="41"/>
      <c r="N2102" s="41"/>
      <c r="O2102" s="58" t="s">
        <v>2</v>
      </c>
      <c r="P2102" s="41"/>
      <c r="Q2102" s="41"/>
      <c r="R2102" s="401"/>
      <c r="S2102" s="401"/>
    </row>
    <row r="2103" spans="1:19" s="36" customFormat="1" ht="11.25" outlineLevel="4" x14ac:dyDescent="0.2">
      <c r="A2103" s="37"/>
      <c r="B2103" s="38"/>
      <c r="C2103" s="39" t="s">
        <v>1321</v>
      </c>
      <c r="D2103" s="39"/>
      <c r="E2103" s="38"/>
      <c r="F2103" s="40">
        <v>28.3</v>
      </c>
      <c r="G2103" s="41"/>
      <c r="H2103" s="42"/>
      <c r="I2103" s="41"/>
      <c r="J2103" s="43"/>
      <c r="K2103" s="44"/>
      <c r="L2103" s="41"/>
      <c r="M2103" s="41"/>
      <c r="N2103" s="41"/>
      <c r="O2103" s="58" t="s">
        <v>2</v>
      </c>
      <c r="P2103" s="41"/>
      <c r="Q2103" s="41"/>
      <c r="R2103" s="401"/>
      <c r="S2103" s="401"/>
    </row>
    <row r="2104" spans="1:19" s="36" customFormat="1" ht="11.25" outlineLevel="4" x14ac:dyDescent="0.2">
      <c r="A2104" s="37"/>
      <c r="B2104" s="38"/>
      <c r="C2104" s="39" t="s">
        <v>1325</v>
      </c>
      <c r="D2104" s="39"/>
      <c r="E2104" s="38"/>
      <c r="F2104" s="40">
        <v>4.93</v>
      </c>
      <c r="G2104" s="41"/>
      <c r="H2104" s="42"/>
      <c r="I2104" s="41"/>
      <c r="J2104" s="43"/>
      <c r="K2104" s="44"/>
      <c r="L2104" s="41"/>
      <c r="M2104" s="41"/>
      <c r="N2104" s="41"/>
      <c r="O2104" s="58" t="s">
        <v>2</v>
      </c>
      <c r="P2104" s="41"/>
      <c r="Q2104" s="41"/>
      <c r="R2104" s="401"/>
      <c r="S2104" s="401"/>
    </row>
    <row r="2105" spans="1:19" s="36" customFormat="1" ht="11.25" outlineLevel="4" x14ac:dyDescent="0.2">
      <c r="A2105" s="37"/>
      <c r="B2105" s="38"/>
      <c r="C2105" s="39" t="s">
        <v>1377</v>
      </c>
      <c r="D2105" s="39"/>
      <c r="E2105" s="38"/>
      <c r="F2105" s="40">
        <v>51.099999999999994</v>
      </c>
      <c r="G2105" s="41"/>
      <c r="H2105" s="42"/>
      <c r="I2105" s="41"/>
      <c r="J2105" s="43"/>
      <c r="K2105" s="44"/>
      <c r="L2105" s="41"/>
      <c r="M2105" s="41"/>
      <c r="N2105" s="41"/>
      <c r="O2105" s="58" t="s">
        <v>2</v>
      </c>
      <c r="P2105" s="41"/>
      <c r="Q2105" s="41"/>
      <c r="R2105" s="401"/>
      <c r="S2105" s="401"/>
    </row>
    <row r="2106" spans="1:19" s="36" customFormat="1" ht="11.25" outlineLevel="4" x14ac:dyDescent="0.2">
      <c r="A2106" s="37"/>
      <c r="B2106" s="38"/>
      <c r="C2106" s="39" t="s">
        <v>1330</v>
      </c>
      <c r="D2106" s="39"/>
      <c r="E2106" s="38"/>
      <c r="F2106" s="40">
        <v>10.199999999999999</v>
      </c>
      <c r="G2106" s="41"/>
      <c r="H2106" s="42"/>
      <c r="I2106" s="41"/>
      <c r="J2106" s="43"/>
      <c r="K2106" s="44"/>
      <c r="L2106" s="41"/>
      <c r="M2106" s="41"/>
      <c r="N2106" s="41"/>
      <c r="O2106" s="58" t="s">
        <v>2</v>
      </c>
      <c r="P2106" s="41"/>
      <c r="Q2106" s="41"/>
      <c r="R2106" s="401"/>
      <c r="S2106" s="401"/>
    </row>
    <row r="2107" spans="1:19" s="36" customFormat="1" ht="11.25" outlineLevel="4" x14ac:dyDescent="0.2">
      <c r="A2107" s="37"/>
      <c r="B2107" s="38"/>
      <c r="C2107" s="39" t="s">
        <v>999</v>
      </c>
      <c r="D2107" s="39"/>
      <c r="E2107" s="38"/>
      <c r="F2107" s="40">
        <v>3.6</v>
      </c>
      <c r="G2107" s="41"/>
      <c r="H2107" s="42"/>
      <c r="I2107" s="41"/>
      <c r="J2107" s="43"/>
      <c r="K2107" s="44"/>
      <c r="L2107" s="41"/>
      <c r="M2107" s="41"/>
      <c r="N2107" s="41"/>
      <c r="O2107" s="58" t="s">
        <v>2</v>
      </c>
      <c r="P2107" s="41"/>
      <c r="Q2107" s="41"/>
      <c r="R2107" s="401"/>
      <c r="S2107" s="401"/>
    </row>
    <row r="2108" spans="1:19" s="36" customFormat="1" ht="11.25" outlineLevel="4" x14ac:dyDescent="0.2">
      <c r="A2108" s="37"/>
      <c r="B2108" s="38"/>
      <c r="C2108" s="39" t="s">
        <v>1331</v>
      </c>
      <c r="D2108" s="39"/>
      <c r="E2108" s="38"/>
      <c r="F2108" s="40">
        <v>5.2</v>
      </c>
      <c r="G2108" s="41"/>
      <c r="H2108" s="42"/>
      <c r="I2108" s="41"/>
      <c r="J2108" s="43"/>
      <c r="K2108" s="44"/>
      <c r="L2108" s="41"/>
      <c r="M2108" s="41"/>
      <c r="N2108" s="41"/>
      <c r="O2108" s="58" t="s">
        <v>2</v>
      </c>
      <c r="P2108" s="41"/>
      <c r="Q2108" s="41"/>
      <c r="R2108" s="401"/>
      <c r="S2108" s="401"/>
    </row>
    <row r="2109" spans="1:19" s="36" customFormat="1" ht="11.25" outlineLevel="4" x14ac:dyDescent="0.2">
      <c r="A2109" s="37"/>
      <c r="B2109" s="38"/>
      <c r="C2109" s="39" t="s">
        <v>1332</v>
      </c>
      <c r="D2109" s="39"/>
      <c r="E2109" s="38"/>
      <c r="F2109" s="40">
        <v>12</v>
      </c>
      <c r="G2109" s="41"/>
      <c r="H2109" s="42"/>
      <c r="I2109" s="41"/>
      <c r="J2109" s="43"/>
      <c r="K2109" s="44"/>
      <c r="L2109" s="41"/>
      <c r="M2109" s="41"/>
      <c r="N2109" s="41"/>
      <c r="O2109" s="58" t="s">
        <v>2</v>
      </c>
      <c r="P2109" s="41"/>
      <c r="Q2109" s="41"/>
      <c r="R2109" s="401"/>
      <c r="S2109" s="401"/>
    </row>
    <row r="2110" spans="1:19" s="36" customFormat="1" ht="11.25" outlineLevel="4" x14ac:dyDescent="0.2">
      <c r="A2110" s="37"/>
      <c r="B2110" s="38"/>
      <c r="C2110" s="39" t="s">
        <v>848</v>
      </c>
      <c r="D2110" s="39"/>
      <c r="E2110" s="38"/>
      <c r="F2110" s="40">
        <v>1.6</v>
      </c>
      <c r="G2110" s="41"/>
      <c r="H2110" s="42"/>
      <c r="I2110" s="41"/>
      <c r="J2110" s="43"/>
      <c r="K2110" s="44"/>
      <c r="L2110" s="41"/>
      <c r="M2110" s="41"/>
      <c r="N2110" s="41"/>
      <c r="O2110" s="58" t="s">
        <v>2</v>
      </c>
      <c r="P2110" s="41"/>
      <c r="Q2110" s="41"/>
      <c r="R2110" s="401"/>
      <c r="S2110" s="401"/>
    </row>
    <row r="2111" spans="1:19" s="36" customFormat="1" ht="11.25" outlineLevel="4" x14ac:dyDescent="0.2">
      <c r="A2111" s="37"/>
      <c r="B2111" s="38"/>
      <c r="C2111" s="39" t="s">
        <v>1333</v>
      </c>
      <c r="D2111" s="39"/>
      <c r="E2111" s="38"/>
      <c r="F2111" s="40">
        <v>2.8</v>
      </c>
      <c r="G2111" s="41"/>
      <c r="H2111" s="42"/>
      <c r="I2111" s="41"/>
      <c r="J2111" s="43"/>
      <c r="K2111" s="44"/>
      <c r="L2111" s="41"/>
      <c r="M2111" s="41"/>
      <c r="N2111" s="41"/>
      <c r="O2111" s="58" t="s">
        <v>2</v>
      </c>
      <c r="P2111" s="41"/>
      <c r="Q2111" s="41"/>
      <c r="R2111" s="401"/>
      <c r="S2111" s="401"/>
    </row>
    <row r="2112" spans="1:19" s="36" customFormat="1" ht="11.25" outlineLevel="4" x14ac:dyDescent="0.2">
      <c r="A2112" s="37"/>
      <c r="B2112" s="38"/>
      <c r="C2112" s="39" t="s">
        <v>1249</v>
      </c>
      <c r="D2112" s="39"/>
      <c r="E2112" s="38"/>
      <c r="F2112" s="40">
        <v>10.8</v>
      </c>
      <c r="G2112" s="41"/>
      <c r="H2112" s="42"/>
      <c r="I2112" s="41"/>
      <c r="J2112" s="43"/>
      <c r="K2112" s="44"/>
      <c r="L2112" s="41"/>
      <c r="M2112" s="41"/>
      <c r="N2112" s="41"/>
      <c r="O2112" s="58" t="s">
        <v>2</v>
      </c>
      <c r="P2112" s="41"/>
      <c r="Q2112" s="41"/>
      <c r="R2112" s="401"/>
      <c r="S2112" s="401"/>
    </row>
    <row r="2113" spans="1:19" s="36" customFormat="1" ht="11.25" outlineLevel="4" x14ac:dyDescent="0.2">
      <c r="A2113" s="37"/>
      <c r="B2113" s="38"/>
      <c r="C2113" s="39" t="s">
        <v>1250</v>
      </c>
      <c r="D2113" s="39"/>
      <c r="E2113" s="38"/>
      <c r="F2113" s="40">
        <v>5.4</v>
      </c>
      <c r="G2113" s="41"/>
      <c r="H2113" s="42"/>
      <c r="I2113" s="41"/>
      <c r="J2113" s="43"/>
      <c r="K2113" s="44"/>
      <c r="L2113" s="41"/>
      <c r="M2113" s="41"/>
      <c r="N2113" s="41"/>
      <c r="O2113" s="58" t="s">
        <v>2</v>
      </c>
      <c r="P2113" s="41"/>
      <c r="Q2113" s="41"/>
      <c r="R2113" s="401"/>
      <c r="S2113" s="401"/>
    </row>
    <row r="2114" spans="1:19" s="36" customFormat="1" ht="11.25" outlineLevel="4" x14ac:dyDescent="0.2">
      <c r="A2114" s="37"/>
      <c r="B2114" s="38"/>
      <c r="C2114" s="39" t="s">
        <v>1251</v>
      </c>
      <c r="D2114" s="39"/>
      <c r="E2114" s="38"/>
      <c r="F2114" s="40">
        <v>5.4</v>
      </c>
      <c r="G2114" s="41"/>
      <c r="H2114" s="42"/>
      <c r="I2114" s="41"/>
      <c r="J2114" s="43"/>
      <c r="K2114" s="44"/>
      <c r="L2114" s="41"/>
      <c r="M2114" s="41"/>
      <c r="N2114" s="41"/>
      <c r="O2114" s="58" t="s">
        <v>2</v>
      </c>
      <c r="P2114" s="41"/>
      <c r="Q2114" s="41"/>
      <c r="R2114" s="401"/>
      <c r="S2114" s="401"/>
    </row>
    <row r="2115" spans="1:19" s="36" customFormat="1" ht="11.25" outlineLevel="4" x14ac:dyDescent="0.2">
      <c r="A2115" s="37"/>
      <c r="B2115" s="38"/>
      <c r="C2115" s="39" t="s">
        <v>1378</v>
      </c>
      <c r="D2115" s="39"/>
      <c r="E2115" s="38"/>
      <c r="F2115" s="40">
        <v>31.92</v>
      </c>
      <c r="G2115" s="41"/>
      <c r="H2115" s="42"/>
      <c r="I2115" s="41"/>
      <c r="J2115" s="43"/>
      <c r="K2115" s="44"/>
      <c r="L2115" s="41"/>
      <c r="M2115" s="41"/>
      <c r="N2115" s="41"/>
      <c r="O2115" s="58" t="s">
        <v>2</v>
      </c>
      <c r="P2115" s="41"/>
      <c r="Q2115" s="41"/>
      <c r="R2115" s="401"/>
      <c r="S2115" s="401"/>
    </row>
    <row r="2116" spans="1:19" s="36" customFormat="1" ht="11.25" outlineLevel="4" x14ac:dyDescent="0.2">
      <c r="A2116" s="37"/>
      <c r="B2116" s="38"/>
      <c r="C2116" s="39" t="s">
        <v>1253</v>
      </c>
      <c r="D2116" s="39"/>
      <c r="E2116" s="38"/>
      <c r="F2116" s="40">
        <v>12.12</v>
      </c>
      <c r="G2116" s="41"/>
      <c r="H2116" s="42"/>
      <c r="I2116" s="41"/>
      <c r="J2116" s="43"/>
      <c r="K2116" s="44"/>
      <c r="L2116" s="41"/>
      <c r="M2116" s="41"/>
      <c r="N2116" s="41"/>
      <c r="O2116" s="58" t="s">
        <v>2</v>
      </c>
      <c r="P2116" s="41"/>
      <c r="Q2116" s="41"/>
      <c r="R2116" s="401"/>
      <c r="S2116" s="401"/>
    </row>
    <row r="2117" spans="1:19" s="36" customFormat="1" ht="11.25" outlineLevel="4" x14ac:dyDescent="0.2">
      <c r="A2117" s="37"/>
      <c r="B2117" s="38"/>
      <c r="C2117" s="39" t="s">
        <v>1</v>
      </c>
      <c r="D2117" s="39"/>
      <c r="E2117" s="38"/>
      <c r="F2117" s="40">
        <v>354.54</v>
      </c>
      <c r="G2117" s="41"/>
      <c r="H2117" s="42"/>
      <c r="I2117" s="41"/>
      <c r="J2117" s="43"/>
      <c r="K2117" s="44"/>
      <c r="L2117" s="41"/>
      <c r="M2117" s="41"/>
      <c r="N2117" s="41"/>
      <c r="O2117" s="58" t="s">
        <v>2</v>
      </c>
      <c r="P2117" s="41"/>
      <c r="Q2117" s="41"/>
      <c r="R2117" s="401"/>
      <c r="S2117" s="401"/>
    </row>
    <row r="2118" spans="1:19" s="36" customFormat="1" ht="11.25" outlineLevel="4" x14ac:dyDescent="0.2">
      <c r="A2118" s="37"/>
      <c r="B2118" s="38"/>
      <c r="C2118" s="39" t="s">
        <v>1675</v>
      </c>
      <c r="D2118" s="39"/>
      <c r="E2118" s="38"/>
      <c r="F2118" s="40">
        <v>0</v>
      </c>
      <c r="G2118" s="41"/>
      <c r="H2118" s="42"/>
      <c r="I2118" s="41"/>
      <c r="J2118" s="43"/>
      <c r="K2118" s="44"/>
      <c r="L2118" s="41"/>
      <c r="M2118" s="41"/>
      <c r="N2118" s="41"/>
      <c r="O2118" s="58" t="s">
        <v>2</v>
      </c>
      <c r="P2118" s="41"/>
      <c r="Q2118" s="41"/>
      <c r="R2118" s="401"/>
      <c r="S2118" s="401"/>
    </row>
    <row r="2119" spans="1:19" s="36" customFormat="1" ht="11.25" outlineLevel="4" x14ac:dyDescent="0.2">
      <c r="A2119" s="37"/>
      <c r="B2119" s="38"/>
      <c r="C2119" s="39" t="s">
        <v>1066</v>
      </c>
      <c r="D2119" s="39"/>
      <c r="E2119" s="38"/>
      <c r="F2119" s="40">
        <v>39</v>
      </c>
      <c r="G2119" s="41"/>
      <c r="H2119" s="42"/>
      <c r="I2119" s="41"/>
      <c r="J2119" s="43"/>
      <c r="K2119" s="44"/>
      <c r="L2119" s="41"/>
      <c r="M2119" s="41"/>
      <c r="N2119" s="41"/>
      <c r="O2119" s="58" t="s">
        <v>2</v>
      </c>
      <c r="P2119" s="41"/>
      <c r="Q2119" s="41"/>
      <c r="R2119" s="401"/>
      <c r="S2119" s="401"/>
    </row>
    <row r="2120" spans="1:19" s="36" customFormat="1" ht="11.25" outlineLevel="4" x14ac:dyDescent="0.2">
      <c r="A2120" s="37"/>
      <c r="B2120" s="38"/>
      <c r="C2120" s="39" t="s">
        <v>983</v>
      </c>
      <c r="D2120" s="39"/>
      <c r="E2120" s="38"/>
      <c r="F2120" s="40">
        <v>1</v>
      </c>
      <c r="G2120" s="41"/>
      <c r="H2120" s="42"/>
      <c r="I2120" s="41"/>
      <c r="J2120" s="43"/>
      <c r="K2120" s="44"/>
      <c r="L2120" s="41"/>
      <c r="M2120" s="41"/>
      <c r="N2120" s="41"/>
      <c r="O2120" s="58" t="s">
        <v>2</v>
      </c>
      <c r="P2120" s="41"/>
      <c r="Q2120" s="41"/>
      <c r="R2120" s="401"/>
      <c r="S2120" s="401"/>
    </row>
    <row r="2121" spans="1:19" s="36" customFormat="1" ht="11.25" outlineLevel="4" x14ac:dyDescent="0.2">
      <c r="A2121" s="37"/>
      <c r="B2121" s="38"/>
      <c r="C2121" s="39" t="s">
        <v>1067</v>
      </c>
      <c r="D2121" s="39"/>
      <c r="E2121" s="38"/>
      <c r="F2121" s="40">
        <v>11</v>
      </c>
      <c r="G2121" s="41"/>
      <c r="H2121" s="42"/>
      <c r="I2121" s="41"/>
      <c r="J2121" s="43"/>
      <c r="K2121" s="44"/>
      <c r="L2121" s="41"/>
      <c r="M2121" s="41"/>
      <c r="N2121" s="41"/>
      <c r="O2121" s="58" t="s">
        <v>2</v>
      </c>
      <c r="P2121" s="41"/>
      <c r="Q2121" s="41"/>
      <c r="R2121" s="401"/>
      <c r="S2121" s="401"/>
    </row>
    <row r="2122" spans="1:19" s="36" customFormat="1" ht="11.25" outlineLevel="4" x14ac:dyDescent="0.2">
      <c r="A2122" s="37"/>
      <c r="B2122" s="38"/>
      <c r="C2122" s="39" t="s">
        <v>986</v>
      </c>
      <c r="D2122" s="39"/>
      <c r="E2122" s="38"/>
      <c r="F2122" s="40">
        <v>1.6</v>
      </c>
      <c r="G2122" s="41"/>
      <c r="H2122" s="42"/>
      <c r="I2122" s="41"/>
      <c r="J2122" s="43"/>
      <c r="K2122" s="44"/>
      <c r="L2122" s="41"/>
      <c r="M2122" s="41"/>
      <c r="N2122" s="41"/>
      <c r="O2122" s="58" t="s">
        <v>2</v>
      </c>
      <c r="P2122" s="41"/>
      <c r="Q2122" s="41"/>
      <c r="R2122" s="401"/>
      <c r="S2122" s="401"/>
    </row>
    <row r="2123" spans="1:19" s="36" customFormat="1" ht="11.25" outlineLevel="4" x14ac:dyDescent="0.2">
      <c r="A2123" s="37"/>
      <c r="B2123" s="38"/>
      <c r="C2123" s="39" t="s">
        <v>997</v>
      </c>
      <c r="D2123" s="39"/>
      <c r="E2123" s="38"/>
      <c r="F2123" s="40">
        <v>2.2000000000000002</v>
      </c>
      <c r="G2123" s="41"/>
      <c r="H2123" s="42"/>
      <c r="I2123" s="41"/>
      <c r="J2123" s="43"/>
      <c r="K2123" s="44"/>
      <c r="L2123" s="41"/>
      <c r="M2123" s="41"/>
      <c r="N2123" s="41"/>
      <c r="O2123" s="58" t="s">
        <v>2</v>
      </c>
      <c r="P2123" s="41"/>
      <c r="Q2123" s="41"/>
      <c r="R2123" s="401"/>
      <c r="S2123" s="401"/>
    </row>
    <row r="2124" spans="1:19" s="36" customFormat="1" ht="11.25" outlineLevel="4" x14ac:dyDescent="0.2">
      <c r="A2124" s="37"/>
      <c r="B2124" s="38"/>
      <c r="C2124" s="39" t="s">
        <v>999</v>
      </c>
      <c r="D2124" s="39"/>
      <c r="E2124" s="38"/>
      <c r="F2124" s="40">
        <v>3.6</v>
      </c>
      <c r="G2124" s="41"/>
      <c r="H2124" s="42"/>
      <c r="I2124" s="41"/>
      <c r="J2124" s="43"/>
      <c r="K2124" s="44"/>
      <c r="L2124" s="41"/>
      <c r="M2124" s="41"/>
      <c r="N2124" s="41"/>
      <c r="O2124" s="58" t="s">
        <v>2</v>
      </c>
      <c r="P2124" s="41"/>
      <c r="Q2124" s="41"/>
      <c r="R2124" s="401"/>
      <c r="S2124" s="401"/>
    </row>
    <row r="2125" spans="1:19" s="36" customFormat="1" ht="11.25" outlineLevel="4" x14ac:dyDescent="0.2">
      <c r="A2125" s="37"/>
      <c r="B2125" s="38"/>
      <c r="C2125" s="39" t="s">
        <v>1000</v>
      </c>
      <c r="D2125" s="39"/>
      <c r="E2125" s="38"/>
      <c r="F2125" s="40">
        <v>1.2</v>
      </c>
      <c r="G2125" s="41"/>
      <c r="H2125" s="42"/>
      <c r="I2125" s="41"/>
      <c r="J2125" s="43"/>
      <c r="K2125" s="44"/>
      <c r="L2125" s="41"/>
      <c r="M2125" s="41"/>
      <c r="N2125" s="41"/>
      <c r="O2125" s="58" t="s">
        <v>2</v>
      </c>
      <c r="P2125" s="41"/>
      <c r="Q2125" s="41"/>
      <c r="R2125" s="401"/>
      <c r="S2125" s="401"/>
    </row>
    <row r="2126" spans="1:19" s="36" customFormat="1" ht="11.25" outlineLevel="4" x14ac:dyDescent="0.2">
      <c r="A2126" s="37"/>
      <c r="B2126" s="38"/>
      <c r="C2126" s="39" t="s">
        <v>1001</v>
      </c>
      <c r="D2126" s="39"/>
      <c r="E2126" s="38"/>
      <c r="F2126" s="40">
        <v>2.4</v>
      </c>
      <c r="G2126" s="41"/>
      <c r="H2126" s="42"/>
      <c r="I2126" s="41"/>
      <c r="J2126" s="43"/>
      <c r="K2126" s="44"/>
      <c r="L2126" s="41"/>
      <c r="M2126" s="41"/>
      <c r="N2126" s="41"/>
      <c r="O2126" s="58" t="s">
        <v>2</v>
      </c>
      <c r="P2126" s="41"/>
      <c r="Q2126" s="41"/>
      <c r="R2126" s="401"/>
      <c r="S2126" s="401"/>
    </row>
    <row r="2127" spans="1:19" s="36" customFormat="1" ht="11.25" outlineLevel="4" x14ac:dyDescent="0.2">
      <c r="A2127" s="37"/>
      <c r="B2127" s="38"/>
      <c r="C2127" s="39" t="s">
        <v>848</v>
      </c>
      <c r="D2127" s="39"/>
      <c r="E2127" s="38"/>
      <c r="F2127" s="40">
        <v>1.6</v>
      </c>
      <c r="G2127" s="41"/>
      <c r="H2127" s="42"/>
      <c r="I2127" s="41"/>
      <c r="J2127" s="43"/>
      <c r="K2127" s="44"/>
      <c r="L2127" s="41"/>
      <c r="M2127" s="41"/>
      <c r="N2127" s="41"/>
      <c r="O2127" s="58" t="s">
        <v>2</v>
      </c>
      <c r="P2127" s="41"/>
      <c r="Q2127" s="41"/>
      <c r="R2127" s="401"/>
      <c r="S2127" s="401"/>
    </row>
    <row r="2128" spans="1:19" s="36" customFormat="1" ht="11.25" outlineLevel="4" x14ac:dyDescent="0.2">
      <c r="A2128" s="37"/>
      <c r="B2128" s="38"/>
      <c r="C2128" s="39" t="s">
        <v>1003</v>
      </c>
      <c r="D2128" s="39"/>
      <c r="E2128" s="38"/>
      <c r="F2128" s="40">
        <v>1.2</v>
      </c>
      <c r="G2128" s="41"/>
      <c r="H2128" s="42"/>
      <c r="I2128" s="41"/>
      <c r="J2128" s="43"/>
      <c r="K2128" s="44"/>
      <c r="L2128" s="41"/>
      <c r="M2128" s="41"/>
      <c r="N2128" s="41"/>
      <c r="O2128" s="58" t="s">
        <v>2</v>
      </c>
      <c r="P2128" s="41"/>
      <c r="Q2128" s="41"/>
      <c r="R2128" s="401"/>
      <c r="S2128" s="401"/>
    </row>
    <row r="2129" spans="1:19" s="36" customFormat="1" ht="11.25" outlineLevel="4" x14ac:dyDescent="0.2">
      <c r="A2129" s="37"/>
      <c r="B2129" s="38"/>
      <c r="C2129" s="39" t="s">
        <v>1008</v>
      </c>
      <c r="D2129" s="39"/>
      <c r="E2129" s="38"/>
      <c r="F2129" s="40">
        <v>3.52</v>
      </c>
      <c r="G2129" s="41"/>
      <c r="H2129" s="42"/>
      <c r="I2129" s="41"/>
      <c r="J2129" s="43"/>
      <c r="K2129" s="44"/>
      <c r="L2129" s="41"/>
      <c r="M2129" s="41"/>
      <c r="N2129" s="41"/>
      <c r="O2129" s="58" t="s">
        <v>2</v>
      </c>
      <c r="P2129" s="41"/>
      <c r="Q2129" s="41"/>
      <c r="R2129" s="401"/>
      <c r="S2129" s="401"/>
    </row>
    <row r="2130" spans="1:19" s="36" customFormat="1" ht="11.25" outlineLevel="4" x14ac:dyDescent="0.2">
      <c r="A2130" s="37"/>
      <c r="B2130" s="38"/>
      <c r="C2130" s="39" t="s">
        <v>1012</v>
      </c>
      <c r="D2130" s="39"/>
      <c r="E2130" s="38"/>
      <c r="F2130" s="40">
        <v>1.64</v>
      </c>
      <c r="G2130" s="41"/>
      <c r="H2130" s="42"/>
      <c r="I2130" s="41"/>
      <c r="J2130" s="43"/>
      <c r="K2130" s="44"/>
      <c r="L2130" s="41"/>
      <c r="M2130" s="41"/>
      <c r="N2130" s="41"/>
      <c r="O2130" s="58" t="s">
        <v>2</v>
      </c>
      <c r="P2130" s="41"/>
      <c r="Q2130" s="41"/>
      <c r="R2130" s="401"/>
      <c r="S2130" s="401"/>
    </row>
    <row r="2131" spans="1:19" s="36" customFormat="1" ht="11.25" outlineLevel="4" x14ac:dyDescent="0.2">
      <c r="A2131" s="37"/>
      <c r="B2131" s="38"/>
      <c r="C2131" s="39" t="s">
        <v>1</v>
      </c>
      <c r="D2131" s="39"/>
      <c r="E2131" s="38"/>
      <c r="F2131" s="40">
        <v>69.960000000000008</v>
      </c>
      <c r="G2131" s="41"/>
      <c r="H2131" s="42"/>
      <c r="I2131" s="41"/>
      <c r="J2131" s="43"/>
      <c r="K2131" s="44"/>
      <c r="L2131" s="41"/>
      <c r="M2131" s="41"/>
      <c r="N2131" s="41"/>
      <c r="O2131" s="58" t="s">
        <v>2</v>
      </c>
      <c r="P2131" s="41"/>
      <c r="Q2131" s="41"/>
      <c r="R2131" s="401"/>
      <c r="S2131" s="401"/>
    </row>
    <row r="2132" spans="1:19" s="36" customFormat="1" ht="11.25" outlineLevel="4" x14ac:dyDescent="0.2">
      <c r="A2132" s="37"/>
      <c r="B2132" s="38"/>
      <c r="C2132" s="39" t="s">
        <v>1685</v>
      </c>
      <c r="D2132" s="39"/>
      <c r="E2132" s="38"/>
      <c r="F2132" s="40">
        <v>0</v>
      </c>
      <c r="G2132" s="41"/>
      <c r="H2132" s="42"/>
      <c r="I2132" s="41"/>
      <c r="J2132" s="43"/>
      <c r="K2132" s="44"/>
      <c r="L2132" s="41"/>
      <c r="M2132" s="41"/>
      <c r="N2132" s="41"/>
      <c r="O2132" s="58" t="s">
        <v>2</v>
      </c>
      <c r="P2132" s="41"/>
      <c r="Q2132" s="41"/>
      <c r="R2132" s="401"/>
      <c r="S2132" s="401"/>
    </row>
    <row r="2133" spans="1:19" s="36" customFormat="1" ht="11.25" outlineLevel="4" x14ac:dyDescent="0.2">
      <c r="A2133" s="37"/>
      <c r="B2133" s="38"/>
      <c r="C2133" s="39" t="s">
        <v>1374</v>
      </c>
      <c r="D2133" s="39"/>
      <c r="E2133" s="38"/>
      <c r="F2133" s="40">
        <v>648</v>
      </c>
      <c r="G2133" s="41"/>
      <c r="H2133" s="42"/>
      <c r="I2133" s="41"/>
      <c r="J2133" s="43"/>
      <c r="K2133" s="44"/>
      <c r="L2133" s="41"/>
      <c r="M2133" s="41"/>
      <c r="N2133" s="41"/>
      <c r="O2133" s="58" t="s">
        <v>2</v>
      </c>
      <c r="P2133" s="41"/>
      <c r="Q2133" s="41"/>
      <c r="R2133" s="401"/>
      <c r="S2133" s="401"/>
    </row>
    <row r="2134" spans="1:19" s="36" customFormat="1" ht="11.25" outlineLevel="4" x14ac:dyDescent="0.2">
      <c r="A2134" s="37"/>
      <c r="B2134" s="38"/>
      <c r="C2134" s="39" t="s">
        <v>1375</v>
      </c>
      <c r="D2134" s="39"/>
      <c r="E2134" s="38"/>
      <c r="F2134" s="40">
        <v>572</v>
      </c>
      <c r="G2134" s="41"/>
      <c r="H2134" s="42"/>
      <c r="I2134" s="41"/>
      <c r="J2134" s="43"/>
      <c r="K2134" s="44"/>
      <c r="L2134" s="41"/>
      <c r="M2134" s="41"/>
      <c r="N2134" s="41"/>
      <c r="O2134" s="58" t="s">
        <v>2</v>
      </c>
      <c r="P2134" s="41"/>
      <c r="Q2134" s="41"/>
      <c r="R2134" s="401"/>
      <c r="S2134" s="401"/>
    </row>
    <row r="2135" spans="1:19" s="36" customFormat="1" ht="11.25" outlineLevel="4" x14ac:dyDescent="0.2">
      <c r="A2135" s="37"/>
      <c r="B2135" s="38"/>
      <c r="C2135" s="39" t="s">
        <v>1320</v>
      </c>
      <c r="D2135" s="39"/>
      <c r="E2135" s="38"/>
      <c r="F2135" s="40">
        <v>3</v>
      </c>
      <c r="G2135" s="41"/>
      <c r="H2135" s="42"/>
      <c r="I2135" s="41"/>
      <c r="J2135" s="43"/>
      <c r="K2135" s="44"/>
      <c r="L2135" s="41"/>
      <c r="M2135" s="41"/>
      <c r="N2135" s="41"/>
      <c r="O2135" s="58" t="s">
        <v>2</v>
      </c>
      <c r="P2135" s="41"/>
      <c r="Q2135" s="41"/>
      <c r="R2135" s="401"/>
      <c r="S2135" s="401"/>
    </row>
    <row r="2136" spans="1:19" s="36" customFormat="1" ht="11.25" outlineLevel="4" x14ac:dyDescent="0.2">
      <c r="A2136" s="37"/>
      <c r="B2136" s="38"/>
      <c r="C2136" s="39" t="s">
        <v>1376</v>
      </c>
      <c r="D2136" s="39"/>
      <c r="E2136" s="38"/>
      <c r="F2136" s="40">
        <v>134.1</v>
      </c>
      <c r="G2136" s="41"/>
      <c r="H2136" s="42"/>
      <c r="I2136" s="41"/>
      <c r="J2136" s="43"/>
      <c r="K2136" s="44"/>
      <c r="L2136" s="41"/>
      <c r="M2136" s="41"/>
      <c r="N2136" s="41"/>
      <c r="O2136" s="58" t="s">
        <v>2</v>
      </c>
      <c r="P2136" s="41"/>
      <c r="Q2136" s="41"/>
      <c r="R2136" s="401"/>
      <c r="S2136" s="401"/>
    </row>
    <row r="2137" spans="1:19" s="36" customFormat="1" ht="11.25" outlineLevel="4" x14ac:dyDescent="0.2">
      <c r="A2137" s="37"/>
      <c r="B2137" s="38"/>
      <c r="C2137" s="39" t="s">
        <v>1322</v>
      </c>
      <c r="D2137" s="39"/>
      <c r="E2137" s="38"/>
      <c r="F2137" s="40">
        <v>35</v>
      </c>
      <c r="G2137" s="41"/>
      <c r="H2137" s="42"/>
      <c r="I2137" s="41"/>
      <c r="J2137" s="43"/>
      <c r="K2137" s="44"/>
      <c r="L2137" s="41"/>
      <c r="M2137" s="41"/>
      <c r="N2137" s="41"/>
      <c r="O2137" s="58" t="s">
        <v>2</v>
      </c>
      <c r="P2137" s="41"/>
      <c r="Q2137" s="41"/>
      <c r="R2137" s="401"/>
      <c r="S2137" s="401"/>
    </row>
    <row r="2138" spans="1:19" s="36" customFormat="1" ht="11.25" outlineLevel="4" x14ac:dyDescent="0.2">
      <c r="A2138" s="37"/>
      <c r="B2138" s="38"/>
      <c r="C2138" s="39" t="s">
        <v>1323</v>
      </c>
      <c r="D2138" s="39"/>
      <c r="E2138" s="38"/>
      <c r="F2138" s="40">
        <v>35.799999999999997</v>
      </c>
      <c r="G2138" s="41"/>
      <c r="H2138" s="42"/>
      <c r="I2138" s="41"/>
      <c r="J2138" s="43"/>
      <c r="K2138" s="44"/>
      <c r="L2138" s="41"/>
      <c r="M2138" s="41"/>
      <c r="N2138" s="41"/>
      <c r="O2138" s="58" t="s">
        <v>2</v>
      </c>
      <c r="P2138" s="41"/>
      <c r="Q2138" s="41"/>
      <c r="R2138" s="401"/>
      <c r="S2138" s="401"/>
    </row>
    <row r="2139" spans="1:19" s="36" customFormat="1" ht="11.25" outlineLevel="4" x14ac:dyDescent="0.2">
      <c r="A2139" s="37"/>
      <c r="B2139" s="38"/>
      <c r="C2139" s="39" t="s">
        <v>1324</v>
      </c>
      <c r="D2139" s="39"/>
      <c r="E2139" s="38"/>
      <c r="F2139" s="40">
        <v>46.75</v>
      </c>
      <c r="G2139" s="41"/>
      <c r="H2139" s="42"/>
      <c r="I2139" s="41"/>
      <c r="J2139" s="43"/>
      <c r="K2139" s="44"/>
      <c r="L2139" s="41"/>
      <c r="M2139" s="41"/>
      <c r="N2139" s="41"/>
      <c r="O2139" s="58" t="s">
        <v>2</v>
      </c>
      <c r="P2139" s="41"/>
      <c r="Q2139" s="41"/>
      <c r="R2139" s="401"/>
      <c r="S2139" s="401"/>
    </row>
    <row r="2140" spans="1:19" s="36" customFormat="1" ht="11.25" outlineLevel="4" x14ac:dyDescent="0.2">
      <c r="A2140" s="37"/>
      <c r="B2140" s="38"/>
      <c r="C2140" s="39" t="s">
        <v>1326</v>
      </c>
      <c r="D2140" s="39"/>
      <c r="E2140" s="38"/>
      <c r="F2140" s="40">
        <v>5.4</v>
      </c>
      <c r="G2140" s="41"/>
      <c r="H2140" s="42"/>
      <c r="I2140" s="41"/>
      <c r="J2140" s="43"/>
      <c r="K2140" s="44"/>
      <c r="L2140" s="41"/>
      <c r="M2140" s="41"/>
      <c r="N2140" s="41"/>
      <c r="O2140" s="58" t="s">
        <v>2</v>
      </c>
      <c r="P2140" s="41"/>
      <c r="Q2140" s="41"/>
      <c r="R2140" s="401"/>
      <c r="S2140" s="401"/>
    </row>
    <row r="2141" spans="1:19" s="36" customFormat="1" ht="11.25" outlineLevel="4" x14ac:dyDescent="0.2">
      <c r="A2141" s="37"/>
      <c r="B2141" s="38"/>
      <c r="C2141" s="39" t="s">
        <v>1327</v>
      </c>
      <c r="D2141" s="39"/>
      <c r="E2141" s="38"/>
      <c r="F2141" s="40">
        <v>12.6</v>
      </c>
      <c r="G2141" s="41"/>
      <c r="H2141" s="42"/>
      <c r="I2141" s="41"/>
      <c r="J2141" s="43"/>
      <c r="K2141" s="44"/>
      <c r="L2141" s="41"/>
      <c r="M2141" s="41"/>
      <c r="N2141" s="41"/>
      <c r="O2141" s="58" t="s">
        <v>2</v>
      </c>
      <c r="P2141" s="41"/>
      <c r="Q2141" s="41"/>
      <c r="R2141" s="401"/>
      <c r="S2141" s="401"/>
    </row>
    <row r="2142" spans="1:19" s="36" customFormat="1" ht="11.25" outlineLevel="4" x14ac:dyDescent="0.2">
      <c r="A2142" s="37"/>
      <c r="B2142" s="38"/>
      <c r="C2142" s="39" t="s">
        <v>1328</v>
      </c>
      <c r="D2142" s="39"/>
      <c r="E2142" s="38"/>
      <c r="F2142" s="40">
        <v>18.899999999999999</v>
      </c>
      <c r="G2142" s="41"/>
      <c r="H2142" s="42"/>
      <c r="I2142" s="41"/>
      <c r="J2142" s="43"/>
      <c r="K2142" s="44"/>
      <c r="L2142" s="41"/>
      <c r="M2142" s="41"/>
      <c r="N2142" s="41"/>
      <c r="O2142" s="58" t="s">
        <v>2</v>
      </c>
      <c r="P2142" s="41"/>
      <c r="Q2142" s="41"/>
      <c r="R2142" s="401"/>
      <c r="S2142" s="401"/>
    </row>
    <row r="2143" spans="1:19" s="36" customFormat="1" ht="11.25" outlineLevel="4" x14ac:dyDescent="0.2">
      <c r="A2143" s="37"/>
      <c r="B2143" s="38"/>
      <c r="C2143" s="39" t="s">
        <v>1329</v>
      </c>
      <c r="D2143" s="39"/>
      <c r="E2143" s="38"/>
      <c r="F2143" s="40">
        <v>32.849999999999994</v>
      </c>
      <c r="G2143" s="41"/>
      <c r="H2143" s="42"/>
      <c r="I2143" s="41"/>
      <c r="J2143" s="43"/>
      <c r="K2143" s="44"/>
      <c r="L2143" s="41"/>
      <c r="M2143" s="41"/>
      <c r="N2143" s="41"/>
      <c r="O2143" s="58" t="s">
        <v>2</v>
      </c>
      <c r="P2143" s="41"/>
      <c r="Q2143" s="41"/>
      <c r="R2143" s="401"/>
      <c r="S2143" s="401"/>
    </row>
    <row r="2144" spans="1:19" s="36" customFormat="1" ht="11.25" outlineLevel="4" x14ac:dyDescent="0.2">
      <c r="A2144" s="37"/>
      <c r="B2144" s="38"/>
      <c r="C2144" s="39" t="s">
        <v>1334</v>
      </c>
      <c r="D2144" s="39"/>
      <c r="E2144" s="38"/>
      <c r="F2144" s="40">
        <v>24</v>
      </c>
      <c r="G2144" s="41"/>
      <c r="H2144" s="42"/>
      <c r="I2144" s="41"/>
      <c r="J2144" s="43"/>
      <c r="K2144" s="44"/>
      <c r="L2144" s="41"/>
      <c r="M2144" s="41"/>
      <c r="N2144" s="41"/>
      <c r="O2144" s="58" t="s">
        <v>2</v>
      </c>
      <c r="P2144" s="41"/>
      <c r="Q2144" s="41"/>
      <c r="R2144" s="401"/>
      <c r="S2144" s="401"/>
    </row>
    <row r="2145" spans="1:19" s="36" customFormat="1" ht="11.25" outlineLevel="4" x14ac:dyDescent="0.2">
      <c r="A2145" s="37"/>
      <c r="B2145" s="38"/>
      <c r="C2145" s="39" t="s">
        <v>1</v>
      </c>
      <c r="D2145" s="39"/>
      <c r="E2145" s="38"/>
      <c r="F2145" s="40">
        <v>1568.4</v>
      </c>
      <c r="G2145" s="41"/>
      <c r="H2145" s="42"/>
      <c r="I2145" s="41"/>
      <c r="J2145" s="43"/>
      <c r="K2145" s="44"/>
      <c r="L2145" s="41"/>
      <c r="M2145" s="41"/>
      <c r="N2145" s="41"/>
      <c r="O2145" s="58" t="s">
        <v>2</v>
      </c>
      <c r="P2145" s="41"/>
      <c r="Q2145" s="41"/>
      <c r="R2145" s="401"/>
      <c r="S2145" s="401"/>
    </row>
    <row r="2146" spans="1:19" s="36" customFormat="1" ht="11.25" outlineLevel="4" x14ac:dyDescent="0.2">
      <c r="A2146" s="37"/>
      <c r="B2146" s="38"/>
      <c r="C2146" s="39" t="s">
        <v>1696</v>
      </c>
      <c r="D2146" s="39"/>
      <c r="E2146" s="38"/>
      <c r="F2146" s="40">
        <v>0</v>
      </c>
      <c r="G2146" s="41"/>
      <c r="H2146" s="42"/>
      <c r="I2146" s="41"/>
      <c r="J2146" s="43"/>
      <c r="K2146" s="44"/>
      <c r="L2146" s="41"/>
      <c r="M2146" s="41"/>
      <c r="N2146" s="41"/>
      <c r="O2146" s="58" t="s">
        <v>2</v>
      </c>
      <c r="P2146" s="41"/>
      <c r="Q2146" s="41"/>
      <c r="R2146" s="401"/>
      <c r="S2146" s="401"/>
    </row>
    <row r="2147" spans="1:19" s="36" customFormat="1" ht="11.25" outlineLevel="4" x14ac:dyDescent="0.2">
      <c r="A2147" s="37"/>
      <c r="B2147" s="38"/>
      <c r="C2147" s="39" t="s">
        <v>1069</v>
      </c>
      <c r="D2147" s="39"/>
      <c r="E2147" s="38"/>
      <c r="F2147" s="40">
        <v>25.2</v>
      </c>
      <c r="G2147" s="41"/>
      <c r="H2147" s="42"/>
      <c r="I2147" s="41"/>
      <c r="J2147" s="43"/>
      <c r="K2147" s="44"/>
      <c r="L2147" s="41"/>
      <c r="M2147" s="41"/>
      <c r="N2147" s="41"/>
      <c r="O2147" s="58" t="s">
        <v>2</v>
      </c>
      <c r="P2147" s="41"/>
      <c r="Q2147" s="41"/>
      <c r="R2147" s="401"/>
      <c r="S2147" s="401"/>
    </row>
    <row r="2148" spans="1:19" s="36" customFormat="1" ht="11.25" outlineLevel="4" x14ac:dyDescent="0.2">
      <c r="A2148" s="37"/>
      <c r="B2148" s="38"/>
      <c r="C2148" s="39" t="s">
        <v>1004</v>
      </c>
      <c r="D2148" s="39"/>
      <c r="E2148" s="38"/>
      <c r="F2148" s="40">
        <v>4.5</v>
      </c>
      <c r="G2148" s="41"/>
      <c r="H2148" s="42"/>
      <c r="I2148" s="41"/>
      <c r="J2148" s="43"/>
      <c r="K2148" s="44"/>
      <c r="L2148" s="41"/>
      <c r="M2148" s="41"/>
      <c r="N2148" s="41"/>
      <c r="O2148" s="58" t="s">
        <v>2</v>
      </c>
      <c r="P2148" s="41"/>
      <c r="Q2148" s="41"/>
      <c r="R2148" s="401"/>
      <c r="S2148" s="401"/>
    </row>
    <row r="2149" spans="1:19" s="36" customFormat="1" ht="11.25" outlineLevel="4" x14ac:dyDescent="0.2">
      <c r="A2149" s="37"/>
      <c r="B2149" s="38"/>
      <c r="C2149" s="39" t="s">
        <v>1</v>
      </c>
      <c r="D2149" s="39"/>
      <c r="E2149" s="38"/>
      <c r="F2149" s="40">
        <v>29.7</v>
      </c>
      <c r="G2149" s="41"/>
      <c r="H2149" s="42"/>
      <c r="I2149" s="41"/>
      <c r="J2149" s="43"/>
      <c r="K2149" s="44"/>
      <c r="L2149" s="41"/>
      <c r="M2149" s="41"/>
      <c r="N2149" s="41"/>
      <c r="O2149" s="58" t="s">
        <v>2</v>
      </c>
      <c r="P2149" s="41"/>
      <c r="Q2149" s="41"/>
      <c r="R2149" s="401"/>
      <c r="S2149" s="401"/>
    </row>
    <row r="2150" spans="1:19" s="36" customFormat="1" ht="11.25" outlineLevel="4" x14ac:dyDescent="0.2">
      <c r="A2150" s="37"/>
      <c r="B2150" s="38"/>
      <c r="C2150" s="39" t="s">
        <v>1657</v>
      </c>
      <c r="D2150" s="39"/>
      <c r="E2150" s="38"/>
      <c r="F2150" s="40">
        <v>0</v>
      </c>
      <c r="G2150" s="41"/>
      <c r="H2150" s="42"/>
      <c r="I2150" s="41"/>
      <c r="J2150" s="43"/>
      <c r="K2150" s="44"/>
      <c r="L2150" s="41"/>
      <c r="M2150" s="41"/>
      <c r="N2150" s="41"/>
      <c r="O2150" s="58" t="s">
        <v>2</v>
      </c>
      <c r="P2150" s="41"/>
      <c r="Q2150" s="41"/>
      <c r="R2150" s="401"/>
      <c r="S2150" s="401"/>
    </row>
    <row r="2151" spans="1:19" s="36" customFormat="1" ht="11.25" outlineLevel="4" x14ac:dyDescent="0.2">
      <c r="A2151" s="37"/>
      <c r="B2151" s="38"/>
      <c r="C2151" s="39" t="s">
        <v>1372</v>
      </c>
      <c r="D2151" s="39"/>
      <c r="E2151" s="38"/>
      <c r="F2151" s="40">
        <v>107.63999999999999</v>
      </c>
      <c r="G2151" s="41"/>
      <c r="H2151" s="42"/>
      <c r="I2151" s="41"/>
      <c r="J2151" s="43"/>
      <c r="K2151" s="44"/>
      <c r="L2151" s="41"/>
      <c r="M2151" s="41"/>
      <c r="N2151" s="41"/>
      <c r="O2151" s="58" t="s">
        <v>2</v>
      </c>
      <c r="P2151" s="41"/>
      <c r="Q2151" s="41"/>
      <c r="R2151" s="401"/>
      <c r="S2151" s="401"/>
    </row>
    <row r="2152" spans="1:19" s="36" customFormat="1" ht="11.25" outlineLevel="4" x14ac:dyDescent="0.2">
      <c r="A2152" s="37"/>
      <c r="B2152" s="38"/>
      <c r="C2152" s="39" t="s">
        <v>1316</v>
      </c>
      <c r="D2152" s="39"/>
      <c r="E2152" s="38"/>
      <c r="F2152" s="40">
        <v>2.76</v>
      </c>
      <c r="G2152" s="41"/>
      <c r="H2152" s="42"/>
      <c r="I2152" s="41"/>
      <c r="J2152" s="43"/>
      <c r="K2152" s="44"/>
      <c r="L2152" s="41"/>
      <c r="M2152" s="41"/>
      <c r="N2152" s="41"/>
      <c r="O2152" s="58" t="s">
        <v>2</v>
      </c>
      <c r="P2152" s="41"/>
      <c r="Q2152" s="41"/>
      <c r="R2152" s="401"/>
      <c r="S2152" s="401"/>
    </row>
    <row r="2153" spans="1:19" s="36" customFormat="1" ht="11.25" outlineLevel="4" x14ac:dyDescent="0.2">
      <c r="A2153" s="37"/>
      <c r="B2153" s="38"/>
      <c r="C2153" s="39" t="s">
        <v>1317</v>
      </c>
      <c r="D2153" s="39"/>
      <c r="E2153" s="38"/>
      <c r="F2153" s="40">
        <v>21.21</v>
      </c>
      <c r="G2153" s="41"/>
      <c r="H2153" s="42"/>
      <c r="I2153" s="41"/>
      <c r="J2153" s="43"/>
      <c r="K2153" s="44"/>
      <c r="L2153" s="41"/>
      <c r="M2153" s="41"/>
      <c r="N2153" s="41"/>
      <c r="O2153" s="58" t="s">
        <v>2</v>
      </c>
      <c r="P2153" s="41"/>
      <c r="Q2153" s="41"/>
      <c r="R2153" s="401"/>
      <c r="S2153" s="401"/>
    </row>
    <row r="2154" spans="1:19" s="36" customFormat="1" ht="11.25" outlineLevel="4" x14ac:dyDescent="0.2">
      <c r="A2154" s="37"/>
      <c r="B2154" s="38"/>
      <c r="C2154" s="39" t="s">
        <v>1318</v>
      </c>
      <c r="D2154" s="39"/>
      <c r="E2154" s="38"/>
      <c r="F2154" s="40">
        <v>2.8</v>
      </c>
      <c r="G2154" s="41"/>
      <c r="H2154" s="42"/>
      <c r="I2154" s="41"/>
      <c r="J2154" s="43"/>
      <c r="K2154" s="44"/>
      <c r="L2154" s="41"/>
      <c r="M2154" s="41"/>
      <c r="N2154" s="41"/>
      <c r="O2154" s="58" t="s">
        <v>2</v>
      </c>
      <c r="P2154" s="41"/>
      <c r="Q2154" s="41"/>
      <c r="R2154" s="401"/>
      <c r="S2154" s="401"/>
    </row>
    <row r="2155" spans="1:19" s="36" customFormat="1" ht="11.25" outlineLevel="4" x14ac:dyDescent="0.2">
      <c r="A2155" s="37"/>
      <c r="B2155" s="38"/>
      <c r="C2155" s="39" t="s">
        <v>1373</v>
      </c>
      <c r="D2155" s="39"/>
      <c r="E2155" s="38"/>
      <c r="F2155" s="40">
        <v>30.36</v>
      </c>
      <c r="G2155" s="41"/>
      <c r="H2155" s="42"/>
      <c r="I2155" s="41"/>
      <c r="J2155" s="43"/>
      <c r="K2155" s="44"/>
      <c r="L2155" s="41"/>
      <c r="M2155" s="41"/>
      <c r="N2155" s="41"/>
      <c r="O2155" s="58" t="s">
        <v>2</v>
      </c>
      <c r="P2155" s="41"/>
      <c r="Q2155" s="41"/>
      <c r="R2155" s="401"/>
      <c r="S2155" s="401"/>
    </row>
    <row r="2156" spans="1:19" s="36" customFormat="1" ht="11.25" outlineLevel="4" x14ac:dyDescent="0.2">
      <c r="A2156" s="37"/>
      <c r="B2156" s="38"/>
      <c r="C2156" s="39" t="s">
        <v>1319</v>
      </c>
      <c r="D2156" s="39"/>
      <c r="E2156" s="38"/>
      <c r="F2156" s="40">
        <v>4.4000000000000004</v>
      </c>
      <c r="G2156" s="41"/>
      <c r="H2156" s="42"/>
      <c r="I2156" s="41"/>
      <c r="J2156" s="43"/>
      <c r="K2156" s="44"/>
      <c r="L2156" s="41"/>
      <c r="M2156" s="41"/>
      <c r="N2156" s="41"/>
      <c r="O2156" s="58" t="s">
        <v>2</v>
      </c>
      <c r="P2156" s="41"/>
      <c r="Q2156" s="41"/>
      <c r="R2156" s="401"/>
      <c r="S2156" s="401"/>
    </row>
    <row r="2157" spans="1:19" s="36" customFormat="1" ht="11.25" outlineLevel="4" x14ac:dyDescent="0.2">
      <c r="A2157" s="37"/>
      <c r="B2157" s="38"/>
      <c r="C2157" s="39" t="s">
        <v>1321</v>
      </c>
      <c r="D2157" s="39"/>
      <c r="E2157" s="38"/>
      <c r="F2157" s="40">
        <v>28.3</v>
      </c>
      <c r="G2157" s="41"/>
      <c r="H2157" s="42"/>
      <c r="I2157" s="41"/>
      <c r="J2157" s="43"/>
      <c r="K2157" s="44"/>
      <c r="L2157" s="41"/>
      <c r="M2157" s="41"/>
      <c r="N2157" s="41"/>
      <c r="O2157" s="58" t="s">
        <v>2</v>
      </c>
      <c r="P2157" s="41"/>
      <c r="Q2157" s="41"/>
      <c r="R2157" s="401"/>
      <c r="S2157" s="401"/>
    </row>
    <row r="2158" spans="1:19" s="36" customFormat="1" ht="11.25" outlineLevel="4" x14ac:dyDescent="0.2">
      <c r="A2158" s="37"/>
      <c r="B2158" s="38"/>
      <c r="C2158" s="39" t="s">
        <v>1325</v>
      </c>
      <c r="D2158" s="39"/>
      <c r="E2158" s="38"/>
      <c r="F2158" s="40">
        <v>4.93</v>
      </c>
      <c r="G2158" s="41"/>
      <c r="H2158" s="42"/>
      <c r="I2158" s="41"/>
      <c r="J2158" s="43"/>
      <c r="K2158" s="44"/>
      <c r="L2158" s="41"/>
      <c r="M2158" s="41"/>
      <c r="N2158" s="41"/>
      <c r="O2158" s="58" t="s">
        <v>2</v>
      </c>
      <c r="P2158" s="41"/>
      <c r="Q2158" s="41"/>
      <c r="R2158" s="401"/>
      <c r="S2158" s="401"/>
    </row>
    <row r="2159" spans="1:19" s="36" customFormat="1" ht="11.25" outlineLevel="4" x14ac:dyDescent="0.2">
      <c r="A2159" s="37"/>
      <c r="B2159" s="38"/>
      <c r="C2159" s="39" t="s">
        <v>1377</v>
      </c>
      <c r="D2159" s="39"/>
      <c r="E2159" s="38"/>
      <c r="F2159" s="40">
        <v>51.099999999999994</v>
      </c>
      <c r="G2159" s="41"/>
      <c r="H2159" s="42"/>
      <c r="I2159" s="41"/>
      <c r="J2159" s="43"/>
      <c r="K2159" s="44"/>
      <c r="L2159" s="41"/>
      <c r="M2159" s="41"/>
      <c r="N2159" s="41"/>
      <c r="O2159" s="58" t="s">
        <v>2</v>
      </c>
      <c r="P2159" s="41"/>
      <c r="Q2159" s="41"/>
      <c r="R2159" s="401"/>
      <c r="S2159" s="401"/>
    </row>
    <row r="2160" spans="1:19" s="36" customFormat="1" ht="11.25" outlineLevel="4" x14ac:dyDescent="0.2">
      <c r="A2160" s="37"/>
      <c r="B2160" s="38"/>
      <c r="C2160" s="39" t="s">
        <v>1330</v>
      </c>
      <c r="D2160" s="39"/>
      <c r="E2160" s="38"/>
      <c r="F2160" s="40">
        <v>10.199999999999999</v>
      </c>
      <c r="G2160" s="41"/>
      <c r="H2160" s="42"/>
      <c r="I2160" s="41"/>
      <c r="J2160" s="43"/>
      <c r="K2160" s="44"/>
      <c r="L2160" s="41"/>
      <c r="M2160" s="41"/>
      <c r="N2160" s="41"/>
      <c r="O2160" s="58" t="s">
        <v>2</v>
      </c>
      <c r="P2160" s="41"/>
      <c r="Q2160" s="41"/>
      <c r="R2160" s="401"/>
      <c r="S2160" s="401"/>
    </row>
    <row r="2161" spans="1:19" s="36" customFormat="1" ht="11.25" outlineLevel="4" x14ac:dyDescent="0.2">
      <c r="A2161" s="37"/>
      <c r="B2161" s="38"/>
      <c r="C2161" s="39" t="s">
        <v>999</v>
      </c>
      <c r="D2161" s="39"/>
      <c r="E2161" s="38"/>
      <c r="F2161" s="40">
        <v>3.6</v>
      </c>
      <c r="G2161" s="41"/>
      <c r="H2161" s="42"/>
      <c r="I2161" s="41"/>
      <c r="J2161" s="43"/>
      <c r="K2161" s="44"/>
      <c r="L2161" s="41"/>
      <c r="M2161" s="41"/>
      <c r="N2161" s="41"/>
      <c r="O2161" s="58" t="s">
        <v>2</v>
      </c>
      <c r="P2161" s="41"/>
      <c r="Q2161" s="41"/>
      <c r="R2161" s="401"/>
      <c r="S2161" s="401"/>
    </row>
    <row r="2162" spans="1:19" s="36" customFormat="1" ht="11.25" outlineLevel="4" x14ac:dyDescent="0.2">
      <c r="A2162" s="37"/>
      <c r="B2162" s="38"/>
      <c r="C2162" s="39" t="s">
        <v>1331</v>
      </c>
      <c r="D2162" s="39"/>
      <c r="E2162" s="38"/>
      <c r="F2162" s="40">
        <v>5.2</v>
      </c>
      <c r="G2162" s="41"/>
      <c r="H2162" s="42"/>
      <c r="I2162" s="41"/>
      <c r="J2162" s="43"/>
      <c r="K2162" s="44"/>
      <c r="L2162" s="41"/>
      <c r="M2162" s="41"/>
      <c r="N2162" s="41"/>
      <c r="O2162" s="58" t="s">
        <v>2</v>
      </c>
      <c r="P2162" s="41"/>
      <c r="Q2162" s="41"/>
      <c r="R2162" s="401"/>
      <c r="S2162" s="401"/>
    </row>
    <row r="2163" spans="1:19" s="36" customFormat="1" ht="11.25" outlineLevel="4" x14ac:dyDescent="0.2">
      <c r="A2163" s="37"/>
      <c r="B2163" s="38"/>
      <c r="C2163" s="39" t="s">
        <v>1332</v>
      </c>
      <c r="D2163" s="39"/>
      <c r="E2163" s="38"/>
      <c r="F2163" s="40">
        <v>12</v>
      </c>
      <c r="G2163" s="41"/>
      <c r="H2163" s="42"/>
      <c r="I2163" s="41"/>
      <c r="J2163" s="43"/>
      <c r="K2163" s="44"/>
      <c r="L2163" s="41"/>
      <c r="M2163" s="41"/>
      <c r="N2163" s="41"/>
      <c r="O2163" s="58" t="s">
        <v>2</v>
      </c>
      <c r="P2163" s="41"/>
      <c r="Q2163" s="41"/>
      <c r="R2163" s="401"/>
      <c r="S2163" s="401"/>
    </row>
    <row r="2164" spans="1:19" s="36" customFormat="1" ht="11.25" outlineLevel="4" x14ac:dyDescent="0.2">
      <c r="A2164" s="37"/>
      <c r="B2164" s="38"/>
      <c r="C2164" s="39" t="s">
        <v>848</v>
      </c>
      <c r="D2164" s="39"/>
      <c r="E2164" s="38"/>
      <c r="F2164" s="40">
        <v>1.6</v>
      </c>
      <c r="G2164" s="41"/>
      <c r="H2164" s="42"/>
      <c r="I2164" s="41"/>
      <c r="J2164" s="43"/>
      <c r="K2164" s="44"/>
      <c r="L2164" s="41"/>
      <c r="M2164" s="41"/>
      <c r="N2164" s="41"/>
      <c r="O2164" s="58" t="s">
        <v>2</v>
      </c>
      <c r="P2164" s="41"/>
      <c r="Q2164" s="41"/>
      <c r="R2164" s="401"/>
      <c r="S2164" s="401"/>
    </row>
    <row r="2165" spans="1:19" s="36" customFormat="1" ht="11.25" outlineLevel="4" x14ac:dyDescent="0.2">
      <c r="A2165" s="37"/>
      <c r="B2165" s="38"/>
      <c r="C2165" s="39" t="s">
        <v>1333</v>
      </c>
      <c r="D2165" s="39"/>
      <c r="E2165" s="38"/>
      <c r="F2165" s="40">
        <v>2.8</v>
      </c>
      <c r="G2165" s="41"/>
      <c r="H2165" s="42"/>
      <c r="I2165" s="41"/>
      <c r="J2165" s="43"/>
      <c r="K2165" s="44"/>
      <c r="L2165" s="41"/>
      <c r="M2165" s="41"/>
      <c r="N2165" s="41"/>
      <c r="O2165" s="58" t="s">
        <v>2</v>
      </c>
      <c r="P2165" s="41"/>
      <c r="Q2165" s="41"/>
      <c r="R2165" s="401"/>
      <c r="S2165" s="401"/>
    </row>
    <row r="2166" spans="1:19" s="36" customFormat="1" ht="11.25" outlineLevel="4" x14ac:dyDescent="0.2">
      <c r="A2166" s="37"/>
      <c r="B2166" s="38"/>
      <c r="C2166" s="39" t="s">
        <v>1249</v>
      </c>
      <c r="D2166" s="39"/>
      <c r="E2166" s="38"/>
      <c r="F2166" s="40">
        <v>10.8</v>
      </c>
      <c r="G2166" s="41"/>
      <c r="H2166" s="42"/>
      <c r="I2166" s="41"/>
      <c r="J2166" s="43"/>
      <c r="K2166" s="44"/>
      <c r="L2166" s="41"/>
      <c r="M2166" s="41"/>
      <c r="N2166" s="41"/>
      <c r="O2166" s="58" t="s">
        <v>2</v>
      </c>
      <c r="P2166" s="41"/>
      <c r="Q2166" s="41"/>
      <c r="R2166" s="401"/>
      <c r="S2166" s="401"/>
    </row>
    <row r="2167" spans="1:19" s="36" customFormat="1" ht="11.25" outlineLevel="4" x14ac:dyDescent="0.2">
      <c r="A2167" s="37"/>
      <c r="B2167" s="38"/>
      <c r="C2167" s="39" t="s">
        <v>1250</v>
      </c>
      <c r="D2167" s="39"/>
      <c r="E2167" s="38"/>
      <c r="F2167" s="40">
        <v>5.4</v>
      </c>
      <c r="G2167" s="41"/>
      <c r="H2167" s="42"/>
      <c r="I2167" s="41"/>
      <c r="J2167" s="43"/>
      <c r="K2167" s="44"/>
      <c r="L2167" s="41"/>
      <c r="M2167" s="41"/>
      <c r="N2167" s="41"/>
      <c r="O2167" s="58" t="s">
        <v>2</v>
      </c>
      <c r="P2167" s="41"/>
      <c r="Q2167" s="41"/>
      <c r="R2167" s="401"/>
      <c r="S2167" s="401"/>
    </row>
    <row r="2168" spans="1:19" s="36" customFormat="1" ht="11.25" outlineLevel="4" x14ac:dyDescent="0.2">
      <c r="A2168" s="37"/>
      <c r="B2168" s="38"/>
      <c r="C2168" s="39" t="s">
        <v>1251</v>
      </c>
      <c r="D2168" s="39"/>
      <c r="E2168" s="38"/>
      <c r="F2168" s="40">
        <v>5.4</v>
      </c>
      <c r="G2168" s="41"/>
      <c r="H2168" s="42"/>
      <c r="I2168" s="41"/>
      <c r="J2168" s="43"/>
      <c r="K2168" s="44"/>
      <c r="L2168" s="41"/>
      <c r="M2168" s="41"/>
      <c r="N2168" s="41"/>
      <c r="O2168" s="58" t="s">
        <v>2</v>
      </c>
      <c r="P2168" s="41"/>
      <c r="Q2168" s="41"/>
      <c r="R2168" s="401"/>
      <c r="S2168" s="401"/>
    </row>
    <row r="2169" spans="1:19" s="36" customFormat="1" ht="11.25" outlineLevel="4" x14ac:dyDescent="0.2">
      <c r="A2169" s="37"/>
      <c r="B2169" s="38"/>
      <c r="C2169" s="39" t="s">
        <v>1378</v>
      </c>
      <c r="D2169" s="39"/>
      <c r="E2169" s="38"/>
      <c r="F2169" s="40">
        <v>31.92</v>
      </c>
      <c r="G2169" s="41"/>
      <c r="H2169" s="42"/>
      <c r="I2169" s="41"/>
      <c r="J2169" s="43"/>
      <c r="K2169" s="44"/>
      <c r="L2169" s="41"/>
      <c r="M2169" s="41"/>
      <c r="N2169" s="41"/>
      <c r="O2169" s="58" t="s">
        <v>2</v>
      </c>
      <c r="P2169" s="41"/>
      <c r="Q2169" s="41"/>
      <c r="R2169" s="401"/>
      <c r="S2169" s="401"/>
    </row>
    <row r="2170" spans="1:19" s="36" customFormat="1" ht="11.25" outlineLevel="4" x14ac:dyDescent="0.2">
      <c r="A2170" s="37"/>
      <c r="B2170" s="38"/>
      <c r="C2170" s="39" t="s">
        <v>1253</v>
      </c>
      <c r="D2170" s="39"/>
      <c r="E2170" s="38"/>
      <c r="F2170" s="40">
        <v>12.12</v>
      </c>
      <c r="G2170" s="41"/>
      <c r="H2170" s="42"/>
      <c r="I2170" s="41"/>
      <c r="J2170" s="43"/>
      <c r="K2170" s="44"/>
      <c r="L2170" s="41"/>
      <c r="M2170" s="41"/>
      <c r="N2170" s="41"/>
      <c r="O2170" s="58" t="s">
        <v>2</v>
      </c>
      <c r="P2170" s="41"/>
      <c r="Q2170" s="41"/>
      <c r="R2170" s="401"/>
      <c r="S2170" s="401"/>
    </row>
    <row r="2171" spans="1:19" s="36" customFormat="1" ht="11.25" outlineLevel="4" x14ac:dyDescent="0.2">
      <c r="A2171" s="37"/>
      <c r="B2171" s="38"/>
      <c r="C2171" s="39" t="s">
        <v>1</v>
      </c>
      <c r="D2171" s="39"/>
      <c r="E2171" s="38"/>
      <c r="F2171" s="40">
        <v>354.54</v>
      </c>
      <c r="G2171" s="41"/>
      <c r="H2171" s="42"/>
      <c r="I2171" s="41"/>
      <c r="J2171" s="43"/>
      <c r="K2171" s="44"/>
      <c r="L2171" s="41"/>
      <c r="M2171" s="41"/>
      <c r="N2171" s="41"/>
      <c r="O2171" s="58" t="s">
        <v>2</v>
      </c>
      <c r="P2171" s="41"/>
      <c r="Q2171" s="41"/>
      <c r="R2171" s="401"/>
      <c r="S2171" s="401"/>
    </row>
    <row r="2172" spans="1:19" s="36" customFormat="1" ht="11.25" outlineLevel="4" x14ac:dyDescent="0.2">
      <c r="A2172" s="37"/>
      <c r="B2172" s="38"/>
      <c r="C2172" s="39" t="s">
        <v>1684</v>
      </c>
      <c r="D2172" s="39"/>
      <c r="E2172" s="38"/>
      <c r="F2172" s="40">
        <v>0</v>
      </c>
      <c r="G2172" s="41"/>
      <c r="H2172" s="42"/>
      <c r="I2172" s="41"/>
      <c r="J2172" s="43"/>
      <c r="K2172" s="44"/>
      <c r="L2172" s="41"/>
      <c r="M2172" s="41"/>
      <c r="N2172" s="41"/>
      <c r="O2172" s="58" t="s">
        <v>2</v>
      </c>
      <c r="P2172" s="41"/>
      <c r="Q2172" s="41"/>
      <c r="R2172" s="401"/>
      <c r="S2172" s="401"/>
    </row>
    <row r="2173" spans="1:19" s="36" customFormat="1" ht="11.25" outlineLevel="4" x14ac:dyDescent="0.2">
      <c r="A2173" s="37"/>
      <c r="B2173" s="38"/>
      <c r="C2173" s="39" t="s">
        <v>1374</v>
      </c>
      <c r="D2173" s="39"/>
      <c r="E2173" s="38"/>
      <c r="F2173" s="40">
        <v>648</v>
      </c>
      <c r="G2173" s="41"/>
      <c r="H2173" s="42"/>
      <c r="I2173" s="41"/>
      <c r="J2173" s="43"/>
      <c r="K2173" s="44"/>
      <c r="L2173" s="41"/>
      <c r="M2173" s="41"/>
      <c r="N2173" s="41"/>
      <c r="O2173" s="58" t="s">
        <v>2</v>
      </c>
      <c r="P2173" s="41"/>
      <c r="Q2173" s="41"/>
      <c r="R2173" s="401"/>
      <c r="S2173" s="401"/>
    </row>
    <row r="2174" spans="1:19" s="36" customFormat="1" ht="11.25" outlineLevel="4" x14ac:dyDescent="0.2">
      <c r="A2174" s="37"/>
      <c r="B2174" s="38"/>
      <c r="C2174" s="39" t="s">
        <v>1375</v>
      </c>
      <c r="D2174" s="39"/>
      <c r="E2174" s="38"/>
      <c r="F2174" s="40">
        <v>572</v>
      </c>
      <c r="G2174" s="41"/>
      <c r="H2174" s="42"/>
      <c r="I2174" s="41"/>
      <c r="J2174" s="43"/>
      <c r="K2174" s="44"/>
      <c r="L2174" s="41"/>
      <c r="M2174" s="41"/>
      <c r="N2174" s="41"/>
      <c r="O2174" s="58" t="s">
        <v>2</v>
      </c>
      <c r="P2174" s="41"/>
      <c r="Q2174" s="41"/>
      <c r="R2174" s="401"/>
      <c r="S2174" s="401"/>
    </row>
    <row r="2175" spans="1:19" s="36" customFormat="1" ht="11.25" outlineLevel="4" x14ac:dyDescent="0.2">
      <c r="A2175" s="37"/>
      <c r="B2175" s="38"/>
      <c r="C2175" s="39" t="s">
        <v>1320</v>
      </c>
      <c r="D2175" s="39"/>
      <c r="E2175" s="38"/>
      <c r="F2175" s="40">
        <v>3</v>
      </c>
      <c r="G2175" s="41"/>
      <c r="H2175" s="42"/>
      <c r="I2175" s="41"/>
      <c r="J2175" s="43"/>
      <c r="K2175" s="44"/>
      <c r="L2175" s="41"/>
      <c r="M2175" s="41"/>
      <c r="N2175" s="41"/>
      <c r="O2175" s="58" t="s">
        <v>2</v>
      </c>
      <c r="P2175" s="41"/>
      <c r="Q2175" s="41"/>
      <c r="R2175" s="401"/>
      <c r="S2175" s="401"/>
    </row>
    <row r="2176" spans="1:19" s="36" customFormat="1" ht="11.25" outlineLevel="4" x14ac:dyDescent="0.2">
      <c r="A2176" s="37"/>
      <c r="B2176" s="38"/>
      <c r="C2176" s="39" t="s">
        <v>1376</v>
      </c>
      <c r="D2176" s="39"/>
      <c r="E2176" s="38"/>
      <c r="F2176" s="40">
        <v>134.1</v>
      </c>
      <c r="G2176" s="41"/>
      <c r="H2176" s="42"/>
      <c r="I2176" s="41"/>
      <c r="J2176" s="43"/>
      <c r="K2176" s="44"/>
      <c r="L2176" s="41"/>
      <c r="M2176" s="41"/>
      <c r="N2176" s="41"/>
      <c r="O2176" s="58" t="s">
        <v>2</v>
      </c>
      <c r="P2176" s="41"/>
      <c r="Q2176" s="41"/>
      <c r="R2176" s="401"/>
      <c r="S2176" s="401"/>
    </row>
    <row r="2177" spans="1:19" s="36" customFormat="1" ht="11.25" outlineLevel="4" x14ac:dyDescent="0.2">
      <c r="A2177" s="37"/>
      <c r="B2177" s="38"/>
      <c r="C2177" s="39" t="s">
        <v>1322</v>
      </c>
      <c r="D2177" s="39"/>
      <c r="E2177" s="38"/>
      <c r="F2177" s="40">
        <v>35</v>
      </c>
      <c r="G2177" s="41"/>
      <c r="H2177" s="42"/>
      <c r="I2177" s="41"/>
      <c r="J2177" s="43"/>
      <c r="K2177" s="44"/>
      <c r="L2177" s="41"/>
      <c r="M2177" s="41"/>
      <c r="N2177" s="41"/>
      <c r="O2177" s="58" t="s">
        <v>2</v>
      </c>
      <c r="P2177" s="41"/>
      <c r="Q2177" s="41"/>
      <c r="R2177" s="401"/>
      <c r="S2177" s="401"/>
    </row>
    <row r="2178" spans="1:19" s="36" customFormat="1" ht="11.25" outlineLevel="4" x14ac:dyDescent="0.2">
      <c r="A2178" s="37"/>
      <c r="B2178" s="38"/>
      <c r="C2178" s="39" t="s">
        <v>1323</v>
      </c>
      <c r="D2178" s="39"/>
      <c r="E2178" s="38"/>
      <c r="F2178" s="40">
        <v>35.799999999999997</v>
      </c>
      <c r="G2178" s="41"/>
      <c r="H2178" s="42"/>
      <c r="I2178" s="41"/>
      <c r="J2178" s="43"/>
      <c r="K2178" s="44"/>
      <c r="L2178" s="41"/>
      <c r="M2178" s="41"/>
      <c r="N2178" s="41"/>
      <c r="O2178" s="58" t="s">
        <v>2</v>
      </c>
      <c r="P2178" s="41"/>
      <c r="Q2178" s="41"/>
      <c r="R2178" s="401"/>
      <c r="S2178" s="401"/>
    </row>
    <row r="2179" spans="1:19" s="36" customFormat="1" ht="11.25" outlineLevel="4" x14ac:dyDescent="0.2">
      <c r="A2179" s="37"/>
      <c r="B2179" s="38"/>
      <c r="C2179" s="39" t="s">
        <v>1324</v>
      </c>
      <c r="D2179" s="39"/>
      <c r="E2179" s="38"/>
      <c r="F2179" s="40">
        <v>46.75</v>
      </c>
      <c r="G2179" s="41"/>
      <c r="H2179" s="42"/>
      <c r="I2179" s="41"/>
      <c r="J2179" s="43"/>
      <c r="K2179" s="44"/>
      <c r="L2179" s="41"/>
      <c r="M2179" s="41"/>
      <c r="N2179" s="41"/>
      <c r="O2179" s="58" t="s">
        <v>2</v>
      </c>
      <c r="P2179" s="41"/>
      <c r="Q2179" s="41"/>
      <c r="R2179" s="401"/>
      <c r="S2179" s="401"/>
    </row>
    <row r="2180" spans="1:19" s="36" customFormat="1" ht="11.25" outlineLevel="4" x14ac:dyDescent="0.2">
      <c r="A2180" s="37"/>
      <c r="B2180" s="38"/>
      <c r="C2180" s="39" t="s">
        <v>1326</v>
      </c>
      <c r="D2180" s="39"/>
      <c r="E2180" s="38"/>
      <c r="F2180" s="40">
        <v>5.4</v>
      </c>
      <c r="G2180" s="41"/>
      <c r="H2180" s="42"/>
      <c r="I2180" s="41"/>
      <c r="J2180" s="43"/>
      <c r="K2180" s="44"/>
      <c r="L2180" s="41"/>
      <c r="M2180" s="41"/>
      <c r="N2180" s="41"/>
      <c r="O2180" s="58" t="s">
        <v>2</v>
      </c>
      <c r="P2180" s="41"/>
      <c r="Q2180" s="41"/>
      <c r="R2180" s="401"/>
      <c r="S2180" s="401"/>
    </row>
    <row r="2181" spans="1:19" s="36" customFormat="1" ht="11.25" outlineLevel="4" x14ac:dyDescent="0.2">
      <c r="A2181" s="37"/>
      <c r="B2181" s="38"/>
      <c r="C2181" s="39" t="s">
        <v>1327</v>
      </c>
      <c r="D2181" s="39"/>
      <c r="E2181" s="38"/>
      <c r="F2181" s="40">
        <v>12.6</v>
      </c>
      <c r="G2181" s="41"/>
      <c r="H2181" s="42"/>
      <c r="I2181" s="41"/>
      <c r="J2181" s="43"/>
      <c r="K2181" s="44"/>
      <c r="L2181" s="41"/>
      <c r="M2181" s="41"/>
      <c r="N2181" s="41"/>
      <c r="O2181" s="58" t="s">
        <v>2</v>
      </c>
      <c r="P2181" s="41"/>
      <c r="Q2181" s="41"/>
      <c r="R2181" s="401"/>
      <c r="S2181" s="401"/>
    </row>
    <row r="2182" spans="1:19" s="36" customFormat="1" ht="11.25" outlineLevel="4" x14ac:dyDescent="0.2">
      <c r="A2182" s="37"/>
      <c r="B2182" s="38"/>
      <c r="C2182" s="39" t="s">
        <v>1328</v>
      </c>
      <c r="D2182" s="39"/>
      <c r="E2182" s="38"/>
      <c r="F2182" s="40">
        <v>18.899999999999999</v>
      </c>
      <c r="G2182" s="41"/>
      <c r="H2182" s="42"/>
      <c r="I2182" s="41"/>
      <c r="J2182" s="43"/>
      <c r="K2182" s="44"/>
      <c r="L2182" s="41"/>
      <c r="M2182" s="41"/>
      <c r="N2182" s="41"/>
      <c r="O2182" s="58" t="s">
        <v>2</v>
      </c>
      <c r="P2182" s="41"/>
      <c r="Q2182" s="41"/>
      <c r="R2182" s="401"/>
      <c r="S2182" s="401"/>
    </row>
    <row r="2183" spans="1:19" s="36" customFormat="1" ht="11.25" outlineLevel="4" x14ac:dyDescent="0.2">
      <c r="A2183" s="37"/>
      <c r="B2183" s="38"/>
      <c r="C2183" s="39" t="s">
        <v>1329</v>
      </c>
      <c r="D2183" s="39"/>
      <c r="E2183" s="38"/>
      <c r="F2183" s="40">
        <v>32.849999999999994</v>
      </c>
      <c r="G2183" s="41"/>
      <c r="H2183" s="42"/>
      <c r="I2183" s="41"/>
      <c r="J2183" s="43"/>
      <c r="K2183" s="44"/>
      <c r="L2183" s="41"/>
      <c r="M2183" s="41"/>
      <c r="N2183" s="41"/>
      <c r="O2183" s="58" t="s">
        <v>2</v>
      </c>
      <c r="P2183" s="41"/>
      <c r="Q2183" s="41"/>
      <c r="R2183" s="401"/>
      <c r="S2183" s="401"/>
    </row>
    <row r="2184" spans="1:19" s="36" customFormat="1" ht="11.25" outlineLevel="4" x14ac:dyDescent="0.2">
      <c r="A2184" s="37"/>
      <c r="B2184" s="38"/>
      <c r="C2184" s="39" t="s">
        <v>1334</v>
      </c>
      <c r="D2184" s="39"/>
      <c r="E2184" s="38"/>
      <c r="F2184" s="40">
        <v>24</v>
      </c>
      <c r="G2184" s="41"/>
      <c r="H2184" s="42"/>
      <c r="I2184" s="41"/>
      <c r="J2184" s="43"/>
      <c r="K2184" s="44"/>
      <c r="L2184" s="41"/>
      <c r="M2184" s="41"/>
      <c r="N2184" s="41"/>
      <c r="O2184" s="58" t="s">
        <v>2</v>
      </c>
      <c r="P2184" s="41"/>
      <c r="Q2184" s="41"/>
      <c r="R2184" s="401"/>
      <c r="S2184" s="401"/>
    </row>
    <row r="2185" spans="1:19" s="36" customFormat="1" ht="11.25" outlineLevel="4" x14ac:dyDescent="0.2">
      <c r="A2185" s="37"/>
      <c r="B2185" s="38"/>
      <c r="C2185" s="39" t="s">
        <v>1</v>
      </c>
      <c r="D2185" s="39"/>
      <c r="E2185" s="38"/>
      <c r="F2185" s="40">
        <v>1568.4</v>
      </c>
      <c r="G2185" s="41"/>
      <c r="H2185" s="42"/>
      <c r="I2185" s="41"/>
      <c r="J2185" s="43"/>
      <c r="K2185" s="44"/>
      <c r="L2185" s="41"/>
      <c r="M2185" s="41"/>
      <c r="N2185" s="41"/>
      <c r="O2185" s="58" t="s">
        <v>2</v>
      </c>
      <c r="P2185" s="41"/>
      <c r="Q2185" s="41"/>
      <c r="R2185" s="401"/>
      <c r="S2185" s="401"/>
    </row>
    <row r="2186" spans="1:19" s="36" customFormat="1" ht="11.25" outlineLevel="4" x14ac:dyDescent="0.2">
      <c r="A2186" s="37"/>
      <c r="B2186" s="38"/>
      <c r="C2186" s="39" t="s">
        <v>1567</v>
      </c>
      <c r="D2186" s="39"/>
      <c r="E2186" s="38"/>
      <c r="F2186" s="40">
        <v>0</v>
      </c>
      <c r="G2186" s="41"/>
      <c r="H2186" s="42"/>
      <c r="I2186" s="41"/>
      <c r="J2186" s="43"/>
      <c r="K2186" s="44"/>
      <c r="L2186" s="41"/>
      <c r="M2186" s="41"/>
      <c r="N2186" s="41"/>
      <c r="O2186" s="58" t="s">
        <v>2</v>
      </c>
      <c r="P2186" s="41"/>
      <c r="Q2186" s="41"/>
      <c r="R2186" s="401"/>
      <c r="S2186" s="401"/>
    </row>
    <row r="2187" spans="1:19" s="36" customFormat="1" ht="11.25" outlineLevel="4" x14ac:dyDescent="0.2">
      <c r="A2187" s="37"/>
      <c r="B2187" s="38"/>
      <c r="C2187" s="39" t="s">
        <v>1540</v>
      </c>
      <c r="D2187" s="39"/>
      <c r="E2187" s="38"/>
      <c r="F2187" s="40">
        <v>9.8099999999999987</v>
      </c>
      <c r="G2187" s="41"/>
      <c r="H2187" s="42"/>
      <c r="I2187" s="41"/>
      <c r="J2187" s="43"/>
      <c r="K2187" s="44"/>
      <c r="L2187" s="41"/>
      <c r="M2187" s="41"/>
      <c r="N2187" s="41"/>
      <c r="O2187" s="58" t="s">
        <v>2</v>
      </c>
      <c r="P2187" s="41"/>
      <c r="Q2187" s="41"/>
      <c r="R2187" s="401"/>
      <c r="S2187" s="401"/>
    </row>
    <row r="2188" spans="1:19" s="36" customFormat="1" ht="11.25" outlineLevel="4" x14ac:dyDescent="0.2">
      <c r="A2188" s="37"/>
      <c r="B2188" s="38"/>
      <c r="C2188" s="39" t="s">
        <v>1517</v>
      </c>
      <c r="D2188" s="39"/>
      <c r="E2188" s="38"/>
      <c r="F2188" s="40">
        <v>15.32</v>
      </c>
      <c r="G2188" s="41"/>
      <c r="H2188" s="42"/>
      <c r="I2188" s="41"/>
      <c r="J2188" s="43"/>
      <c r="K2188" s="44"/>
      <c r="L2188" s="41"/>
      <c r="M2188" s="41"/>
      <c r="N2188" s="41"/>
      <c r="O2188" s="58" t="s">
        <v>2</v>
      </c>
      <c r="P2188" s="41"/>
      <c r="Q2188" s="41"/>
      <c r="R2188" s="401"/>
      <c r="S2188" s="401"/>
    </row>
    <row r="2189" spans="1:19" s="36" customFormat="1" ht="11.25" outlineLevel="4" x14ac:dyDescent="0.2">
      <c r="A2189" s="37"/>
      <c r="B2189" s="38"/>
      <c r="C2189" s="39" t="s">
        <v>1518</v>
      </c>
      <c r="D2189" s="39"/>
      <c r="E2189" s="38"/>
      <c r="F2189" s="40">
        <v>7.8</v>
      </c>
      <c r="G2189" s="41"/>
      <c r="H2189" s="42"/>
      <c r="I2189" s="41"/>
      <c r="J2189" s="43"/>
      <c r="K2189" s="44"/>
      <c r="L2189" s="41"/>
      <c r="M2189" s="41"/>
      <c r="N2189" s="41"/>
      <c r="O2189" s="58" t="s">
        <v>2</v>
      </c>
      <c r="P2189" s="41"/>
      <c r="Q2189" s="41"/>
      <c r="R2189" s="401"/>
      <c r="S2189" s="401"/>
    </row>
    <row r="2190" spans="1:19" s="36" customFormat="1" ht="11.25" outlineLevel="4" x14ac:dyDescent="0.2">
      <c r="A2190" s="37"/>
      <c r="B2190" s="38"/>
      <c r="C2190" s="39" t="s">
        <v>1519</v>
      </c>
      <c r="D2190" s="39"/>
      <c r="E2190" s="38"/>
      <c r="F2190" s="40">
        <v>11.2</v>
      </c>
      <c r="G2190" s="41"/>
      <c r="H2190" s="42"/>
      <c r="I2190" s="41"/>
      <c r="J2190" s="43"/>
      <c r="K2190" s="44"/>
      <c r="L2190" s="41"/>
      <c r="M2190" s="41"/>
      <c r="N2190" s="41"/>
      <c r="O2190" s="58" t="s">
        <v>2</v>
      </c>
      <c r="P2190" s="41"/>
      <c r="Q2190" s="41"/>
      <c r="R2190" s="401"/>
      <c r="S2190" s="401"/>
    </row>
    <row r="2191" spans="1:19" s="36" customFormat="1" ht="11.25" outlineLevel="4" x14ac:dyDescent="0.2">
      <c r="A2191" s="37"/>
      <c r="B2191" s="38"/>
      <c r="C2191" s="39" t="s">
        <v>1520</v>
      </c>
      <c r="D2191" s="39"/>
      <c r="E2191" s="38"/>
      <c r="F2191" s="40">
        <v>10.6</v>
      </c>
      <c r="G2191" s="41"/>
      <c r="H2191" s="42"/>
      <c r="I2191" s="41"/>
      <c r="J2191" s="43"/>
      <c r="K2191" s="44"/>
      <c r="L2191" s="41"/>
      <c r="M2191" s="41"/>
      <c r="N2191" s="41"/>
      <c r="O2191" s="58" t="s">
        <v>2</v>
      </c>
      <c r="P2191" s="41"/>
      <c r="Q2191" s="41"/>
      <c r="R2191" s="401"/>
      <c r="S2191" s="401"/>
    </row>
    <row r="2192" spans="1:19" s="36" customFormat="1" ht="11.25" outlineLevel="4" x14ac:dyDescent="0.2">
      <c r="A2192" s="37"/>
      <c r="B2192" s="38"/>
      <c r="C2192" s="39" t="s">
        <v>1521</v>
      </c>
      <c r="D2192" s="39"/>
      <c r="E2192" s="38"/>
      <c r="F2192" s="40">
        <v>5.6</v>
      </c>
      <c r="G2192" s="41"/>
      <c r="H2192" s="42"/>
      <c r="I2192" s="41"/>
      <c r="J2192" s="43"/>
      <c r="K2192" s="44"/>
      <c r="L2192" s="41"/>
      <c r="M2192" s="41"/>
      <c r="N2192" s="41"/>
      <c r="O2192" s="58" t="s">
        <v>2</v>
      </c>
      <c r="P2192" s="41"/>
      <c r="Q2192" s="41"/>
      <c r="R2192" s="401"/>
      <c r="S2192" s="401"/>
    </row>
    <row r="2193" spans="1:19" s="36" customFormat="1" ht="11.25" outlineLevel="4" x14ac:dyDescent="0.2">
      <c r="A2193" s="37"/>
      <c r="B2193" s="38"/>
      <c r="C2193" s="39" t="s">
        <v>1522</v>
      </c>
      <c r="D2193" s="39"/>
      <c r="E2193" s="38"/>
      <c r="F2193" s="40">
        <v>7.8</v>
      </c>
      <c r="G2193" s="41"/>
      <c r="H2193" s="42"/>
      <c r="I2193" s="41"/>
      <c r="J2193" s="43"/>
      <c r="K2193" s="44"/>
      <c r="L2193" s="41"/>
      <c r="M2193" s="41"/>
      <c r="N2193" s="41"/>
      <c r="O2193" s="58" t="s">
        <v>2</v>
      </c>
      <c r="P2193" s="41"/>
      <c r="Q2193" s="41"/>
      <c r="R2193" s="401"/>
      <c r="S2193" s="401"/>
    </row>
    <row r="2194" spans="1:19" s="36" customFormat="1" ht="11.25" outlineLevel="4" x14ac:dyDescent="0.2">
      <c r="A2194" s="37"/>
      <c r="B2194" s="38"/>
      <c r="C2194" s="39" t="s">
        <v>1523</v>
      </c>
      <c r="D2194" s="39"/>
      <c r="E2194" s="38"/>
      <c r="F2194" s="40">
        <v>8.9</v>
      </c>
      <c r="G2194" s="41"/>
      <c r="H2194" s="42"/>
      <c r="I2194" s="41"/>
      <c r="J2194" s="43"/>
      <c r="K2194" s="44"/>
      <c r="L2194" s="41"/>
      <c r="M2194" s="41"/>
      <c r="N2194" s="41"/>
      <c r="O2194" s="58" t="s">
        <v>2</v>
      </c>
      <c r="P2194" s="41"/>
      <c r="Q2194" s="41"/>
      <c r="R2194" s="401"/>
      <c r="S2194" s="401"/>
    </row>
    <row r="2195" spans="1:19" s="36" customFormat="1" ht="11.25" outlineLevel="4" x14ac:dyDescent="0.2">
      <c r="A2195" s="37"/>
      <c r="B2195" s="38"/>
      <c r="C2195" s="39" t="s">
        <v>1516</v>
      </c>
      <c r="D2195" s="39"/>
      <c r="E2195" s="38"/>
      <c r="F2195" s="40">
        <v>5.2</v>
      </c>
      <c r="G2195" s="41"/>
      <c r="H2195" s="42"/>
      <c r="I2195" s="41"/>
      <c r="J2195" s="43"/>
      <c r="K2195" s="44"/>
      <c r="L2195" s="41"/>
      <c r="M2195" s="41"/>
      <c r="N2195" s="41"/>
      <c r="O2195" s="58" t="s">
        <v>2</v>
      </c>
      <c r="P2195" s="41"/>
      <c r="Q2195" s="41"/>
      <c r="R2195" s="401"/>
      <c r="S2195" s="401"/>
    </row>
    <row r="2196" spans="1:19" s="36" customFormat="1" ht="11.25" outlineLevel="4" x14ac:dyDescent="0.2">
      <c r="A2196" s="37"/>
      <c r="B2196" s="38"/>
      <c r="C2196" s="39" t="s">
        <v>1524</v>
      </c>
      <c r="D2196" s="39"/>
      <c r="E2196" s="38"/>
      <c r="F2196" s="40">
        <v>9</v>
      </c>
      <c r="G2196" s="41"/>
      <c r="H2196" s="42"/>
      <c r="I2196" s="41"/>
      <c r="J2196" s="43"/>
      <c r="K2196" s="44"/>
      <c r="L2196" s="41"/>
      <c r="M2196" s="41"/>
      <c r="N2196" s="41"/>
      <c r="O2196" s="58" t="s">
        <v>2</v>
      </c>
      <c r="P2196" s="41"/>
      <c r="Q2196" s="41"/>
      <c r="R2196" s="401"/>
      <c r="S2196" s="401"/>
    </row>
    <row r="2197" spans="1:19" s="36" customFormat="1" ht="11.25" outlineLevel="4" x14ac:dyDescent="0.2">
      <c r="A2197" s="37"/>
      <c r="B2197" s="38"/>
      <c r="C2197" s="39" t="s">
        <v>1525</v>
      </c>
      <c r="D2197" s="39"/>
      <c r="E2197" s="38"/>
      <c r="F2197" s="40">
        <v>7.5</v>
      </c>
      <c r="G2197" s="41"/>
      <c r="H2197" s="42"/>
      <c r="I2197" s="41"/>
      <c r="J2197" s="43"/>
      <c r="K2197" s="44"/>
      <c r="L2197" s="41"/>
      <c r="M2197" s="41"/>
      <c r="N2197" s="41"/>
      <c r="O2197" s="58" t="s">
        <v>2</v>
      </c>
      <c r="P2197" s="41"/>
      <c r="Q2197" s="41"/>
      <c r="R2197" s="401"/>
      <c r="S2197" s="401"/>
    </row>
    <row r="2198" spans="1:19" s="36" customFormat="1" ht="11.25" outlineLevel="4" x14ac:dyDescent="0.2">
      <c r="A2198" s="37"/>
      <c r="B2198" s="38"/>
      <c r="C2198" s="39" t="s">
        <v>1526</v>
      </c>
      <c r="D2198" s="39"/>
      <c r="E2198" s="38"/>
      <c r="F2198" s="40">
        <v>6.4</v>
      </c>
      <c r="G2198" s="41"/>
      <c r="H2198" s="42"/>
      <c r="I2198" s="41"/>
      <c r="J2198" s="43"/>
      <c r="K2198" s="44"/>
      <c r="L2198" s="41"/>
      <c r="M2198" s="41"/>
      <c r="N2198" s="41"/>
      <c r="O2198" s="58" t="s">
        <v>2</v>
      </c>
      <c r="P2198" s="41"/>
      <c r="Q2198" s="41"/>
      <c r="R2198" s="401"/>
      <c r="S2198" s="401"/>
    </row>
    <row r="2199" spans="1:19" s="36" customFormat="1" ht="11.25" outlineLevel="4" x14ac:dyDescent="0.2">
      <c r="A2199" s="37"/>
      <c r="B2199" s="38"/>
      <c r="C2199" s="39" t="s">
        <v>1</v>
      </c>
      <c r="D2199" s="39"/>
      <c r="E2199" s="38"/>
      <c r="F2199" s="40">
        <v>105.13000000000001</v>
      </c>
      <c r="G2199" s="41"/>
      <c r="H2199" s="42"/>
      <c r="I2199" s="41"/>
      <c r="J2199" s="43"/>
      <c r="K2199" s="44"/>
      <c r="L2199" s="41"/>
      <c r="M2199" s="41"/>
      <c r="N2199" s="41"/>
      <c r="O2199" s="58" t="s">
        <v>2</v>
      </c>
      <c r="P2199" s="41"/>
      <c r="Q2199" s="41"/>
      <c r="R2199" s="401"/>
      <c r="S2199" s="401"/>
    </row>
    <row r="2200" spans="1:19" s="36" customFormat="1" ht="11.25" outlineLevel="4" x14ac:dyDescent="0.2">
      <c r="A2200" s="37"/>
      <c r="B2200" s="38"/>
      <c r="C2200" s="39" t="s">
        <v>1566</v>
      </c>
      <c r="D2200" s="39"/>
      <c r="E2200" s="38"/>
      <c r="F2200" s="40">
        <v>0</v>
      </c>
      <c r="G2200" s="41"/>
      <c r="H2200" s="42"/>
      <c r="I2200" s="41"/>
      <c r="J2200" s="43"/>
      <c r="K2200" s="44"/>
      <c r="L2200" s="41"/>
      <c r="M2200" s="41"/>
      <c r="N2200" s="41"/>
      <c r="O2200" s="58" t="s">
        <v>2</v>
      </c>
      <c r="P2200" s="41"/>
      <c r="Q2200" s="41"/>
      <c r="R2200" s="401"/>
      <c r="S2200" s="401"/>
    </row>
    <row r="2201" spans="1:19" s="36" customFormat="1" ht="11.25" outlineLevel="4" x14ac:dyDescent="0.2">
      <c r="A2201" s="37"/>
      <c r="B2201" s="38"/>
      <c r="C2201" s="39" t="s">
        <v>1540</v>
      </c>
      <c r="D2201" s="39"/>
      <c r="E2201" s="38"/>
      <c r="F2201" s="40">
        <v>9.8099999999999987</v>
      </c>
      <c r="G2201" s="41"/>
      <c r="H2201" s="42"/>
      <c r="I2201" s="41"/>
      <c r="J2201" s="43"/>
      <c r="K2201" s="44"/>
      <c r="L2201" s="41"/>
      <c r="M2201" s="41"/>
      <c r="N2201" s="41"/>
      <c r="O2201" s="58" t="s">
        <v>2</v>
      </c>
      <c r="P2201" s="41"/>
      <c r="Q2201" s="41"/>
      <c r="R2201" s="401"/>
      <c r="S2201" s="401"/>
    </row>
    <row r="2202" spans="1:19" s="36" customFormat="1" ht="11.25" outlineLevel="4" x14ac:dyDescent="0.2">
      <c r="A2202" s="37"/>
      <c r="B2202" s="38"/>
      <c r="C2202" s="39" t="s">
        <v>1517</v>
      </c>
      <c r="D2202" s="39"/>
      <c r="E2202" s="38"/>
      <c r="F2202" s="40">
        <v>15.32</v>
      </c>
      <c r="G2202" s="41"/>
      <c r="H2202" s="42"/>
      <c r="I2202" s="41"/>
      <c r="J2202" s="43"/>
      <c r="K2202" s="44"/>
      <c r="L2202" s="41"/>
      <c r="M2202" s="41"/>
      <c r="N2202" s="41"/>
      <c r="O2202" s="58" t="s">
        <v>2</v>
      </c>
      <c r="P2202" s="41"/>
      <c r="Q2202" s="41"/>
      <c r="R2202" s="401"/>
      <c r="S2202" s="401"/>
    </row>
    <row r="2203" spans="1:19" s="36" customFormat="1" ht="11.25" outlineLevel="4" x14ac:dyDescent="0.2">
      <c r="A2203" s="37"/>
      <c r="B2203" s="38"/>
      <c r="C2203" s="39" t="s">
        <v>1518</v>
      </c>
      <c r="D2203" s="39"/>
      <c r="E2203" s="38"/>
      <c r="F2203" s="40">
        <v>7.8</v>
      </c>
      <c r="G2203" s="41"/>
      <c r="H2203" s="42"/>
      <c r="I2203" s="41"/>
      <c r="J2203" s="43"/>
      <c r="K2203" s="44"/>
      <c r="L2203" s="41"/>
      <c r="M2203" s="41"/>
      <c r="N2203" s="41"/>
      <c r="O2203" s="58" t="s">
        <v>2</v>
      </c>
      <c r="P2203" s="41"/>
      <c r="Q2203" s="41"/>
      <c r="R2203" s="401"/>
      <c r="S2203" s="401"/>
    </row>
    <row r="2204" spans="1:19" s="36" customFormat="1" ht="11.25" outlineLevel="4" x14ac:dyDescent="0.2">
      <c r="A2204" s="37"/>
      <c r="B2204" s="38"/>
      <c r="C2204" s="39" t="s">
        <v>1519</v>
      </c>
      <c r="D2204" s="39"/>
      <c r="E2204" s="38"/>
      <c r="F2204" s="40">
        <v>11.2</v>
      </c>
      <c r="G2204" s="41"/>
      <c r="H2204" s="42"/>
      <c r="I2204" s="41"/>
      <c r="J2204" s="43"/>
      <c r="K2204" s="44"/>
      <c r="L2204" s="41"/>
      <c r="M2204" s="41"/>
      <c r="N2204" s="41"/>
      <c r="O2204" s="58" t="s">
        <v>2</v>
      </c>
      <c r="P2204" s="41"/>
      <c r="Q2204" s="41"/>
      <c r="R2204" s="401"/>
      <c r="S2204" s="401"/>
    </row>
    <row r="2205" spans="1:19" s="36" customFormat="1" ht="11.25" outlineLevel="4" x14ac:dyDescent="0.2">
      <c r="A2205" s="37"/>
      <c r="B2205" s="38"/>
      <c r="C2205" s="39" t="s">
        <v>1520</v>
      </c>
      <c r="D2205" s="39"/>
      <c r="E2205" s="38"/>
      <c r="F2205" s="40">
        <v>10.6</v>
      </c>
      <c r="G2205" s="41"/>
      <c r="H2205" s="42"/>
      <c r="I2205" s="41"/>
      <c r="J2205" s="43"/>
      <c r="K2205" s="44"/>
      <c r="L2205" s="41"/>
      <c r="M2205" s="41"/>
      <c r="N2205" s="41"/>
      <c r="O2205" s="58" t="s">
        <v>2</v>
      </c>
      <c r="P2205" s="41"/>
      <c r="Q2205" s="41"/>
      <c r="R2205" s="401"/>
      <c r="S2205" s="401"/>
    </row>
    <row r="2206" spans="1:19" s="36" customFormat="1" ht="11.25" outlineLevel="4" x14ac:dyDescent="0.2">
      <c r="A2206" s="37"/>
      <c r="B2206" s="38"/>
      <c r="C2206" s="39" t="s">
        <v>1521</v>
      </c>
      <c r="D2206" s="39"/>
      <c r="E2206" s="38"/>
      <c r="F2206" s="40">
        <v>5.6</v>
      </c>
      <c r="G2206" s="41"/>
      <c r="H2206" s="42"/>
      <c r="I2206" s="41"/>
      <c r="J2206" s="43"/>
      <c r="K2206" s="44"/>
      <c r="L2206" s="41"/>
      <c r="M2206" s="41"/>
      <c r="N2206" s="41"/>
      <c r="O2206" s="58" t="s">
        <v>2</v>
      </c>
      <c r="P2206" s="41"/>
      <c r="Q2206" s="41"/>
      <c r="R2206" s="401"/>
      <c r="S2206" s="401"/>
    </row>
    <row r="2207" spans="1:19" s="36" customFormat="1" ht="11.25" outlineLevel="4" x14ac:dyDescent="0.2">
      <c r="A2207" s="37"/>
      <c r="B2207" s="38"/>
      <c r="C2207" s="39" t="s">
        <v>1522</v>
      </c>
      <c r="D2207" s="39"/>
      <c r="E2207" s="38"/>
      <c r="F2207" s="40">
        <v>7.8</v>
      </c>
      <c r="G2207" s="41"/>
      <c r="H2207" s="42"/>
      <c r="I2207" s="41"/>
      <c r="J2207" s="43"/>
      <c r="K2207" s="44"/>
      <c r="L2207" s="41"/>
      <c r="M2207" s="41"/>
      <c r="N2207" s="41"/>
      <c r="O2207" s="58" t="s">
        <v>2</v>
      </c>
      <c r="P2207" s="41"/>
      <c r="Q2207" s="41"/>
      <c r="R2207" s="401"/>
      <c r="S2207" s="401"/>
    </row>
    <row r="2208" spans="1:19" s="36" customFormat="1" ht="11.25" outlineLevel="4" x14ac:dyDescent="0.2">
      <c r="A2208" s="37"/>
      <c r="B2208" s="38"/>
      <c r="C2208" s="39" t="s">
        <v>1523</v>
      </c>
      <c r="D2208" s="39"/>
      <c r="E2208" s="38"/>
      <c r="F2208" s="40">
        <v>8.9</v>
      </c>
      <c r="G2208" s="41"/>
      <c r="H2208" s="42"/>
      <c r="I2208" s="41"/>
      <c r="J2208" s="43"/>
      <c r="K2208" s="44"/>
      <c r="L2208" s="41"/>
      <c r="M2208" s="41"/>
      <c r="N2208" s="41"/>
      <c r="O2208" s="58" t="s">
        <v>2</v>
      </c>
      <c r="P2208" s="41"/>
      <c r="Q2208" s="41"/>
      <c r="R2208" s="401"/>
      <c r="S2208" s="401"/>
    </row>
    <row r="2209" spans="1:27" s="36" customFormat="1" ht="11.25" outlineLevel="4" x14ac:dyDescent="0.2">
      <c r="A2209" s="37"/>
      <c r="B2209" s="38"/>
      <c r="C2209" s="39" t="s">
        <v>1516</v>
      </c>
      <c r="D2209" s="39"/>
      <c r="E2209" s="38"/>
      <c r="F2209" s="40">
        <v>5.2</v>
      </c>
      <c r="G2209" s="41"/>
      <c r="H2209" s="42"/>
      <c r="I2209" s="41"/>
      <c r="J2209" s="43"/>
      <c r="K2209" s="44"/>
      <c r="L2209" s="41"/>
      <c r="M2209" s="41"/>
      <c r="N2209" s="41"/>
      <c r="O2209" s="58" t="s">
        <v>2</v>
      </c>
      <c r="P2209" s="41"/>
      <c r="Q2209" s="41"/>
      <c r="R2209" s="401"/>
      <c r="S2209" s="401"/>
    </row>
    <row r="2210" spans="1:27" s="36" customFormat="1" ht="11.25" outlineLevel="4" x14ac:dyDescent="0.2">
      <c r="A2210" s="37"/>
      <c r="B2210" s="38"/>
      <c r="C2210" s="39" t="s">
        <v>1524</v>
      </c>
      <c r="D2210" s="39"/>
      <c r="E2210" s="38"/>
      <c r="F2210" s="40">
        <v>9</v>
      </c>
      <c r="G2210" s="41"/>
      <c r="H2210" s="42"/>
      <c r="I2210" s="41"/>
      <c r="J2210" s="43"/>
      <c r="K2210" s="44"/>
      <c r="L2210" s="41"/>
      <c r="M2210" s="41"/>
      <c r="N2210" s="41"/>
      <c r="O2210" s="58" t="s">
        <v>2</v>
      </c>
      <c r="P2210" s="41"/>
      <c r="Q2210" s="41"/>
      <c r="R2210" s="401"/>
      <c r="S2210" s="401"/>
    </row>
    <row r="2211" spans="1:27" s="36" customFormat="1" ht="11.25" outlineLevel="4" x14ac:dyDescent="0.2">
      <c r="A2211" s="37"/>
      <c r="B2211" s="38"/>
      <c r="C2211" s="39" t="s">
        <v>1525</v>
      </c>
      <c r="D2211" s="39"/>
      <c r="E2211" s="38"/>
      <c r="F2211" s="40">
        <v>7.5</v>
      </c>
      <c r="G2211" s="41"/>
      <c r="H2211" s="42"/>
      <c r="I2211" s="41"/>
      <c r="J2211" s="43"/>
      <c r="K2211" s="44"/>
      <c r="L2211" s="41"/>
      <c r="M2211" s="41"/>
      <c r="N2211" s="41"/>
      <c r="O2211" s="58" t="s">
        <v>2</v>
      </c>
      <c r="P2211" s="41"/>
      <c r="Q2211" s="41"/>
      <c r="R2211" s="401"/>
      <c r="S2211" s="401"/>
    </row>
    <row r="2212" spans="1:27" s="36" customFormat="1" ht="11.25" outlineLevel="4" x14ac:dyDescent="0.2">
      <c r="A2212" s="37"/>
      <c r="B2212" s="38"/>
      <c r="C2212" s="39" t="s">
        <v>1526</v>
      </c>
      <c r="D2212" s="39"/>
      <c r="E2212" s="38"/>
      <c r="F2212" s="40">
        <v>6.4</v>
      </c>
      <c r="G2212" s="41"/>
      <c r="H2212" s="42"/>
      <c r="I2212" s="41"/>
      <c r="J2212" s="43"/>
      <c r="K2212" s="44"/>
      <c r="L2212" s="41"/>
      <c r="M2212" s="41"/>
      <c r="N2212" s="41"/>
      <c r="O2212" s="58" t="s">
        <v>2</v>
      </c>
      <c r="P2212" s="41"/>
      <c r="Q2212" s="41"/>
      <c r="R2212" s="401"/>
      <c r="S2212" s="401"/>
    </row>
    <row r="2213" spans="1:27" s="36" customFormat="1" ht="11.25" outlineLevel="4" x14ac:dyDescent="0.2">
      <c r="A2213" s="37"/>
      <c r="B2213" s="38"/>
      <c r="C2213" s="39" t="s">
        <v>1</v>
      </c>
      <c r="D2213" s="39"/>
      <c r="E2213" s="38"/>
      <c r="F2213" s="40">
        <v>105.13000000000001</v>
      </c>
      <c r="G2213" s="41"/>
      <c r="H2213" s="42"/>
      <c r="I2213" s="41"/>
      <c r="J2213" s="43"/>
      <c r="K2213" s="44"/>
      <c r="L2213" s="41"/>
      <c r="M2213" s="41"/>
      <c r="N2213" s="41"/>
      <c r="O2213" s="58" t="s">
        <v>2</v>
      </c>
      <c r="P2213" s="41"/>
      <c r="Q2213" s="41"/>
      <c r="R2213" s="401"/>
      <c r="S2213" s="401"/>
    </row>
    <row r="2214" spans="1:27" s="30" customFormat="1" ht="12" outlineLevel="3" x14ac:dyDescent="0.2">
      <c r="A2214" s="12">
        <v>6</v>
      </c>
      <c r="B2214" s="31" t="s">
        <v>555</v>
      </c>
      <c r="C2214" s="32" t="s">
        <v>1850</v>
      </c>
      <c r="D2214" s="32" t="s">
        <v>16</v>
      </c>
      <c r="E2214" s="13" t="s">
        <v>3</v>
      </c>
      <c r="F2214" s="33">
        <v>231.38</v>
      </c>
      <c r="G2214" s="14">
        <v>0</v>
      </c>
      <c r="H2214" s="33">
        <f>F2214*(1+G2214/100)</f>
        <v>231.38</v>
      </c>
      <c r="I2214" s="475"/>
      <c r="J2214" s="15">
        <f>H2214*I2214</f>
        <v>0</v>
      </c>
      <c r="K2214" s="34">
        <v>1E-3</v>
      </c>
      <c r="L2214" s="35">
        <f>H2214*K2214</f>
        <v>0.23138</v>
      </c>
      <c r="M2214" s="34"/>
      <c r="N2214" s="35">
        <f>H2214*M2214</f>
        <v>0</v>
      </c>
      <c r="O2214" s="15">
        <v>21</v>
      </c>
      <c r="P2214" s="15">
        <f>J2214*(O2214/100)</f>
        <v>0</v>
      </c>
      <c r="Q2214" s="15">
        <f>J2214+P2214</f>
        <v>0</v>
      </c>
      <c r="R2214" s="400"/>
      <c r="S2214" s="400"/>
      <c r="T2214" s="232"/>
      <c r="U2214" s="232"/>
      <c r="V2214" s="232"/>
      <c r="W2214" s="232"/>
      <c r="X2214" s="232"/>
      <c r="Y2214" s="232"/>
      <c r="Z2214" s="232"/>
      <c r="AA2214" s="232"/>
    </row>
    <row r="2215" spans="1:27" s="36" customFormat="1" ht="11.25" outlineLevel="4" x14ac:dyDescent="0.2">
      <c r="A2215" s="37"/>
      <c r="B2215" s="38"/>
      <c r="C2215" s="39" t="s">
        <v>1064</v>
      </c>
      <c r="D2215" s="39"/>
      <c r="E2215" s="38"/>
      <c r="F2215" s="40">
        <v>16</v>
      </c>
      <c r="G2215" s="41"/>
      <c r="H2215" s="42"/>
      <c r="I2215" s="41"/>
      <c r="J2215" s="43"/>
      <c r="K2215" s="44"/>
      <c r="L2215" s="41"/>
      <c r="M2215" s="41"/>
      <c r="N2215" s="41"/>
      <c r="O2215" s="58" t="s">
        <v>2</v>
      </c>
      <c r="P2215" s="41"/>
      <c r="Q2215" s="41"/>
      <c r="R2215" s="401"/>
      <c r="S2215" s="401"/>
    </row>
    <row r="2216" spans="1:27" s="36" customFormat="1" ht="11.25" outlineLevel="4" x14ac:dyDescent="0.2">
      <c r="A2216" s="37"/>
      <c r="B2216" s="38"/>
      <c r="C2216" s="39" t="s">
        <v>983</v>
      </c>
      <c r="D2216" s="39"/>
      <c r="E2216" s="38"/>
      <c r="F2216" s="40">
        <v>1</v>
      </c>
      <c r="G2216" s="41"/>
      <c r="H2216" s="42"/>
      <c r="I2216" s="41"/>
      <c r="J2216" s="43"/>
      <c r="K2216" s="44"/>
      <c r="L2216" s="41"/>
      <c r="M2216" s="41"/>
      <c r="N2216" s="41"/>
      <c r="O2216" s="58" t="s">
        <v>2</v>
      </c>
      <c r="P2216" s="41"/>
      <c r="Q2216" s="41"/>
      <c r="R2216" s="401"/>
      <c r="S2216" s="401"/>
    </row>
    <row r="2217" spans="1:27" s="36" customFormat="1" ht="11.25" outlineLevel="4" x14ac:dyDescent="0.2">
      <c r="A2217" s="37"/>
      <c r="B2217" s="38"/>
      <c r="C2217" s="39" t="s">
        <v>984</v>
      </c>
      <c r="D2217" s="39"/>
      <c r="E2217" s="38"/>
      <c r="F2217" s="40">
        <v>8.61</v>
      </c>
      <c r="G2217" s="41"/>
      <c r="H2217" s="42"/>
      <c r="I2217" s="41"/>
      <c r="J2217" s="43"/>
      <c r="K2217" s="44"/>
      <c r="L2217" s="41"/>
      <c r="M2217" s="41"/>
      <c r="N2217" s="41"/>
      <c r="O2217" s="58" t="s">
        <v>2</v>
      </c>
      <c r="P2217" s="41"/>
      <c r="Q2217" s="41"/>
      <c r="R2217" s="401"/>
      <c r="S2217" s="401"/>
    </row>
    <row r="2218" spans="1:27" s="36" customFormat="1" ht="11.25" outlineLevel="4" x14ac:dyDescent="0.2">
      <c r="A2218" s="37"/>
      <c r="B2218" s="38"/>
      <c r="C2218" s="39" t="s">
        <v>985</v>
      </c>
      <c r="D2218" s="39"/>
      <c r="E2218" s="38"/>
      <c r="F2218" s="40">
        <v>1</v>
      </c>
      <c r="G2218" s="41"/>
      <c r="H2218" s="42"/>
      <c r="I2218" s="41"/>
      <c r="J2218" s="43"/>
      <c r="K2218" s="44"/>
      <c r="L2218" s="41"/>
      <c r="M2218" s="41"/>
      <c r="N2218" s="41"/>
      <c r="O2218" s="58" t="s">
        <v>2</v>
      </c>
      <c r="P2218" s="41"/>
      <c r="Q2218" s="41"/>
      <c r="R2218" s="401"/>
      <c r="S2218" s="401"/>
    </row>
    <row r="2219" spans="1:27" s="36" customFormat="1" ht="11.25" outlineLevel="4" x14ac:dyDescent="0.2">
      <c r="A2219" s="37"/>
      <c r="B2219" s="38"/>
      <c r="C2219" s="39" t="s">
        <v>4352</v>
      </c>
      <c r="D2219" s="39"/>
      <c r="E2219" s="38"/>
      <c r="F2219" s="40">
        <v>204.77</v>
      </c>
      <c r="G2219" s="41"/>
      <c r="H2219" s="42"/>
      <c r="I2219" s="41"/>
      <c r="J2219" s="43"/>
      <c r="K2219" s="44"/>
      <c r="L2219" s="41"/>
      <c r="M2219" s="41"/>
      <c r="N2219" s="41"/>
      <c r="O2219" s="58"/>
      <c r="P2219" s="41"/>
      <c r="Q2219" s="41"/>
      <c r="R2219" s="401"/>
      <c r="S2219" s="401"/>
    </row>
    <row r="2220" spans="1:27" s="30" customFormat="1" ht="12" outlineLevel="3" x14ac:dyDescent="0.2">
      <c r="A2220" s="12">
        <v>7</v>
      </c>
      <c r="B2220" s="31" t="s">
        <v>553</v>
      </c>
      <c r="C2220" s="32" t="s">
        <v>1749</v>
      </c>
      <c r="D2220" s="32" t="s">
        <v>16</v>
      </c>
      <c r="E2220" s="13" t="s">
        <v>3</v>
      </c>
      <c r="F2220" s="33">
        <v>231.38</v>
      </c>
      <c r="G2220" s="14">
        <v>0</v>
      </c>
      <c r="H2220" s="33">
        <f>F2220*(1+G2220/100)</f>
        <v>231.38</v>
      </c>
      <c r="I2220" s="475"/>
      <c r="J2220" s="15">
        <f>H2220*I2220</f>
        <v>0</v>
      </c>
      <c r="K2220" s="34">
        <v>3.6000000000000002E-4</v>
      </c>
      <c r="L2220" s="35">
        <f>H2220*K2220</f>
        <v>8.3296800000000004E-2</v>
      </c>
      <c r="M2220" s="34"/>
      <c r="N2220" s="35">
        <f>H2220*M2220</f>
        <v>0</v>
      </c>
      <c r="O2220" s="15">
        <v>21</v>
      </c>
      <c r="P2220" s="15">
        <f>J2220*(O2220/100)</f>
        <v>0</v>
      </c>
      <c r="Q2220" s="15">
        <f>J2220+P2220</f>
        <v>0</v>
      </c>
      <c r="R2220" s="400"/>
      <c r="S2220" s="400"/>
      <c r="T2220" s="232"/>
      <c r="U2220" s="232"/>
      <c r="V2220" s="232"/>
      <c r="W2220" s="232"/>
      <c r="X2220" s="232"/>
      <c r="Y2220" s="232"/>
      <c r="Z2220" s="232"/>
      <c r="AA2220" s="232"/>
    </row>
    <row r="2221" spans="1:27" s="30" customFormat="1" ht="12" outlineLevel="3" x14ac:dyDescent="0.2">
      <c r="A2221" s="12">
        <v>8</v>
      </c>
      <c r="B2221" s="31" t="s">
        <v>299</v>
      </c>
      <c r="C2221" s="32" t="s">
        <v>1503</v>
      </c>
      <c r="D2221" s="32" t="s">
        <v>17</v>
      </c>
      <c r="E2221" s="13" t="s">
        <v>3</v>
      </c>
      <c r="F2221" s="33">
        <v>200</v>
      </c>
      <c r="G2221" s="14">
        <v>0</v>
      </c>
      <c r="H2221" s="33">
        <f>F2221*(1+G2221/100)</f>
        <v>200</v>
      </c>
      <c r="I2221" s="475"/>
      <c r="J2221" s="15">
        <f>H2221*I2221</f>
        <v>0</v>
      </c>
      <c r="K2221" s="34"/>
      <c r="L2221" s="35">
        <f>H2221*K2221</f>
        <v>0</v>
      </c>
      <c r="M2221" s="34"/>
      <c r="N2221" s="35">
        <f>H2221*M2221</f>
        <v>0</v>
      </c>
      <c r="O2221" s="15">
        <v>21</v>
      </c>
      <c r="P2221" s="15">
        <f>J2221*(O2221/100)</f>
        <v>0</v>
      </c>
      <c r="Q2221" s="15">
        <f>J2221+P2221</f>
        <v>0</v>
      </c>
      <c r="R2221" s="400"/>
      <c r="S2221" s="400"/>
      <c r="T2221" s="232"/>
      <c r="U2221" s="232"/>
      <c r="V2221" s="232"/>
      <c r="W2221" s="232"/>
      <c r="X2221" s="232"/>
      <c r="Y2221" s="232"/>
      <c r="Z2221" s="232"/>
      <c r="AA2221" s="232"/>
    </row>
    <row r="2222" spans="1:27" s="30" customFormat="1" ht="24" outlineLevel="3" x14ac:dyDescent="0.2">
      <c r="A2222" s="12">
        <v>9</v>
      </c>
      <c r="B2222" s="31" t="s">
        <v>92</v>
      </c>
      <c r="C2222" s="32" t="s">
        <v>1938</v>
      </c>
      <c r="D2222" s="32" t="s">
        <v>17</v>
      </c>
      <c r="E2222" s="13" t="s">
        <v>3</v>
      </c>
      <c r="F2222" s="33">
        <v>200</v>
      </c>
      <c r="G2222" s="14">
        <v>15</v>
      </c>
      <c r="H2222" s="33">
        <f>F2222*(1+G2222/100)</f>
        <v>229.99999999999997</v>
      </c>
      <c r="I2222" s="475"/>
      <c r="J2222" s="15">
        <f>H2222*I2222</f>
        <v>0</v>
      </c>
      <c r="K2222" s="34"/>
      <c r="L2222" s="35">
        <f>H2222*K2222</f>
        <v>0</v>
      </c>
      <c r="M2222" s="34"/>
      <c r="N2222" s="35">
        <f>H2222*M2222</f>
        <v>0</v>
      </c>
      <c r="O2222" s="15">
        <v>21</v>
      </c>
      <c r="P2222" s="15">
        <f>J2222*(O2222/100)</f>
        <v>0</v>
      </c>
      <c r="Q2222" s="15">
        <f>J2222+P2222</f>
        <v>0</v>
      </c>
      <c r="R2222" s="400"/>
      <c r="S2222" s="400"/>
      <c r="T2222" s="232"/>
      <c r="U2222" s="232"/>
      <c r="V2222" s="232"/>
      <c r="W2222" s="232"/>
      <c r="X2222" s="232"/>
      <c r="Y2222" s="232"/>
      <c r="Z2222" s="232"/>
      <c r="AA2222" s="232"/>
    </row>
    <row r="2223" spans="1:27" s="30" customFormat="1" ht="24" outlineLevel="3" x14ac:dyDescent="0.2">
      <c r="A2223" s="12">
        <v>10</v>
      </c>
      <c r="B2223" s="31" t="s">
        <v>407</v>
      </c>
      <c r="C2223" s="32" t="s">
        <v>1859</v>
      </c>
      <c r="D2223" s="32"/>
      <c r="E2223" s="13" t="s">
        <v>0</v>
      </c>
      <c r="F2223" s="33">
        <f>SUM(J1891:J2222)/100</f>
        <v>0</v>
      </c>
      <c r="G2223" s="14">
        <v>0</v>
      </c>
      <c r="H2223" s="33">
        <f>F2223*(1+G2223/100)</f>
        <v>0</v>
      </c>
      <c r="I2223" s="475"/>
      <c r="J2223" s="15">
        <f>H2223*I2223</f>
        <v>0</v>
      </c>
      <c r="K2223" s="34"/>
      <c r="L2223" s="35">
        <f>H2223*K2223</f>
        <v>0</v>
      </c>
      <c r="M2223" s="34"/>
      <c r="N2223" s="35">
        <f>H2223*M2223</f>
        <v>0</v>
      </c>
      <c r="O2223" s="15">
        <v>21</v>
      </c>
      <c r="P2223" s="15">
        <f>J2223*(O2223/100)</f>
        <v>0</v>
      </c>
      <c r="Q2223" s="15">
        <f>J2223+P2223</f>
        <v>0</v>
      </c>
      <c r="R2223" s="400"/>
      <c r="S2223" s="400"/>
      <c r="T2223" s="232"/>
      <c r="U2223" s="232"/>
      <c r="V2223" s="232"/>
      <c r="W2223" s="232"/>
      <c r="X2223" s="232"/>
      <c r="Y2223" s="232"/>
      <c r="Z2223" s="232"/>
      <c r="AA2223" s="232"/>
    </row>
    <row r="2224" spans="1:27" s="60" customFormat="1" ht="12.75" customHeight="1" outlineLevel="3" x14ac:dyDescent="0.2">
      <c r="A2224" s="61"/>
      <c r="B2224" s="62"/>
      <c r="C2224" s="63"/>
      <c r="D2224" s="65"/>
      <c r="E2224" s="62"/>
      <c r="F2224" s="64"/>
      <c r="G2224" s="65"/>
      <c r="H2224" s="64"/>
      <c r="I2224" s="65"/>
      <c r="J2224" s="66"/>
      <c r="K2224" s="67"/>
      <c r="L2224" s="65"/>
      <c r="M2224" s="65"/>
      <c r="N2224" s="65"/>
      <c r="O2224" s="59" t="s">
        <v>2</v>
      </c>
      <c r="P2224" s="65"/>
      <c r="Q2224" s="65"/>
      <c r="R2224" s="402"/>
      <c r="S2224" s="402"/>
      <c r="T2224" s="233"/>
      <c r="U2224" s="233"/>
      <c r="V2224" s="233"/>
      <c r="W2224" s="233"/>
      <c r="X2224" s="233"/>
      <c r="Y2224" s="233"/>
      <c r="Z2224" s="233"/>
      <c r="AA2224" s="233"/>
    </row>
    <row r="2225" spans="1:27" s="21" customFormat="1" ht="16.5" customHeight="1" outlineLevel="2" x14ac:dyDescent="0.2">
      <c r="A2225" s="22"/>
      <c r="B2225" s="23"/>
      <c r="C2225" s="23" t="s">
        <v>1545</v>
      </c>
      <c r="D2225" s="29"/>
      <c r="E2225" s="6"/>
      <c r="F2225" s="24"/>
      <c r="G2225" s="25"/>
      <c r="H2225" s="24"/>
      <c r="I2225" s="25"/>
      <c r="J2225" s="26">
        <f>SUBTOTAL(9,J2226:J2233)</f>
        <v>0</v>
      </c>
      <c r="K2225" s="27"/>
      <c r="L2225" s="28">
        <f>SUBTOTAL(9,L2226:L2233)</f>
        <v>0</v>
      </c>
      <c r="M2225" s="25"/>
      <c r="N2225" s="28">
        <f>SUBTOTAL(9,N2226:N2233)</f>
        <v>0</v>
      </c>
      <c r="O2225" s="57" t="s">
        <v>2</v>
      </c>
      <c r="P2225" s="26">
        <f>SUBTOTAL(9,P2226:P2233)</f>
        <v>0</v>
      </c>
      <c r="Q2225" s="26">
        <f>SUBTOTAL(9,Q2226:Q2233)</f>
        <v>0</v>
      </c>
      <c r="R2225" s="399"/>
      <c r="S2225" s="399"/>
      <c r="T2225" s="231"/>
      <c r="U2225" s="231"/>
      <c r="V2225" s="231"/>
      <c r="W2225" s="231"/>
      <c r="X2225" s="231"/>
      <c r="Y2225" s="231"/>
      <c r="Z2225" s="231"/>
      <c r="AA2225" s="231"/>
    </row>
    <row r="2226" spans="1:27" s="116" customFormat="1" ht="108" outlineLevel="3" x14ac:dyDescent="0.2">
      <c r="A2226" s="12">
        <v>1</v>
      </c>
      <c r="B2226" s="31" t="s">
        <v>2097</v>
      </c>
      <c r="C2226" s="32" t="s">
        <v>4376</v>
      </c>
      <c r="D2226" s="32"/>
      <c r="E2226" s="13" t="s">
        <v>26</v>
      </c>
      <c r="F2226" s="33">
        <v>8</v>
      </c>
      <c r="G2226" s="14">
        <v>0</v>
      </c>
      <c r="H2226" s="33">
        <f t="shared" ref="H2226:H2231" si="22">F2226*(1+G2226/100)</f>
        <v>8</v>
      </c>
      <c r="I2226" s="475"/>
      <c r="J2226" s="15">
        <f t="shared" ref="J2226:J2231" si="23">H2226*I2226</f>
        <v>0</v>
      </c>
      <c r="K2226" s="34"/>
      <c r="L2226" s="35"/>
      <c r="M2226" s="34"/>
      <c r="N2226" s="35"/>
      <c r="O2226" s="15">
        <v>21</v>
      </c>
      <c r="P2226" s="15">
        <f t="shared" ref="P2226:P2231" si="24">J2226*(O2226/100)</f>
        <v>0</v>
      </c>
      <c r="Q2226" s="15">
        <f t="shared" ref="Q2226:Q2231" si="25">J2226+P2226</f>
        <v>0</v>
      </c>
      <c r="R2226" s="403"/>
      <c r="S2226" s="403"/>
      <c r="T2226" s="234"/>
      <c r="U2226" s="234"/>
      <c r="V2226" s="234"/>
      <c r="W2226" s="234"/>
      <c r="X2226" s="234"/>
      <c r="Y2226" s="234"/>
      <c r="Z2226" s="234"/>
      <c r="AA2226" s="234"/>
    </row>
    <row r="2227" spans="1:27" s="116" customFormat="1" ht="108" outlineLevel="3" x14ac:dyDescent="0.2">
      <c r="A2227" s="12">
        <v>2</v>
      </c>
      <c r="B2227" s="31" t="s">
        <v>2098</v>
      </c>
      <c r="C2227" s="32" t="s">
        <v>4377</v>
      </c>
      <c r="D2227" s="32"/>
      <c r="E2227" s="13" t="s">
        <v>26</v>
      </c>
      <c r="F2227" s="33">
        <v>8</v>
      </c>
      <c r="G2227" s="14">
        <v>0</v>
      </c>
      <c r="H2227" s="33">
        <f t="shared" si="22"/>
        <v>8</v>
      </c>
      <c r="I2227" s="475"/>
      <c r="J2227" s="15">
        <f t="shared" si="23"/>
        <v>0</v>
      </c>
      <c r="K2227" s="34"/>
      <c r="L2227" s="35"/>
      <c r="M2227" s="34"/>
      <c r="N2227" s="35"/>
      <c r="O2227" s="15">
        <v>21</v>
      </c>
      <c r="P2227" s="15">
        <f t="shared" si="24"/>
        <v>0</v>
      </c>
      <c r="Q2227" s="15">
        <f t="shared" si="25"/>
        <v>0</v>
      </c>
      <c r="R2227" s="403"/>
      <c r="S2227" s="403"/>
      <c r="T2227" s="234"/>
      <c r="U2227" s="234"/>
      <c r="V2227" s="234"/>
      <c r="W2227" s="234"/>
      <c r="X2227" s="234"/>
      <c r="Y2227" s="234"/>
      <c r="Z2227" s="234"/>
      <c r="AA2227" s="234"/>
    </row>
    <row r="2228" spans="1:27" s="116" customFormat="1" ht="96" outlineLevel="3" x14ac:dyDescent="0.2">
      <c r="A2228" s="12">
        <v>3</v>
      </c>
      <c r="B2228" s="31" t="s">
        <v>2099</v>
      </c>
      <c r="C2228" s="32" t="s">
        <v>4408</v>
      </c>
      <c r="D2228" s="32"/>
      <c r="E2228" s="13" t="s">
        <v>26</v>
      </c>
      <c r="F2228" s="33">
        <v>4</v>
      </c>
      <c r="G2228" s="14">
        <v>0</v>
      </c>
      <c r="H2228" s="33">
        <f t="shared" si="22"/>
        <v>4</v>
      </c>
      <c r="I2228" s="475"/>
      <c r="J2228" s="15">
        <f t="shared" si="23"/>
        <v>0</v>
      </c>
      <c r="K2228" s="34"/>
      <c r="L2228" s="35"/>
      <c r="M2228" s="34"/>
      <c r="N2228" s="35"/>
      <c r="O2228" s="15">
        <v>21</v>
      </c>
      <c r="P2228" s="15">
        <f t="shared" si="24"/>
        <v>0</v>
      </c>
      <c r="Q2228" s="15">
        <f t="shared" si="25"/>
        <v>0</v>
      </c>
      <c r="R2228" s="403"/>
      <c r="S2228" s="403"/>
      <c r="T2228" s="234"/>
      <c r="U2228" s="234"/>
      <c r="V2228" s="234"/>
      <c r="W2228" s="234"/>
      <c r="X2228" s="234"/>
      <c r="Y2228" s="234"/>
      <c r="Z2228" s="234"/>
      <c r="AA2228" s="234"/>
    </row>
    <row r="2229" spans="1:27" s="116" customFormat="1" ht="144" outlineLevel="3" x14ac:dyDescent="0.2">
      <c r="A2229" s="12">
        <v>4</v>
      </c>
      <c r="B2229" s="31" t="s">
        <v>2126</v>
      </c>
      <c r="C2229" s="32" t="s">
        <v>4407</v>
      </c>
      <c r="D2229" s="32"/>
      <c r="E2229" s="13" t="s">
        <v>26</v>
      </c>
      <c r="F2229" s="33">
        <v>1</v>
      </c>
      <c r="G2229" s="14">
        <v>0</v>
      </c>
      <c r="H2229" s="33">
        <f t="shared" si="22"/>
        <v>1</v>
      </c>
      <c r="I2229" s="475"/>
      <c r="J2229" s="15">
        <f t="shared" si="23"/>
        <v>0</v>
      </c>
      <c r="K2229" s="34"/>
      <c r="L2229" s="35"/>
      <c r="M2229" s="34"/>
      <c r="N2229" s="35"/>
      <c r="O2229" s="15">
        <v>21</v>
      </c>
      <c r="P2229" s="15">
        <f t="shared" si="24"/>
        <v>0</v>
      </c>
      <c r="Q2229" s="15">
        <f t="shared" si="25"/>
        <v>0</v>
      </c>
      <c r="R2229" s="403"/>
      <c r="S2229" s="403"/>
      <c r="T2229" s="234"/>
      <c r="U2229" s="234"/>
      <c r="V2229" s="234"/>
      <c r="W2229" s="234"/>
      <c r="X2229" s="234"/>
      <c r="Y2229" s="234"/>
      <c r="Z2229" s="234"/>
      <c r="AA2229" s="234"/>
    </row>
    <row r="2230" spans="1:27" s="116" customFormat="1" ht="144" outlineLevel="3" x14ac:dyDescent="0.2">
      <c r="A2230" s="12">
        <v>5</v>
      </c>
      <c r="B2230" s="31" t="s">
        <v>2127</v>
      </c>
      <c r="C2230" s="32" t="s">
        <v>4379</v>
      </c>
      <c r="D2230" s="32"/>
      <c r="E2230" s="13" t="s">
        <v>26</v>
      </c>
      <c r="F2230" s="33">
        <v>1</v>
      </c>
      <c r="G2230" s="14">
        <v>0</v>
      </c>
      <c r="H2230" s="33">
        <f t="shared" si="22"/>
        <v>1</v>
      </c>
      <c r="I2230" s="475"/>
      <c r="J2230" s="15">
        <f t="shared" si="23"/>
        <v>0</v>
      </c>
      <c r="K2230" s="34"/>
      <c r="L2230" s="35"/>
      <c r="M2230" s="34"/>
      <c r="N2230" s="35"/>
      <c r="O2230" s="15">
        <v>21</v>
      </c>
      <c r="P2230" s="15">
        <f t="shared" si="24"/>
        <v>0</v>
      </c>
      <c r="Q2230" s="15">
        <f t="shared" si="25"/>
        <v>0</v>
      </c>
      <c r="R2230" s="403"/>
      <c r="S2230" s="403"/>
      <c r="T2230" s="234"/>
      <c r="U2230" s="234"/>
      <c r="V2230" s="234"/>
      <c r="W2230" s="234"/>
      <c r="X2230" s="234"/>
      <c r="Y2230" s="234"/>
      <c r="Z2230" s="234"/>
      <c r="AA2230" s="234"/>
    </row>
    <row r="2231" spans="1:27" s="116" customFormat="1" ht="108" outlineLevel="3" x14ac:dyDescent="0.2">
      <c r="A2231" s="12">
        <v>6</v>
      </c>
      <c r="B2231" s="31" t="s">
        <v>2128</v>
      </c>
      <c r="C2231" s="32" t="s">
        <v>4378</v>
      </c>
      <c r="D2231" s="32"/>
      <c r="E2231" s="13" t="s">
        <v>26</v>
      </c>
      <c r="F2231" s="33">
        <v>1</v>
      </c>
      <c r="G2231" s="14">
        <v>0</v>
      </c>
      <c r="H2231" s="33">
        <f t="shared" si="22"/>
        <v>1</v>
      </c>
      <c r="I2231" s="475"/>
      <c r="J2231" s="15">
        <f t="shared" si="23"/>
        <v>0</v>
      </c>
      <c r="K2231" s="34"/>
      <c r="L2231" s="35"/>
      <c r="M2231" s="34"/>
      <c r="N2231" s="35"/>
      <c r="O2231" s="15">
        <v>21</v>
      </c>
      <c r="P2231" s="15">
        <f t="shared" si="24"/>
        <v>0</v>
      </c>
      <c r="Q2231" s="15">
        <f t="shared" si="25"/>
        <v>0</v>
      </c>
      <c r="R2231" s="403"/>
      <c r="S2231" s="403"/>
      <c r="T2231" s="234"/>
      <c r="U2231" s="234"/>
      <c r="V2231" s="234"/>
      <c r="W2231" s="234"/>
      <c r="X2231" s="234"/>
      <c r="Y2231" s="234"/>
      <c r="Z2231" s="234"/>
      <c r="AA2231" s="234"/>
    </row>
    <row r="2232" spans="1:27" s="30" customFormat="1" ht="24" outlineLevel="3" x14ac:dyDescent="0.2">
      <c r="A2232" s="12">
        <v>7</v>
      </c>
      <c r="B2232" s="31" t="s">
        <v>408</v>
      </c>
      <c r="C2232" s="32" t="s">
        <v>1860</v>
      </c>
      <c r="D2232" s="32"/>
      <c r="E2232" s="13" t="s">
        <v>0</v>
      </c>
      <c r="F2232" s="33">
        <f>SUM(J2226:J2231)/100</f>
        <v>0</v>
      </c>
      <c r="G2232" s="14">
        <v>0</v>
      </c>
      <c r="H2232" s="33">
        <f>F2232*(1+G2232/100)</f>
        <v>0</v>
      </c>
      <c r="I2232" s="475"/>
      <c r="J2232" s="15">
        <f>H2232*I2232</f>
        <v>0</v>
      </c>
      <c r="K2232" s="34"/>
      <c r="L2232" s="35">
        <f>H2232*K2232</f>
        <v>0</v>
      </c>
      <c r="M2232" s="34"/>
      <c r="N2232" s="35">
        <f>H2232*M2232</f>
        <v>0</v>
      </c>
      <c r="O2232" s="15">
        <v>21</v>
      </c>
      <c r="P2232" s="15">
        <f>J2232*(O2232/100)</f>
        <v>0</v>
      </c>
      <c r="Q2232" s="15">
        <f>J2232+P2232</f>
        <v>0</v>
      </c>
      <c r="R2232" s="400"/>
      <c r="S2232" s="400"/>
      <c r="T2232" s="232"/>
      <c r="U2232" s="232"/>
      <c r="V2232" s="232"/>
      <c r="W2232" s="232"/>
      <c r="X2232" s="232"/>
      <c r="Y2232" s="232"/>
      <c r="Z2232" s="232"/>
      <c r="AA2232" s="232"/>
    </row>
    <row r="2233" spans="1:27" s="60" customFormat="1" ht="12.75" customHeight="1" outlineLevel="3" x14ac:dyDescent="0.2">
      <c r="A2233" s="61"/>
      <c r="B2233" s="62"/>
      <c r="C2233" s="63"/>
      <c r="D2233" s="65"/>
      <c r="E2233" s="62"/>
      <c r="F2233" s="64"/>
      <c r="G2233" s="65"/>
      <c r="H2233" s="64"/>
      <c r="I2233" s="65"/>
      <c r="J2233" s="66"/>
      <c r="K2233" s="67"/>
      <c r="L2233" s="65"/>
      <c r="M2233" s="65"/>
      <c r="N2233" s="65"/>
      <c r="O2233" s="59" t="s">
        <v>2</v>
      </c>
      <c r="P2233" s="65"/>
      <c r="Q2233" s="65"/>
      <c r="R2233" s="402"/>
      <c r="S2233" s="402"/>
      <c r="T2233" s="233"/>
      <c r="U2233" s="233"/>
      <c r="V2233" s="233"/>
      <c r="W2233" s="233"/>
      <c r="X2233" s="233"/>
      <c r="Y2233" s="233"/>
      <c r="Z2233" s="233"/>
      <c r="AA2233" s="233"/>
    </row>
    <row r="2234" spans="1:27" s="21" customFormat="1" ht="16.5" customHeight="1" outlineLevel="2" x14ac:dyDescent="0.2">
      <c r="A2234" s="22"/>
      <c r="B2234" s="23"/>
      <c r="C2234" s="23" t="s">
        <v>1724</v>
      </c>
      <c r="D2234" s="29"/>
      <c r="E2234" s="6"/>
      <c r="F2234" s="24"/>
      <c r="G2234" s="25"/>
      <c r="H2234" s="24"/>
      <c r="I2234" s="25"/>
      <c r="J2234" s="26">
        <f>SUBTOTAL(9,J2235:J2267)</f>
        <v>0</v>
      </c>
      <c r="K2234" s="27"/>
      <c r="L2234" s="28">
        <f>SUBTOTAL(9,L2235:L2267)</f>
        <v>0.18192079999999999</v>
      </c>
      <c r="M2234" s="25"/>
      <c r="N2234" s="28">
        <f>SUBTOTAL(9,N2235:N2267)</f>
        <v>0</v>
      </c>
      <c r="O2234" s="57" t="s">
        <v>2</v>
      </c>
      <c r="P2234" s="26">
        <f>SUBTOTAL(9,P2235:P2267)</f>
        <v>0</v>
      </c>
      <c r="Q2234" s="26">
        <f>SUBTOTAL(9,Q2235:Q2267)</f>
        <v>0</v>
      </c>
      <c r="R2234" s="399"/>
      <c r="S2234" s="399"/>
      <c r="T2234" s="231"/>
      <c r="U2234" s="231"/>
      <c r="V2234" s="231"/>
      <c r="W2234" s="231"/>
      <c r="X2234" s="231"/>
      <c r="Y2234" s="231"/>
      <c r="Z2234" s="231"/>
      <c r="AA2234" s="231"/>
    </row>
    <row r="2235" spans="1:27" s="30" customFormat="1" ht="24" outlineLevel="3" x14ac:dyDescent="0.2">
      <c r="A2235" s="12">
        <v>1</v>
      </c>
      <c r="B2235" s="31" t="s">
        <v>302</v>
      </c>
      <c r="C2235" s="32" t="s">
        <v>1915</v>
      </c>
      <c r="D2235" s="32" t="s">
        <v>16</v>
      </c>
      <c r="E2235" s="13" t="s">
        <v>3</v>
      </c>
      <c r="F2235" s="33">
        <v>300.24</v>
      </c>
      <c r="G2235" s="14">
        <v>0</v>
      </c>
      <c r="H2235" s="33">
        <f>F2235*(1+G2235/100)</f>
        <v>300.24</v>
      </c>
      <c r="I2235" s="475"/>
      <c r="J2235" s="15">
        <f>H2235*I2235</f>
        <v>0</v>
      </c>
      <c r="K2235" s="34">
        <v>6.9999999999999994E-5</v>
      </c>
      <c r="L2235" s="35">
        <f>H2235*K2235</f>
        <v>2.1016799999999999E-2</v>
      </c>
      <c r="M2235" s="34"/>
      <c r="N2235" s="35">
        <f>H2235*M2235</f>
        <v>0</v>
      </c>
      <c r="O2235" s="15">
        <v>21</v>
      </c>
      <c r="P2235" s="15">
        <f>J2235*(O2235/100)</f>
        <v>0</v>
      </c>
      <c r="Q2235" s="15">
        <f>J2235+P2235</f>
        <v>0</v>
      </c>
      <c r="R2235" s="400"/>
      <c r="S2235" s="400"/>
      <c r="T2235" s="232"/>
      <c r="U2235" s="232"/>
      <c r="V2235" s="232"/>
      <c r="W2235" s="232"/>
      <c r="X2235" s="232"/>
      <c r="Y2235" s="232"/>
      <c r="Z2235" s="232"/>
      <c r="AA2235" s="232"/>
    </row>
    <row r="2236" spans="1:27" s="36" customFormat="1" ht="11.25" outlineLevel="4" x14ac:dyDescent="0.2">
      <c r="A2236" s="37"/>
      <c r="B2236" s="38"/>
      <c r="C2236" s="39" t="s">
        <v>1403</v>
      </c>
      <c r="D2236" s="39"/>
      <c r="E2236" s="38"/>
      <c r="F2236" s="40">
        <v>0</v>
      </c>
      <c r="G2236" s="41"/>
      <c r="H2236" s="42"/>
      <c r="I2236" s="41"/>
      <c r="J2236" s="43"/>
      <c r="K2236" s="44"/>
      <c r="L2236" s="41"/>
      <c r="M2236" s="41"/>
      <c r="N2236" s="41"/>
      <c r="O2236" s="58" t="s">
        <v>2</v>
      </c>
      <c r="P2236" s="41"/>
      <c r="Q2236" s="41"/>
      <c r="R2236" s="401"/>
      <c r="S2236" s="401"/>
    </row>
    <row r="2237" spans="1:27" s="36" customFormat="1" ht="11.25" outlineLevel="4" x14ac:dyDescent="0.2">
      <c r="A2237" s="37"/>
      <c r="B2237" s="38"/>
      <c r="C2237" s="39" t="s">
        <v>1335</v>
      </c>
      <c r="D2237" s="39"/>
      <c r="E2237" s="38"/>
      <c r="F2237" s="40">
        <v>110.80000000000001</v>
      </c>
      <c r="G2237" s="41"/>
      <c r="H2237" s="42"/>
      <c r="I2237" s="41"/>
      <c r="J2237" s="43"/>
      <c r="K2237" s="44"/>
      <c r="L2237" s="41"/>
      <c r="M2237" s="41"/>
      <c r="N2237" s="41"/>
      <c r="O2237" s="58" t="s">
        <v>2</v>
      </c>
      <c r="P2237" s="41"/>
      <c r="Q2237" s="41"/>
      <c r="R2237" s="401"/>
      <c r="S2237" s="401"/>
    </row>
    <row r="2238" spans="1:27" s="36" customFormat="1" ht="11.25" outlineLevel="4" x14ac:dyDescent="0.2">
      <c r="A2238" s="37"/>
      <c r="B2238" s="38"/>
      <c r="C2238" s="39" t="s">
        <v>1336</v>
      </c>
      <c r="D2238" s="39"/>
      <c r="E2238" s="38"/>
      <c r="F2238" s="40">
        <v>110.80000000000001</v>
      </c>
      <c r="G2238" s="41"/>
      <c r="H2238" s="42"/>
      <c r="I2238" s="41"/>
      <c r="J2238" s="43"/>
      <c r="K2238" s="44"/>
      <c r="L2238" s="41"/>
      <c r="M2238" s="41"/>
      <c r="N2238" s="41"/>
      <c r="O2238" s="58" t="s">
        <v>2</v>
      </c>
      <c r="P2238" s="41"/>
      <c r="Q2238" s="41"/>
      <c r="R2238" s="401"/>
      <c r="S2238" s="401"/>
    </row>
    <row r="2239" spans="1:27" s="36" customFormat="1" ht="11.25" outlineLevel="4" x14ac:dyDescent="0.2">
      <c r="A2239" s="37"/>
      <c r="B2239" s="38"/>
      <c r="C2239" s="39" t="s">
        <v>1252</v>
      </c>
      <c r="D2239" s="39"/>
      <c r="E2239" s="38"/>
      <c r="F2239" s="40">
        <v>33.56</v>
      </c>
      <c r="G2239" s="41"/>
      <c r="H2239" s="42"/>
      <c r="I2239" s="41"/>
      <c r="J2239" s="43"/>
      <c r="K2239" s="44"/>
      <c r="L2239" s="41"/>
      <c r="M2239" s="41"/>
      <c r="N2239" s="41"/>
      <c r="O2239" s="58" t="s">
        <v>2</v>
      </c>
      <c r="P2239" s="41"/>
      <c r="Q2239" s="41"/>
      <c r="R2239" s="401"/>
      <c r="S2239" s="401"/>
    </row>
    <row r="2240" spans="1:27" s="36" customFormat="1" ht="11.25" outlineLevel="4" x14ac:dyDescent="0.2">
      <c r="A2240" s="37"/>
      <c r="B2240" s="38"/>
      <c r="C2240" s="39" t="s">
        <v>122</v>
      </c>
      <c r="D2240" s="39"/>
      <c r="E2240" s="38"/>
      <c r="F2240" s="40">
        <v>0</v>
      </c>
      <c r="G2240" s="41"/>
      <c r="H2240" s="42"/>
      <c r="I2240" s="41"/>
      <c r="J2240" s="43"/>
      <c r="K2240" s="44"/>
      <c r="L2240" s="41"/>
      <c r="M2240" s="41"/>
      <c r="N2240" s="41"/>
      <c r="O2240" s="58" t="s">
        <v>2</v>
      </c>
      <c r="P2240" s="41"/>
      <c r="Q2240" s="41"/>
      <c r="R2240" s="401"/>
      <c r="S2240" s="401"/>
    </row>
    <row r="2241" spans="1:27" s="36" customFormat="1" ht="11.25" outlineLevel="4" x14ac:dyDescent="0.2">
      <c r="A2241" s="37"/>
      <c r="B2241" s="38"/>
      <c r="C2241" s="39" t="s">
        <v>1009</v>
      </c>
      <c r="D2241" s="39"/>
      <c r="E2241" s="38"/>
      <c r="F2241" s="40">
        <v>18.96</v>
      </c>
      <c r="G2241" s="41"/>
      <c r="H2241" s="42"/>
      <c r="I2241" s="41"/>
      <c r="J2241" s="43"/>
      <c r="K2241" s="44"/>
      <c r="L2241" s="41"/>
      <c r="M2241" s="41"/>
      <c r="N2241" s="41"/>
      <c r="O2241" s="58" t="s">
        <v>2</v>
      </c>
      <c r="P2241" s="41"/>
      <c r="Q2241" s="41"/>
      <c r="R2241" s="401"/>
      <c r="S2241" s="401"/>
    </row>
    <row r="2242" spans="1:27" s="36" customFormat="1" ht="11.25" outlineLevel="4" x14ac:dyDescent="0.2">
      <c r="A2242" s="37"/>
      <c r="B2242" s="38"/>
      <c r="C2242" s="39" t="s">
        <v>1010</v>
      </c>
      <c r="D2242" s="39"/>
      <c r="E2242" s="38"/>
      <c r="F2242" s="40">
        <v>18.96</v>
      </c>
      <c r="G2242" s="41"/>
      <c r="H2242" s="42"/>
      <c r="I2242" s="41"/>
      <c r="J2242" s="43"/>
      <c r="K2242" s="44"/>
      <c r="L2242" s="41"/>
      <c r="M2242" s="41"/>
      <c r="N2242" s="41"/>
      <c r="O2242" s="58" t="s">
        <v>2</v>
      </c>
      <c r="P2242" s="41"/>
      <c r="Q2242" s="41"/>
      <c r="R2242" s="401"/>
      <c r="S2242" s="401"/>
    </row>
    <row r="2243" spans="1:27" s="36" customFormat="1" ht="11.25" outlineLevel="4" x14ac:dyDescent="0.2">
      <c r="A2243" s="37"/>
      <c r="B2243" s="38"/>
      <c r="C2243" s="39" t="s">
        <v>1011</v>
      </c>
      <c r="D2243" s="39"/>
      <c r="E2243" s="38"/>
      <c r="F2243" s="40">
        <v>7.16</v>
      </c>
      <c r="G2243" s="41"/>
      <c r="H2243" s="42"/>
      <c r="I2243" s="41"/>
      <c r="J2243" s="43"/>
      <c r="K2243" s="44"/>
      <c r="L2243" s="41"/>
      <c r="M2243" s="41"/>
      <c r="N2243" s="41"/>
      <c r="O2243" s="58" t="s">
        <v>2</v>
      </c>
      <c r="P2243" s="41"/>
      <c r="Q2243" s="41"/>
      <c r="R2243" s="401"/>
      <c r="S2243" s="401"/>
    </row>
    <row r="2244" spans="1:27" s="30" customFormat="1" ht="24" outlineLevel="3" x14ac:dyDescent="0.2">
      <c r="A2244" s="12">
        <v>2</v>
      </c>
      <c r="B2244" s="31" t="s">
        <v>301</v>
      </c>
      <c r="C2244" s="32" t="s">
        <v>1896</v>
      </c>
      <c r="D2244" s="32" t="s">
        <v>16</v>
      </c>
      <c r="E2244" s="13" t="s">
        <v>3</v>
      </c>
      <c r="F2244" s="33">
        <v>300.24</v>
      </c>
      <c r="G2244" s="14">
        <v>0</v>
      </c>
      <c r="H2244" s="33">
        <f>F2244*(1+G2244/100)</f>
        <v>300.24</v>
      </c>
      <c r="I2244" s="475"/>
      <c r="J2244" s="15">
        <f>H2244*I2244</f>
        <v>0</v>
      </c>
      <c r="K2244" s="34">
        <v>6.0000000000000002E-5</v>
      </c>
      <c r="L2244" s="35">
        <f>H2244*K2244</f>
        <v>1.80144E-2</v>
      </c>
      <c r="M2244" s="34"/>
      <c r="N2244" s="35">
        <f>H2244*M2244</f>
        <v>0</v>
      </c>
      <c r="O2244" s="15">
        <v>21</v>
      </c>
      <c r="P2244" s="15">
        <f>J2244*(O2244/100)</f>
        <v>0</v>
      </c>
      <c r="Q2244" s="15">
        <f>J2244+P2244</f>
        <v>0</v>
      </c>
      <c r="R2244" s="400"/>
      <c r="S2244" s="400"/>
      <c r="T2244" s="232"/>
      <c r="U2244" s="232"/>
      <c r="V2244" s="232"/>
      <c r="W2244" s="232"/>
      <c r="X2244" s="232"/>
      <c r="Y2244" s="232"/>
      <c r="Z2244" s="232"/>
      <c r="AA2244" s="232"/>
    </row>
    <row r="2245" spans="1:27" s="36" customFormat="1" ht="11.25" outlineLevel="4" x14ac:dyDescent="0.2">
      <c r="A2245" s="37"/>
      <c r="B2245" s="38"/>
      <c r="C2245" s="39" t="s">
        <v>1403</v>
      </c>
      <c r="D2245" s="39"/>
      <c r="E2245" s="38"/>
      <c r="F2245" s="40">
        <v>0</v>
      </c>
      <c r="G2245" s="41"/>
      <c r="H2245" s="42"/>
      <c r="I2245" s="41"/>
      <c r="J2245" s="43"/>
      <c r="K2245" s="44"/>
      <c r="L2245" s="41"/>
      <c r="M2245" s="41"/>
      <c r="N2245" s="41"/>
      <c r="O2245" s="58" t="s">
        <v>2</v>
      </c>
      <c r="P2245" s="41"/>
      <c r="Q2245" s="41"/>
      <c r="R2245" s="401"/>
      <c r="S2245" s="401"/>
    </row>
    <row r="2246" spans="1:27" s="36" customFormat="1" ht="11.25" outlineLevel="4" x14ac:dyDescent="0.2">
      <c r="A2246" s="37"/>
      <c r="B2246" s="38"/>
      <c r="C2246" s="39" t="s">
        <v>1335</v>
      </c>
      <c r="D2246" s="39"/>
      <c r="E2246" s="38"/>
      <c r="F2246" s="40">
        <v>110.80000000000001</v>
      </c>
      <c r="G2246" s="41"/>
      <c r="H2246" s="42"/>
      <c r="I2246" s="41"/>
      <c r="J2246" s="43"/>
      <c r="K2246" s="44"/>
      <c r="L2246" s="41"/>
      <c r="M2246" s="41"/>
      <c r="N2246" s="41"/>
      <c r="O2246" s="58" t="s">
        <v>2</v>
      </c>
      <c r="P2246" s="41"/>
      <c r="Q2246" s="41"/>
      <c r="R2246" s="401"/>
      <c r="S2246" s="401"/>
    </row>
    <row r="2247" spans="1:27" s="36" customFormat="1" ht="11.25" outlineLevel="4" x14ac:dyDescent="0.2">
      <c r="A2247" s="37"/>
      <c r="B2247" s="38"/>
      <c r="C2247" s="39" t="s">
        <v>1336</v>
      </c>
      <c r="D2247" s="39"/>
      <c r="E2247" s="38"/>
      <c r="F2247" s="40">
        <v>110.80000000000001</v>
      </c>
      <c r="G2247" s="41"/>
      <c r="H2247" s="42"/>
      <c r="I2247" s="41"/>
      <c r="J2247" s="43"/>
      <c r="K2247" s="44"/>
      <c r="L2247" s="41"/>
      <c r="M2247" s="41"/>
      <c r="N2247" s="41"/>
      <c r="O2247" s="58" t="s">
        <v>2</v>
      </c>
      <c r="P2247" s="41"/>
      <c r="Q2247" s="41"/>
      <c r="R2247" s="401"/>
      <c r="S2247" s="401"/>
    </row>
    <row r="2248" spans="1:27" s="36" customFormat="1" ht="11.25" outlineLevel="4" x14ac:dyDescent="0.2">
      <c r="A2248" s="37"/>
      <c r="B2248" s="38"/>
      <c r="C2248" s="39" t="s">
        <v>1252</v>
      </c>
      <c r="D2248" s="39"/>
      <c r="E2248" s="38"/>
      <c r="F2248" s="40">
        <v>33.56</v>
      </c>
      <c r="G2248" s="41"/>
      <c r="H2248" s="42"/>
      <c r="I2248" s="41"/>
      <c r="J2248" s="43"/>
      <c r="K2248" s="44"/>
      <c r="L2248" s="41"/>
      <c r="M2248" s="41"/>
      <c r="N2248" s="41"/>
      <c r="O2248" s="58" t="s">
        <v>2</v>
      </c>
      <c r="P2248" s="41"/>
      <c r="Q2248" s="41"/>
      <c r="R2248" s="401"/>
      <c r="S2248" s="401"/>
    </row>
    <row r="2249" spans="1:27" s="36" customFormat="1" ht="11.25" outlineLevel="4" x14ac:dyDescent="0.2">
      <c r="A2249" s="37"/>
      <c r="B2249" s="38"/>
      <c r="C2249" s="39" t="s">
        <v>122</v>
      </c>
      <c r="D2249" s="39"/>
      <c r="E2249" s="38"/>
      <c r="F2249" s="40">
        <v>0</v>
      </c>
      <c r="G2249" s="41"/>
      <c r="H2249" s="42"/>
      <c r="I2249" s="41"/>
      <c r="J2249" s="43"/>
      <c r="K2249" s="44"/>
      <c r="L2249" s="41"/>
      <c r="M2249" s="41"/>
      <c r="N2249" s="41"/>
      <c r="O2249" s="58" t="s">
        <v>2</v>
      </c>
      <c r="P2249" s="41"/>
      <c r="Q2249" s="41"/>
      <c r="R2249" s="401"/>
      <c r="S2249" s="401"/>
    </row>
    <row r="2250" spans="1:27" s="36" customFormat="1" ht="11.25" outlineLevel="4" x14ac:dyDescent="0.2">
      <c r="A2250" s="37"/>
      <c r="B2250" s="38"/>
      <c r="C2250" s="39" t="s">
        <v>1009</v>
      </c>
      <c r="D2250" s="39"/>
      <c r="E2250" s="38"/>
      <c r="F2250" s="40">
        <v>18.96</v>
      </c>
      <c r="G2250" s="41"/>
      <c r="H2250" s="42"/>
      <c r="I2250" s="41"/>
      <c r="J2250" s="43"/>
      <c r="K2250" s="44"/>
      <c r="L2250" s="41"/>
      <c r="M2250" s="41"/>
      <c r="N2250" s="41"/>
      <c r="O2250" s="58" t="s">
        <v>2</v>
      </c>
      <c r="P2250" s="41"/>
      <c r="Q2250" s="41"/>
      <c r="R2250" s="401"/>
      <c r="S2250" s="401"/>
    </row>
    <row r="2251" spans="1:27" s="36" customFormat="1" ht="11.25" outlineLevel="4" x14ac:dyDescent="0.2">
      <c r="A2251" s="37"/>
      <c r="B2251" s="38"/>
      <c r="C2251" s="39" t="s">
        <v>1010</v>
      </c>
      <c r="D2251" s="39"/>
      <c r="E2251" s="38"/>
      <c r="F2251" s="40">
        <v>18.96</v>
      </c>
      <c r="G2251" s="41"/>
      <c r="H2251" s="42"/>
      <c r="I2251" s="41"/>
      <c r="J2251" s="43"/>
      <c r="K2251" s="44"/>
      <c r="L2251" s="41"/>
      <c r="M2251" s="41"/>
      <c r="N2251" s="41"/>
      <c r="O2251" s="58" t="s">
        <v>2</v>
      </c>
      <c r="P2251" s="41"/>
      <c r="Q2251" s="41"/>
      <c r="R2251" s="401"/>
      <c r="S2251" s="401"/>
    </row>
    <row r="2252" spans="1:27" s="36" customFormat="1" ht="11.25" outlineLevel="4" x14ac:dyDescent="0.2">
      <c r="A2252" s="37"/>
      <c r="B2252" s="38"/>
      <c r="C2252" s="39" t="s">
        <v>1011</v>
      </c>
      <c r="D2252" s="39"/>
      <c r="E2252" s="38"/>
      <c r="F2252" s="40">
        <v>7.16</v>
      </c>
      <c r="G2252" s="41"/>
      <c r="H2252" s="42"/>
      <c r="I2252" s="41"/>
      <c r="J2252" s="43"/>
      <c r="K2252" s="44"/>
      <c r="L2252" s="41"/>
      <c r="M2252" s="41"/>
      <c r="N2252" s="41"/>
      <c r="O2252" s="58" t="s">
        <v>2</v>
      </c>
      <c r="P2252" s="41"/>
      <c r="Q2252" s="41"/>
      <c r="R2252" s="401"/>
      <c r="S2252" s="401"/>
    </row>
    <row r="2253" spans="1:27" s="30" customFormat="1" ht="24" outlineLevel="3" x14ac:dyDescent="0.2">
      <c r="A2253" s="12">
        <v>3</v>
      </c>
      <c r="B2253" s="31" t="s">
        <v>286</v>
      </c>
      <c r="C2253" s="32" t="s">
        <v>2010</v>
      </c>
      <c r="D2253" s="32" t="s">
        <v>16</v>
      </c>
      <c r="E2253" s="13" t="s">
        <v>3</v>
      </c>
      <c r="F2253" s="33">
        <v>510.32000000000005</v>
      </c>
      <c r="G2253" s="14">
        <v>0</v>
      </c>
      <c r="H2253" s="33">
        <f>F2253*(1+G2253/100)</f>
        <v>510.32000000000005</v>
      </c>
      <c r="I2253" s="475"/>
      <c r="J2253" s="15">
        <f>H2253*I2253</f>
        <v>0</v>
      </c>
      <c r="K2253" s="34">
        <v>2.7999999999999998E-4</v>
      </c>
      <c r="L2253" s="35">
        <f>H2253*K2253</f>
        <v>0.14288960000000001</v>
      </c>
      <c r="M2253" s="34"/>
      <c r="N2253" s="35">
        <f>H2253*M2253</f>
        <v>0</v>
      </c>
      <c r="O2253" s="15">
        <v>21</v>
      </c>
      <c r="P2253" s="15">
        <f>J2253*(O2253/100)</f>
        <v>0</v>
      </c>
      <c r="Q2253" s="15">
        <f>J2253+P2253</f>
        <v>0</v>
      </c>
      <c r="R2253" s="400"/>
      <c r="S2253" s="400"/>
      <c r="T2253" s="232"/>
      <c r="U2253" s="232"/>
      <c r="V2253" s="232"/>
      <c r="W2253" s="232"/>
      <c r="X2253" s="232"/>
      <c r="Y2253" s="232"/>
      <c r="Z2253" s="232"/>
      <c r="AA2253" s="232"/>
    </row>
    <row r="2254" spans="1:27" s="36" customFormat="1" ht="11.25" outlineLevel="4" x14ac:dyDescent="0.2">
      <c r="A2254" s="37"/>
      <c r="B2254" s="38"/>
      <c r="C2254" s="39" t="s">
        <v>185</v>
      </c>
      <c r="D2254" s="39"/>
      <c r="E2254" s="38"/>
      <c r="F2254" s="40">
        <v>0</v>
      </c>
      <c r="G2254" s="41"/>
      <c r="H2254" s="42"/>
      <c r="I2254" s="41"/>
      <c r="J2254" s="43"/>
      <c r="K2254" s="44"/>
      <c r="L2254" s="41"/>
      <c r="M2254" s="41"/>
      <c r="N2254" s="41"/>
      <c r="O2254" s="58" t="s">
        <v>2</v>
      </c>
      <c r="P2254" s="41"/>
      <c r="Q2254" s="41"/>
      <c r="R2254" s="401"/>
      <c r="S2254" s="401"/>
    </row>
    <row r="2255" spans="1:27" s="36" customFormat="1" ht="11.25" outlineLevel="4" x14ac:dyDescent="0.2">
      <c r="A2255" s="37"/>
      <c r="B2255" s="38"/>
      <c r="C2255" s="39" t="s">
        <v>1403</v>
      </c>
      <c r="D2255" s="39"/>
      <c r="E2255" s="38"/>
      <c r="F2255" s="40">
        <v>0</v>
      </c>
      <c r="G2255" s="41"/>
      <c r="H2255" s="42"/>
      <c r="I2255" s="41"/>
      <c r="J2255" s="43"/>
      <c r="K2255" s="44"/>
      <c r="L2255" s="41"/>
      <c r="M2255" s="41"/>
      <c r="N2255" s="41"/>
      <c r="O2255" s="58" t="s">
        <v>2</v>
      </c>
      <c r="P2255" s="41"/>
      <c r="Q2255" s="41"/>
      <c r="R2255" s="401"/>
      <c r="S2255" s="401"/>
    </row>
    <row r="2256" spans="1:27" s="36" customFormat="1" ht="11.25" outlineLevel="4" x14ac:dyDescent="0.2">
      <c r="A2256" s="37"/>
      <c r="B2256" s="38"/>
      <c r="C2256" s="39" t="s">
        <v>1335</v>
      </c>
      <c r="D2256" s="39"/>
      <c r="E2256" s="38"/>
      <c r="F2256" s="40">
        <v>110.80000000000001</v>
      </c>
      <c r="G2256" s="41"/>
      <c r="H2256" s="42"/>
      <c r="I2256" s="41"/>
      <c r="J2256" s="43"/>
      <c r="K2256" s="44"/>
      <c r="L2256" s="41"/>
      <c r="M2256" s="41"/>
      <c r="N2256" s="41"/>
      <c r="O2256" s="58" t="s">
        <v>2</v>
      </c>
      <c r="P2256" s="41"/>
      <c r="Q2256" s="41"/>
      <c r="R2256" s="401"/>
      <c r="S2256" s="401"/>
    </row>
    <row r="2257" spans="1:27" s="36" customFormat="1" ht="11.25" outlineLevel="4" x14ac:dyDescent="0.2">
      <c r="A2257" s="37"/>
      <c r="B2257" s="38"/>
      <c r="C2257" s="39" t="s">
        <v>1336</v>
      </c>
      <c r="D2257" s="39"/>
      <c r="E2257" s="38"/>
      <c r="F2257" s="40">
        <v>110.80000000000001</v>
      </c>
      <c r="G2257" s="41"/>
      <c r="H2257" s="42"/>
      <c r="I2257" s="41"/>
      <c r="J2257" s="43"/>
      <c r="K2257" s="44"/>
      <c r="L2257" s="41"/>
      <c r="M2257" s="41"/>
      <c r="N2257" s="41"/>
      <c r="O2257" s="58" t="s">
        <v>2</v>
      </c>
      <c r="P2257" s="41"/>
      <c r="Q2257" s="41"/>
      <c r="R2257" s="401"/>
      <c r="S2257" s="401"/>
    </row>
    <row r="2258" spans="1:27" s="36" customFormat="1" ht="11.25" outlineLevel="4" x14ac:dyDescent="0.2">
      <c r="A2258" s="37"/>
      <c r="B2258" s="38"/>
      <c r="C2258" s="39" t="s">
        <v>1252</v>
      </c>
      <c r="D2258" s="39"/>
      <c r="E2258" s="38"/>
      <c r="F2258" s="40">
        <v>33.56</v>
      </c>
      <c r="G2258" s="41"/>
      <c r="H2258" s="42"/>
      <c r="I2258" s="41"/>
      <c r="J2258" s="43"/>
      <c r="K2258" s="44"/>
      <c r="L2258" s="41"/>
      <c r="M2258" s="41"/>
      <c r="N2258" s="41"/>
      <c r="O2258" s="58" t="s">
        <v>2</v>
      </c>
      <c r="P2258" s="41"/>
      <c r="Q2258" s="41"/>
      <c r="R2258" s="401"/>
      <c r="S2258" s="401"/>
    </row>
    <row r="2259" spans="1:27" s="36" customFormat="1" ht="11.25" outlineLevel="4" x14ac:dyDescent="0.2">
      <c r="A2259" s="37"/>
      <c r="B2259" s="38"/>
      <c r="C2259" s="39" t="s">
        <v>1</v>
      </c>
      <c r="D2259" s="39"/>
      <c r="E2259" s="38"/>
      <c r="F2259" s="40">
        <v>255.16000000000003</v>
      </c>
      <c r="G2259" s="41"/>
      <c r="H2259" s="42"/>
      <c r="I2259" s="41"/>
      <c r="J2259" s="43"/>
      <c r="K2259" s="44"/>
      <c r="L2259" s="41"/>
      <c r="M2259" s="41"/>
      <c r="N2259" s="41"/>
      <c r="O2259" s="58" t="s">
        <v>2</v>
      </c>
      <c r="P2259" s="41"/>
      <c r="Q2259" s="41"/>
      <c r="R2259" s="401"/>
      <c r="S2259" s="401"/>
    </row>
    <row r="2260" spans="1:27" s="36" customFormat="1" ht="11.25" outlineLevel="4" x14ac:dyDescent="0.2">
      <c r="A2260" s="37"/>
      <c r="B2260" s="38"/>
      <c r="C2260" s="39" t="s">
        <v>184</v>
      </c>
      <c r="D2260" s="39"/>
      <c r="E2260" s="38"/>
      <c r="F2260" s="40">
        <v>0</v>
      </c>
      <c r="G2260" s="41"/>
      <c r="H2260" s="42"/>
      <c r="I2260" s="41"/>
      <c r="J2260" s="43"/>
      <c r="K2260" s="44"/>
      <c r="L2260" s="41"/>
      <c r="M2260" s="41"/>
      <c r="N2260" s="41"/>
      <c r="O2260" s="58" t="s">
        <v>2</v>
      </c>
      <c r="P2260" s="41"/>
      <c r="Q2260" s="41"/>
      <c r="R2260" s="401"/>
      <c r="S2260" s="401"/>
    </row>
    <row r="2261" spans="1:27" s="36" customFormat="1" ht="11.25" outlineLevel="4" x14ac:dyDescent="0.2">
      <c r="A2261" s="37"/>
      <c r="B2261" s="38"/>
      <c r="C2261" s="39" t="s">
        <v>1403</v>
      </c>
      <c r="D2261" s="39"/>
      <c r="E2261" s="38"/>
      <c r="F2261" s="40">
        <v>0</v>
      </c>
      <c r="G2261" s="41"/>
      <c r="H2261" s="42"/>
      <c r="I2261" s="41"/>
      <c r="J2261" s="43"/>
      <c r="K2261" s="44"/>
      <c r="L2261" s="41"/>
      <c r="M2261" s="41"/>
      <c r="N2261" s="41"/>
      <c r="O2261" s="58" t="s">
        <v>2</v>
      </c>
      <c r="P2261" s="41"/>
      <c r="Q2261" s="41"/>
      <c r="R2261" s="401"/>
      <c r="S2261" s="401"/>
    </row>
    <row r="2262" spans="1:27" s="36" customFormat="1" ht="11.25" outlineLevel="4" x14ac:dyDescent="0.2">
      <c r="A2262" s="37"/>
      <c r="B2262" s="38"/>
      <c r="C2262" s="39" t="s">
        <v>1335</v>
      </c>
      <c r="D2262" s="39"/>
      <c r="E2262" s="38"/>
      <c r="F2262" s="40">
        <v>110.80000000000001</v>
      </c>
      <c r="G2262" s="41"/>
      <c r="H2262" s="42"/>
      <c r="I2262" s="41"/>
      <c r="J2262" s="43"/>
      <c r="K2262" s="44"/>
      <c r="L2262" s="41"/>
      <c r="M2262" s="41"/>
      <c r="N2262" s="41"/>
      <c r="O2262" s="58" t="s">
        <v>2</v>
      </c>
      <c r="P2262" s="41"/>
      <c r="Q2262" s="41"/>
      <c r="R2262" s="401"/>
      <c r="S2262" s="401"/>
    </row>
    <row r="2263" spans="1:27" s="36" customFormat="1" ht="11.25" outlineLevel="4" x14ac:dyDescent="0.2">
      <c r="A2263" s="37"/>
      <c r="B2263" s="38"/>
      <c r="C2263" s="39" t="s">
        <v>1336</v>
      </c>
      <c r="D2263" s="39"/>
      <c r="E2263" s="38"/>
      <c r="F2263" s="40">
        <v>110.80000000000001</v>
      </c>
      <c r="G2263" s="41"/>
      <c r="H2263" s="42"/>
      <c r="I2263" s="41"/>
      <c r="J2263" s="43"/>
      <c r="K2263" s="44"/>
      <c r="L2263" s="41"/>
      <c r="M2263" s="41"/>
      <c r="N2263" s="41"/>
      <c r="O2263" s="58" t="s">
        <v>2</v>
      </c>
      <c r="P2263" s="41"/>
      <c r="Q2263" s="41"/>
      <c r="R2263" s="401"/>
      <c r="S2263" s="401"/>
    </row>
    <row r="2264" spans="1:27" s="36" customFormat="1" ht="11.25" outlineLevel="4" x14ac:dyDescent="0.2">
      <c r="A2264" s="37"/>
      <c r="B2264" s="38"/>
      <c r="C2264" s="39" t="s">
        <v>1252</v>
      </c>
      <c r="D2264" s="39"/>
      <c r="E2264" s="38"/>
      <c r="F2264" s="40">
        <v>33.56</v>
      </c>
      <c r="G2264" s="41"/>
      <c r="H2264" s="42"/>
      <c r="I2264" s="41"/>
      <c r="J2264" s="43"/>
      <c r="K2264" s="44"/>
      <c r="L2264" s="41"/>
      <c r="M2264" s="41"/>
      <c r="N2264" s="41"/>
      <c r="O2264" s="58" t="s">
        <v>2</v>
      </c>
      <c r="P2264" s="41"/>
      <c r="Q2264" s="41"/>
      <c r="R2264" s="401"/>
      <c r="S2264" s="401"/>
    </row>
    <row r="2265" spans="1:27" s="36" customFormat="1" ht="11.25" outlineLevel="4" x14ac:dyDescent="0.2">
      <c r="A2265" s="37"/>
      <c r="B2265" s="38"/>
      <c r="C2265" s="39" t="s">
        <v>1</v>
      </c>
      <c r="D2265" s="39"/>
      <c r="E2265" s="38"/>
      <c r="F2265" s="40">
        <v>255.16000000000003</v>
      </c>
      <c r="G2265" s="41"/>
      <c r="H2265" s="42"/>
      <c r="I2265" s="41"/>
      <c r="J2265" s="43"/>
      <c r="K2265" s="44"/>
      <c r="L2265" s="41"/>
      <c r="M2265" s="41"/>
      <c r="N2265" s="41"/>
      <c r="O2265" s="58" t="s">
        <v>2</v>
      </c>
      <c r="P2265" s="41"/>
      <c r="Q2265" s="41"/>
      <c r="R2265" s="401"/>
      <c r="S2265" s="401"/>
    </row>
    <row r="2266" spans="1:27" s="30" customFormat="1" ht="24" outlineLevel="3" x14ac:dyDescent="0.2">
      <c r="A2266" s="12">
        <v>4</v>
      </c>
      <c r="B2266" s="31" t="s">
        <v>408</v>
      </c>
      <c r="C2266" s="32" t="s">
        <v>1860</v>
      </c>
      <c r="D2266" s="32"/>
      <c r="E2266" s="13" t="s">
        <v>0</v>
      </c>
      <c r="F2266" s="33">
        <v>1368.66</v>
      </c>
      <c r="G2266" s="14">
        <v>0</v>
      </c>
      <c r="H2266" s="33">
        <f>F2266*(1+G2266/100)</f>
        <v>1368.66</v>
      </c>
      <c r="I2266" s="475"/>
      <c r="J2266" s="15">
        <f>H2266*I2266</f>
        <v>0</v>
      </c>
      <c r="K2266" s="34"/>
      <c r="L2266" s="35">
        <f>H2266*K2266</f>
        <v>0</v>
      </c>
      <c r="M2266" s="34"/>
      <c r="N2266" s="35">
        <f>H2266*M2266</f>
        <v>0</v>
      </c>
      <c r="O2266" s="15">
        <v>21</v>
      </c>
      <c r="P2266" s="15">
        <f>J2266*(O2266/100)</f>
        <v>0</v>
      </c>
      <c r="Q2266" s="15">
        <f>J2266+P2266</f>
        <v>0</v>
      </c>
      <c r="R2266" s="400"/>
      <c r="S2266" s="400"/>
      <c r="T2266" s="232"/>
      <c r="U2266" s="232"/>
      <c r="V2266" s="232"/>
      <c r="W2266" s="232"/>
      <c r="X2266" s="232"/>
      <c r="Y2266" s="232"/>
      <c r="Z2266" s="232"/>
      <c r="AA2266" s="232"/>
    </row>
    <row r="2267" spans="1:27" s="60" customFormat="1" ht="12.75" customHeight="1" outlineLevel="3" x14ac:dyDescent="0.2">
      <c r="A2267" s="61"/>
      <c r="B2267" s="62"/>
      <c r="C2267" s="63"/>
      <c r="D2267" s="65"/>
      <c r="E2267" s="62"/>
      <c r="F2267" s="64"/>
      <c r="G2267" s="65"/>
      <c r="H2267" s="64"/>
      <c r="I2267" s="65"/>
      <c r="J2267" s="66"/>
      <c r="K2267" s="67"/>
      <c r="L2267" s="65"/>
      <c r="M2267" s="65"/>
      <c r="N2267" s="65"/>
      <c r="O2267" s="59" t="s">
        <v>2</v>
      </c>
      <c r="P2267" s="65"/>
      <c r="Q2267" s="65"/>
      <c r="R2267" s="402"/>
      <c r="S2267" s="402"/>
      <c r="T2267" s="233"/>
      <c r="U2267" s="233"/>
      <c r="V2267" s="233"/>
      <c r="W2267" s="233"/>
      <c r="X2267" s="233"/>
      <c r="Y2267" s="233"/>
      <c r="Z2267" s="233"/>
      <c r="AA2267" s="233"/>
    </row>
    <row r="2268" spans="1:27" s="21" customFormat="1" ht="16.5" customHeight="1" outlineLevel="2" x14ac:dyDescent="0.2">
      <c r="A2268" s="22"/>
      <c r="B2268" s="23"/>
      <c r="C2268" s="23" t="s">
        <v>1502</v>
      </c>
      <c r="D2268" s="29"/>
      <c r="E2268" s="6"/>
      <c r="F2268" s="24"/>
      <c r="G2268" s="25"/>
      <c r="H2268" s="24"/>
      <c r="I2268" s="25"/>
      <c r="J2268" s="26">
        <f>SUBTOTAL(9,J2269:J2290)</f>
        <v>0</v>
      </c>
      <c r="K2268" s="27"/>
      <c r="L2268" s="28">
        <f>SUBTOTAL(9,L2269:L2290)</f>
        <v>8.638185000000001E-2</v>
      </c>
      <c r="M2268" s="25"/>
      <c r="N2268" s="28">
        <f>SUBTOTAL(9,N2269:N2290)</f>
        <v>0</v>
      </c>
      <c r="O2268" s="57" t="s">
        <v>2</v>
      </c>
      <c r="P2268" s="26">
        <f>SUBTOTAL(9,P2269:P2290)</f>
        <v>0</v>
      </c>
      <c r="Q2268" s="26">
        <f>SUBTOTAL(9,Q2269:Q2290)</f>
        <v>0</v>
      </c>
      <c r="R2268" s="399"/>
      <c r="S2268" s="399"/>
      <c r="T2268" s="231"/>
      <c r="U2268" s="231"/>
      <c r="V2268" s="231"/>
      <c r="W2268" s="231"/>
      <c r="X2268" s="231"/>
      <c r="Y2268" s="231"/>
      <c r="Z2268" s="231"/>
      <c r="AA2268" s="231"/>
    </row>
    <row r="2269" spans="1:27" s="30" customFormat="1" ht="12" outlineLevel="3" x14ac:dyDescent="0.2">
      <c r="A2269" s="12">
        <v>1</v>
      </c>
      <c r="B2269" s="31" t="s">
        <v>307</v>
      </c>
      <c r="C2269" s="32" t="s">
        <v>1806</v>
      </c>
      <c r="D2269" s="32" t="s">
        <v>13</v>
      </c>
      <c r="E2269" s="13" t="s">
        <v>6</v>
      </c>
      <c r="F2269" s="33">
        <v>488.68</v>
      </c>
      <c r="G2269" s="14">
        <v>0</v>
      </c>
      <c r="H2269" s="33">
        <f>F2269*(1+G2269/100)</f>
        <v>488.68</v>
      </c>
      <c r="I2269" s="475"/>
      <c r="J2269" s="15">
        <f>H2269*I2269</f>
        <v>0</v>
      </c>
      <c r="K2269" s="34">
        <v>6.0000000000000002E-5</v>
      </c>
      <c r="L2269" s="35">
        <f>H2269*K2269</f>
        <v>2.9320800000000001E-2</v>
      </c>
      <c r="M2269" s="34"/>
      <c r="N2269" s="35">
        <f>H2269*M2269</f>
        <v>0</v>
      </c>
      <c r="O2269" s="15">
        <v>21</v>
      </c>
      <c r="P2269" s="15">
        <f>J2269*(O2269/100)</f>
        <v>0</v>
      </c>
      <c r="Q2269" s="15">
        <f>J2269+P2269</f>
        <v>0</v>
      </c>
      <c r="R2269" s="400"/>
      <c r="S2269" s="400"/>
      <c r="T2269" s="232"/>
      <c r="U2269" s="232"/>
      <c r="V2269" s="232"/>
      <c r="W2269" s="232"/>
      <c r="X2269" s="232"/>
      <c r="Y2269" s="232"/>
      <c r="Z2269" s="232"/>
      <c r="AA2269" s="232"/>
    </row>
    <row r="2270" spans="1:27" s="30" customFormat="1" ht="12" outlineLevel="3" x14ac:dyDescent="0.2">
      <c r="A2270" s="12">
        <v>2</v>
      </c>
      <c r="B2270" s="31" t="s">
        <v>611</v>
      </c>
      <c r="C2270" s="32" t="s">
        <v>1485</v>
      </c>
      <c r="D2270" s="32" t="s">
        <v>13</v>
      </c>
      <c r="E2270" s="13" t="s">
        <v>26</v>
      </c>
      <c r="F2270" s="33">
        <v>394</v>
      </c>
      <c r="G2270" s="14">
        <v>0</v>
      </c>
      <c r="H2270" s="33">
        <f>F2270*(1+G2270/100)</f>
        <v>394</v>
      </c>
      <c r="I2270" s="475"/>
      <c r="J2270" s="15">
        <f>H2270*I2270</f>
        <v>0</v>
      </c>
      <c r="K2270" s="34">
        <v>5.0000000000000002E-5</v>
      </c>
      <c r="L2270" s="35">
        <f>H2270*K2270</f>
        <v>1.9700000000000002E-2</v>
      </c>
      <c r="M2270" s="34"/>
      <c r="N2270" s="35">
        <f>H2270*M2270</f>
        <v>0</v>
      </c>
      <c r="O2270" s="15">
        <v>21</v>
      </c>
      <c r="P2270" s="15">
        <f>J2270*(O2270/100)</f>
        <v>0</v>
      </c>
      <c r="Q2270" s="15">
        <f>J2270+P2270</f>
        <v>0</v>
      </c>
      <c r="R2270" s="400"/>
      <c r="S2270" s="400"/>
      <c r="T2270" s="232"/>
      <c r="U2270" s="232"/>
      <c r="V2270" s="232"/>
      <c r="W2270" s="232"/>
      <c r="X2270" s="232"/>
      <c r="Y2270" s="232"/>
      <c r="Z2270" s="232"/>
      <c r="AA2270" s="232"/>
    </row>
    <row r="2271" spans="1:27" s="36" customFormat="1" ht="11.25" outlineLevel="4" x14ac:dyDescent="0.2">
      <c r="A2271" s="37"/>
      <c r="B2271" s="38"/>
      <c r="C2271" s="39" t="s">
        <v>829</v>
      </c>
      <c r="D2271" s="39"/>
      <c r="E2271" s="38"/>
      <c r="F2271" s="40">
        <v>342</v>
      </c>
      <c r="G2271" s="41"/>
      <c r="H2271" s="42"/>
      <c r="I2271" s="41"/>
      <c r="J2271" s="43"/>
      <c r="K2271" s="44"/>
      <c r="L2271" s="41"/>
      <c r="M2271" s="41"/>
      <c r="N2271" s="41"/>
      <c r="O2271" s="58" t="s">
        <v>2</v>
      </c>
      <c r="P2271" s="41"/>
      <c r="Q2271" s="41"/>
      <c r="R2271" s="401"/>
      <c r="S2271" s="401"/>
    </row>
    <row r="2272" spans="1:27" s="36" customFormat="1" ht="11.25" outlineLevel="4" x14ac:dyDescent="0.2">
      <c r="A2272" s="37"/>
      <c r="B2272" s="38"/>
      <c r="C2272" s="39" t="s">
        <v>786</v>
      </c>
      <c r="D2272" s="39"/>
      <c r="E2272" s="38"/>
      <c r="F2272" s="40">
        <v>36</v>
      </c>
      <c r="G2272" s="41"/>
      <c r="H2272" s="42"/>
      <c r="I2272" s="41"/>
      <c r="J2272" s="43"/>
      <c r="K2272" s="44"/>
      <c r="L2272" s="41"/>
      <c r="M2272" s="41"/>
      <c r="N2272" s="41"/>
      <c r="O2272" s="58" t="s">
        <v>2</v>
      </c>
      <c r="P2272" s="41"/>
      <c r="Q2272" s="41"/>
      <c r="R2272" s="401"/>
      <c r="S2272" s="401"/>
    </row>
    <row r="2273" spans="1:27" s="36" customFormat="1" ht="11.25" outlineLevel="4" x14ac:dyDescent="0.2">
      <c r="A2273" s="37"/>
      <c r="B2273" s="38"/>
      <c r="C2273" s="39" t="s">
        <v>787</v>
      </c>
      <c r="D2273" s="39"/>
      <c r="E2273" s="38"/>
      <c r="F2273" s="40">
        <v>16</v>
      </c>
      <c r="G2273" s="41"/>
      <c r="H2273" s="42"/>
      <c r="I2273" s="41"/>
      <c r="J2273" s="43"/>
      <c r="K2273" s="44"/>
      <c r="L2273" s="41"/>
      <c r="M2273" s="41"/>
      <c r="N2273" s="41"/>
      <c r="O2273" s="58" t="s">
        <v>2</v>
      </c>
      <c r="P2273" s="41"/>
      <c r="Q2273" s="41"/>
      <c r="R2273" s="401"/>
      <c r="S2273" s="401"/>
    </row>
    <row r="2274" spans="1:27" s="30" customFormat="1" ht="24" outlineLevel="3" x14ac:dyDescent="0.2">
      <c r="A2274" s="12">
        <v>3</v>
      </c>
      <c r="B2274" s="31" t="s">
        <v>82</v>
      </c>
      <c r="C2274" s="32" t="s">
        <v>2004</v>
      </c>
      <c r="D2274" s="32" t="s">
        <v>13</v>
      </c>
      <c r="E2274" s="13" t="s">
        <v>6</v>
      </c>
      <c r="F2274" s="33">
        <v>488.67952000000008</v>
      </c>
      <c r="G2274" s="14">
        <v>0</v>
      </c>
      <c r="H2274" s="33">
        <f>F2274*(1+G2274/100)</f>
        <v>488.67952000000008</v>
      </c>
      <c r="I2274" s="475"/>
      <c r="J2274" s="15">
        <f>H2274*I2274</f>
        <v>0</v>
      </c>
      <c r="K2274" s="34"/>
      <c r="L2274" s="35">
        <f>H2274*K2274</f>
        <v>0</v>
      </c>
      <c r="M2274" s="34"/>
      <c r="N2274" s="35">
        <f>H2274*M2274</f>
        <v>0</v>
      </c>
      <c r="O2274" s="15">
        <v>21</v>
      </c>
      <c r="P2274" s="15">
        <f>J2274*(O2274/100)</f>
        <v>0</v>
      </c>
      <c r="Q2274" s="15">
        <f>J2274+P2274</f>
        <v>0</v>
      </c>
      <c r="R2274" s="400"/>
      <c r="S2274" s="400"/>
      <c r="T2274" s="232"/>
      <c r="U2274" s="232"/>
      <c r="V2274" s="232"/>
      <c r="W2274" s="232"/>
      <c r="X2274" s="232"/>
      <c r="Y2274" s="232"/>
      <c r="Z2274" s="232"/>
      <c r="AA2274" s="232"/>
    </row>
    <row r="2275" spans="1:27" s="36" customFormat="1" ht="11.25" outlineLevel="4" x14ac:dyDescent="0.2">
      <c r="A2275" s="37"/>
      <c r="B2275" s="38"/>
      <c r="C2275" s="39" t="s">
        <v>1393</v>
      </c>
      <c r="D2275" s="39"/>
      <c r="E2275" s="38"/>
      <c r="F2275" s="40">
        <v>389.51900000000006</v>
      </c>
      <c r="G2275" s="41"/>
      <c r="H2275" s="42"/>
      <c r="I2275" s="41"/>
      <c r="J2275" s="43"/>
      <c r="K2275" s="44"/>
      <c r="L2275" s="41"/>
      <c r="M2275" s="41"/>
      <c r="N2275" s="41"/>
      <c r="O2275" s="58" t="s">
        <v>2</v>
      </c>
      <c r="P2275" s="41"/>
      <c r="Q2275" s="41"/>
      <c r="R2275" s="401"/>
      <c r="S2275" s="401"/>
    </row>
    <row r="2276" spans="1:27" s="36" customFormat="1" ht="11.25" outlineLevel="4" x14ac:dyDescent="0.2">
      <c r="A2276" s="37"/>
      <c r="B2276" s="38"/>
      <c r="C2276" s="39" t="s">
        <v>1383</v>
      </c>
      <c r="D2276" s="39"/>
      <c r="E2276" s="38"/>
      <c r="F2276" s="40">
        <v>41.00200000000001</v>
      </c>
      <c r="G2276" s="41"/>
      <c r="H2276" s="42"/>
      <c r="I2276" s="41"/>
      <c r="J2276" s="43"/>
      <c r="K2276" s="44"/>
      <c r="L2276" s="41"/>
      <c r="M2276" s="41"/>
      <c r="N2276" s="41"/>
      <c r="O2276" s="58" t="s">
        <v>2</v>
      </c>
      <c r="P2276" s="41"/>
      <c r="Q2276" s="41"/>
      <c r="R2276" s="401"/>
      <c r="S2276" s="401"/>
    </row>
    <row r="2277" spans="1:27" s="36" customFormat="1" ht="11.25" outlineLevel="4" x14ac:dyDescent="0.2">
      <c r="A2277" s="37"/>
      <c r="B2277" s="38"/>
      <c r="C2277" s="39" t="s">
        <v>1190</v>
      </c>
      <c r="D2277" s="39"/>
      <c r="E2277" s="38"/>
      <c r="F2277" s="40">
        <v>5.7999999999999989</v>
      </c>
      <c r="G2277" s="41"/>
      <c r="H2277" s="42"/>
      <c r="I2277" s="41"/>
      <c r="J2277" s="43"/>
      <c r="K2277" s="44"/>
      <c r="L2277" s="41"/>
      <c r="M2277" s="41"/>
      <c r="N2277" s="41"/>
      <c r="O2277" s="58" t="s">
        <v>2</v>
      </c>
      <c r="P2277" s="41"/>
      <c r="Q2277" s="41"/>
      <c r="R2277" s="401"/>
      <c r="S2277" s="401"/>
    </row>
    <row r="2278" spans="1:27" s="36" customFormat="1" ht="11.25" outlineLevel="4" x14ac:dyDescent="0.2">
      <c r="A2278" s="37"/>
      <c r="B2278" s="38"/>
      <c r="C2278" s="39" t="s">
        <v>1</v>
      </c>
      <c r="D2278" s="39"/>
      <c r="E2278" s="38"/>
      <c r="F2278" s="40">
        <v>436.32100000000008</v>
      </c>
      <c r="G2278" s="41"/>
      <c r="H2278" s="42"/>
      <c r="I2278" s="41"/>
      <c r="J2278" s="43"/>
      <c r="K2278" s="44"/>
      <c r="L2278" s="41"/>
      <c r="M2278" s="41"/>
      <c r="N2278" s="41"/>
      <c r="O2278" s="58" t="s">
        <v>2</v>
      </c>
      <c r="P2278" s="41"/>
      <c r="Q2278" s="41"/>
      <c r="R2278" s="401"/>
      <c r="S2278" s="401"/>
    </row>
    <row r="2279" spans="1:27" s="36" customFormat="1" ht="11.25" outlineLevel="4" x14ac:dyDescent="0.2">
      <c r="A2279" s="37"/>
      <c r="B2279" s="38"/>
      <c r="C2279" s="39" t="s">
        <v>1509</v>
      </c>
      <c r="D2279" s="39"/>
      <c r="E2279" s="38"/>
      <c r="F2279" s="40">
        <v>52.358519999999999</v>
      </c>
      <c r="G2279" s="41"/>
      <c r="H2279" s="42"/>
      <c r="I2279" s="41"/>
      <c r="J2279" s="43"/>
      <c r="K2279" s="44"/>
      <c r="L2279" s="41"/>
      <c r="M2279" s="41"/>
      <c r="N2279" s="41"/>
      <c r="O2279" s="58" t="s">
        <v>2</v>
      </c>
      <c r="P2279" s="41"/>
      <c r="Q2279" s="41"/>
      <c r="R2279" s="401"/>
      <c r="S2279" s="401"/>
    </row>
    <row r="2280" spans="1:27" s="30" customFormat="1" ht="12" outlineLevel="3" x14ac:dyDescent="0.2">
      <c r="A2280" s="12">
        <v>4</v>
      </c>
      <c r="B2280" s="31" t="s">
        <v>308</v>
      </c>
      <c r="C2280" s="32" t="s">
        <v>1807</v>
      </c>
      <c r="D2280" s="32" t="s">
        <v>15</v>
      </c>
      <c r="E2280" s="13" t="s">
        <v>6</v>
      </c>
      <c r="F2280" s="33">
        <v>581.221</v>
      </c>
      <c r="G2280" s="14">
        <v>0</v>
      </c>
      <c r="H2280" s="33">
        <f>F2280*(1+G2280/100)</f>
        <v>581.221</v>
      </c>
      <c r="I2280" s="475"/>
      <c r="J2280" s="15">
        <f>H2280*I2280</f>
        <v>0</v>
      </c>
      <c r="K2280" s="34">
        <v>5.0000000000000002E-5</v>
      </c>
      <c r="L2280" s="35">
        <f>H2280*K2280</f>
        <v>2.9061050000000001E-2</v>
      </c>
      <c r="M2280" s="34"/>
      <c r="N2280" s="35">
        <f>H2280*M2280</f>
        <v>0</v>
      </c>
      <c r="O2280" s="15">
        <v>21</v>
      </c>
      <c r="P2280" s="15">
        <f>J2280*(O2280/100)</f>
        <v>0</v>
      </c>
      <c r="Q2280" s="15">
        <f>J2280+P2280</f>
        <v>0</v>
      </c>
      <c r="R2280" s="400"/>
      <c r="S2280" s="400"/>
      <c r="T2280" s="232"/>
      <c r="U2280" s="232"/>
      <c r="V2280" s="232"/>
      <c r="W2280" s="232"/>
      <c r="X2280" s="232"/>
      <c r="Y2280" s="232"/>
      <c r="Z2280" s="232"/>
      <c r="AA2280" s="232"/>
    </row>
    <row r="2281" spans="1:27" s="30" customFormat="1" ht="12" outlineLevel="3" x14ac:dyDescent="0.2">
      <c r="A2281" s="12">
        <v>5</v>
      </c>
      <c r="B2281" s="31" t="s">
        <v>611</v>
      </c>
      <c r="C2281" s="32" t="s">
        <v>1485</v>
      </c>
      <c r="D2281" s="32" t="s">
        <v>15</v>
      </c>
      <c r="E2281" s="13" t="s">
        <v>26</v>
      </c>
      <c r="F2281" s="33">
        <v>166</v>
      </c>
      <c r="G2281" s="14">
        <v>0</v>
      </c>
      <c r="H2281" s="33">
        <f>F2281*(1+G2281/100)</f>
        <v>166</v>
      </c>
      <c r="I2281" s="475"/>
      <c r="J2281" s="15">
        <f>H2281*I2281</f>
        <v>0</v>
      </c>
      <c r="K2281" s="34">
        <v>5.0000000000000002E-5</v>
      </c>
      <c r="L2281" s="35">
        <f>H2281*K2281</f>
        <v>8.3000000000000001E-3</v>
      </c>
      <c r="M2281" s="34"/>
      <c r="N2281" s="35">
        <f>H2281*M2281</f>
        <v>0</v>
      </c>
      <c r="O2281" s="15">
        <v>21</v>
      </c>
      <c r="P2281" s="15">
        <f>J2281*(O2281/100)</f>
        <v>0</v>
      </c>
      <c r="Q2281" s="15">
        <f>J2281+P2281</f>
        <v>0</v>
      </c>
      <c r="R2281" s="400"/>
      <c r="S2281" s="400"/>
      <c r="T2281" s="232"/>
      <c r="U2281" s="232"/>
      <c r="V2281" s="232"/>
      <c r="W2281" s="232"/>
      <c r="X2281" s="232"/>
      <c r="Y2281" s="232"/>
      <c r="Z2281" s="232"/>
      <c r="AA2281" s="232"/>
    </row>
    <row r="2282" spans="1:27" s="36" customFormat="1" ht="11.25" outlineLevel="4" x14ac:dyDescent="0.2">
      <c r="A2282" s="37"/>
      <c r="B2282" s="38"/>
      <c r="C2282" s="39" t="s">
        <v>522</v>
      </c>
      <c r="D2282" s="39"/>
      <c r="E2282" s="38"/>
      <c r="F2282" s="40">
        <v>70</v>
      </c>
      <c r="G2282" s="41"/>
      <c r="H2282" s="42"/>
      <c r="I2282" s="41"/>
      <c r="J2282" s="43"/>
      <c r="K2282" s="44"/>
      <c r="L2282" s="41"/>
      <c r="M2282" s="41"/>
      <c r="N2282" s="41"/>
      <c r="O2282" s="58" t="s">
        <v>2</v>
      </c>
      <c r="P2282" s="41"/>
      <c r="Q2282" s="41"/>
      <c r="R2282" s="401"/>
      <c r="S2282" s="401"/>
    </row>
    <row r="2283" spans="1:27" s="36" customFormat="1" ht="11.25" outlineLevel="4" x14ac:dyDescent="0.2">
      <c r="A2283" s="37"/>
      <c r="B2283" s="38"/>
      <c r="C2283" s="39" t="s">
        <v>476</v>
      </c>
      <c r="D2283" s="39"/>
      <c r="E2283" s="38"/>
      <c r="F2283" s="40">
        <v>96</v>
      </c>
      <c r="G2283" s="41"/>
      <c r="H2283" s="42"/>
      <c r="I2283" s="41"/>
      <c r="J2283" s="43"/>
      <c r="K2283" s="44"/>
      <c r="L2283" s="41"/>
      <c r="M2283" s="41"/>
      <c r="N2283" s="41"/>
      <c r="O2283" s="58" t="s">
        <v>2</v>
      </c>
      <c r="P2283" s="41"/>
      <c r="Q2283" s="41"/>
      <c r="R2283" s="401"/>
      <c r="S2283" s="401"/>
    </row>
    <row r="2284" spans="1:27" s="30" customFormat="1" ht="24" outlineLevel="3" x14ac:dyDescent="0.2">
      <c r="A2284" s="12">
        <v>6</v>
      </c>
      <c r="B2284" s="31" t="s">
        <v>83</v>
      </c>
      <c r="C2284" s="32" t="s">
        <v>1990</v>
      </c>
      <c r="D2284" s="32" t="s">
        <v>15</v>
      </c>
      <c r="E2284" s="13" t="s">
        <v>6</v>
      </c>
      <c r="F2284" s="33">
        <v>581.22064000000012</v>
      </c>
      <c r="G2284" s="14">
        <v>0</v>
      </c>
      <c r="H2284" s="33">
        <f>F2284*(1+G2284/100)</f>
        <v>581.22064000000012</v>
      </c>
      <c r="I2284" s="475"/>
      <c r="J2284" s="15">
        <f>H2284*I2284</f>
        <v>0</v>
      </c>
      <c r="K2284" s="34"/>
      <c r="L2284" s="35">
        <f>H2284*K2284</f>
        <v>0</v>
      </c>
      <c r="M2284" s="34"/>
      <c r="N2284" s="35">
        <f>H2284*M2284</f>
        <v>0</v>
      </c>
      <c r="O2284" s="15">
        <v>21</v>
      </c>
      <c r="P2284" s="15">
        <f>J2284*(O2284/100)</f>
        <v>0</v>
      </c>
      <c r="Q2284" s="15">
        <f>J2284+P2284</f>
        <v>0</v>
      </c>
      <c r="R2284" s="400"/>
      <c r="S2284" s="400"/>
      <c r="T2284" s="232"/>
      <c r="U2284" s="232"/>
      <c r="V2284" s="232"/>
      <c r="W2284" s="232"/>
      <c r="X2284" s="232"/>
      <c r="Y2284" s="232"/>
      <c r="Z2284" s="232"/>
      <c r="AA2284" s="232"/>
    </row>
    <row r="2285" spans="1:27" s="36" customFormat="1" ht="11.25" outlineLevel="4" x14ac:dyDescent="0.2">
      <c r="A2285" s="37"/>
      <c r="B2285" s="38"/>
      <c r="C2285" s="39" t="s">
        <v>1399</v>
      </c>
      <c r="D2285" s="39"/>
      <c r="E2285" s="38"/>
      <c r="F2285" s="40">
        <v>238.35499999999999</v>
      </c>
      <c r="G2285" s="41"/>
      <c r="H2285" s="42"/>
      <c r="I2285" s="41"/>
      <c r="J2285" s="43"/>
      <c r="K2285" s="44"/>
      <c r="L2285" s="41"/>
      <c r="M2285" s="41"/>
      <c r="N2285" s="41"/>
      <c r="O2285" s="58" t="s">
        <v>2</v>
      </c>
      <c r="P2285" s="41"/>
      <c r="Q2285" s="41"/>
      <c r="R2285" s="401"/>
      <c r="S2285" s="401"/>
    </row>
    <row r="2286" spans="1:27" s="36" customFormat="1" ht="11.25" outlineLevel="4" x14ac:dyDescent="0.2">
      <c r="A2286" s="37"/>
      <c r="B2286" s="38"/>
      <c r="C2286" s="39" t="s">
        <v>1398</v>
      </c>
      <c r="D2286" s="39"/>
      <c r="E2286" s="38"/>
      <c r="F2286" s="40">
        <v>280.59200000000004</v>
      </c>
      <c r="G2286" s="41"/>
      <c r="H2286" s="42"/>
      <c r="I2286" s="41"/>
      <c r="J2286" s="43"/>
      <c r="K2286" s="44"/>
      <c r="L2286" s="41"/>
      <c r="M2286" s="41"/>
      <c r="N2286" s="41"/>
      <c r="O2286" s="58" t="s">
        <v>2</v>
      </c>
      <c r="P2286" s="41"/>
      <c r="Q2286" s="41"/>
      <c r="R2286" s="401"/>
      <c r="S2286" s="401"/>
    </row>
    <row r="2287" spans="1:27" s="36" customFormat="1" ht="11.25" outlineLevel="4" x14ac:dyDescent="0.2">
      <c r="A2287" s="37"/>
      <c r="B2287" s="38"/>
      <c r="C2287" s="39" t="s">
        <v>1</v>
      </c>
      <c r="D2287" s="39"/>
      <c r="E2287" s="38"/>
      <c r="F2287" s="40">
        <v>518.94700000000012</v>
      </c>
      <c r="G2287" s="41"/>
      <c r="H2287" s="42"/>
      <c r="I2287" s="41"/>
      <c r="J2287" s="43"/>
      <c r="K2287" s="44"/>
      <c r="L2287" s="41"/>
      <c r="M2287" s="41"/>
      <c r="N2287" s="41"/>
      <c r="O2287" s="58" t="s">
        <v>2</v>
      </c>
      <c r="P2287" s="41"/>
      <c r="Q2287" s="41"/>
      <c r="R2287" s="401"/>
      <c r="S2287" s="401"/>
    </row>
    <row r="2288" spans="1:27" s="36" customFormat="1" ht="11.25" outlineLevel="4" x14ac:dyDescent="0.2">
      <c r="A2288" s="37"/>
      <c r="B2288" s="38"/>
      <c r="C2288" s="39" t="s">
        <v>1510</v>
      </c>
      <c r="D2288" s="39"/>
      <c r="E2288" s="38"/>
      <c r="F2288" s="40">
        <v>62.27364</v>
      </c>
      <c r="G2288" s="41"/>
      <c r="H2288" s="42"/>
      <c r="I2288" s="41"/>
      <c r="J2288" s="43"/>
      <c r="K2288" s="44"/>
      <c r="L2288" s="41"/>
      <c r="M2288" s="41"/>
      <c r="N2288" s="41"/>
      <c r="O2288" s="58" t="s">
        <v>2</v>
      </c>
      <c r="P2288" s="41"/>
      <c r="Q2288" s="41"/>
      <c r="R2288" s="401"/>
      <c r="S2288" s="401"/>
    </row>
    <row r="2289" spans="1:27" s="30" customFormat="1" ht="24" outlineLevel="3" x14ac:dyDescent="0.2">
      <c r="A2289" s="12">
        <v>7</v>
      </c>
      <c r="B2289" s="31" t="s">
        <v>408</v>
      </c>
      <c r="C2289" s="32" t="s">
        <v>1860</v>
      </c>
      <c r="D2289" s="32"/>
      <c r="E2289" s="13" t="s">
        <v>0</v>
      </c>
      <c r="F2289" s="33">
        <f>SUM(J2269:J2288)/100</f>
        <v>0</v>
      </c>
      <c r="G2289" s="14">
        <v>0</v>
      </c>
      <c r="H2289" s="33">
        <f>F2289*(1+G2289/100)</f>
        <v>0</v>
      </c>
      <c r="I2289" s="475"/>
      <c r="J2289" s="15">
        <f>H2289*I2289</f>
        <v>0</v>
      </c>
      <c r="K2289" s="34"/>
      <c r="L2289" s="35">
        <f>H2289*K2289</f>
        <v>0</v>
      </c>
      <c r="M2289" s="34"/>
      <c r="N2289" s="35">
        <f>H2289*M2289</f>
        <v>0</v>
      </c>
      <c r="O2289" s="15">
        <v>21</v>
      </c>
      <c r="P2289" s="15">
        <f>J2289*(O2289/100)</f>
        <v>0</v>
      </c>
      <c r="Q2289" s="15">
        <f>J2289+P2289</f>
        <v>0</v>
      </c>
      <c r="R2289" s="400"/>
      <c r="S2289" s="400"/>
      <c r="T2289" s="232"/>
      <c r="U2289" s="232"/>
      <c r="V2289" s="232"/>
      <c r="W2289" s="232"/>
      <c r="X2289" s="232"/>
      <c r="Y2289" s="232"/>
      <c r="Z2289" s="232"/>
      <c r="AA2289" s="232"/>
    </row>
    <row r="2290" spans="1:27" s="60" customFormat="1" ht="12.75" customHeight="1" outlineLevel="3" x14ac:dyDescent="0.2">
      <c r="A2290" s="61"/>
      <c r="B2290" s="62"/>
      <c r="C2290" s="63"/>
      <c r="D2290" s="65"/>
      <c r="E2290" s="62"/>
      <c r="F2290" s="64"/>
      <c r="G2290" s="65"/>
      <c r="H2290" s="64"/>
      <c r="I2290" s="65"/>
      <c r="J2290" s="66"/>
      <c r="K2290" s="67"/>
      <c r="L2290" s="65"/>
      <c r="M2290" s="65"/>
      <c r="N2290" s="65"/>
      <c r="O2290" s="59" t="s">
        <v>2</v>
      </c>
      <c r="P2290" s="65"/>
      <c r="Q2290" s="65"/>
      <c r="R2290" s="402"/>
      <c r="S2290" s="402"/>
      <c r="T2290" s="233"/>
      <c r="U2290" s="233"/>
      <c r="V2290" s="233"/>
      <c r="W2290" s="233"/>
      <c r="X2290" s="233"/>
      <c r="Y2290" s="233"/>
      <c r="Z2290" s="233"/>
      <c r="AA2290" s="233"/>
    </row>
    <row r="2291" spans="1:27" s="21" customFormat="1" ht="16.5" customHeight="1" outlineLevel="2" x14ac:dyDescent="0.2">
      <c r="A2291" s="22"/>
      <c r="B2291" s="23"/>
      <c r="C2291" s="23" t="s">
        <v>1481</v>
      </c>
      <c r="D2291" s="29"/>
      <c r="E2291" s="6"/>
      <c r="F2291" s="24"/>
      <c r="G2291" s="25"/>
      <c r="H2291" s="24"/>
      <c r="I2291" s="25"/>
      <c r="J2291" s="26">
        <f>SUBTOTAL(9,J2292:J2304)</f>
        <v>0</v>
      </c>
      <c r="K2291" s="27"/>
      <c r="L2291" s="28">
        <f>SUBTOTAL(9,L2292:L2304)</f>
        <v>0</v>
      </c>
      <c r="M2291" s="25"/>
      <c r="N2291" s="28">
        <f>SUBTOTAL(9,N2292:N2304)</f>
        <v>0</v>
      </c>
      <c r="O2291" s="57" t="s">
        <v>2</v>
      </c>
      <c r="P2291" s="26">
        <f>SUBTOTAL(9,P2292:P2304)</f>
        <v>0</v>
      </c>
      <c r="Q2291" s="26">
        <f>SUBTOTAL(9,Q2292:Q2304)</f>
        <v>0</v>
      </c>
      <c r="R2291" s="399"/>
      <c r="S2291" s="399"/>
      <c r="T2291" s="231"/>
      <c r="U2291" s="231"/>
      <c r="V2291" s="231"/>
      <c r="W2291" s="231"/>
      <c r="X2291" s="231"/>
      <c r="Y2291" s="231"/>
      <c r="Z2291" s="231"/>
      <c r="AA2291" s="231"/>
    </row>
    <row r="2292" spans="1:27" s="30" customFormat="1" ht="12" outlineLevel="3" x14ac:dyDescent="0.2">
      <c r="A2292" s="12">
        <v>1</v>
      </c>
      <c r="B2292" s="31" t="s">
        <v>67</v>
      </c>
      <c r="C2292" s="32" t="s">
        <v>1770</v>
      </c>
      <c r="D2292" s="32"/>
      <c r="E2292" s="13" t="s">
        <v>7</v>
      </c>
      <c r="F2292" s="33">
        <v>124.4293</v>
      </c>
      <c r="G2292" s="14">
        <v>0</v>
      </c>
      <c r="H2292" s="33">
        <f>F2292*(1+G2292/100)</f>
        <v>124.4293</v>
      </c>
      <c r="I2292" s="475"/>
      <c r="J2292" s="15">
        <f>H2292*I2292</f>
        <v>0</v>
      </c>
      <c r="K2292" s="34"/>
      <c r="L2292" s="35">
        <f>H2292*K2292</f>
        <v>0</v>
      </c>
      <c r="M2292" s="34"/>
      <c r="N2292" s="35">
        <f>H2292*M2292</f>
        <v>0</v>
      </c>
      <c r="O2292" s="15">
        <v>21</v>
      </c>
      <c r="P2292" s="15">
        <f>J2292*(O2292/100)</f>
        <v>0</v>
      </c>
      <c r="Q2292" s="15">
        <f>J2292+P2292</f>
        <v>0</v>
      </c>
      <c r="R2292" s="400"/>
      <c r="S2292" s="400"/>
      <c r="T2292" s="232"/>
      <c r="U2292" s="232"/>
      <c r="V2292" s="232"/>
      <c r="W2292" s="232"/>
      <c r="X2292" s="232"/>
      <c r="Y2292" s="232"/>
      <c r="Z2292" s="232"/>
      <c r="AA2292" s="232"/>
    </row>
    <row r="2293" spans="1:27" s="36" customFormat="1" ht="11.25" outlineLevel="4" x14ac:dyDescent="0.2">
      <c r="A2293" s="37"/>
      <c r="B2293" s="38"/>
      <c r="C2293" s="39" t="s">
        <v>781</v>
      </c>
      <c r="D2293" s="39"/>
      <c r="E2293" s="38"/>
      <c r="F2293" s="40">
        <v>3.5999999999999996</v>
      </c>
      <c r="G2293" s="41"/>
      <c r="H2293" s="42"/>
      <c r="I2293" s="41"/>
      <c r="J2293" s="43"/>
      <c r="K2293" s="44"/>
      <c r="L2293" s="41"/>
      <c r="M2293" s="41"/>
      <c r="N2293" s="41"/>
      <c r="O2293" s="58" t="s">
        <v>2</v>
      </c>
      <c r="P2293" s="41"/>
      <c r="Q2293" s="41"/>
      <c r="R2293" s="401"/>
      <c r="S2293" s="401"/>
    </row>
    <row r="2294" spans="1:27" s="36" customFormat="1" ht="11.25" outlineLevel="4" x14ac:dyDescent="0.2">
      <c r="A2294" s="37"/>
      <c r="B2294" s="38"/>
      <c r="C2294" s="39" t="s">
        <v>830</v>
      </c>
      <c r="D2294" s="39"/>
      <c r="E2294" s="38"/>
      <c r="F2294" s="40">
        <v>14.716000000000001</v>
      </c>
      <c r="G2294" s="41"/>
      <c r="H2294" s="42"/>
      <c r="I2294" s="41"/>
      <c r="J2294" s="43"/>
      <c r="K2294" s="44"/>
      <c r="L2294" s="41"/>
      <c r="M2294" s="41"/>
      <c r="N2294" s="41"/>
      <c r="O2294" s="58" t="s">
        <v>2</v>
      </c>
      <c r="P2294" s="41"/>
      <c r="Q2294" s="41"/>
      <c r="R2294" s="401"/>
      <c r="S2294" s="401"/>
    </row>
    <row r="2295" spans="1:27" s="36" customFormat="1" ht="11.25" outlineLevel="4" x14ac:dyDescent="0.2">
      <c r="A2295" s="37"/>
      <c r="B2295" s="38"/>
      <c r="C2295" s="39" t="s">
        <v>941</v>
      </c>
      <c r="D2295" s="39"/>
      <c r="E2295" s="38"/>
      <c r="F2295" s="40">
        <v>21.4758</v>
      </c>
      <c r="G2295" s="41"/>
      <c r="H2295" s="42"/>
      <c r="I2295" s="41"/>
      <c r="J2295" s="43"/>
      <c r="K2295" s="44"/>
      <c r="L2295" s="41"/>
      <c r="M2295" s="41"/>
      <c r="N2295" s="41"/>
      <c r="O2295" s="58" t="s">
        <v>2</v>
      </c>
      <c r="P2295" s="41"/>
      <c r="Q2295" s="41"/>
      <c r="R2295" s="401"/>
      <c r="S2295" s="401"/>
    </row>
    <row r="2296" spans="1:27" s="36" customFormat="1" ht="11.25" outlineLevel="4" x14ac:dyDescent="0.2">
      <c r="A2296" s="37"/>
      <c r="B2296" s="38"/>
      <c r="C2296" s="39" t="s">
        <v>929</v>
      </c>
      <c r="D2296" s="39"/>
      <c r="E2296" s="38"/>
      <c r="F2296" s="40">
        <v>10.875</v>
      </c>
      <c r="G2296" s="41"/>
      <c r="H2296" s="42"/>
      <c r="I2296" s="41"/>
      <c r="J2296" s="43"/>
      <c r="K2296" s="44"/>
      <c r="L2296" s="41"/>
      <c r="M2296" s="41"/>
      <c r="N2296" s="41"/>
      <c r="O2296" s="58" t="s">
        <v>2</v>
      </c>
      <c r="P2296" s="41"/>
      <c r="Q2296" s="41"/>
      <c r="R2296" s="401"/>
      <c r="S2296" s="401"/>
    </row>
    <row r="2297" spans="1:27" s="36" customFormat="1" ht="11.25" outlineLevel="4" x14ac:dyDescent="0.2">
      <c r="A2297" s="37"/>
      <c r="B2297" s="38"/>
      <c r="C2297" s="39" t="s">
        <v>932</v>
      </c>
      <c r="D2297" s="39"/>
      <c r="E2297" s="38"/>
      <c r="F2297" s="40">
        <v>10.875</v>
      </c>
      <c r="G2297" s="41"/>
      <c r="H2297" s="42"/>
      <c r="I2297" s="41"/>
      <c r="J2297" s="43"/>
      <c r="K2297" s="44"/>
      <c r="L2297" s="41"/>
      <c r="M2297" s="41"/>
      <c r="N2297" s="41"/>
      <c r="O2297" s="58" t="s">
        <v>2</v>
      </c>
      <c r="P2297" s="41"/>
      <c r="Q2297" s="41"/>
      <c r="R2297" s="401"/>
      <c r="S2297" s="401"/>
    </row>
    <row r="2298" spans="1:27" s="36" customFormat="1" ht="11.25" outlineLevel="4" x14ac:dyDescent="0.2">
      <c r="A2298" s="37"/>
      <c r="B2298" s="38"/>
      <c r="C2298" s="39" t="s">
        <v>832</v>
      </c>
      <c r="D2298" s="39"/>
      <c r="E2298" s="38"/>
      <c r="F2298" s="40">
        <v>20.350000000000001</v>
      </c>
      <c r="G2298" s="41"/>
      <c r="H2298" s="42"/>
      <c r="I2298" s="41"/>
      <c r="J2298" s="43"/>
      <c r="K2298" s="44"/>
      <c r="L2298" s="41"/>
      <c r="M2298" s="41"/>
      <c r="N2298" s="41"/>
      <c r="O2298" s="58" t="s">
        <v>2</v>
      </c>
      <c r="P2298" s="41"/>
      <c r="Q2298" s="41"/>
      <c r="R2298" s="401"/>
      <c r="S2298" s="401"/>
    </row>
    <row r="2299" spans="1:27" s="36" customFormat="1" ht="11.25" outlineLevel="4" x14ac:dyDescent="0.2">
      <c r="A2299" s="37"/>
      <c r="B2299" s="38"/>
      <c r="C2299" s="39" t="s">
        <v>834</v>
      </c>
      <c r="D2299" s="39"/>
      <c r="E2299" s="38"/>
      <c r="F2299" s="40">
        <v>15.17</v>
      </c>
      <c r="G2299" s="41"/>
      <c r="H2299" s="42"/>
      <c r="I2299" s="41"/>
      <c r="J2299" s="43"/>
      <c r="K2299" s="44"/>
      <c r="L2299" s="41"/>
      <c r="M2299" s="41"/>
      <c r="N2299" s="41"/>
      <c r="O2299" s="58" t="s">
        <v>2</v>
      </c>
      <c r="P2299" s="41"/>
      <c r="Q2299" s="41"/>
      <c r="R2299" s="401"/>
      <c r="S2299" s="401"/>
    </row>
    <row r="2300" spans="1:27" s="36" customFormat="1" ht="11.25" outlineLevel="4" x14ac:dyDescent="0.2">
      <c r="A2300" s="37"/>
      <c r="B2300" s="38"/>
      <c r="C2300" s="39" t="s">
        <v>951</v>
      </c>
      <c r="D2300" s="39"/>
      <c r="E2300" s="38"/>
      <c r="F2300" s="40">
        <v>27.367499999999996</v>
      </c>
      <c r="G2300" s="41"/>
      <c r="H2300" s="42"/>
      <c r="I2300" s="41"/>
      <c r="J2300" s="43"/>
      <c r="K2300" s="44"/>
      <c r="L2300" s="41"/>
      <c r="M2300" s="41"/>
      <c r="N2300" s="41"/>
      <c r="O2300" s="58" t="s">
        <v>2</v>
      </c>
      <c r="P2300" s="41"/>
      <c r="Q2300" s="41"/>
      <c r="R2300" s="401"/>
      <c r="S2300" s="401"/>
    </row>
    <row r="2301" spans="1:27" s="30" customFormat="1" ht="12" outlineLevel="3" x14ac:dyDescent="0.2">
      <c r="A2301" s="12">
        <v>2</v>
      </c>
      <c r="B2301" s="31" t="s">
        <v>68</v>
      </c>
      <c r="C2301" s="32" t="s">
        <v>1845</v>
      </c>
      <c r="D2301" s="32"/>
      <c r="E2301" s="13" t="s">
        <v>7</v>
      </c>
      <c r="F2301" s="33">
        <v>124.429</v>
      </c>
      <c r="G2301" s="14">
        <v>0</v>
      </c>
      <c r="H2301" s="33">
        <f>F2301*(1+G2301/100)</f>
        <v>124.429</v>
      </c>
      <c r="I2301" s="475"/>
      <c r="J2301" s="15">
        <f>H2301*I2301</f>
        <v>0</v>
      </c>
      <c r="K2301" s="34"/>
      <c r="L2301" s="35">
        <f>H2301*K2301</f>
        <v>0</v>
      </c>
      <c r="M2301" s="34"/>
      <c r="N2301" s="35">
        <f>H2301*M2301</f>
        <v>0</v>
      </c>
      <c r="O2301" s="15">
        <v>21</v>
      </c>
      <c r="P2301" s="15">
        <f>J2301*(O2301/100)</f>
        <v>0</v>
      </c>
      <c r="Q2301" s="15">
        <f>J2301+P2301</f>
        <v>0</v>
      </c>
      <c r="R2301" s="400"/>
      <c r="S2301" s="400"/>
      <c r="T2301" s="232"/>
      <c r="U2301" s="232"/>
      <c r="V2301" s="232"/>
      <c r="W2301" s="232"/>
      <c r="X2301" s="232"/>
      <c r="Y2301" s="232"/>
      <c r="Z2301" s="232"/>
      <c r="AA2301" s="232"/>
    </row>
    <row r="2302" spans="1:27" s="30" customFormat="1" ht="12" outlineLevel="3" x14ac:dyDescent="0.2">
      <c r="A2302" s="12">
        <v>3</v>
      </c>
      <c r="B2302" s="31" t="s">
        <v>69</v>
      </c>
      <c r="C2302" s="32" t="s">
        <v>1811</v>
      </c>
      <c r="D2302" s="32"/>
      <c r="E2302" s="13" t="s">
        <v>7</v>
      </c>
      <c r="F2302" s="33">
        <v>124.429</v>
      </c>
      <c r="G2302" s="14">
        <v>0</v>
      </c>
      <c r="H2302" s="33">
        <f>F2302*(1+G2302/100)</f>
        <v>124.429</v>
      </c>
      <c r="I2302" s="475"/>
      <c r="J2302" s="15">
        <f>H2302*I2302</f>
        <v>0</v>
      </c>
      <c r="K2302" s="34"/>
      <c r="L2302" s="35">
        <f>H2302*K2302</f>
        <v>0</v>
      </c>
      <c r="M2302" s="34"/>
      <c r="N2302" s="35">
        <f>H2302*M2302</f>
        <v>0</v>
      </c>
      <c r="O2302" s="15">
        <v>21</v>
      </c>
      <c r="P2302" s="15">
        <f>J2302*(O2302/100)</f>
        <v>0</v>
      </c>
      <c r="Q2302" s="15">
        <f>J2302+P2302</f>
        <v>0</v>
      </c>
      <c r="R2302" s="400"/>
      <c r="S2302" s="400"/>
      <c r="T2302" s="232"/>
      <c r="U2302" s="232"/>
      <c r="V2302" s="232"/>
      <c r="W2302" s="232"/>
      <c r="X2302" s="232"/>
      <c r="Y2302" s="232"/>
      <c r="Z2302" s="232"/>
      <c r="AA2302" s="232"/>
    </row>
    <row r="2303" spans="1:27" s="30" customFormat="1" ht="12" outlineLevel="3" x14ac:dyDescent="0.2">
      <c r="A2303" s="12">
        <v>4</v>
      </c>
      <c r="B2303" s="31" t="s">
        <v>412</v>
      </c>
      <c r="C2303" s="32" t="s">
        <v>1833</v>
      </c>
      <c r="D2303" s="32"/>
      <c r="E2303" s="13" t="s">
        <v>0</v>
      </c>
      <c r="F2303" s="33">
        <f>SUM(J2292:J2302)/100</f>
        <v>0</v>
      </c>
      <c r="G2303" s="14">
        <v>0</v>
      </c>
      <c r="H2303" s="33">
        <f>F2303*(1+G2303/100)</f>
        <v>0</v>
      </c>
      <c r="I2303" s="475"/>
      <c r="J2303" s="15">
        <f>H2303*I2303</f>
        <v>0</v>
      </c>
      <c r="K2303" s="34"/>
      <c r="L2303" s="35">
        <f>H2303*K2303</f>
        <v>0</v>
      </c>
      <c r="M2303" s="34"/>
      <c r="N2303" s="35">
        <f>H2303*M2303</f>
        <v>0</v>
      </c>
      <c r="O2303" s="15">
        <v>21</v>
      </c>
      <c r="P2303" s="15">
        <f>J2303*(O2303/100)</f>
        <v>0</v>
      </c>
      <c r="Q2303" s="15">
        <f>J2303+P2303</f>
        <v>0</v>
      </c>
      <c r="R2303" s="400"/>
      <c r="S2303" s="400"/>
      <c r="T2303" s="232"/>
      <c r="U2303" s="232"/>
      <c r="V2303" s="232"/>
      <c r="W2303" s="232"/>
      <c r="X2303" s="232"/>
      <c r="Y2303" s="232"/>
      <c r="Z2303" s="232"/>
      <c r="AA2303" s="232"/>
    </row>
    <row r="2304" spans="1:27" s="60" customFormat="1" ht="12.75" customHeight="1" outlineLevel="3" x14ac:dyDescent="0.2">
      <c r="A2304" s="61"/>
      <c r="B2304" s="62"/>
      <c r="C2304" s="63"/>
      <c r="D2304" s="65"/>
      <c r="E2304" s="62"/>
      <c r="F2304" s="64"/>
      <c r="G2304" s="65"/>
      <c r="H2304" s="64"/>
      <c r="I2304" s="65"/>
      <c r="J2304" s="66"/>
      <c r="K2304" s="67"/>
      <c r="L2304" s="65"/>
      <c r="M2304" s="65"/>
      <c r="N2304" s="65"/>
      <c r="O2304" s="59" t="s">
        <v>2</v>
      </c>
      <c r="P2304" s="65"/>
      <c r="Q2304" s="65"/>
      <c r="R2304" s="402"/>
      <c r="S2304" s="402"/>
      <c r="T2304" s="233"/>
      <c r="U2304" s="233"/>
      <c r="V2304" s="233"/>
      <c r="W2304" s="233"/>
      <c r="X2304" s="233"/>
      <c r="Y2304" s="233"/>
      <c r="Z2304" s="233"/>
      <c r="AA2304" s="233"/>
    </row>
    <row r="2305" spans="1:27" s="21" customFormat="1" ht="16.5" customHeight="1" outlineLevel="2" x14ac:dyDescent="0.2">
      <c r="A2305" s="22"/>
      <c r="B2305" s="23"/>
      <c r="C2305" s="23" t="s">
        <v>1169</v>
      </c>
      <c r="D2305" s="29"/>
      <c r="E2305" s="6"/>
      <c r="F2305" s="24"/>
      <c r="G2305" s="25"/>
      <c r="H2305" s="24"/>
      <c r="I2305" s="25"/>
      <c r="J2305" s="26">
        <f>SUBTOTAL(9,J2306:J2315)</f>
        <v>0</v>
      </c>
      <c r="K2305" s="27"/>
      <c r="L2305" s="28">
        <f>SUBTOTAL(9,L2306:L2315)</f>
        <v>0.31664059999999999</v>
      </c>
      <c r="M2305" s="25"/>
      <c r="N2305" s="28">
        <f>SUBTOTAL(9,N2306:N2315)</f>
        <v>0.35708000000000001</v>
      </c>
      <c r="O2305" s="57" t="s">
        <v>2</v>
      </c>
      <c r="P2305" s="26">
        <f>SUBTOTAL(9,P2306:P2315)</f>
        <v>0</v>
      </c>
      <c r="Q2305" s="26">
        <f>SUBTOTAL(9,Q2306:Q2315)</f>
        <v>0</v>
      </c>
      <c r="R2305" s="399"/>
      <c r="S2305" s="399"/>
      <c r="T2305" s="231"/>
      <c r="U2305" s="231"/>
      <c r="V2305" s="231"/>
      <c r="W2305" s="231"/>
      <c r="X2305" s="231"/>
      <c r="Y2305" s="231"/>
      <c r="Z2305" s="231"/>
      <c r="AA2305" s="231"/>
    </row>
    <row r="2306" spans="1:27" s="30" customFormat="1" ht="24" outlineLevel="3" x14ac:dyDescent="0.2">
      <c r="A2306" s="12">
        <v>1</v>
      </c>
      <c r="B2306" s="31" t="s">
        <v>315</v>
      </c>
      <c r="C2306" s="32" t="s">
        <v>2022</v>
      </c>
      <c r="D2306" s="32" t="s">
        <v>14</v>
      </c>
      <c r="E2306" s="13" t="s">
        <v>26</v>
      </c>
      <c r="F2306" s="33">
        <v>226</v>
      </c>
      <c r="G2306" s="14">
        <v>0</v>
      </c>
      <c r="H2306" s="33">
        <f>F2306*(1+G2306/100)</f>
        <v>226</v>
      </c>
      <c r="I2306" s="475"/>
      <c r="J2306" s="15">
        <f>H2306*I2306</f>
        <v>0</v>
      </c>
      <c r="K2306" s="34">
        <v>1.4E-3</v>
      </c>
      <c r="L2306" s="35">
        <f>H2306*K2306</f>
        <v>0.31640000000000001</v>
      </c>
      <c r="M2306" s="34">
        <v>1.58E-3</v>
      </c>
      <c r="N2306" s="35">
        <f>H2306*M2306</f>
        <v>0.35708000000000001</v>
      </c>
      <c r="O2306" s="15">
        <v>21</v>
      </c>
      <c r="P2306" s="15">
        <f>J2306*(O2306/100)</f>
        <v>0</v>
      </c>
      <c r="Q2306" s="15">
        <f>J2306+P2306</f>
        <v>0</v>
      </c>
      <c r="R2306" s="400"/>
      <c r="S2306" s="400"/>
      <c r="T2306" s="232"/>
      <c r="U2306" s="232"/>
      <c r="V2306" s="232"/>
      <c r="W2306" s="232"/>
      <c r="X2306" s="232"/>
      <c r="Y2306" s="232"/>
      <c r="Z2306" s="232"/>
      <c r="AA2306" s="232"/>
    </row>
    <row r="2307" spans="1:27" s="36" customFormat="1" ht="11.25" outlineLevel="4" x14ac:dyDescent="0.2">
      <c r="A2307" s="37"/>
      <c r="B2307" s="38"/>
      <c r="C2307" s="39" t="s">
        <v>633</v>
      </c>
      <c r="D2307" s="39"/>
      <c r="E2307" s="38"/>
      <c r="F2307" s="40">
        <v>198</v>
      </c>
      <c r="G2307" s="41"/>
      <c r="H2307" s="42"/>
      <c r="I2307" s="41"/>
      <c r="J2307" s="43"/>
      <c r="K2307" s="44"/>
      <c r="L2307" s="41"/>
      <c r="M2307" s="41"/>
      <c r="N2307" s="41"/>
      <c r="O2307" s="58" t="s">
        <v>2</v>
      </c>
      <c r="P2307" s="41"/>
      <c r="Q2307" s="41"/>
      <c r="R2307" s="401"/>
      <c r="S2307" s="401"/>
    </row>
    <row r="2308" spans="1:27" s="36" customFormat="1" ht="11.25" outlineLevel="4" x14ac:dyDescent="0.2">
      <c r="A2308" s="37"/>
      <c r="B2308" s="38"/>
      <c r="C2308" s="39" t="s">
        <v>488</v>
      </c>
      <c r="D2308" s="39"/>
      <c r="E2308" s="38"/>
      <c r="F2308" s="40">
        <v>28</v>
      </c>
      <c r="G2308" s="41"/>
      <c r="H2308" s="42"/>
      <c r="I2308" s="41"/>
      <c r="J2308" s="43"/>
      <c r="K2308" s="44"/>
      <c r="L2308" s="41"/>
      <c r="M2308" s="41"/>
      <c r="N2308" s="41"/>
      <c r="O2308" s="58" t="s">
        <v>2</v>
      </c>
      <c r="P2308" s="41"/>
      <c r="Q2308" s="41"/>
      <c r="R2308" s="401"/>
      <c r="S2308" s="401"/>
    </row>
    <row r="2309" spans="1:27" s="30" customFormat="1" ht="12" outlineLevel="3" x14ac:dyDescent="0.2">
      <c r="A2309" s="12">
        <v>2</v>
      </c>
      <c r="B2309" s="31" t="s">
        <v>96</v>
      </c>
      <c r="C2309" s="32" t="s">
        <v>1772</v>
      </c>
      <c r="D2309" s="32" t="s">
        <v>14</v>
      </c>
      <c r="E2309" s="13" t="s">
        <v>7</v>
      </c>
      <c r="F2309" s="33">
        <v>4.8119999999999994</v>
      </c>
      <c r="G2309" s="14">
        <v>30</v>
      </c>
      <c r="H2309" s="33">
        <f>F2309*(1+G2309/100)</f>
        <v>6.2555999999999994</v>
      </c>
      <c r="I2309" s="475"/>
      <c r="J2309" s="15">
        <f>H2309*I2309</f>
        <v>0</v>
      </c>
      <c r="K2309" s="34"/>
      <c r="L2309" s="35">
        <f>H2309*K2309</f>
        <v>0</v>
      </c>
      <c r="M2309" s="34"/>
      <c r="N2309" s="35">
        <f>H2309*M2309</f>
        <v>0</v>
      </c>
      <c r="O2309" s="15">
        <v>21</v>
      </c>
      <c r="P2309" s="15">
        <f>J2309*(O2309/100)</f>
        <v>0</v>
      </c>
      <c r="Q2309" s="15">
        <f>J2309+P2309</f>
        <v>0</v>
      </c>
      <c r="R2309" s="400"/>
      <c r="S2309" s="400"/>
      <c r="T2309" s="232"/>
      <c r="U2309" s="232"/>
      <c r="V2309" s="232"/>
      <c r="W2309" s="232"/>
      <c r="X2309" s="232"/>
      <c r="Y2309" s="232"/>
      <c r="Z2309" s="232"/>
      <c r="AA2309" s="232"/>
    </row>
    <row r="2310" spans="1:27" s="36" customFormat="1" ht="11.25" outlineLevel="4" x14ac:dyDescent="0.2">
      <c r="A2310" s="37"/>
      <c r="B2310" s="38"/>
      <c r="C2310" s="39" t="s">
        <v>1052</v>
      </c>
      <c r="D2310" s="39"/>
      <c r="E2310" s="38"/>
      <c r="F2310" s="40">
        <v>4.2839999999999998</v>
      </c>
      <c r="G2310" s="41"/>
      <c r="H2310" s="42"/>
      <c r="I2310" s="41"/>
      <c r="J2310" s="43"/>
      <c r="K2310" s="44"/>
      <c r="L2310" s="41"/>
      <c r="M2310" s="41"/>
      <c r="N2310" s="41"/>
      <c r="O2310" s="58" t="s">
        <v>2</v>
      </c>
      <c r="P2310" s="41"/>
      <c r="Q2310" s="41"/>
      <c r="R2310" s="401"/>
      <c r="S2310" s="401"/>
    </row>
    <row r="2311" spans="1:27" s="36" customFormat="1" ht="11.25" outlineLevel="4" x14ac:dyDescent="0.2">
      <c r="A2311" s="37"/>
      <c r="B2311" s="38"/>
      <c r="C2311" s="39" t="s">
        <v>972</v>
      </c>
      <c r="D2311" s="39"/>
      <c r="E2311" s="38"/>
      <c r="F2311" s="40">
        <v>0.52800000000000002</v>
      </c>
      <c r="G2311" s="41"/>
      <c r="H2311" s="42"/>
      <c r="I2311" s="41"/>
      <c r="J2311" s="43"/>
      <c r="K2311" s="44"/>
      <c r="L2311" s="41"/>
      <c r="M2311" s="41"/>
      <c r="N2311" s="41"/>
      <c r="O2311" s="58" t="s">
        <v>2</v>
      </c>
      <c r="P2311" s="41"/>
      <c r="Q2311" s="41"/>
      <c r="R2311" s="401"/>
      <c r="S2311" s="401"/>
    </row>
    <row r="2312" spans="1:27" s="30" customFormat="1" ht="12" outlineLevel="3" x14ac:dyDescent="0.2">
      <c r="A2312" s="12">
        <v>3</v>
      </c>
      <c r="B2312" s="31" t="s">
        <v>316</v>
      </c>
      <c r="C2312" s="32" t="s">
        <v>1587</v>
      </c>
      <c r="D2312" s="32" t="s">
        <v>14</v>
      </c>
      <c r="E2312" s="13" t="s">
        <v>26</v>
      </c>
      <c r="F2312" s="33">
        <v>226</v>
      </c>
      <c r="G2312" s="14">
        <v>0</v>
      </c>
      <c r="H2312" s="33">
        <f>F2312*(1+G2312/100)</f>
        <v>226</v>
      </c>
      <c r="I2312" s="475"/>
      <c r="J2312" s="15">
        <f>H2312*I2312</f>
        <v>0</v>
      </c>
      <c r="K2312" s="34"/>
      <c r="L2312" s="35">
        <f>H2312*K2312</f>
        <v>0</v>
      </c>
      <c r="M2312" s="34"/>
      <c r="N2312" s="35">
        <f>H2312*M2312</f>
        <v>0</v>
      </c>
      <c r="O2312" s="15">
        <v>21</v>
      </c>
      <c r="P2312" s="15">
        <f>J2312*(O2312/100)</f>
        <v>0</v>
      </c>
      <c r="Q2312" s="15">
        <f>J2312+P2312</f>
        <v>0</v>
      </c>
      <c r="R2312" s="400"/>
      <c r="S2312" s="400"/>
      <c r="T2312" s="232"/>
      <c r="U2312" s="232"/>
      <c r="V2312" s="232"/>
      <c r="W2312" s="232"/>
      <c r="X2312" s="232"/>
      <c r="Y2312" s="232"/>
      <c r="Z2312" s="232"/>
      <c r="AA2312" s="232"/>
    </row>
    <row r="2313" spans="1:27" s="30" customFormat="1" ht="24" outlineLevel="3" x14ac:dyDescent="0.2">
      <c r="A2313" s="12">
        <v>4</v>
      </c>
      <c r="B2313" s="31" t="s">
        <v>317</v>
      </c>
      <c r="C2313" s="32" t="s">
        <v>1870</v>
      </c>
      <c r="D2313" s="32" t="s">
        <v>14</v>
      </c>
      <c r="E2313" s="13" t="s">
        <v>7</v>
      </c>
      <c r="F2313" s="33">
        <v>4.8120000000000003</v>
      </c>
      <c r="G2313" s="14">
        <v>0</v>
      </c>
      <c r="H2313" s="33">
        <f>F2313*(1+G2313/100)</f>
        <v>4.8120000000000003</v>
      </c>
      <c r="I2313" s="475"/>
      <c r="J2313" s="15">
        <f>H2313*I2313</f>
        <v>0</v>
      </c>
      <c r="K2313" s="34">
        <v>5.0000000000000002E-5</v>
      </c>
      <c r="L2313" s="35">
        <f>H2313*K2313</f>
        <v>2.4060000000000002E-4</v>
      </c>
      <c r="M2313" s="34"/>
      <c r="N2313" s="35">
        <f>H2313*M2313</f>
        <v>0</v>
      </c>
      <c r="O2313" s="15">
        <v>21</v>
      </c>
      <c r="P2313" s="15">
        <f>J2313*(O2313/100)</f>
        <v>0</v>
      </c>
      <c r="Q2313" s="15">
        <f>J2313+P2313</f>
        <v>0</v>
      </c>
      <c r="R2313" s="400"/>
      <c r="S2313" s="400"/>
      <c r="T2313" s="232"/>
      <c r="U2313" s="232"/>
      <c r="V2313" s="232"/>
      <c r="W2313" s="232"/>
      <c r="X2313" s="232"/>
      <c r="Y2313" s="232"/>
      <c r="Z2313" s="232"/>
      <c r="AA2313" s="232"/>
    </row>
    <row r="2314" spans="1:27" s="30" customFormat="1" ht="12" outlineLevel="3" x14ac:dyDescent="0.2">
      <c r="A2314" s="12">
        <v>5</v>
      </c>
      <c r="B2314" s="31" t="s">
        <v>411</v>
      </c>
      <c r="C2314" s="32" t="s">
        <v>1834</v>
      </c>
      <c r="D2314" s="32"/>
      <c r="E2314" s="13" t="s">
        <v>0</v>
      </c>
      <c r="F2314" s="33">
        <f>SUM(J2306:J2313)/100</f>
        <v>0</v>
      </c>
      <c r="G2314" s="14">
        <v>0</v>
      </c>
      <c r="H2314" s="33">
        <f>F2314*(1+G2314/100)</f>
        <v>0</v>
      </c>
      <c r="I2314" s="475"/>
      <c r="J2314" s="15">
        <f>H2314*I2314</f>
        <v>0</v>
      </c>
      <c r="K2314" s="34"/>
      <c r="L2314" s="35">
        <f>H2314*K2314</f>
        <v>0</v>
      </c>
      <c r="M2314" s="34"/>
      <c r="N2314" s="35">
        <f>H2314*M2314</f>
        <v>0</v>
      </c>
      <c r="O2314" s="15">
        <v>21</v>
      </c>
      <c r="P2314" s="15">
        <f>J2314*(O2314/100)</f>
        <v>0</v>
      </c>
      <c r="Q2314" s="15">
        <f>J2314+P2314</f>
        <v>0</v>
      </c>
      <c r="R2314" s="400"/>
      <c r="S2314" s="400"/>
      <c r="T2314" s="232"/>
      <c r="U2314" s="232"/>
      <c r="V2314" s="232"/>
      <c r="W2314" s="232"/>
      <c r="X2314" s="232"/>
      <c r="Y2314" s="232"/>
      <c r="Z2314" s="232"/>
      <c r="AA2314" s="232"/>
    </row>
    <row r="2315" spans="1:27" s="60" customFormat="1" ht="12.75" customHeight="1" outlineLevel="3" x14ac:dyDescent="0.2">
      <c r="A2315" s="61"/>
      <c r="B2315" s="62"/>
      <c r="C2315" s="63"/>
      <c r="D2315" s="65"/>
      <c r="E2315" s="62"/>
      <c r="F2315" s="64"/>
      <c r="G2315" s="65"/>
      <c r="H2315" s="64"/>
      <c r="I2315" s="65"/>
      <c r="J2315" s="66"/>
      <c r="K2315" s="67"/>
      <c r="L2315" s="65"/>
      <c r="M2315" s="65"/>
      <c r="N2315" s="65"/>
      <c r="O2315" s="59" t="s">
        <v>2</v>
      </c>
      <c r="P2315" s="65"/>
      <c r="Q2315" s="65"/>
      <c r="R2315" s="402"/>
      <c r="S2315" s="402"/>
      <c r="T2315" s="233"/>
      <c r="U2315" s="233"/>
      <c r="V2315" s="233"/>
      <c r="W2315" s="233"/>
      <c r="X2315" s="233"/>
      <c r="Y2315" s="233"/>
      <c r="Z2315" s="233"/>
      <c r="AA2315" s="233"/>
    </row>
    <row r="2316" spans="1:27" s="21" customFormat="1" ht="16.5" customHeight="1" outlineLevel="2" x14ac:dyDescent="0.2">
      <c r="A2316" s="22"/>
      <c r="B2316" s="23"/>
      <c r="C2316" s="23" t="s">
        <v>518</v>
      </c>
      <c r="D2316" s="29"/>
      <c r="E2316" s="6"/>
      <c r="F2316" s="24"/>
      <c r="G2316" s="25"/>
      <c r="H2316" s="24"/>
      <c r="I2316" s="25"/>
      <c r="J2316" s="26">
        <f>SUBTOTAL(9,J2317:J2327)</f>
        <v>0</v>
      </c>
      <c r="K2316" s="27"/>
      <c r="L2316" s="28">
        <f>SUBTOTAL(9,L2317:L2327)</f>
        <v>0.39227615999999998</v>
      </c>
      <c r="M2316" s="25"/>
      <c r="N2316" s="28">
        <f>SUBTOTAL(9,N2317:N2327)</f>
        <v>0.12148385999999999</v>
      </c>
      <c r="O2316" s="57" t="s">
        <v>2</v>
      </c>
      <c r="P2316" s="26">
        <f>SUBTOTAL(9,P2317:P2327)</f>
        <v>0</v>
      </c>
      <c r="Q2316" s="26">
        <f>SUBTOTAL(9,Q2317:Q2327)</f>
        <v>0</v>
      </c>
      <c r="R2316" s="399"/>
      <c r="S2316" s="399"/>
      <c r="T2316" s="231"/>
      <c r="U2316" s="231"/>
      <c r="V2316" s="231"/>
      <c r="W2316" s="231"/>
      <c r="X2316" s="231"/>
      <c r="Y2316" s="231"/>
      <c r="Z2316" s="231"/>
      <c r="AA2316" s="231"/>
    </row>
    <row r="2317" spans="1:27" s="30" customFormat="1" ht="12" outlineLevel="3" x14ac:dyDescent="0.2">
      <c r="A2317" s="12">
        <v>1</v>
      </c>
      <c r="B2317" s="31" t="s">
        <v>324</v>
      </c>
      <c r="C2317" s="32" t="s">
        <v>1801</v>
      </c>
      <c r="D2317" s="32"/>
      <c r="E2317" s="13" t="s">
        <v>7</v>
      </c>
      <c r="F2317" s="33">
        <v>809.89239999999995</v>
      </c>
      <c r="G2317" s="14">
        <v>0</v>
      </c>
      <c r="H2317" s="33">
        <f>F2317*(1+G2317/100)</f>
        <v>809.89239999999995</v>
      </c>
      <c r="I2317" s="475"/>
      <c r="J2317" s="15">
        <f>H2317*I2317</f>
        <v>0</v>
      </c>
      <c r="K2317" s="34"/>
      <c r="L2317" s="35">
        <f>H2317*K2317</f>
        <v>0</v>
      </c>
      <c r="M2317" s="34">
        <v>1.4999999999999999E-4</v>
      </c>
      <c r="N2317" s="35">
        <f>H2317*M2317</f>
        <v>0.12148385999999999</v>
      </c>
      <c r="O2317" s="15">
        <v>21</v>
      </c>
      <c r="P2317" s="15">
        <f>J2317*(O2317/100)</f>
        <v>0</v>
      </c>
      <c r="Q2317" s="15">
        <f>J2317+P2317</f>
        <v>0</v>
      </c>
      <c r="R2317" s="400"/>
      <c r="S2317" s="400"/>
      <c r="T2317" s="232"/>
      <c r="U2317" s="232"/>
      <c r="V2317" s="232"/>
      <c r="W2317" s="232"/>
      <c r="X2317" s="232"/>
      <c r="Y2317" s="232"/>
      <c r="Z2317" s="232"/>
      <c r="AA2317" s="232"/>
    </row>
    <row r="2318" spans="1:27" s="36" customFormat="1" ht="11.25" outlineLevel="4" x14ac:dyDescent="0.2">
      <c r="A2318" s="37"/>
      <c r="B2318" s="38"/>
      <c r="C2318" s="39" t="s">
        <v>1405</v>
      </c>
      <c r="D2318" s="39"/>
      <c r="E2318" s="38"/>
      <c r="F2318" s="40">
        <v>709.89239999999995</v>
      </c>
      <c r="G2318" s="41"/>
      <c r="H2318" s="42"/>
      <c r="I2318" s="41"/>
      <c r="J2318" s="43"/>
      <c r="K2318" s="44"/>
      <c r="L2318" s="41"/>
      <c r="M2318" s="41"/>
      <c r="N2318" s="41"/>
      <c r="O2318" s="58" t="s">
        <v>2</v>
      </c>
      <c r="P2318" s="41"/>
      <c r="Q2318" s="41"/>
      <c r="R2318" s="401"/>
      <c r="S2318" s="401"/>
    </row>
    <row r="2319" spans="1:27" s="36" customFormat="1" ht="11.25" outlineLevel="4" x14ac:dyDescent="0.2">
      <c r="A2319" s="37"/>
      <c r="B2319" s="38"/>
      <c r="C2319" s="39" t="s">
        <v>1194</v>
      </c>
      <c r="D2319" s="39"/>
      <c r="E2319" s="38"/>
      <c r="F2319" s="40">
        <v>100</v>
      </c>
      <c r="G2319" s="41"/>
      <c r="H2319" s="42"/>
      <c r="I2319" s="41"/>
      <c r="J2319" s="43"/>
      <c r="K2319" s="44"/>
      <c r="L2319" s="41"/>
      <c r="M2319" s="41"/>
      <c r="N2319" s="41"/>
      <c r="O2319" s="58" t="s">
        <v>2</v>
      </c>
      <c r="P2319" s="41"/>
      <c r="Q2319" s="41"/>
      <c r="R2319" s="401"/>
      <c r="S2319" s="401"/>
    </row>
    <row r="2320" spans="1:27" s="30" customFormat="1" ht="24" outlineLevel="3" x14ac:dyDescent="0.2">
      <c r="A2320" s="12">
        <v>2</v>
      </c>
      <c r="B2320" s="31" t="s">
        <v>328</v>
      </c>
      <c r="C2320" s="32" t="s">
        <v>1871</v>
      </c>
      <c r="D2320" s="32"/>
      <c r="E2320" s="13" t="s">
        <v>7</v>
      </c>
      <c r="F2320" s="33">
        <v>809.89200000000005</v>
      </c>
      <c r="G2320" s="14">
        <v>0</v>
      </c>
      <c r="H2320" s="33">
        <f>F2320*(1+G2320/100)</f>
        <v>809.89200000000005</v>
      </c>
      <c r="I2320" s="475"/>
      <c r="J2320" s="15">
        <f>H2320*I2320</f>
        <v>0</v>
      </c>
      <c r="K2320" s="34">
        <v>2.0000000000000001E-4</v>
      </c>
      <c r="L2320" s="35">
        <f>H2320*K2320</f>
        <v>0.16197840000000002</v>
      </c>
      <c r="M2320" s="34"/>
      <c r="N2320" s="35">
        <f>H2320*M2320</f>
        <v>0</v>
      </c>
      <c r="O2320" s="15">
        <v>21</v>
      </c>
      <c r="P2320" s="15">
        <f>J2320*(O2320/100)</f>
        <v>0</v>
      </c>
      <c r="Q2320" s="15">
        <f>J2320+P2320</f>
        <v>0</v>
      </c>
      <c r="R2320" s="400"/>
      <c r="S2320" s="400"/>
      <c r="T2320" s="232"/>
      <c r="U2320" s="232"/>
      <c r="V2320" s="232"/>
      <c r="W2320" s="232"/>
      <c r="X2320" s="232"/>
      <c r="Y2320" s="232"/>
      <c r="Z2320" s="232"/>
      <c r="AA2320" s="232"/>
    </row>
    <row r="2321" spans="1:27" s="30" customFormat="1" ht="24" outlineLevel="3" x14ac:dyDescent="0.2">
      <c r="A2321" s="12">
        <v>3</v>
      </c>
      <c r="B2321" s="31" t="s">
        <v>329</v>
      </c>
      <c r="C2321" s="32" t="s">
        <v>1994</v>
      </c>
      <c r="D2321" s="32"/>
      <c r="E2321" s="13" t="s">
        <v>7</v>
      </c>
      <c r="F2321" s="33">
        <v>822.49200000000008</v>
      </c>
      <c r="G2321" s="14">
        <v>0</v>
      </c>
      <c r="H2321" s="33">
        <f>F2321*(1+G2321/100)</f>
        <v>822.49200000000008</v>
      </c>
      <c r="I2321" s="475"/>
      <c r="J2321" s="15">
        <f>H2321*I2321</f>
        <v>0</v>
      </c>
      <c r="K2321" s="34">
        <v>2.7999999999999998E-4</v>
      </c>
      <c r="L2321" s="35">
        <f>H2321*K2321</f>
        <v>0.23029775999999999</v>
      </c>
      <c r="M2321" s="34"/>
      <c r="N2321" s="35">
        <f>H2321*M2321</f>
        <v>0</v>
      </c>
      <c r="O2321" s="15">
        <v>21</v>
      </c>
      <c r="P2321" s="15">
        <f>J2321*(O2321/100)</f>
        <v>0</v>
      </c>
      <c r="Q2321" s="15">
        <f>J2321+P2321</f>
        <v>0</v>
      </c>
      <c r="R2321" s="400"/>
      <c r="S2321" s="400"/>
      <c r="T2321" s="232"/>
      <c r="U2321" s="232"/>
      <c r="V2321" s="232"/>
      <c r="W2321" s="232"/>
      <c r="X2321" s="232"/>
      <c r="Y2321" s="232"/>
      <c r="Z2321" s="232"/>
      <c r="AA2321" s="232"/>
    </row>
    <row r="2322" spans="1:27" s="36" customFormat="1" ht="11.25" outlineLevel="4" x14ac:dyDescent="0.2">
      <c r="A2322" s="37"/>
      <c r="B2322" s="38"/>
      <c r="C2322" s="39" t="s">
        <v>849</v>
      </c>
      <c r="D2322" s="39"/>
      <c r="E2322" s="38"/>
      <c r="F2322" s="40">
        <v>709.89200000000005</v>
      </c>
      <c r="G2322" s="41"/>
      <c r="H2322" s="42"/>
      <c r="I2322" s="41"/>
      <c r="J2322" s="43"/>
      <c r="K2322" s="44"/>
      <c r="L2322" s="41"/>
      <c r="M2322" s="41"/>
      <c r="N2322" s="41"/>
      <c r="O2322" s="58" t="s">
        <v>2</v>
      </c>
      <c r="P2322" s="41"/>
      <c r="Q2322" s="41"/>
      <c r="R2322" s="401"/>
      <c r="S2322" s="401"/>
    </row>
    <row r="2323" spans="1:27" s="36" customFormat="1" ht="11.25" outlineLevel="4" x14ac:dyDescent="0.2">
      <c r="A2323" s="37"/>
      <c r="B2323" s="38"/>
      <c r="C2323" s="39" t="s">
        <v>1194</v>
      </c>
      <c r="D2323" s="39"/>
      <c r="E2323" s="38"/>
      <c r="F2323" s="40">
        <v>100</v>
      </c>
      <c r="G2323" s="41"/>
      <c r="H2323" s="42"/>
      <c r="I2323" s="41"/>
      <c r="J2323" s="43"/>
      <c r="K2323" s="44"/>
      <c r="L2323" s="41"/>
      <c r="M2323" s="41"/>
      <c r="N2323" s="41"/>
      <c r="O2323" s="58" t="s">
        <v>2</v>
      </c>
      <c r="P2323" s="41"/>
      <c r="Q2323" s="41"/>
      <c r="R2323" s="401"/>
      <c r="S2323" s="401"/>
    </row>
    <row r="2324" spans="1:27" s="36" customFormat="1" ht="11.25" outlineLevel="4" x14ac:dyDescent="0.2">
      <c r="A2324" s="37"/>
      <c r="B2324" s="38"/>
      <c r="C2324" s="39" t="s">
        <v>1466</v>
      </c>
      <c r="D2324" s="39"/>
      <c r="E2324" s="38"/>
      <c r="F2324" s="40">
        <v>0</v>
      </c>
      <c r="G2324" s="41"/>
      <c r="H2324" s="42"/>
      <c r="I2324" s="41"/>
      <c r="J2324" s="43"/>
      <c r="K2324" s="44"/>
      <c r="L2324" s="41"/>
      <c r="M2324" s="41"/>
      <c r="N2324" s="41"/>
      <c r="O2324" s="58" t="s">
        <v>2</v>
      </c>
      <c r="P2324" s="41"/>
      <c r="Q2324" s="41"/>
      <c r="R2324" s="401"/>
      <c r="S2324" s="401"/>
    </row>
    <row r="2325" spans="1:27" s="36" customFormat="1" ht="11.25" outlineLevel="4" x14ac:dyDescent="0.2">
      <c r="A2325" s="37"/>
      <c r="B2325" s="38"/>
      <c r="C2325" s="39" t="s">
        <v>1079</v>
      </c>
      <c r="D2325" s="39"/>
      <c r="E2325" s="38"/>
      <c r="F2325" s="40">
        <v>12.600000000000001</v>
      </c>
      <c r="G2325" s="41"/>
      <c r="H2325" s="42"/>
      <c r="I2325" s="41"/>
      <c r="J2325" s="43"/>
      <c r="K2325" s="44"/>
      <c r="L2325" s="41"/>
      <c r="M2325" s="41"/>
      <c r="N2325" s="41"/>
      <c r="O2325" s="58" t="s">
        <v>2</v>
      </c>
      <c r="P2325" s="41"/>
      <c r="Q2325" s="41"/>
      <c r="R2325" s="401"/>
      <c r="S2325" s="401"/>
    </row>
    <row r="2326" spans="1:27" s="30" customFormat="1" ht="12" outlineLevel="3" x14ac:dyDescent="0.2">
      <c r="A2326" s="12">
        <v>4</v>
      </c>
      <c r="B2326" s="31" t="s">
        <v>600</v>
      </c>
      <c r="C2326" s="32" t="s">
        <v>1816</v>
      </c>
      <c r="D2326" s="32"/>
      <c r="E2326" s="13" t="s">
        <v>7</v>
      </c>
      <c r="F2326" s="33">
        <v>822.49199999999996</v>
      </c>
      <c r="G2326" s="14">
        <v>0</v>
      </c>
      <c r="H2326" s="33">
        <f>F2326*(1+G2326/100)</f>
        <v>822.49199999999996</v>
      </c>
      <c r="I2326" s="475"/>
      <c r="J2326" s="15">
        <f>H2326*I2326</f>
        <v>0</v>
      </c>
      <c r="K2326" s="34"/>
      <c r="L2326" s="35">
        <f>H2326*K2326</f>
        <v>0</v>
      </c>
      <c r="M2326" s="34"/>
      <c r="N2326" s="35">
        <f>H2326*M2326</f>
        <v>0</v>
      </c>
      <c r="O2326" s="15">
        <v>21</v>
      </c>
      <c r="P2326" s="15">
        <f>J2326*(O2326/100)</f>
        <v>0</v>
      </c>
      <c r="Q2326" s="15">
        <f>J2326+P2326</f>
        <v>0</v>
      </c>
      <c r="R2326" s="400"/>
      <c r="S2326" s="400"/>
      <c r="T2326" s="232"/>
      <c r="U2326" s="232"/>
      <c r="V2326" s="232"/>
      <c r="W2326" s="232"/>
      <c r="X2326" s="232"/>
      <c r="Y2326" s="232"/>
      <c r="Z2326" s="232"/>
      <c r="AA2326" s="232"/>
    </row>
    <row r="2327" spans="1:27" s="60" customFormat="1" ht="12.75" customHeight="1" outlineLevel="3" x14ac:dyDescent="0.2">
      <c r="A2327" s="61"/>
      <c r="B2327" s="62"/>
      <c r="C2327" s="63"/>
      <c r="D2327" s="65"/>
      <c r="E2327" s="62"/>
      <c r="F2327" s="64"/>
      <c r="G2327" s="65"/>
      <c r="H2327" s="64"/>
      <c r="I2327" s="65"/>
      <c r="J2327" s="66"/>
      <c r="K2327" s="67"/>
      <c r="L2327" s="65"/>
      <c r="M2327" s="65"/>
      <c r="N2327" s="65"/>
      <c r="O2327" s="59" t="s">
        <v>2</v>
      </c>
      <c r="P2327" s="65"/>
      <c r="Q2327" s="65"/>
      <c r="R2327" s="402"/>
      <c r="S2327" s="402"/>
      <c r="T2327" s="233"/>
      <c r="U2327" s="233"/>
      <c r="V2327" s="233"/>
      <c r="W2327" s="233"/>
      <c r="X2327" s="233"/>
      <c r="Y2327" s="233"/>
      <c r="Z2327" s="233"/>
      <c r="AA2327" s="233"/>
    </row>
    <row r="2328" spans="1:27" s="60" customFormat="1" ht="12.75" customHeight="1" outlineLevel="2" x14ac:dyDescent="0.2">
      <c r="A2328" s="61"/>
      <c r="B2328" s="62"/>
      <c r="C2328" s="63"/>
      <c r="D2328" s="65"/>
      <c r="E2328" s="62"/>
      <c r="F2328" s="64"/>
      <c r="G2328" s="65"/>
      <c r="H2328" s="64"/>
      <c r="I2328" s="65"/>
      <c r="J2328" s="66"/>
      <c r="K2328" s="67"/>
      <c r="L2328" s="65"/>
      <c r="M2328" s="65"/>
      <c r="N2328" s="65"/>
      <c r="O2328" s="59" t="s">
        <v>2</v>
      </c>
      <c r="P2328" s="65"/>
      <c r="Q2328" s="65"/>
      <c r="R2328" s="402"/>
      <c r="S2328" s="402"/>
      <c r="T2328" s="233"/>
      <c r="U2328" s="233"/>
      <c r="V2328" s="233"/>
      <c r="W2328" s="233"/>
      <c r="X2328" s="233"/>
      <c r="Y2328" s="233"/>
      <c r="Z2328" s="233"/>
      <c r="AA2328" s="233"/>
    </row>
    <row r="2329" spans="1:27" s="193" customFormat="1" ht="18.75" customHeight="1" outlineLevel="1" x14ac:dyDescent="0.2">
      <c r="A2329" s="194"/>
      <c r="B2329" s="195"/>
      <c r="C2329" s="195" t="s">
        <v>1574</v>
      </c>
      <c r="D2329" s="196"/>
      <c r="E2329" s="197"/>
      <c r="F2329" s="198"/>
      <c r="G2329" s="199"/>
      <c r="H2329" s="198"/>
      <c r="I2329" s="199"/>
      <c r="J2329" s="200">
        <f>SUBTOTAL(9,J2330:J2340)</f>
        <v>0</v>
      </c>
      <c r="K2329" s="190"/>
      <c r="L2329" s="191">
        <f>SUBTOTAL(9,L2330:L2340)</f>
        <v>0</v>
      </c>
      <c r="M2329" s="189"/>
      <c r="N2329" s="191">
        <f>SUBTOTAL(9,N2330:N2340)</f>
        <v>0</v>
      </c>
      <c r="O2329" s="192" t="s">
        <v>2</v>
      </c>
      <c r="P2329" s="187">
        <f>SUBTOTAL(9,P2330:P2340)</f>
        <v>0</v>
      </c>
      <c r="Q2329" s="187">
        <f>SUBTOTAL(9,Q2330:Q2340)</f>
        <v>0</v>
      </c>
      <c r="R2329" s="398"/>
      <c r="S2329" s="398"/>
      <c r="T2329" s="230"/>
      <c r="U2329" s="230"/>
      <c r="V2329" s="230"/>
      <c r="W2329" s="230"/>
      <c r="X2329" s="230"/>
      <c r="Y2329" s="230"/>
      <c r="Z2329" s="230"/>
      <c r="AA2329" s="230"/>
    </row>
    <row r="2330" spans="1:27" s="21" customFormat="1" ht="16.5" customHeight="1" outlineLevel="2" x14ac:dyDescent="0.2">
      <c r="A2330" s="22"/>
      <c r="B2330" s="23"/>
      <c r="C2330" s="23" t="s">
        <v>1669</v>
      </c>
      <c r="D2330" s="29"/>
      <c r="E2330" s="6"/>
      <c r="F2330" s="24"/>
      <c r="G2330" s="25"/>
      <c r="H2330" s="24"/>
      <c r="I2330" s="25"/>
      <c r="J2330" s="26">
        <f>SUBTOTAL(9,J2331:J2333)</f>
        <v>0</v>
      </c>
      <c r="K2330" s="27"/>
      <c r="L2330" s="28">
        <f>SUBTOTAL(9,L2331:L2333)</f>
        <v>0</v>
      </c>
      <c r="M2330" s="25"/>
      <c r="N2330" s="28">
        <f>SUBTOTAL(9,N2331:N2333)</f>
        <v>0</v>
      </c>
      <c r="O2330" s="57" t="s">
        <v>2</v>
      </c>
      <c r="P2330" s="26">
        <f>SUBTOTAL(9,P2331:P2333)</f>
        <v>0</v>
      </c>
      <c r="Q2330" s="26">
        <f>SUBTOTAL(9,Q2331:Q2333)</f>
        <v>0</v>
      </c>
      <c r="R2330" s="399"/>
      <c r="S2330" s="399"/>
      <c r="T2330" s="231"/>
      <c r="U2330" s="231"/>
      <c r="V2330" s="231"/>
      <c r="W2330" s="231"/>
      <c r="X2330" s="231"/>
      <c r="Y2330" s="231"/>
      <c r="Z2330" s="231"/>
      <c r="AA2330" s="231"/>
    </row>
    <row r="2331" spans="1:27" s="30" customFormat="1" ht="24" outlineLevel="3" x14ac:dyDescent="0.2">
      <c r="A2331" s="12">
        <v>1</v>
      </c>
      <c r="B2331" s="31" t="s">
        <v>112</v>
      </c>
      <c r="C2331" s="32" t="s">
        <v>1968</v>
      </c>
      <c r="D2331" s="32"/>
      <c r="E2331" s="13" t="s">
        <v>27</v>
      </c>
      <c r="F2331" s="33">
        <v>1</v>
      </c>
      <c r="G2331" s="14">
        <v>0</v>
      </c>
      <c r="H2331" s="33">
        <f>F2331*(1+G2331/100)</f>
        <v>1</v>
      </c>
      <c r="I2331" s="475"/>
      <c r="J2331" s="15">
        <f>H2331*I2331</f>
        <v>0</v>
      </c>
      <c r="K2331" s="34"/>
      <c r="L2331" s="35">
        <f>H2331*K2331</f>
        <v>0</v>
      </c>
      <c r="M2331" s="34"/>
      <c r="N2331" s="35">
        <f>H2331*M2331</f>
        <v>0</v>
      </c>
      <c r="O2331" s="15">
        <v>21</v>
      </c>
      <c r="P2331" s="15">
        <f>J2331*(O2331/100)</f>
        <v>0</v>
      </c>
      <c r="Q2331" s="15">
        <f>J2331+P2331</f>
        <v>0</v>
      </c>
      <c r="R2331" s="400"/>
      <c r="S2331" s="400"/>
      <c r="T2331" s="232"/>
      <c r="U2331" s="232"/>
      <c r="V2331" s="232"/>
      <c r="W2331" s="232"/>
      <c r="X2331" s="232"/>
      <c r="Y2331" s="232"/>
      <c r="Z2331" s="232"/>
      <c r="AA2331" s="232"/>
    </row>
    <row r="2332" spans="1:27" s="30" customFormat="1" ht="24" outlineLevel="3" x14ac:dyDescent="0.2">
      <c r="A2332" s="12">
        <v>2</v>
      </c>
      <c r="B2332" s="31" t="s">
        <v>113</v>
      </c>
      <c r="C2332" s="32" t="s">
        <v>1935</v>
      </c>
      <c r="D2332" s="32"/>
      <c r="E2332" s="13" t="s">
        <v>27</v>
      </c>
      <c r="F2332" s="33">
        <v>1</v>
      </c>
      <c r="G2332" s="14">
        <v>0</v>
      </c>
      <c r="H2332" s="33">
        <f>F2332*(1+G2332/100)</f>
        <v>1</v>
      </c>
      <c r="I2332" s="475"/>
      <c r="J2332" s="15">
        <f>H2332*I2332</f>
        <v>0</v>
      </c>
      <c r="K2332" s="34"/>
      <c r="L2332" s="35">
        <f>H2332*K2332</f>
        <v>0</v>
      </c>
      <c r="M2332" s="34"/>
      <c r="N2332" s="35">
        <f>H2332*M2332</f>
        <v>0</v>
      </c>
      <c r="O2332" s="15">
        <v>21</v>
      </c>
      <c r="P2332" s="15">
        <f>J2332*(O2332/100)</f>
        <v>0</v>
      </c>
      <c r="Q2332" s="15">
        <f>J2332+P2332</f>
        <v>0</v>
      </c>
      <c r="R2332" s="400"/>
      <c r="S2332" s="400"/>
      <c r="T2332" s="232"/>
      <c r="U2332" s="232"/>
      <c r="V2332" s="232"/>
      <c r="W2332" s="232"/>
      <c r="X2332" s="232"/>
      <c r="Y2332" s="232"/>
      <c r="Z2332" s="232"/>
      <c r="AA2332" s="232"/>
    </row>
    <row r="2333" spans="1:27" s="60" customFormat="1" ht="12.75" customHeight="1" outlineLevel="3" x14ac:dyDescent="0.2">
      <c r="A2333" s="61"/>
      <c r="B2333" s="62"/>
      <c r="C2333" s="63"/>
      <c r="D2333" s="65"/>
      <c r="E2333" s="62"/>
      <c r="F2333" s="64"/>
      <c r="G2333" s="65"/>
      <c r="H2333" s="64"/>
      <c r="I2333" s="65"/>
      <c r="J2333" s="66"/>
      <c r="K2333" s="67"/>
      <c r="L2333" s="65"/>
      <c r="M2333" s="65"/>
      <c r="N2333" s="65"/>
      <c r="O2333" s="59" t="s">
        <v>2</v>
      </c>
      <c r="P2333" s="65"/>
      <c r="Q2333" s="65"/>
      <c r="R2333" s="402"/>
      <c r="S2333" s="402"/>
      <c r="T2333" s="233"/>
      <c r="U2333" s="233"/>
      <c r="V2333" s="233"/>
      <c r="W2333" s="233"/>
      <c r="X2333" s="233"/>
      <c r="Y2333" s="233"/>
      <c r="Z2333" s="233"/>
      <c r="AA2333" s="233"/>
    </row>
    <row r="2334" spans="1:27" s="21" customFormat="1" ht="16.5" customHeight="1" outlineLevel="2" x14ac:dyDescent="0.2">
      <c r="A2334" s="22"/>
      <c r="B2334" s="23"/>
      <c r="C2334" s="23" t="s">
        <v>1480</v>
      </c>
      <c r="D2334" s="29"/>
      <c r="E2334" s="6"/>
      <c r="F2334" s="24"/>
      <c r="G2334" s="25"/>
      <c r="H2334" s="24"/>
      <c r="I2334" s="25"/>
      <c r="J2334" s="26">
        <f>SUBTOTAL(9,J2335:J2339)</f>
        <v>0</v>
      </c>
      <c r="K2334" s="27"/>
      <c r="L2334" s="28">
        <f>SUBTOTAL(9,L2335:L2339)</f>
        <v>0</v>
      </c>
      <c r="M2334" s="25"/>
      <c r="N2334" s="28">
        <f>SUBTOTAL(9,N2335:N2339)</f>
        <v>0</v>
      </c>
      <c r="O2334" s="57" t="s">
        <v>2</v>
      </c>
      <c r="P2334" s="26">
        <f>SUBTOTAL(9,P2335:P2339)</f>
        <v>0</v>
      </c>
      <c r="Q2334" s="26">
        <f>SUBTOTAL(9,Q2335:Q2339)</f>
        <v>0</v>
      </c>
      <c r="R2334" s="399"/>
      <c r="S2334" s="399"/>
      <c r="T2334" s="231"/>
      <c r="U2334" s="231"/>
      <c r="V2334" s="231"/>
      <c r="W2334" s="231"/>
      <c r="X2334" s="231"/>
      <c r="Y2334" s="231"/>
      <c r="Z2334" s="231"/>
      <c r="AA2334" s="231"/>
    </row>
    <row r="2335" spans="1:27" s="30" customFormat="1" ht="12" outlineLevel="3" x14ac:dyDescent="0.2">
      <c r="A2335" s="12">
        <v>1</v>
      </c>
      <c r="B2335" s="31" t="s">
        <v>114</v>
      </c>
      <c r="C2335" s="32" t="s">
        <v>1627</v>
      </c>
      <c r="D2335" s="32"/>
      <c r="E2335" s="13" t="s">
        <v>27</v>
      </c>
      <c r="F2335" s="33">
        <v>1</v>
      </c>
      <c r="G2335" s="14">
        <v>0</v>
      </c>
      <c r="H2335" s="33">
        <f>F2335*(1+G2335/100)</f>
        <v>1</v>
      </c>
      <c r="I2335" s="475"/>
      <c r="J2335" s="15">
        <f>H2335*I2335</f>
        <v>0</v>
      </c>
      <c r="K2335" s="34"/>
      <c r="L2335" s="35">
        <f>H2335*K2335</f>
        <v>0</v>
      </c>
      <c r="M2335" s="34"/>
      <c r="N2335" s="35">
        <f>H2335*M2335</f>
        <v>0</v>
      </c>
      <c r="O2335" s="15">
        <v>21</v>
      </c>
      <c r="P2335" s="15">
        <f>J2335*(O2335/100)</f>
        <v>0</v>
      </c>
      <c r="Q2335" s="15">
        <f>J2335+P2335</f>
        <v>0</v>
      </c>
      <c r="R2335" s="400"/>
      <c r="S2335" s="400"/>
      <c r="T2335" s="232"/>
      <c r="U2335" s="232"/>
      <c r="V2335" s="232"/>
      <c r="W2335" s="232"/>
      <c r="X2335" s="232"/>
      <c r="Y2335" s="232"/>
      <c r="Z2335" s="232"/>
      <c r="AA2335" s="232"/>
    </row>
    <row r="2336" spans="1:27" s="30" customFormat="1" ht="12" outlineLevel="3" x14ac:dyDescent="0.2">
      <c r="A2336" s="12">
        <v>2</v>
      </c>
      <c r="B2336" s="31" t="s">
        <v>115</v>
      </c>
      <c r="C2336" s="32" t="s">
        <v>1742</v>
      </c>
      <c r="D2336" s="32"/>
      <c r="E2336" s="13" t="s">
        <v>27</v>
      </c>
      <c r="F2336" s="33">
        <v>1</v>
      </c>
      <c r="G2336" s="14">
        <v>0</v>
      </c>
      <c r="H2336" s="33">
        <f>F2336*(1+G2336/100)</f>
        <v>1</v>
      </c>
      <c r="I2336" s="475"/>
      <c r="J2336" s="15">
        <f>H2336*I2336</f>
        <v>0</v>
      </c>
      <c r="K2336" s="34"/>
      <c r="L2336" s="35">
        <f>H2336*K2336</f>
        <v>0</v>
      </c>
      <c r="M2336" s="34"/>
      <c r="N2336" s="35">
        <f>H2336*M2336</f>
        <v>0</v>
      </c>
      <c r="O2336" s="15">
        <v>21</v>
      </c>
      <c r="P2336" s="15">
        <f>J2336*(O2336/100)</f>
        <v>0</v>
      </c>
      <c r="Q2336" s="15">
        <f>J2336+P2336</f>
        <v>0</v>
      </c>
      <c r="R2336" s="400"/>
      <c r="S2336" s="400"/>
      <c r="T2336" s="232"/>
      <c r="U2336" s="232"/>
      <c r="V2336" s="232"/>
      <c r="W2336" s="232"/>
      <c r="X2336" s="232"/>
      <c r="Y2336" s="232"/>
      <c r="Z2336" s="232"/>
      <c r="AA2336" s="232"/>
    </row>
    <row r="2337" spans="1:27" s="30" customFormat="1" ht="12" outlineLevel="3" x14ac:dyDescent="0.2">
      <c r="A2337" s="12">
        <v>3</v>
      </c>
      <c r="B2337" s="31" t="s">
        <v>116</v>
      </c>
      <c r="C2337" s="32" t="s">
        <v>1747</v>
      </c>
      <c r="D2337" s="32"/>
      <c r="E2337" s="13" t="s">
        <v>27</v>
      </c>
      <c r="F2337" s="33">
        <v>1</v>
      </c>
      <c r="G2337" s="14">
        <v>0</v>
      </c>
      <c r="H2337" s="33">
        <f>F2337*(1+G2337/100)</f>
        <v>1</v>
      </c>
      <c r="I2337" s="475"/>
      <c r="J2337" s="15">
        <f>H2337*I2337</f>
        <v>0</v>
      </c>
      <c r="K2337" s="34"/>
      <c r="L2337" s="35">
        <f>H2337*K2337</f>
        <v>0</v>
      </c>
      <c r="M2337" s="34"/>
      <c r="N2337" s="35">
        <f>H2337*M2337</f>
        <v>0</v>
      </c>
      <c r="O2337" s="15">
        <v>21</v>
      </c>
      <c r="P2337" s="15">
        <f>J2337*(O2337/100)</f>
        <v>0</v>
      </c>
      <c r="Q2337" s="15">
        <f>J2337+P2337</f>
        <v>0</v>
      </c>
      <c r="R2337" s="400"/>
      <c r="S2337" s="400"/>
      <c r="T2337" s="232"/>
      <c r="U2337" s="232"/>
      <c r="V2337" s="232"/>
      <c r="W2337" s="232"/>
      <c r="X2337" s="232"/>
      <c r="Y2337" s="232"/>
      <c r="Z2337" s="232"/>
      <c r="AA2337" s="232"/>
    </row>
    <row r="2338" spans="1:27" s="30" customFormat="1" ht="12" outlineLevel="3" x14ac:dyDescent="0.2">
      <c r="A2338" s="12">
        <v>4</v>
      </c>
      <c r="B2338" s="31" t="s">
        <v>117</v>
      </c>
      <c r="C2338" s="32" t="s">
        <v>1590</v>
      </c>
      <c r="D2338" s="32"/>
      <c r="E2338" s="13" t="s">
        <v>27</v>
      </c>
      <c r="F2338" s="33">
        <v>1</v>
      </c>
      <c r="G2338" s="14">
        <v>0</v>
      </c>
      <c r="H2338" s="33">
        <f>F2338*(1+G2338/100)</f>
        <v>1</v>
      </c>
      <c r="I2338" s="475"/>
      <c r="J2338" s="15">
        <f>H2338*I2338</f>
        <v>0</v>
      </c>
      <c r="K2338" s="34"/>
      <c r="L2338" s="35">
        <f>H2338*K2338</f>
        <v>0</v>
      </c>
      <c r="M2338" s="34"/>
      <c r="N2338" s="35">
        <f>H2338*M2338</f>
        <v>0</v>
      </c>
      <c r="O2338" s="15">
        <v>21</v>
      </c>
      <c r="P2338" s="15">
        <f>J2338*(O2338/100)</f>
        <v>0</v>
      </c>
      <c r="Q2338" s="15">
        <f>J2338+P2338</f>
        <v>0</v>
      </c>
      <c r="R2338" s="400"/>
      <c r="S2338" s="400"/>
      <c r="T2338" s="232"/>
      <c r="U2338" s="232"/>
      <c r="V2338" s="232"/>
      <c r="W2338" s="232"/>
      <c r="X2338" s="232"/>
      <c r="Y2338" s="232"/>
      <c r="Z2338" s="232"/>
      <c r="AA2338" s="232"/>
    </row>
    <row r="2339" spans="1:27" s="60" customFormat="1" ht="12.75" customHeight="1" outlineLevel="3" x14ac:dyDescent="0.2">
      <c r="A2339" s="61"/>
      <c r="B2339" s="62"/>
      <c r="C2339" s="63"/>
      <c r="D2339" s="65"/>
      <c r="E2339" s="62"/>
      <c r="F2339" s="64"/>
      <c r="G2339" s="65"/>
      <c r="H2339" s="64"/>
      <c r="I2339" s="65"/>
      <c r="J2339" s="66"/>
      <c r="K2339" s="67"/>
      <c r="L2339" s="65"/>
      <c r="M2339" s="65"/>
      <c r="N2339" s="65"/>
      <c r="O2339" s="59" t="s">
        <v>2</v>
      </c>
      <c r="P2339" s="65"/>
      <c r="Q2339" s="65"/>
      <c r="R2339" s="402"/>
      <c r="S2339" s="402"/>
      <c r="T2339" s="233"/>
      <c r="U2339" s="233"/>
      <c r="V2339" s="233"/>
      <c r="W2339" s="233"/>
      <c r="X2339" s="233"/>
      <c r="Y2339" s="233"/>
      <c r="Z2339" s="233"/>
      <c r="AA2339" s="233"/>
    </row>
    <row r="2340" spans="1:27" s="60" customFormat="1" ht="12.75" customHeight="1" outlineLevel="2" x14ac:dyDescent="0.2">
      <c r="A2340" s="61"/>
      <c r="B2340" s="62"/>
      <c r="C2340" s="63"/>
      <c r="D2340" s="65"/>
      <c r="E2340" s="62"/>
      <c r="F2340" s="64"/>
      <c r="G2340" s="65"/>
      <c r="H2340" s="64"/>
      <c r="I2340" s="65"/>
      <c r="J2340" s="66"/>
      <c r="K2340" s="67"/>
      <c r="L2340" s="65"/>
      <c r="M2340" s="65"/>
      <c r="N2340" s="65"/>
      <c r="O2340" s="59" t="s">
        <v>2</v>
      </c>
      <c r="P2340" s="65"/>
      <c r="Q2340" s="65"/>
      <c r="R2340" s="402"/>
      <c r="S2340" s="402"/>
      <c r="T2340" s="233"/>
      <c r="U2340" s="233"/>
      <c r="V2340" s="233"/>
      <c r="W2340" s="233"/>
      <c r="X2340" s="233"/>
      <c r="Y2340" s="233"/>
      <c r="Z2340" s="233"/>
      <c r="AA2340" s="233"/>
    </row>
    <row r="2341" spans="1:27" s="60" customFormat="1" ht="12.75" customHeight="1" outlineLevel="1" x14ac:dyDescent="0.2">
      <c r="A2341" s="61"/>
      <c r="B2341" s="62"/>
      <c r="C2341" s="63"/>
      <c r="D2341" s="65"/>
      <c r="E2341" s="62"/>
      <c r="F2341" s="64"/>
      <c r="G2341" s="65"/>
      <c r="H2341" s="64"/>
      <c r="I2341" s="65"/>
      <c r="J2341" s="66"/>
      <c r="K2341" s="67"/>
      <c r="L2341" s="65"/>
      <c r="M2341" s="65"/>
      <c r="N2341" s="65"/>
      <c r="O2341" s="59" t="s">
        <v>2</v>
      </c>
      <c r="P2341" s="65"/>
      <c r="Q2341" s="65"/>
      <c r="R2341" s="402"/>
      <c r="S2341" s="402"/>
      <c r="T2341" s="233"/>
      <c r="U2341" s="233"/>
      <c r="V2341" s="233"/>
      <c r="W2341" s="233"/>
      <c r="X2341" s="233"/>
      <c r="Y2341" s="233"/>
      <c r="Z2341" s="233"/>
      <c r="AA2341" s="233"/>
    </row>
  </sheetData>
  <sheetProtection algorithmName="SHA-512" hashValue="pzqAoxlV3NS9t+jfB+bEfM9IckhwxdVCML4T4NJgNtGHJ25eBseCmZnRahxPfmBLhmCX3JphVq3AYN79tMRrgg==" saltValue="sM4wZ5qcGmfP5PBTfQlpZg==" spinCount="100000" sheet="1" objects="1" scenarios="1"/>
  <protectedRanges>
    <protectedRange sqref="I1:I2340" name="Oblast1"/>
  </protectedRanges>
  <phoneticPr fontId="0" type="noConversion"/>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outlinePr summaryBelow="0"/>
  </sheetPr>
  <dimension ref="A1:P29"/>
  <sheetViews>
    <sheetView showGridLines="0" view="pageBreakPreview" zoomScaleNormal="100" zoomScaleSheetLayoutView="100" workbookViewId="0">
      <pane ySplit="4" topLeftCell="A5" activePane="bottomLeft" state="frozen"/>
      <selection pane="bottomLeft" activeCell="D1" sqref="D1:D1048576"/>
    </sheetView>
  </sheetViews>
  <sheetFormatPr defaultRowHeight="12.75" outlineLevelRow="2" x14ac:dyDescent="0.2"/>
  <cols>
    <col min="1" max="1" width="80.7109375" customWidth="1"/>
    <col min="2" max="4" width="15.710937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2134</v>
      </c>
      <c r="B2" s="86"/>
      <c r="C2" s="87"/>
      <c r="D2" s="86"/>
      <c r="E2" s="88"/>
      <c r="F2" s="87"/>
      <c r="G2" s="88"/>
      <c r="H2" s="87"/>
      <c r="I2" s="89"/>
      <c r="J2" s="90"/>
      <c r="K2" s="87"/>
      <c r="L2" s="87"/>
      <c r="M2" s="87"/>
      <c r="N2" s="87"/>
      <c r="O2" s="87"/>
      <c r="P2" s="87"/>
    </row>
    <row r="3" spans="1:16" s="91" customFormat="1" ht="21.6" customHeight="1" x14ac:dyDescent="0.25">
      <c r="A3" s="126" t="s">
        <v>2133</v>
      </c>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IF('Zateplení půdy'!$C$5=0,"",'Zateplení půdy'!$C$5)</f>
        <v>D1.1.2: ZATEPLENÍ PŮDY</v>
      </c>
      <c r="B6" s="84">
        <f>SUBTOTAL(9,B7:B25)</f>
        <v>0</v>
      </c>
      <c r="C6" s="84">
        <f>SUBTOTAL(9,C7:C25)</f>
        <v>0</v>
      </c>
      <c r="D6" s="84">
        <f>SUBTOTAL(9,D7:D25)</f>
        <v>0</v>
      </c>
    </row>
    <row r="7" spans="1:16" s="188" customFormat="1" ht="15.75" customHeight="1" outlineLevel="1" x14ac:dyDescent="0.2">
      <c r="A7" s="201" t="str">
        <f>IF('Zateplení půdy'!$C$6=0,"",'Zateplení půdy'!$C$6)</f>
        <v>H: Oddíly prací HSV</v>
      </c>
      <c r="B7" s="200">
        <f>SUBTOTAL(9,B8:B13)</f>
        <v>0</v>
      </c>
      <c r="C7" s="200">
        <f>SUBTOTAL(9,C8:C13)</f>
        <v>0</v>
      </c>
      <c r="D7" s="200">
        <f>SUBTOTAL(9,D8:D13)</f>
        <v>0</v>
      </c>
    </row>
    <row r="8" spans="1:16" s="45" customFormat="1" ht="15" customHeight="1" outlineLevel="2" x14ac:dyDescent="0.2">
      <c r="A8" s="127" t="str">
        <f>IF('Zateplení půdy'!$C$7=0,"",'Zateplení půdy'!$C$7)</f>
        <v>0034: Příčky</v>
      </c>
      <c r="B8" s="128" t="str">
        <f>IF('Zateplení půdy'!$J$7=0,"",'Zateplení půdy'!$J$7)</f>
        <v/>
      </c>
      <c r="C8" s="128" t="str">
        <f>IF('Zateplení půdy'!$P$7=0,"",'Zateplení půdy'!$P$7)</f>
        <v/>
      </c>
      <c r="D8" s="128" t="str">
        <f>IF('Zateplení půdy'!$Q$7=0,"",'Zateplení půdy'!$Q$7)</f>
        <v/>
      </c>
    </row>
    <row r="9" spans="1:16" s="45" customFormat="1" ht="15" customHeight="1" outlineLevel="2" x14ac:dyDescent="0.2">
      <c r="A9" s="127" t="str">
        <f>IF('Zateplení půdy'!$C$12=0,"",'Zateplení půdy'!$C$12)</f>
        <v>0061: Úprava povrchů vnitřní</v>
      </c>
      <c r="B9" s="128" t="str">
        <f>IF('Zateplení půdy'!$J$12=0,"",'Zateplení půdy'!$J$12)</f>
        <v/>
      </c>
      <c r="C9" s="128" t="str">
        <f>IF('Zateplení půdy'!$P$12=0,"",'Zateplení půdy'!$P$12)</f>
        <v/>
      </c>
      <c r="D9" s="128" t="str">
        <f>IF('Zateplení půdy'!$Q$12=0,"",'Zateplení půdy'!$Q$12)</f>
        <v/>
      </c>
    </row>
    <row r="10" spans="1:16" s="45" customFormat="1" ht="15" customHeight="1" outlineLevel="2" x14ac:dyDescent="0.2">
      <c r="A10" s="127" t="str">
        <f>IF('Zateplení půdy'!$C$41=0,"",'Zateplení půdy'!$C$41)</f>
        <v>0094: Lešení</v>
      </c>
      <c r="B10" s="128" t="str">
        <f>IF('Zateplení půdy'!$J$41=0,"",'Zateplení půdy'!$J$41)</f>
        <v/>
      </c>
      <c r="C10" s="128" t="str">
        <f>IF('Zateplení půdy'!$P$41=0,"",'Zateplení půdy'!$P$41)</f>
        <v/>
      </c>
      <c r="D10" s="128" t="str">
        <f>IF('Zateplení půdy'!$Q$41=0,"",'Zateplení půdy'!$Q$41)</f>
        <v/>
      </c>
    </row>
    <row r="11" spans="1:16" s="45" customFormat="1" ht="15" customHeight="1" outlineLevel="2" x14ac:dyDescent="0.2">
      <c r="A11" s="127" t="str">
        <f>IF('Zateplení půdy'!$C$45=0,"",'Zateplení půdy'!$C$45)</f>
        <v>0095: Dokončovací konstrukce a práce</v>
      </c>
      <c r="B11" s="128" t="str">
        <f>IF('Zateplení půdy'!$J$45=0,"",'Zateplení půdy'!$J$45)</f>
        <v/>
      </c>
      <c r="C11" s="128" t="str">
        <f>IF('Zateplení půdy'!$P$45=0,"",'Zateplení půdy'!$P$45)</f>
        <v/>
      </c>
      <c r="D11" s="128" t="str">
        <f>IF('Zateplení půdy'!$Q$45=0,"",'Zateplení půdy'!$Q$45)</f>
        <v/>
      </c>
    </row>
    <row r="12" spans="1:16" s="45" customFormat="1" ht="15" customHeight="1" outlineLevel="2" x14ac:dyDescent="0.2">
      <c r="A12" s="127" t="str">
        <f>IF('Zateplení půdy'!$C$111=0,"",'Zateplení půdy'!$C$111)</f>
        <v>0096: Bourání</v>
      </c>
      <c r="B12" s="128" t="str">
        <f>IF('Zateplení půdy'!$J$111=0,"",'Zateplení půdy'!$J$111)</f>
        <v/>
      </c>
      <c r="C12" s="128" t="str">
        <f>IF('Zateplení půdy'!$P$111=0,"",'Zateplení půdy'!$P$111)</f>
        <v/>
      </c>
      <c r="D12" s="128" t="str">
        <f>IF('Zateplení půdy'!$Q$111=0,"",'Zateplení půdy'!$Q$111)</f>
        <v/>
      </c>
    </row>
    <row r="13" spans="1:16" s="45" customFormat="1" ht="15" customHeight="1" outlineLevel="2" x14ac:dyDescent="0.2">
      <c r="A13" s="127" t="str">
        <f>IF('Zateplení půdy'!$C$155=0,"",'Zateplení půdy'!$C$155)</f>
        <v>099.: Přesun hmot HSV</v>
      </c>
      <c r="B13" s="128" t="str">
        <f>IF('Zateplení půdy'!$J$155=0,"",'Zateplení půdy'!$J$155)</f>
        <v/>
      </c>
      <c r="C13" s="128" t="str">
        <f>IF('Zateplení půdy'!$P$155=0,"",'Zateplení půdy'!$P$155)</f>
        <v/>
      </c>
      <c r="D13" s="128" t="str">
        <f>IF('Zateplení půdy'!$Q$155=0,"",'Zateplení půdy'!$Q$155)</f>
        <v/>
      </c>
    </row>
    <row r="14" spans="1:16" s="188" customFormat="1" ht="15.75" customHeight="1" outlineLevel="1" x14ac:dyDescent="0.2">
      <c r="A14" s="201" t="str">
        <f>IF('Zateplení půdy'!$C$168=0,"",'Zateplení půdy'!$C$168)</f>
        <v>P: Oddíly prací PSV</v>
      </c>
      <c r="B14" s="200">
        <f>SUBTOTAL(9,B15:B21)</f>
        <v>0</v>
      </c>
      <c r="C14" s="200">
        <f>SUBTOTAL(9,C15:C21)</f>
        <v>0</v>
      </c>
      <c r="D14" s="200">
        <f>SUBTOTAL(9,D15:D21)</f>
        <v>0</v>
      </c>
    </row>
    <row r="15" spans="1:16" s="45" customFormat="1" ht="15" customHeight="1" outlineLevel="2" x14ac:dyDescent="0.2">
      <c r="A15" s="127" t="str">
        <f>IF('Zateplení půdy'!$C$169=0,"",'Zateplení půdy'!$C$169)</f>
        <v>713.: Izolace tepelné</v>
      </c>
      <c r="B15" s="128" t="str">
        <f>IF('Zateplení půdy'!$J$169=0,"",'Zateplení půdy'!$J$169)</f>
        <v/>
      </c>
      <c r="C15" s="128" t="str">
        <f>IF('Zateplení půdy'!$P$169=0,"",'Zateplení půdy'!$P$169)</f>
        <v/>
      </c>
      <c r="D15" s="128" t="str">
        <f>IF('Zateplení půdy'!$Q$169=0,"",'Zateplení půdy'!$Q$169)</f>
        <v/>
      </c>
    </row>
    <row r="16" spans="1:16" s="45" customFormat="1" ht="15" customHeight="1" outlineLevel="2" x14ac:dyDescent="0.2">
      <c r="A16" s="127" t="str">
        <f>IF('Zateplení půdy'!$C$231=0,"",'Zateplení půdy'!$C$231)</f>
        <v>762.: Konstrukce tesařské</v>
      </c>
      <c r="B16" s="128" t="str">
        <f>IF('Zateplení půdy'!$J$231=0,"",'Zateplení půdy'!$J$231)</f>
        <v/>
      </c>
      <c r="C16" s="128" t="str">
        <f>IF('Zateplení půdy'!$P$231=0,"",'Zateplení půdy'!$P$231)</f>
        <v/>
      </c>
      <c r="D16" s="128" t="str">
        <f>IF('Zateplení půdy'!$Q$231=0,"",'Zateplení půdy'!$Q$231)</f>
        <v/>
      </c>
    </row>
    <row r="17" spans="1:4" s="45" customFormat="1" ht="15" customHeight="1" outlineLevel="2" x14ac:dyDescent="0.2">
      <c r="A17" s="127" t="str">
        <f>IF('Zateplení půdy'!$C$258=0,"",'Zateplení půdy'!$C$258)</f>
        <v>7631: Konstrukce montované - sádrokartonové</v>
      </c>
      <c r="B17" s="128" t="str">
        <f>IF('Zateplení půdy'!$J$258=0,"",'Zateplení půdy'!$J$258)</f>
        <v/>
      </c>
      <c r="C17" s="128" t="str">
        <f>IF('Zateplení půdy'!$P$258=0,"",'Zateplení půdy'!$P$258)</f>
        <v/>
      </c>
      <c r="D17" s="128" t="str">
        <f>IF('Zateplení půdy'!$Q$258=0,"",'Zateplení půdy'!$Q$258)</f>
        <v/>
      </c>
    </row>
    <row r="18" spans="1:4" s="45" customFormat="1" ht="15" customHeight="1" outlineLevel="2" x14ac:dyDescent="0.2">
      <c r="A18" s="127" t="str">
        <f>IF('Zateplení půdy'!$C$270=0,"",'Zateplení půdy'!$C$270)</f>
        <v>764.: Konstrukce klempířské</v>
      </c>
      <c r="B18" s="128" t="str">
        <f>IF('Zateplení půdy'!$J$270=0,"",'Zateplení půdy'!$J$270)</f>
        <v/>
      </c>
      <c r="C18" s="128" t="str">
        <f>IF('Zateplení půdy'!$P$270=0,"",'Zateplení půdy'!$P$270)</f>
        <v/>
      </c>
      <c r="D18" s="128" t="str">
        <f>IF('Zateplení půdy'!$Q$270=0,"",'Zateplení půdy'!$Q$270)</f>
        <v/>
      </c>
    </row>
    <row r="19" spans="1:4" s="45" customFormat="1" ht="15" customHeight="1" outlineLevel="2" x14ac:dyDescent="0.2">
      <c r="A19" s="127" t="str">
        <f>IF('Zateplení půdy'!$C$285=0,"",'Zateplení půdy'!$C$285)</f>
        <v>766.7: Vnitřní dveře plastové</v>
      </c>
      <c r="B19" s="128" t="str">
        <f>IF('Zateplení půdy'!$J$285=0,"",'Zateplení půdy'!$J$285)</f>
        <v/>
      </c>
      <c r="C19" s="128" t="str">
        <f>IF('Zateplení půdy'!$P$285=0,"",'Zateplení půdy'!$P$285)</f>
        <v/>
      </c>
      <c r="D19" s="128" t="str">
        <f>IF('Zateplení půdy'!$Q$285=0,"",'Zateplení půdy'!$Q$285)</f>
        <v/>
      </c>
    </row>
    <row r="20" spans="1:4" s="45" customFormat="1" ht="15" customHeight="1" outlineLevel="2" x14ac:dyDescent="0.2">
      <c r="A20" s="127" t="str">
        <f>IF('Zateplení půdy'!$C$290=0,"",'Zateplení půdy'!$C$290)</f>
        <v>771.: Podlahy z dlaždic</v>
      </c>
      <c r="B20" s="128" t="str">
        <f>IF('Zateplení půdy'!$J$290=0,"",'Zateplení půdy'!$J$290)</f>
        <v/>
      </c>
      <c r="C20" s="128" t="str">
        <f>IF('Zateplení půdy'!$P$290=0,"",'Zateplení půdy'!$P$290)</f>
        <v/>
      </c>
      <c r="D20" s="128" t="str">
        <f>IF('Zateplení půdy'!$Q$290=0,"",'Zateplení půdy'!$Q$290)</f>
        <v/>
      </c>
    </row>
    <row r="21" spans="1:4" s="45" customFormat="1" ht="15" customHeight="1" outlineLevel="2" x14ac:dyDescent="0.2">
      <c r="A21" s="127" t="str">
        <f>IF('Zateplení půdy'!$C$300=0,"",'Zateplení půdy'!$C$300)</f>
        <v>784.: Malby</v>
      </c>
      <c r="B21" s="128" t="str">
        <f>IF('Zateplení půdy'!$J$300=0,"",'Zateplení půdy'!$J$300)</f>
        <v/>
      </c>
      <c r="C21" s="128" t="str">
        <f>IF('Zateplení půdy'!$P$300=0,"",'Zateplení půdy'!$P$300)</f>
        <v/>
      </c>
      <c r="D21" s="128" t="str">
        <f>IF('Zateplení půdy'!$Q$300=0,"",'Zateplení půdy'!$Q$300)</f>
        <v/>
      </c>
    </row>
    <row r="22" spans="1:4" s="188" customFormat="1" ht="15.75" customHeight="1" outlineLevel="1" x14ac:dyDescent="0.2">
      <c r="A22" s="201" t="str">
        <f>IF('Zateplení půdy'!$C$305=0,"",'Zateplení půdy'!$C$305)</f>
        <v>VN_ON: Vedlejší a ostatní náklady</v>
      </c>
      <c r="B22" s="200">
        <f>SUBTOTAL(9,B23:B24)</f>
        <v>0</v>
      </c>
      <c r="C22" s="200">
        <f>SUBTOTAL(9,C23:C24)</f>
        <v>0</v>
      </c>
      <c r="D22" s="200">
        <f>SUBTOTAL(9,D23:D24)</f>
        <v>0</v>
      </c>
    </row>
    <row r="23" spans="1:4" s="45" customFormat="1" ht="15" customHeight="1" outlineLevel="2" x14ac:dyDescent="0.2">
      <c r="A23" s="127" t="str">
        <f>IF('Zateplení půdy'!$C$306=0,"",'Zateplení půdy'!$C$306)</f>
        <v>000.1: Průzkumné a projektové práce, vzorky</v>
      </c>
      <c r="B23" s="128" t="str">
        <f>IF('Zateplení půdy'!$J$306=0,"",'Zateplení půdy'!$J$306)</f>
        <v/>
      </c>
      <c r="C23" s="128" t="str">
        <f>IF('Zateplení půdy'!$P$306=0,"",'Zateplení půdy'!$P$306)</f>
        <v/>
      </c>
      <c r="D23" s="128" t="str">
        <f>IF('Zateplení půdy'!$Q$306=0,"",'Zateplení půdy'!$Q$306)</f>
        <v/>
      </c>
    </row>
    <row r="24" spans="1:4" s="45" customFormat="1" ht="15" customHeight="1" outlineLevel="2" x14ac:dyDescent="0.2">
      <c r="A24" s="127" t="str">
        <f>IF('Zateplení půdy'!$C$310=0,"",'Zateplení půdy'!$C$310)</f>
        <v>000.2: Vedlejší náklady</v>
      </c>
      <c r="B24" s="128" t="str">
        <f>IF('Zateplení půdy'!$J$310=0,"",'Zateplení půdy'!$J$310)</f>
        <v/>
      </c>
      <c r="C24" s="128" t="str">
        <f>IF('Zateplení půdy'!$P$310=0,"",'Zateplení půdy'!$P$310)</f>
        <v/>
      </c>
      <c r="D24" s="128" t="str">
        <f>IF('Zateplení půdy'!$Q$310=0,"",'Zateplení půdy'!$Q$310)</f>
        <v/>
      </c>
    </row>
    <row r="25" spans="1:4" ht="13.5" outlineLevel="2" thickBot="1" x14ac:dyDescent="0.25">
      <c r="A25" s="46"/>
    </row>
    <row r="26" spans="1:4" s="47" customFormat="1" ht="15" x14ac:dyDescent="0.25">
      <c r="A26" s="130" t="s">
        <v>780</v>
      </c>
      <c r="B26" s="49">
        <f>SUBTOTAL(9,B6:B25)</f>
        <v>0</v>
      </c>
      <c r="C26" s="70"/>
      <c r="D26" s="70"/>
    </row>
    <row r="27" spans="1:4" s="47" customFormat="1" ht="18.75" customHeight="1" x14ac:dyDescent="0.25">
      <c r="A27" s="131" t="s">
        <v>11</v>
      </c>
      <c r="B27" s="51">
        <f>C6</f>
        <v>0</v>
      </c>
    </row>
    <row r="28" spans="1:4" s="52" customFormat="1" ht="13.5" thickBot="1" x14ac:dyDescent="0.25">
      <c r="A28" s="54"/>
      <c r="B28" s="53"/>
    </row>
    <row r="29" spans="1:4" s="47" customFormat="1" ht="24.75" customHeight="1" x14ac:dyDescent="0.25">
      <c r="A29" s="48" t="s">
        <v>1433</v>
      </c>
      <c r="B29" s="49">
        <f>SUM(B26:B27)</f>
        <v>0</v>
      </c>
      <c r="C29" s="70"/>
      <c r="D29" s="70"/>
    </row>
  </sheetData>
  <sheetProtection algorithmName="SHA-512" hashValue="W2/7Xwprf4OanxfEVuFWe6qmzd94jOoITfXJNU8Uhlg/fq38cwu91Vt5Nx6wcooNCm7axgSV8yKqVk8Five4HQ==" saltValue="n9r2r/faOM2Qn9zk0doIFA==" spinCount="100000" sheet="1" objects="1" scenarios="1"/>
  <printOptions horizontalCentered="1"/>
  <pageMargins left="0.78740157480314965" right="0.78740157480314965" top="0.78740157480314965" bottom="0.78740157480314965" header="0.39370078740157483" footer="0.39370078740157483"/>
  <pageSetup paperSize="9" scale="90" orientation="landscape" horizontalDpi="300" verticalDpi="300" r:id="rId1"/>
  <headerFooter>
    <oddFooter>&amp;L&amp;8www.euroCALC.cz&amp;C&amp;8&amp;P z &amp;N&amp;R&amp;8&amp;A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outlinePr summaryBelow="0"/>
  </sheetPr>
  <dimension ref="A1:Q317"/>
  <sheetViews>
    <sheetView showGridLines="0" tabSelected="1" view="pageBreakPreview" zoomScaleNormal="100" zoomScaleSheetLayoutView="100" workbookViewId="0">
      <pane ySplit="3" topLeftCell="A171" activePane="bottomLeft" state="frozen"/>
      <selection pane="bottomLeft" activeCell="I199" sqref="I199"/>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8"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42578125" customWidth="1"/>
    <col min="20" max="20" width="5" customWidth="1"/>
    <col min="21" max="21" width="5.5703125" customWidth="1"/>
    <col min="22" max="22" width="8.42578125" customWidth="1"/>
    <col min="23" max="23" width="4.85546875" customWidth="1"/>
    <col min="24" max="24" width="7.5703125" customWidth="1"/>
  </cols>
  <sheetData>
    <row r="1" spans="1:17" s="91" customFormat="1" ht="21.6" customHeight="1" x14ac:dyDescent="0.25">
      <c r="A1" s="85"/>
      <c r="B1" s="86"/>
      <c r="C1" s="86" t="s">
        <v>2051</v>
      </c>
      <c r="D1" s="87"/>
      <c r="E1" s="86"/>
      <c r="F1" s="88"/>
      <c r="G1" s="87"/>
      <c r="H1" s="88"/>
      <c r="I1" s="87"/>
      <c r="J1" s="89"/>
      <c r="K1" s="90"/>
      <c r="L1" s="87"/>
      <c r="M1" s="87"/>
      <c r="N1" s="87"/>
      <c r="O1" s="87"/>
      <c r="P1" s="87"/>
      <c r="Q1" s="87"/>
    </row>
    <row r="2" spans="1:17" s="91" customFormat="1" ht="21.6" customHeight="1" x14ac:dyDescent="0.25">
      <c r="A2" s="85"/>
      <c r="B2" s="86"/>
      <c r="C2" s="86" t="s">
        <v>2134</v>
      </c>
      <c r="D2" s="87"/>
      <c r="E2" s="86"/>
      <c r="F2" s="88"/>
      <c r="G2" s="87"/>
      <c r="H2" s="88"/>
      <c r="I2" s="87"/>
      <c r="J2" s="89"/>
      <c r="K2" s="90"/>
      <c r="L2" s="87"/>
      <c r="M2" s="87"/>
      <c r="N2" s="87"/>
      <c r="O2" s="87"/>
      <c r="P2" s="87"/>
      <c r="Q2" s="87"/>
    </row>
    <row r="3" spans="1:17" s="16" customFormat="1" ht="24.75" thickBot="1" x14ac:dyDescent="0.25">
      <c r="A3" s="17" t="s">
        <v>125</v>
      </c>
      <c r="B3" s="17" t="s">
        <v>12</v>
      </c>
      <c r="C3" s="68" t="s">
        <v>71</v>
      </c>
      <c r="D3" s="68" t="s">
        <v>762</v>
      </c>
      <c r="E3" s="17" t="s">
        <v>5</v>
      </c>
      <c r="F3" s="71" t="s">
        <v>2050</v>
      </c>
      <c r="G3" s="17" t="s">
        <v>118</v>
      </c>
      <c r="H3" s="17" t="s">
        <v>526</v>
      </c>
      <c r="I3" s="17" t="s">
        <v>468</v>
      </c>
      <c r="J3" s="17" t="s">
        <v>33</v>
      </c>
      <c r="K3" s="17" t="s">
        <v>626</v>
      </c>
      <c r="L3" s="17" t="s">
        <v>149</v>
      </c>
      <c r="M3" s="17" t="s">
        <v>851</v>
      </c>
      <c r="N3" s="17" t="s">
        <v>85</v>
      </c>
      <c r="O3" s="17" t="s">
        <v>415</v>
      </c>
      <c r="P3" s="17" t="s">
        <v>11</v>
      </c>
      <c r="Q3" s="17" t="s">
        <v>456</v>
      </c>
    </row>
    <row r="4" spans="1:17" ht="11.25" customHeight="1" x14ac:dyDescent="0.2">
      <c r="A4" s="2"/>
      <c r="B4" s="18"/>
      <c r="C4" s="19"/>
      <c r="D4" s="20"/>
      <c r="E4" s="6"/>
      <c r="F4" s="2"/>
      <c r="G4" s="2"/>
      <c r="H4" s="2"/>
      <c r="I4" s="2"/>
      <c r="J4" s="2"/>
      <c r="K4" s="2"/>
      <c r="L4" s="2"/>
      <c r="M4" s="2"/>
      <c r="N4" s="2"/>
      <c r="O4" s="2"/>
      <c r="P4" s="2"/>
      <c r="Q4" s="2"/>
    </row>
    <row r="5" spans="1:17" s="77" customFormat="1" ht="19.5" customHeight="1" x14ac:dyDescent="0.25">
      <c r="A5" s="78"/>
      <c r="B5" s="79"/>
      <c r="C5" s="79" t="s">
        <v>2136</v>
      </c>
      <c r="D5" s="80"/>
      <c r="E5" s="81"/>
      <c r="F5" s="82"/>
      <c r="G5" s="83"/>
      <c r="H5" s="82"/>
      <c r="I5" s="83"/>
      <c r="J5" s="84">
        <f>SUBTOTAL(9,J6:J317)</f>
        <v>0</v>
      </c>
      <c r="K5" s="74"/>
      <c r="L5" s="75">
        <f>SUBTOTAL(9,L6:L317)</f>
        <v>56.689888203999992</v>
      </c>
      <c r="M5" s="72"/>
      <c r="N5" s="75">
        <f>SUBTOTAL(9,N6:N317)</f>
        <v>33.875133399999996</v>
      </c>
      <c r="O5" s="76" t="s">
        <v>2</v>
      </c>
      <c r="P5" s="73">
        <f>SUBTOTAL(9,P6:P317)</f>
        <v>0</v>
      </c>
      <c r="Q5" s="73">
        <f>SUBTOTAL(9,Q6:Q317)</f>
        <v>0</v>
      </c>
    </row>
    <row r="6" spans="1:17" s="193" customFormat="1" ht="18.75" customHeight="1" outlineLevel="1" x14ac:dyDescent="0.2">
      <c r="A6" s="194"/>
      <c r="B6" s="195"/>
      <c r="C6" s="195" t="s">
        <v>1034</v>
      </c>
      <c r="D6" s="196"/>
      <c r="E6" s="197"/>
      <c r="F6" s="198"/>
      <c r="G6" s="199"/>
      <c r="H6" s="198"/>
      <c r="I6" s="199"/>
      <c r="J6" s="200">
        <f>SUBTOTAL(9,J7:J167)</f>
        <v>0</v>
      </c>
      <c r="K6" s="190"/>
      <c r="L6" s="191">
        <f>SUBTOTAL(9,L7:L167)</f>
        <v>22.81974078</v>
      </c>
      <c r="M6" s="189"/>
      <c r="N6" s="191">
        <f>SUBTOTAL(9,N7:N167)</f>
        <v>32.106127039999997</v>
      </c>
      <c r="O6" s="192" t="s">
        <v>2</v>
      </c>
      <c r="P6" s="187">
        <f>SUBTOTAL(9,P7:P167)</f>
        <v>0</v>
      </c>
      <c r="Q6" s="187">
        <f>SUBTOTAL(9,Q7:Q167)</f>
        <v>0</v>
      </c>
    </row>
    <row r="7" spans="1:17" s="21" customFormat="1" ht="16.5" customHeight="1" outlineLevel="2" x14ac:dyDescent="0.2">
      <c r="A7" s="22"/>
      <c r="B7" s="23"/>
      <c r="C7" s="23" t="s">
        <v>1180</v>
      </c>
      <c r="D7" s="29"/>
      <c r="E7" s="6"/>
      <c r="F7" s="24"/>
      <c r="G7" s="25"/>
      <c r="H7" s="24"/>
      <c r="I7" s="25"/>
      <c r="J7" s="26">
        <f>SUBTOTAL(9,J8:J11)</f>
        <v>0</v>
      </c>
      <c r="K7" s="27"/>
      <c r="L7" s="28">
        <f>SUBTOTAL(9,L8:L11)</f>
        <v>1.5219</v>
      </c>
      <c r="M7" s="25"/>
      <c r="N7" s="28">
        <f>SUBTOTAL(9,N8:N11)</f>
        <v>0</v>
      </c>
      <c r="O7" s="57" t="s">
        <v>2</v>
      </c>
      <c r="P7" s="26">
        <f>SUBTOTAL(9,P8:P11)</f>
        <v>0</v>
      </c>
      <c r="Q7" s="26">
        <f>SUBTOTAL(9,Q8:Q11)</f>
        <v>0</v>
      </c>
    </row>
    <row r="8" spans="1:17" s="30" customFormat="1" ht="24" outlineLevel="3" x14ac:dyDescent="0.2">
      <c r="A8" s="12">
        <v>1</v>
      </c>
      <c r="B8" s="31" t="s">
        <v>202</v>
      </c>
      <c r="C8" s="32" t="s">
        <v>1936</v>
      </c>
      <c r="D8" s="32"/>
      <c r="E8" s="13" t="s">
        <v>7</v>
      </c>
      <c r="F8" s="33">
        <v>6</v>
      </c>
      <c r="G8" s="14">
        <v>0</v>
      </c>
      <c r="H8" s="33">
        <f>F8*(1+G8/100)</f>
        <v>6</v>
      </c>
      <c r="I8" s="14"/>
      <c r="J8" s="15">
        <f>H8*I8</f>
        <v>0</v>
      </c>
      <c r="K8" s="34">
        <v>0.25364999999999999</v>
      </c>
      <c r="L8" s="35">
        <f>H8*K8</f>
        <v>1.5219</v>
      </c>
      <c r="M8" s="34"/>
      <c r="N8" s="35">
        <f>H8*M8</f>
        <v>0</v>
      </c>
      <c r="O8" s="15">
        <v>21</v>
      </c>
      <c r="P8" s="15">
        <f>J8*(O8/100)</f>
        <v>0</v>
      </c>
      <c r="Q8" s="15">
        <f>J8+P8</f>
        <v>0</v>
      </c>
    </row>
    <row r="9" spans="1:17" s="36" customFormat="1" ht="11.25" outlineLevel="4" x14ac:dyDescent="0.2">
      <c r="A9" s="37"/>
      <c r="B9" s="38"/>
      <c r="C9" s="39" t="s">
        <v>783</v>
      </c>
      <c r="D9" s="39"/>
      <c r="E9" s="38"/>
      <c r="F9" s="40">
        <v>0</v>
      </c>
      <c r="G9" s="41"/>
      <c r="H9" s="42"/>
      <c r="I9" s="41"/>
      <c r="J9" s="43"/>
      <c r="K9" s="44"/>
      <c r="L9" s="41"/>
      <c r="M9" s="41"/>
      <c r="N9" s="41"/>
      <c r="O9" s="58" t="s">
        <v>2</v>
      </c>
      <c r="P9" s="41"/>
      <c r="Q9" s="41"/>
    </row>
    <row r="10" spans="1:17" s="36" customFormat="1" ht="11.25" outlineLevel="4" x14ac:dyDescent="0.2">
      <c r="A10" s="37"/>
      <c r="B10" s="38"/>
      <c r="C10" s="39" t="s">
        <v>495</v>
      </c>
      <c r="D10" s="39"/>
      <c r="E10" s="38"/>
      <c r="F10" s="40">
        <v>6</v>
      </c>
      <c r="G10" s="41"/>
      <c r="H10" s="42"/>
      <c r="I10" s="41"/>
      <c r="J10" s="43"/>
      <c r="K10" s="44"/>
      <c r="L10" s="41"/>
      <c r="M10" s="41"/>
      <c r="N10" s="41"/>
      <c r="O10" s="58" t="s">
        <v>2</v>
      </c>
      <c r="P10" s="41"/>
      <c r="Q10" s="41"/>
    </row>
    <row r="11" spans="1:17" s="60" customFormat="1" ht="12.75" customHeight="1" outlineLevel="3" x14ac:dyDescent="0.2">
      <c r="A11" s="61"/>
      <c r="B11" s="62"/>
      <c r="C11" s="63"/>
      <c r="D11" s="65"/>
      <c r="E11" s="62"/>
      <c r="F11" s="64"/>
      <c r="G11" s="65"/>
      <c r="H11" s="64"/>
      <c r="I11" s="65"/>
      <c r="J11" s="66"/>
      <c r="K11" s="67"/>
      <c r="L11" s="65"/>
      <c r="M11" s="65"/>
      <c r="N11" s="65"/>
      <c r="O11" s="59" t="s">
        <v>2</v>
      </c>
      <c r="P11" s="65"/>
      <c r="Q11" s="65"/>
    </row>
    <row r="12" spans="1:17" s="21" customFormat="1" ht="16.5" customHeight="1" outlineLevel="2" x14ac:dyDescent="0.2">
      <c r="A12" s="22"/>
      <c r="B12" s="23"/>
      <c r="C12" s="23" t="s">
        <v>1513</v>
      </c>
      <c r="D12" s="29"/>
      <c r="E12" s="6"/>
      <c r="F12" s="24"/>
      <c r="G12" s="25"/>
      <c r="H12" s="24"/>
      <c r="I12" s="25"/>
      <c r="J12" s="26">
        <f>SUBTOTAL(9,J13:J40)</f>
        <v>0</v>
      </c>
      <c r="K12" s="27"/>
      <c r="L12" s="28">
        <f>SUBTOTAL(9,L13:L40)</f>
        <v>21.192840780000001</v>
      </c>
      <c r="M12" s="25"/>
      <c r="N12" s="28">
        <f>SUBTOTAL(9,N13:N40)</f>
        <v>0</v>
      </c>
      <c r="O12" s="57" t="s">
        <v>2</v>
      </c>
      <c r="P12" s="26">
        <f>SUBTOTAL(9,P13:P40)</f>
        <v>0</v>
      </c>
      <c r="Q12" s="26">
        <f>SUBTOTAL(9,Q13:Q40)</f>
        <v>0</v>
      </c>
    </row>
    <row r="13" spans="1:17" s="30" customFormat="1" ht="12" outlineLevel="3" x14ac:dyDescent="0.2">
      <c r="A13" s="12">
        <v>1</v>
      </c>
      <c r="B13" s="31" t="s">
        <v>387</v>
      </c>
      <c r="C13" s="32" t="s">
        <v>1844</v>
      </c>
      <c r="D13" s="32"/>
      <c r="E13" s="13" t="s">
        <v>7</v>
      </c>
      <c r="F13" s="33">
        <v>256.68349999999998</v>
      </c>
      <c r="G13" s="14">
        <v>0</v>
      </c>
      <c r="H13" s="33">
        <f>F13*(1+G13/100)</f>
        <v>256.68349999999998</v>
      </c>
      <c r="I13" s="14"/>
      <c r="J13" s="15">
        <f>H13*I13</f>
        <v>0</v>
      </c>
      <c r="K13" s="34"/>
      <c r="L13" s="35">
        <f>H13*K13</f>
        <v>0</v>
      </c>
      <c r="M13" s="34"/>
      <c r="N13" s="35">
        <f>H13*M13</f>
        <v>0</v>
      </c>
      <c r="O13" s="15">
        <v>21</v>
      </c>
      <c r="P13" s="15">
        <f>J13*(O13/100)</f>
        <v>0</v>
      </c>
      <c r="Q13" s="15">
        <f>J13+P13</f>
        <v>0</v>
      </c>
    </row>
    <row r="14" spans="1:17" s="36" customFormat="1" ht="11.25" outlineLevel="4" x14ac:dyDescent="0.2">
      <c r="A14" s="37"/>
      <c r="B14" s="38"/>
      <c r="C14" s="39" t="s">
        <v>72</v>
      </c>
      <c r="D14" s="39"/>
      <c r="E14" s="38"/>
      <c r="F14" s="40">
        <v>0</v>
      </c>
      <c r="G14" s="41"/>
      <c r="H14" s="42"/>
      <c r="I14" s="41"/>
      <c r="J14" s="43"/>
      <c r="K14" s="44"/>
      <c r="L14" s="41"/>
      <c r="M14" s="41"/>
      <c r="N14" s="41"/>
      <c r="O14" s="58" t="s">
        <v>2</v>
      </c>
      <c r="P14" s="41"/>
      <c r="Q14" s="41"/>
    </row>
    <row r="15" spans="1:17" s="36" customFormat="1" ht="11.25" outlineLevel="4" x14ac:dyDescent="0.2">
      <c r="A15" s="37"/>
      <c r="B15" s="38"/>
      <c r="C15" s="39" t="s">
        <v>119</v>
      </c>
      <c r="D15" s="39"/>
      <c r="E15" s="38"/>
      <c r="F15" s="40">
        <v>0</v>
      </c>
      <c r="G15" s="41"/>
      <c r="H15" s="42"/>
      <c r="I15" s="41"/>
      <c r="J15" s="43"/>
      <c r="K15" s="44"/>
      <c r="L15" s="41"/>
      <c r="M15" s="41"/>
      <c r="N15" s="41"/>
      <c r="O15" s="58" t="s">
        <v>2</v>
      </c>
      <c r="P15" s="41"/>
      <c r="Q15" s="41"/>
    </row>
    <row r="16" spans="1:17" s="36" customFormat="1" ht="11.25" outlineLevel="4" x14ac:dyDescent="0.2">
      <c r="A16" s="37"/>
      <c r="B16" s="38"/>
      <c r="C16" s="39" t="s">
        <v>862</v>
      </c>
      <c r="D16" s="39"/>
      <c r="E16" s="38"/>
      <c r="F16" s="40">
        <v>9.1</v>
      </c>
      <c r="G16" s="41"/>
      <c r="H16" s="42"/>
      <c r="I16" s="41"/>
      <c r="J16" s="43"/>
      <c r="K16" s="44"/>
      <c r="L16" s="41"/>
      <c r="M16" s="41"/>
      <c r="N16" s="41"/>
      <c r="O16" s="58" t="s">
        <v>2</v>
      </c>
      <c r="P16" s="41"/>
      <c r="Q16" s="41"/>
    </row>
    <row r="17" spans="1:17" s="36" customFormat="1" ht="11.25" outlineLevel="4" x14ac:dyDescent="0.2">
      <c r="A17" s="37"/>
      <c r="B17" s="38"/>
      <c r="C17" s="39" t="s">
        <v>425</v>
      </c>
      <c r="D17" s="39"/>
      <c r="E17" s="38"/>
      <c r="F17" s="40">
        <v>-1.5760000000000001</v>
      </c>
      <c r="G17" s="41"/>
      <c r="H17" s="42"/>
      <c r="I17" s="41"/>
      <c r="J17" s="43"/>
      <c r="K17" s="44"/>
      <c r="L17" s="41"/>
      <c r="M17" s="41"/>
      <c r="N17" s="41"/>
      <c r="O17" s="58" t="s">
        <v>2</v>
      </c>
      <c r="P17" s="41"/>
      <c r="Q17" s="41"/>
    </row>
    <row r="18" spans="1:17" s="36" customFormat="1" ht="11.25" outlineLevel="4" x14ac:dyDescent="0.2">
      <c r="A18" s="37"/>
      <c r="B18" s="38"/>
      <c r="C18" s="39" t="s">
        <v>1</v>
      </c>
      <c r="D18" s="39"/>
      <c r="E18" s="38"/>
      <c r="F18" s="40">
        <v>7.5239999999999991</v>
      </c>
      <c r="G18" s="41"/>
      <c r="H18" s="42"/>
      <c r="I18" s="41"/>
      <c r="J18" s="43"/>
      <c r="K18" s="44"/>
      <c r="L18" s="41"/>
      <c r="M18" s="41"/>
      <c r="N18" s="41"/>
      <c r="O18" s="58" t="s">
        <v>2</v>
      </c>
      <c r="P18" s="41"/>
      <c r="Q18" s="41"/>
    </row>
    <row r="19" spans="1:17" s="36" customFormat="1" ht="11.25" outlineLevel="4" x14ac:dyDescent="0.2">
      <c r="A19" s="37"/>
      <c r="B19" s="38"/>
      <c r="C19" s="39" t="s">
        <v>73</v>
      </c>
      <c r="D19" s="39"/>
      <c r="E19" s="38"/>
      <c r="F19" s="40">
        <v>0</v>
      </c>
      <c r="G19" s="41"/>
      <c r="H19" s="42"/>
      <c r="I19" s="41"/>
      <c r="J19" s="43"/>
      <c r="K19" s="44"/>
      <c r="L19" s="41"/>
      <c r="M19" s="41"/>
      <c r="N19" s="41"/>
      <c r="O19" s="58" t="s">
        <v>2</v>
      </c>
      <c r="P19" s="41"/>
      <c r="Q19" s="41"/>
    </row>
    <row r="20" spans="1:17" s="36" customFormat="1" ht="11.25" outlineLevel="4" x14ac:dyDescent="0.2">
      <c r="A20" s="37"/>
      <c r="B20" s="38"/>
      <c r="C20" s="39" t="s">
        <v>763</v>
      </c>
      <c r="D20" s="39"/>
      <c r="E20" s="38"/>
      <c r="F20" s="40">
        <v>0</v>
      </c>
      <c r="G20" s="41"/>
      <c r="H20" s="42"/>
      <c r="I20" s="41"/>
      <c r="J20" s="43"/>
      <c r="K20" s="44"/>
      <c r="L20" s="41"/>
      <c r="M20" s="41"/>
      <c r="N20" s="41"/>
      <c r="O20" s="58" t="s">
        <v>2</v>
      </c>
      <c r="P20" s="41"/>
      <c r="Q20" s="41"/>
    </row>
    <row r="21" spans="1:17" s="36" customFormat="1" ht="11.25" outlineLevel="4" x14ac:dyDescent="0.2">
      <c r="A21" s="37"/>
      <c r="B21" s="38"/>
      <c r="C21" s="39" t="s">
        <v>772</v>
      </c>
      <c r="D21" s="39"/>
      <c r="E21" s="38"/>
      <c r="F21" s="40">
        <v>33.100999999999999</v>
      </c>
      <c r="G21" s="41"/>
      <c r="H21" s="42"/>
      <c r="I21" s="41"/>
      <c r="J21" s="43"/>
      <c r="K21" s="44"/>
      <c r="L21" s="41"/>
      <c r="M21" s="41"/>
      <c r="N21" s="41"/>
      <c r="O21" s="58" t="s">
        <v>2</v>
      </c>
      <c r="P21" s="41"/>
      <c r="Q21" s="41"/>
    </row>
    <row r="22" spans="1:17" s="36" customFormat="1" ht="11.25" outlineLevel="4" x14ac:dyDescent="0.2">
      <c r="A22" s="37"/>
      <c r="B22" s="38"/>
      <c r="C22" s="39" t="s">
        <v>426</v>
      </c>
      <c r="D22" s="39"/>
      <c r="E22" s="38"/>
      <c r="F22" s="40">
        <v>-1.7729999999999999</v>
      </c>
      <c r="G22" s="41"/>
      <c r="H22" s="42"/>
      <c r="I22" s="41"/>
      <c r="J22" s="43"/>
      <c r="K22" s="44"/>
      <c r="L22" s="41"/>
      <c r="M22" s="41"/>
      <c r="N22" s="41"/>
      <c r="O22" s="58" t="s">
        <v>2</v>
      </c>
      <c r="P22" s="41"/>
      <c r="Q22" s="41"/>
    </row>
    <row r="23" spans="1:17" s="36" customFormat="1" ht="11.25" outlineLevel="4" x14ac:dyDescent="0.2">
      <c r="A23" s="37"/>
      <c r="B23" s="38"/>
      <c r="C23" s="39" t="s">
        <v>1185</v>
      </c>
      <c r="D23" s="39"/>
      <c r="E23" s="38"/>
      <c r="F23" s="40">
        <v>0</v>
      </c>
      <c r="G23" s="41"/>
      <c r="H23" s="42"/>
      <c r="I23" s="41"/>
      <c r="J23" s="43"/>
      <c r="K23" s="44"/>
      <c r="L23" s="41"/>
      <c r="M23" s="41"/>
      <c r="N23" s="41"/>
      <c r="O23" s="58" t="s">
        <v>2</v>
      </c>
      <c r="P23" s="41"/>
      <c r="Q23" s="41"/>
    </row>
    <row r="24" spans="1:17" s="36" customFormat="1" ht="11.25" outlineLevel="4" x14ac:dyDescent="0.2">
      <c r="A24" s="37"/>
      <c r="B24" s="38"/>
      <c r="C24" s="39" t="s">
        <v>1018</v>
      </c>
      <c r="D24" s="39"/>
      <c r="E24" s="38"/>
      <c r="F24" s="40">
        <v>181.71149999999997</v>
      </c>
      <c r="G24" s="41"/>
      <c r="H24" s="42"/>
      <c r="I24" s="41"/>
      <c r="J24" s="43"/>
      <c r="K24" s="44"/>
      <c r="L24" s="41"/>
      <c r="M24" s="41"/>
      <c r="N24" s="41"/>
      <c r="O24" s="58" t="s">
        <v>2</v>
      </c>
      <c r="P24" s="41"/>
      <c r="Q24" s="41"/>
    </row>
    <row r="25" spans="1:17" s="36" customFormat="1" ht="11.25" outlineLevel="4" x14ac:dyDescent="0.2">
      <c r="A25" s="37"/>
      <c r="B25" s="38"/>
      <c r="C25" s="39" t="s">
        <v>821</v>
      </c>
      <c r="D25" s="39"/>
      <c r="E25" s="38"/>
      <c r="F25" s="40">
        <v>36.120000000000005</v>
      </c>
      <c r="G25" s="41"/>
      <c r="H25" s="42"/>
      <c r="I25" s="41"/>
      <c r="J25" s="43"/>
      <c r="K25" s="44"/>
      <c r="L25" s="41"/>
      <c r="M25" s="41"/>
      <c r="N25" s="41"/>
      <c r="O25" s="58" t="s">
        <v>2</v>
      </c>
      <c r="P25" s="41"/>
      <c r="Q25" s="41"/>
    </row>
    <row r="26" spans="1:17" s="36" customFormat="1" ht="11.25" outlineLevel="4" x14ac:dyDescent="0.2">
      <c r="A26" s="37"/>
      <c r="B26" s="38"/>
      <c r="C26" s="39" t="s">
        <v>1</v>
      </c>
      <c r="D26" s="39"/>
      <c r="E26" s="38"/>
      <c r="F26" s="40">
        <v>249.15949999999998</v>
      </c>
      <c r="G26" s="41"/>
      <c r="H26" s="42"/>
      <c r="I26" s="41"/>
      <c r="J26" s="43"/>
      <c r="K26" s="44"/>
      <c r="L26" s="41"/>
      <c r="M26" s="41"/>
      <c r="N26" s="41"/>
      <c r="O26" s="58" t="s">
        <v>2</v>
      </c>
      <c r="P26" s="41"/>
      <c r="Q26" s="41"/>
    </row>
    <row r="27" spans="1:17" s="30" customFormat="1" ht="12" outlineLevel="3" x14ac:dyDescent="0.2">
      <c r="A27" s="12">
        <v>2</v>
      </c>
      <c r="B27" s="31" t="s">
        <v>212</v>
      </c>
      <c r="C27" s="32" t="s">
        <v>1781</v>
      </c>
      <c r="D27" s="32"/>
      <c r="E27" s="13" t="s">
        <v>7</v>
      </c>
      <c r="F27" s="33">
        <v>256.68299999999999</v>
      </c>
      <c r="G27" s="14">
        <v>0</v>
      </c>
      <c r="H27" s="33">
        <f t="shared" ref="H27:H33" si="0">F27*(1+G27/100)</f>
        <v>256.68299999999999</v>
      </c>
      <c r="I27" s="14"/>
      <c r="J27" s="15">
        <f t="shared" ref="J27:J33" si="1">H27*I27</f>
        <v>0</v>
      </c>
      <c r="K27" s="34">
        <v>2.5999999999999998E-4</v>
      </c>
      <c r="L27" s="35">
        <f t="shared" ref="L27:L33" si="2">H27*K27</f>
        <v>6.6737579999999991E-2</v>
      </c>
      <c r="M27" s="34"/>
      <c r="N27" s="35">
        <f t="shared" ref="N27:N33" si="3">H27*M27</f>
        <v>0</v>
      </c>
      <c r="O27" s="15">
        <v>21</v>
      </c>
      <c r="P27" s="15">
        <f t="shared" ref="P27:P33" si="4">J27*(O27/100)</f>
        <v>0</v>
      </c>
      <c r="Q27" s="15">
        <f t="shared" ref="Q27:Q33" si="5">J27+P27</f>
        <v>0</v>
      </c>
    </row>
    <row r="28" spans="1:17" s="30" customFormat="1" ht="24" outlineLevel="3" x14ac:dyDescent="0.2">
      <c r="A28" s="12">
        <v>3</v>
      </c>
      <c r="B28" s="31" t="s">
        <v>214</v>
      </c>
      <c r="C28" s="32" t="s">
        <v>1930</v>
      </c>
      <c r="D28" s="32"/>
      <c r="E28" s="13" t="s">
        <v>7</v>
      </c>
      <c r="F28" s="33">
        <v>256.68299999999999</v>
      </c>
      <c r="G28" s="14">
        <v>0</v>
      </c>
      <c r="H28" s="33">
        <f t="shared" si="0"/>
        <v>256.68299999999999</v>
      </c>
      <c r="I28" s="14"/>
      <c r="J28" s="15">
        <f t="shared" si="1"/>
        <v>0</v>
      </c>
      <c r="K28" s="34">
        <v>1.54E-2</v>
      </c>
      <c r="L28" s="35">
        <f t="shared" si="2"/>
        <v>3.9529182</v>
      </c>
      <c r="M28" s="34"/>
      <c r="N28" s="35">
        <f t="shared" si="3"/>
        <v>0</v>
      </c>
      <c r="O28" s="15">
        <v>21</v>
      </c>
      <c r="P28" s="15">
        <f t="shared" si="4"/>
        <v>0</v>
      </c>
      <c r="Q28" s="15">
        <f t="shared" si="5"/>
        <v>0</v>
      </c>
    </row>
    <row r="29" spans="1:17" s="30" customFormat="1" ht="24" outlineLevel="3" x14ac:dyDescent="0.2">
      <c r="A29" s="12">
        <v>4</v>
      </c>
      <c r="B29" s="31" t="s">
        <v>215</v>
      </c>
      <c r="C29" s="32" t="s">
        <v>1955</v>
      </c>
      <c r="D29" s="32"/>
      <c r="E29" s="13" t="s">
        <v>7</v>
      </c>
      <c r="F29" s="33">
        <v>256.68299999999999</v>
      </c>
      <c r="G29" s="14">
        <v>0</v>
      </c>
      <c r="H29" s="33">
        <f t="shared" si="0"/>
        <v>256.68299999999999</v>
      </c>
      <c r="I29" s="14"/>
      <c r="J29" s="15">
        <f t="shared" si="1"/>
        <v>0</v>
      </c>
      <c r="K29" s="34">
        <v>7.9000000000000008E-3</v>
      </c>
      <c r="L29" s="35">
        <f t="shared" si="2"/>
        <v>2.0277957</v>
      </c>
      <c r="M29" s="34"/>
      <c r="N29" s="35">
        <f t="shared" si="3"/>
        <v>0</v>
      </c>
      <c r="O29" s="15">
        <v>21</v>
      </c>
      <c r="P29" s="15">
        <f t="shared" si="4"/>
        <v>0</v>
      </c>
      <c r="Q29" s="15">
        <f t="shared" si="5"/>
        <v>0</v>
      </c>
    </row>
    <row r="30" spans="1:17" s="30" customFormat="1" ht="24" outlineLevel="3" x14ac:dyDescent="0.2">
      <c r="A30" s="12">
        <v>5</v>
      </c>
      <c r="B30" s="31" t="s">
        <v>544</v>
      </c>
      <c r="C30" s="32" t="s">
        <v>1887</v>
      </c>
      <c r="D30" s="32"/>
      <c r="E30" s="13" t="s">
        <v>7</v>
      </c>
      <c r="F30" s="33">
        <v>256.68299999999999</v>
      </c>
      <c r="G30" s="14">
        <v>0</v>
      </c>
      <c r="H30" s="33">
        <f t="shared" si="0"/>
        <v>256.68299999999999</v>
      </c>
      <c r="I30" s="14"/>
      <c r="J30" s="15">
        <f t="shared" si="1"/>
        <v>0</v>
      </c>
      <c r="K30" s="34">
        <v>2.7300000000000001E-2</v>
      </c>
      <c r="L30" s="35">
        <f t="shared" si="2"/>
        <v>7.0074459000000004</v>
      </c>
      <c r="M30" s="34"/>
      <c r="N30" s="35">
        <f t="shared" si="3"/>
        <v>0</v>
      </c>
      <c r="O30" s="15">
        <v>21</v>
      </c>
      <c r="P30" s="15">
        <f t="shared" si="4"/>
        <v>0</v>
      </c>
      <c r="Q30" s="15">
        <f t="shared" si="5"/>
        <v>0</v>
      </c>
    </row>
    <row r="31" spans="1:17" s="30" customFormat="1" ht="24" outlineLevel="3" x14ac:dyDescent="0.2">
      <c r="A31" s="12">
        <v>6</v>
      </c>
      <c r="B31" s="31" t="s">
        <v>229</v>
      </c>
      <c r="C31" s="32" t="s">
        <v>2030</v>
      </c>
      <c r="D31" s="32"/>
      <c r="E31" s="13" t="s">
        <v>7</v>
      </c>
      <c r="F31" s="33">
        <v>256.68299999999999</v>
      </c>
      <c r="G31" s="14">
        <v>0</v>
      </c>
      <c r="H31" s="33">
        <f t="shared" si="0"/>
        <v>256.68299999999999</v>
      </c>
      <c r="I31" s="14"/>
      <c r="J31" s="15">
        <f t="shared" si="1"/>
        <v>0</v>
      </c>
      <c r="K31" s="34">
        <v>9.4999999999999998E-3</v>
      </c>
      <c r="L31" s="35">
        <f t="shared" si="2"/>
        <v>2.4384885000000001</v>
      </c>
      <c r="M31" s="34"/>
      <c r="N31" s="35">
        <f t="shared" si="3"/>
        <v>0</v>
      </c>
      <c r="O31" s="15">
        <v>21</v>
      </c>
      <c r="P31" s="15">
        <f t="shared" si="4"/>
        <v>0</v>
      </c>
      <c r="Q31" s="15">
        <f t="shared" si="5"/>
        <v>0</v>
      </c>
    </row>
    <row r="32" spans="1:17" s="30" customFormat="1" ht="24" outlineLevel="3" x14ac:dyDescent="0.2">
      <c r="A32" s="12">
        <v>7</v>
      </c>
      <c r="B32" s="31" t="s">
        <v>148</v>
      </c>
      <c r="C32" s="32" t="s">
        <v>2002</v>
      </c>
      <c r="D32" s="32"/>
      <c r="E32" s="13" t="s">
        <v>7</v>
      </c>
      <c r="F32" s="33">
        <v>256.68299999999999</v>
      </c>
      <c r="G32" s="14">
        <v>5</v>
      </c>
      <c r="H32" s="33">
        <f t="shared" si="0"/>
        <v>269.51715000000002</v>
      </c>
      <c r="I32" s="14"/>
      <c r="J32" s="15">
        <f t="shared" si="1"/>
        <v>0</v>
      </c>
      <c r="K32" s="34">
        <v>2.1000000000000001E-2</v>
      </c>
      <c r="L32" s="35">
        <f t="shared" si="2"/>
        <v>5.659860150000001</v>
      </c>
      <c r="M32" s="34"/>
      <c r="N32" s="35">
        <f t="shared" si="3"/>
        <v>0</v>
      </c>
      <c r="O32" s="15">
        <v>21</v>
      </c>
      <c r="P32" s="15">
        <f t="shared" si="4"/>
        <v>0</v>
      </c>
      <c r="Q32" s="15">
        <f t="shared" si="5"/>
        <v>0</v>
      </c>
    </row>
    <row r="33" spans="1:17" s="30" customFormat="1" ht="12" outlineLevel="3" x14ac:dyDescent="0.2">
      <c r="A33" s="12">
        <v>8</v>
      </c>
      <c r="B33" s="31" t="s">
        <v>230</v>
      </c>
      <c r="C33" s="32" t="s">
        <v>1689</v>
      </c>
      <c r="D33" s="32"/>
      <c r="E33" s="13" t="s">
        <v>3</v>
      </c>
      <c r="F33" s="33">
        <v>33.1</v>
      </c>
      <c r="G33" s="14">
        <v>0</v>
      </c>
      <c r="H33" s="33">
        <f t="shared" si="0"/>
        <v>33.1</v>
      </c>
      <c r="I33" s="14"/>
      <c r="J33" s="15">
        <f t="shared" si="1"/>
        <v>0</v>
      </c>
      <c r="K33" s="34"/>
      <c r="L33" s="35">
        <f t="shared" si="2"/>
        <v>0</v>
      </c>
      <c r="M33" s="34"/>
      <c r="N33" s="35">
        <f t="shared" si="3"/>
        <v>0</v>
      </c>
      <c r="O33" s="15">
        <v>21</v>
      </c>
      <c r="P33" s="15">
        <f t="shared" si="4"/>
        <v>0</v>
      </c>
      <c r="Q33" s="15">
        <f t="shared" si="5"/>
        <v>0</v>
      </c>
    </row>
    <row r="34" spans="1:17" s="36" customFormat="1" ht="11.25" outlineLevel="4" x14ac:dyDescent="0.2">
      <c r="A34" s="37"/>
      <c r="B34" s="38"/>
      <c r="C34" s="39" t="s">
        <v>742</v>
      </c>
      <c r="D34" s="39"/>
      <c r="E34" s="38"/>
      <c r="F34" s="40">
        <v>0</v>
      </c>
      <c r="G34" s="41"/>
      <c r="H34" s="42"/>
      <c r="I34" s="41"/>
      <c r="J34" s="43"/>
      <c r="K34" s="44"/>
      <c r="L34" s="41"/>
      <c r="M34" s="41"/>
      <c r="N34" s="41"/>
      <c r="O34" s="58" t="s">
        <v>2</v>
      </c>
      <c r="P34" s="41"/>
      <c r="Q34" s="41"/>
    </row>
    <row r="35" spans="1:17" s="36" customFormat="1" ht="11.25" outlineLevel="4" x14ac:dyDescent="0.2">
      <c r="A35" s="37"/>
      <c r="B35" s="38"/>
      <c r="C35" s="39" t="s">
        <v>1091</v>
      </c>
      <c r="D35" s="39"/>
      <c r="E35" s="38"/>
      <c r="F35" s="40">
        <v>23</v>
      </c>
      <c r="G35" s="41"/>
      <c r="H35" s="42"/>
      <c r="I35" s="41"/>
      <c r="J35" s="43"/>
      <c r="K35" s="44"/>
      <c r="L35" s="41"/>
      <c r="M35" s="41"/>
      <c r="N35" s="41"/>
      <c r="O35" s="58" t="s">
        <v>2</v>
      </c>
      <c r="P35" s="41"/>
      <c r="Q35" s="41"/>
    </row>
    <row r="36" spans="1:17" s="36" customFormat="1" ht="11.25" outlineLevel="4" x14ac:dyDescent="0.2">
      <c r="A36" s="37"/>
      <c r="B36" s="38"/>
      <c r="C36" s="39" t="s">
        <v>1128</v>
      </c>
      <c r="D36" s="39"/>
      <c r="E36" s="38"/>
      <c r="F36" s="40">
        <v>0</v>
      </c>
      <c r="G36" s="41"/>
      <c r="H36" s="42"/>
      <c r="I36" s="41"/>
      <c r="J36" s="43"/>
      <c r="K36" s="44"/>
      <c r="L36" s="41"/>
      <c r="M36" s="41"/>
      <c r="N36" s="41"/>
      <c r="O36" s="58" t="s">
        <v>2</v>
      </c>
      <c r="P36" s="41"/>
      <c r="Q36" s="41"/>
    </row>
    <row r="37" spans="1:17" s="36" customFormat="1" ht="11.25" outlineLevel="4" x14ac:dyDescent="0.2">
      <c r="A37" s="37"/>
      <c r="B37" s="38"/>
      <c r="C37" s="39" t="s">
        <v>1166</v>
      </c>
      <c r="D37" s="39"/>
      <c r="E37" s="38"/>
      <c r="F37" s="40">
        <v>10.1</v>
      </c>
      <c r="G37" s="41"/>
      <c r="H37" s="42"/>
      <c r="I37" s="41"/>
      <c r="J37" s="43"/>
      <c r="K37" s="44"/>
      <c r="L37" s="41"/>
      <c r="M37" s="41"/>
      <c r="N37" s="41"/>
      <c r="O37" s="58" t="s">
        <v>2</v>
      </c>
      <c r="P37" s="41"/>
      <c r="Q37" s="41"/>
    </row>
    <row r="38" spans="1:17" s="30" customFormat="1" ht="12" outlineLevel="3" x14ac:dyDescent="0.2">
      <c r="A38" s="12">
        <v>9</v>
      </c>
      <c r="B38" s="31" t="s">
        <v>141</v>
      </c>
      <c r="C38" s="32" t="s">
        <v>1489</v>
      </c>
      <c r="D38" s="32"/>
      <c r="E38" s="13" t="s">
        <v>3</v>
      </c>
      <c r="F38" s="33">
        <v>33.1</v>
      </c>
      <c r="G38" s="14">
        <v>10</v>
      </c>
      <c r="H38" s="33">
        <f>F38*(1+G38/100)</f>
        <v>36.410000000000004</v>
      </c>
      <c r="I38" s="14"/>
      <c r="J38" s="15">
        <f>H38*I38</f>
        <v>0</v>
      </c>
      <c r="K38" s="34">
        <v>3.0000000000000001E-5</v>
      </c>
      <c r="L38" s="35">
        <f>H38*K38</f>
        <v>1.0923E-3</v>
      </c>
      <c r="M38" s="34"/>
      <c r="N38" s="35">
        <f>H38*M38</f>
        <v>0</v>
      </c>
      <c r="O38" s="15">
        <v>21</v>
      </c>
      <c r="P38" s="15">
        <f>J38*(O38/100)</f>
        <v>0</v>
      </c>
      <c r="Q38" s="15">
        <f>J38+P38</f>
        <v>0</v>
      </c>
    </row>
    <row r="39" spans="1:17" s="30" customFormat="1" ht="12" outlineLevel="3" x14ac:dyDescent="0.2">
      <c r="A39" s="12">
        <v>10</v>
      </c>
      <c r="B39" s="31" t="s">
        <v>323</v>
      </c>
      <c r="C39" s="32" t="s">
        <v>1813</v>
      </c>
      <c r="D39" s="32"/>
      <c r="E39" s="13" t="s">
        <v>7</v>
      </c>
      <c r="F39" s="33">
        <v>256.68299999999999</v>
      </c>
      <c r="G39" s="14">
        <v>0</v>
      </c>
      <c r="H39" s="33">
        <f>F39*(1+G39/100)</f>
        <v>256.68299999999999</v>
      </c>
      <c r="I39" s="14"/>
      <c r="J39" s="15">
        <f>H39*I39</f>
        <v>0</v>
      </c>
      <c r="K39" s="34">
        <v>1.4999999999999999E-4</v>
      </c>
      <c r="L39" s="35">
        <f>H39*K39</f>
        <v>3.8502449999999994E-2</v>
      </c>
      <c r="M39" s="34"/>
      <c r="N39" s="35">
        <f>H39*M39</f>
        <v>0</v>
      </c>
      <c r="O39" s="15">
        <v>21</v>
      </c>
      <c r="P39" s="15">
        <f>J39*(O39/100)</f>
        <v>0</v>
      </c>
      <c r="Q39" s="15">
        <f>J39+P39</f>
        <v>0</v>
      </c>
    </row>
    <row r="40" spans="1:17" s="60" customFormat="1" ht="12.75" customHeight="1" outlineLevel="3" x14ac:dyDescent="0.2">
      <c r="A40" s="61"/>
      <c r="B40" s="62"/>
      <c r="C40" s="63"/>
      <c r="D40" s="65"/>
      <c r="E40" s="62"/>
      <c r="F40" s="64"/>
      <c r="G40" s="65"/>
      <c r="H40" s="64"/>
      <c r="I40" s="65"/>
      <c r="J40" s="66"/>
      <c r="K40" s="67"/>
      <c r="L40" s="65"/>
      <c r="M40" s="65"/>
      <c r="N40" s="65"/>
      <c r="O40" s="59" t="s">
        <v>2</v>
      </c>
      <c r="P40" s="65"/>
      <c r="Q40" s="65"/>
    </row>
    <row r="41" spans="1:17" s="21" customFormat="1" ht="16.5" customHeight="1" outlineLevel="2" x14ac:dyDescent="0.2">
      <c r="A41" s="22"/>
      <c r="B41" s="23"/>
      <c r="C41" s="23" t="s">
        <v>1181</v>
      </c>
      <c r="D41" s="29"/>
      <c r="E41" s="6"/>
      <c r="F41" s="24"/>
      <c r="G41" s="25"/>
      <c r="H41" s="24"/>
      <c r="I41" s="25"/>
      <c r="J41" s="26">
        <f>SUBTOTAL(9,J42:J44)</f>
        <v>0</v>
      </c>
      <c r="K41" s="27"/>
      <c r="L41" s="28">
        <f>SUBTOTAL(9,L42:L44)</f>
        <v>0.10500000000000001</v>
      </c>
      <c r="M41" s="25"/>
      <c r="N41" s="28">
        <f>SUBTOTAL(9,N42:N44)</f>
        <v>0</v>
      </c>
      <c r="O41" s="57" t="s">
        <v>2</v>
      </c>
      <c r="P41" s="26">
        <f>SUBTOTAL(9,P42:P44)</f>
        <v>0</v>
      </c>
      <c r="Q41" s="26">
        <f>SUBTOTAL(9,Q42:Q44)</f>
        <v>0</v>
      </c>
    </row>
    <row r="42" spans="1:17" s="30" customFormat="1" ht="24" outlineLevel="3" x14ac:dyDescent="0.2">
      <c r="A42" s="12">
        <v>1</v>
      </c>
      <c r="B42" s="31" t="s">
        <v>359</v>
      </c>
      <c r="C42" s="32" t="s">
        <v>1996</v>
      </c>
      <c r="D42" s="32"/>
      <c r="E42" s="13" t="s">
        <v>7</v>
      </c>
      <c r="F42" s="33">
        <v>500</v>
      </c>
      <c r="G42" s="14">
        <v>0</v>
      </c>
      <c r="H42" s="33">
        <f>F42*(1+G42/100)</f>
        <v>500</v>
      </c>
      <c r="I42" s="14"/>
      <c r="J42" s="15">
        <f>H42*I42</f>
        <v>0</v>
      </c>
      <c r="K42" s="34">
        <v>2.1000000000000001E-4</v>
      </c>
      <c r="L42" s="35">
        <f>H42*K42</f>
        <v>0.10500000000000001</v>
      </c>
      <c r="M42" s="34"/>
      <c r="N42" s="35">
        <f>H42*M42</f>
        <v>0</v>
      </c>
      <c r="O42" s="15">
        <v>21</v>
      </c>
      <c r="P42" s="15">
        <f>J42*(O42/100)</f>
        <v>0</v>
      </c>
      <c r="Q42" s="15">
        <f>J42+P42</f>
        <v>0</v>
      </c>
    </row>
    <row r="43" spans="1:17" s="30" customFormat="1" ht="12" outlineLevel="3" x14ac:dyDescent="0.2">
      <c r="A43" s="12">
        <v>2</v>
      </c>
      <c r="B43" s="31" t="s">
        <v>602</v>
      </c>
      <c r="C43" s="32" t="s">
        <v>1547</v>
      </c>
      <c r="D43" s="32"/>
      <c r="E43" s="13" t="s">
        <v>7</v>
      </c>
      <c r="F43" s="33">
        <v>500</v>
      </c>
      <c r="G43" s="14">
        <v>0</v>
      </c>
      <c r="H43" s="33">
        <f>F43*(1+G43/100)</f>
        <v>500</v>
      </c>
      <c r="I43" s="14"/>
      <c r="J43" s="15">
        <f>H43*I43</f>
        <v>0</v>
      </c>
      <c r="K43" s="34"/>
      <c r="L43" s="35">
        <f>H43*K43</f>
        <v>0</v>
      </c>
      <c r="M43" s="34"/>
      <c r="N43" s="35">
        <f>H43*M43</f>
        <v>0</v>
      </c>
      <c r="O43" s="15">
        <v>21</v>
      </c>
      <c r="P43" s="15">
        <f>J43*(O43/100)</f>
        <v>0</v>
      </c>
      <c r="Q43" s="15">
        <f>J43+P43</f>
        <v>0</v>
      </c>
    </row>
    <row r="44" spans="1:17" s="60" customFormat="1" ht="12.75" customHeight="1" outlineLevel="3" x14ac:dyDescent="0.2">
      <c r="A44" s="61"/>
      <c r="B44" s="62"/>
      <c r="C44" s="63"/>
      <c r="D44" s="65"/>
      <c r="E44" s="62"/>
      <c r="F44" s="64"/>
      <c r="G44" s="65"/>
      <c r="H44" s="64"/>
      <c r="I44" s="65"/>
      <c r="J44" s="66"/>
      <c r="K44" s="67"/>
      <c r="L44" s="65"/>
      <c r="M44" s="65"/>
      <c r="N44" s="65"/>
      <c r="O44" s="59" t="s">
        <v>2</v>
      </c>
      <c r="P44" s="65"/>
      <c r="Q44" s="65"/>
    </row>
    <row r="45" spans="1:17" s="21" customFormat="1" ht="16.5" customHeight="1" outlineLevel="2" x14ac:dyDescent="0.2">
      <c r="A45" s="22"/>
      <c r="B45" s="23"/>
      <c r="C45" s="23" t="s">
        <v>1588</v>
      </c>
      <c r="D45" s="29"/>
      <c r="E45" s="6"/>
      <c r="F45" s="24"/>
      <c r="G45" s="25"/>
      <c r="H45" s="24"/>
      <c r="I45" s="25"/>
      <c r="J45" s="26">
        <f>SUBTOTAL(9,J46:J110)</f>
        <v>0</v>
      </c>
      <c r="K45" s="27"/>
      <c r="L45" s="28">
        <f>SUBTOTAL(9,L46:L110)</f>
        <v>0</v>
      </c>
      <c r="M45" s="25"/>
      <c r="N45" s="28">
        <f>SUBTOTAL(9,N46:N110)</f>
        <v>10.242114000000001</v>
      </c>
      <c r="O45" s="57" t="s">
        <v>2</v>
      </c>
      <c r="P45" s="26">
        <f>SUBTOTAL(9,P46:P110)</f>
        <v>0</v>
      </c>
      <c r="Q45" s="26">
        <f>SUBTOTAL(9,Q46:Q110)</f>
        <v>0</v>
      </c>
    </row>
    <row r="46" spans="1:17" s="30" customFormat="1" ht="24" outlineLevel="3" x14ac:dyDescent="0.2">
      <c r="A46" s="12">
        <v>1</v>
      </c>
      <c r="B46" s="31" t="s">
        <v>615</v>
      </c>
      <c r="C46" s="32" t="s">
        <v>2014</v>
      </c>
      <c r="D46" s="32" t="s">
        <v>52</v>
      </c>
      <c r="E46" s="13" t="s">
        <v>4</v>
      </c>
      <c r="F46" s="33">
        <v>20</v>
      </c>
      <c r="G46" s="14">
        <v>0</v>
      </c>
      <c r="H46" s="33">
        <f>F46*(1+G46/100)</f>
        <v>20</v>
      </c>
      <c r="I46" s="14"/>
      <c r="J46" s="15">
        <f>H46*I46</f>
        <v>0</v>
      </c>
      <c r="K46" s="34"/>
      <c r="L46" s="35">
        <f>H46*K46</f>
        <v>0</v>
      </c>
      <c r="M46" s="34"/>
      <c r="N46" s="35">
        <f>H46*M46</f>
        <v>0</v>
      </c>
      <c r="O46" s="15">
        <v>21</v>
      </c>
      <c r="P46" s="15">
        <f>J46*(O46/100)</f>
        <v>0</v>
      </c>
      <c r="Q46" s="15">
        <f>J46+P46</f>
        <v>0</v>
      </c>
    </row>
    <row r="47" spans="1:17" s="30" customFormat="1" ht="24" outlineLevel="3" x14ac:dyDescent="0.2">
      <c r="A47" s="12">
        <v>2</v>
      </c>
      <c r="B47" s="31" t="s">
        <v>391</v>
      </c>
      <c r="C47" s="32" t="s">
        <v>1953</v>
      </c>
      <c r="D47" s="32" t="s">
        <v>52</v>
      </c>
      <c r="E47" s="13" t="s">
        <v>4</v>
      </c>
      <c r="F47" s="33">
        <v>20</v>
      </c>
      <c r="G47" s="14">
        <v>0</v>
      </c>
      <c r="H47" s="33">
        <f>F47*(1+G47/100)</f>
        <v>20</v>
      </c>
      <c r="I47" s="14"/>
      <c r="J47" s="15">
        <f>H47*I47</f>
        <v>0</v>
      </c>
      <c r="K47" s="34"/>
      <c r="L47" s="35">
        <f>H47*K47</f>
        <v>0</v>
      </c>
      <c r="M47" s="34"/>
      <c r="N47" s="35">
        <f>H47*M47</f>
        <v>0</v>
      </c>
      <c r="O47" s="15">
        <v>21</v>
      </c>
      <c r="P47" s="15">
        <f>J47*(O47/100)</f>
        <v>0</v>
      </c>
      <c r="Q47" s="15">
        <f>J47+P47</f>
        <v>0</v>
      </c>
    </row>
    <row r="48" spans="1:17" s="30" customFormat="1" ht="24" outlineLevel="3" x14ac:dyDescent="0.2">
      <c r="A48" s="12">
        <v>3</v>
      </c>
      <c r="B48" s="31" t="s">
        <v>390</v>
      </c>
      <c r="C48" s="32" t="s">
        <v>1878</v>
      </c>
      <c r="D48" s="32" t="s">
        <v>52</v>
      </c>
      <c r="E48" s="13" t="s">
        <v>4</v>
      </c>
      <c r="F48" s="33">
        <v>480</v>
      </c>
      <c r="G48" s="14">
        <v>0</v>
      </c>
      <c r="H48" s="33">
        <f>F48*(1+G48/100)</f>
        <v>480</v>
      </c>
      <c r="I48" s="14"/>
      <c r="J48" s="15">
        <f>H48*I48</f>
        <v>0</v>
      </c>
      <c r="K48" s="34"/>
      <c r="L48" s="35">
        <f>H48*K48</f>
        <v>0</v>
      </c>
      <c r="M48" s="34"/>
      <c r="N48" s="35">
        <f>H48*M48</f>
        <v>0</v>
      </c>
      <c r="O48" s="15">
        <v>21</v>
      </c>
      <c r="P48" s="15">
        <f>J48*(O48/100)</f>
        <v>0</v>
      </c>
      <c r="Q48" s="15">
        <f>J48+P48</f>
        <v>0</v>
      </c>
    </row>
    <row r="49" spans="1:17" s="36" customFormat="1" ht="11.25" outlineLevel="4" x14ac:dyDescent="0.2">
      <c r="A49" s="37"/>
      <c r="B49" s="38"/>
      <c r="C49" s="39" t="s">
        <v>133</v>
      </c>
      <c r="D49" s="39"/>
      <c r="E49" s="38"/>
      <c r="F49" s="40">
        <v>480</v>
      </c>
      <c r="G49" s="41"/>
      <c r="H49" s="42"/>
      <c r="I49" s="41"/>
      <c r="J49" s="43"/>
      <c r="K49" s="44"/>
      <c r="L49" s="41"/>
      <c r="M49" s="41"/>
      <c r="N49" s="41"/>
      <c r="O49" s="58" t="s">
        <v>2</v>
      </c>
      <c r="P49" s="41"/>
      <c r="Q49" s="41"/>
    </row>
    <row r="50" spans="1:17" s="30" customFormat="1" ht="24" outlineLevel="3" x14ac:dyDescent="0.2">
      <c r="A50" s="12">
        <v>4</v>
      </c>
      <c r="B50" s="31" t="s">
        <v>399</v>
      </c>
      <c r="C50" s="32" t="s">
        <v>1962</v>
      </c>
      <c r="D50" s="32" t="s">
        <v>52</v>
      </c>
      <c r="E50" s="13" t="s">
        <v>4</v>
      </c>
      <c r="F50" s="33">
        <v>20</v>
      </c>
      <c r="G50" s="14">
        <v>0</v>
      </c>
      <c r="H50" s="33">
        <f>F50*(1+G50/100)</f>
        <v>20</v>
      </c>
      <c r="I50" s="14"/>
      <c r="J50" s="15">
        <f>H50*I50</f>
        <v>0</v>
      </c>
      <c r="K50" s="34"/>
      <c r="L50" s="35">
        <f>H50*K50</f>
        <v>0</v>
      </c>
      <c r="M50" s="34"/>
      <c r="N50" s="35">
        <f>H50*M50</f>
        <v>0</v>
      </c>
      <c r="O50" s="15">
        <v>21</v>
      </c>
      <c r="P50" s="15">
        <f>J50*(O50/100)</f>
        <v>0</v>
      </c>
      <c r="Q50" s="15">
        <f>J50+P50</f>
        <v>0</v>
      </c>
    </row>
    <row r="51" spans="1:17" s="30" customFormat="1" ht="12" outlineLevel="3" x14ac:dyDescent="0.2">
      <c r="A51" s="12">
        <v>5</v>
      </c>
      <c r="B51" s="31" t="s">
        <v>606</v>
      </c>
      <c r="C51" s="32" t="s">
        <v>1699</v>
      </c>
      <c r="D51" s="32"/>
      <c r="E51" s="13" t="s">
        <v>7</v>
      </c>
      <c r="F51" s="33">
        <v>1365.6152999999999</v>
      </c>
      <c r="G51" s="14">
        <v>0</v>
      </c>
      <c r="H51" s="33">
        <f>F51*(1+G51/100)</f>
        <v>1365.6152999999999</v>
      </c>
      <c r="I51" s="14"/>
      <c r="J51" s="15">
        <f>H51*I51</f>
        <v>0</v>
      </c>
      <c r="K51" s="34"/>
      <c r="L51" s="35">
        <f>H51*K51</f>
        <v>0</v>
      </c>
      <c r="M51" s="34">
        <v>5.0000000000000001E-3</v>
      </c>
      <c r="N51" s="35">
        <f>H51*M51</f>
        <v>6.8280764999999999</v>
      </c>
      <c r="O51" s="15">
        <v>21</v>
      </c>
      <c r="P51" s="15">
        <f>J51*(O51/100)</f>
        <v>0</v>
      </c>
      <c r="Q51" s="15">
        <f>J51+P51</f>
        <v>0</v>
      </c>
    </row>
    <row r="52" spans="1:17" s="36" customFormat="1" ht="11.25" outlineLevel="4" x14ac:dyDescent="0.2">
      <c r="A52" s="37"/>
      <c r="B52" s="38"/>
      <c r="C52" s="39" t="s">
        <v>99</v>
      </c>
      <c r="D52" s="39"/>
      <c r="E52" s="38"/>
      <c r="F52" s="40">
        <v>0</v>
      </c>
      <c r="G52" s="41"/>
      <c r="H52" s="42"/>
      <c r="I52" s="41"/>
      <c r="J52" s="43"/>
      <c r="K52" s="44"/>
      <c r="L52" s="41"/>
      <c r="M52" s="41"/>
      <c r="N52" s="41"/>
      <c r="O52" s="58" t="s">
        <v>2</v>
      </c>
      <c r="P52" s="41"/>
      <c r="Q52" s="41"/>
    </row>
    <row r="53" spans="1:17" s="36" customFormat="1" ht="11.25" outlineLevel="4" x14ac:dyDescent="0.2">
      <c r="A53" s="37"/>
      <c r="B53" s="38"/>
      <c r="C53" s="39" t="s">
        <v>1458</v>
      </c>
      <c r="D53" s="39"/>
      <c r="E53" s="38"/>
      <c r="F53" s="40">
        <v>743</v>
      </c>
      <c r="G53" s="41"/>
      <c r="H53" s="42"/>
      <c r="I53" s="41"/>
      <c r="J53" s="43"/>
      <c r="K53" s="44"/>
      <c r="L53" s="41"/>
      <c r="M53" s="41"/>
      <c r="N53" s="41"/>
      <c r="O53" s="58" t="s">
        <v>2</v>
      </c>
      <c r="P53" s="41"/>
      <c r="Q53" s="41"/>
    </row>
    <row r="54" spans="1:17" s="36" customFormat="1" ht="11.25" outlineLevel="4" x14ac:dyDescent="0.2">
      <c r="A54" s="37"/>
      <c r="B54" s="38"/>
      <c r="C54" s="39" t="s">
        <v>1410</v>
      </c>
      <c r="D54" s="39"/>
      <c r="E54" s="38"/>
      <c r="F54" s="40">
        <v>77.95</v>
      </c>
      <c r="G54" s="41"/>
      <c r="H54" s="42"/>
      <c r="I54" s="41"/>
      <c r="J54" s="43"/>
      <c r="K54" s="44"/>
      <c r="L54" s="41"/>
      <c r="M54" s="41"/>
      <c r="N54" s="41"/>
      <c r="O54" s="58" t="s">
        <v>2</v>
      </c>
      <c r="P54" s="41"/>
      <c r="Q54" s="41"/>
    </row>
    <row r="55" spans="1:17" s="36" customFormat="1" ht="11.25" outlineLevel="4" x14ac:dyDescent="0.2">
      <c r="A55" s="37"/>
      <c r="B55" s="38"/>
      <c r="C55" s="39" t="s">
        <v>1544</v>
      </c>
      <c r="D55" s="39"/>
      <c r="E55" s="38"/>
      <c r="F55" s="40">
        <v>112.5</v>
      </c>
      <c r="G55" s="41"/>
      <c r="H55" s="42"/>
      <c r="I55" s="41"/>
      <c r="J55" s="43"/>
      <c r="K55" s="44"/>
      <c r="L55" s="41"/>
      <c r="M55" s="41"/>
      <c r="N55" s="41"/>
      <c r="O55" s="58" t="s">
        <v>2</v>
      </c>
      <c r="P55" s="41"/>
      <c r="Q55" s="41"/>
    </row>
    <row r="56" spans="1:17" s="36" customFormat="1" ht="11.25" outlineLevel="4" x14ac:dyDescent="0.2">
      <c r="A56" s="37"/>
      <c r="B56" s="38"/>
      <c r="C56" s="39" t="s">
        <v>1427</v>
      </c>
      <c r="D56" s="39"/>
      <c r="E56" s="38"/>
      <c r="F56" s="40">
        <v>70.05</v>
      </c>
      <c r="G56" s="41"/>
      <c r="H56" s="42"/>
      <c r="I56" s="41"/>
      <c r="J56" s="43"/>
      <c r="K56" s="44"/>
      <c r="L56" s="41"/>
      <c r="M56" s="41"/>
      <c r="N56" s="41"/>
      <c r="O56" s="58" t="s">
        <v>2</v>
      </c>
      <c r="P56" s="41"/>
      <c r="Q56" s="41"/>
    </row>
    <row r="57" spans="1:17" s="36" customFormat="1" ht="11.25" outlineLevel="4" x14ac:dyDescent="0.2">
      <c r="A57" s="37"/>
      <c r="B57" s="38"/>
      <c r="C57" s="39" t="s">
        <v>1</v>
      </c>
      <c r="D57" s="39"/>
      <c r="E57" s="38"/>
      <c r="F57" s="40">
        <v>1003.5</v>
      </c>
      <c r="G57" s="41"/>
      <c r="H57" s="42"/>
      <c r="I57" s="41"/>
      <c r="J57" s="43"/>
      <c r="K57" s="44"/>
      <c r="L57" s="41"/>
      <c r="M57" s="41"/>
      <c r="N57" s="41"/>
      <c r="O57" s="58" t="s">
        <v>2</v>
      </c>
      <c r="P57" s="41"/>
      <c r="Q57" s="41"/>
    </row>
    <row r="58" spans="1:17" s="36" customFormat="1" ht="11.25" outlineLevel="4" x14ac:dyDescent="0.2">
      <c r="A58" s="37"/>
      <c r="B58" s="38"/>
      <c r="C58" s="39" t="s">
        <v>100</v>
      </c>
      <c r="D58" s="39"/>
      <c r="E58" s="38"/>
      <c r="F58" s="40">
        <v>0</v>
      </c>
      <c r="G58" s="41"/>
      <c r="H58" s="42"/>
      <c r="I58" s="41"/>
      <c r="J58" s="43"/>
      <c r="K58" s="44"/>
      <c r="L58" s="41"/>
      <c r="M58" s="41"/>
      <c r="N58" s="41"/>
      <c r="O58" s="58" t="s">
        <v>2</v>
      </c>
      <c r="P58" s="41"/>
      <c r="Q58" s="41"/>
    </row>
    <row r="59" spans="1:17" s="36" customFormat="1" ht="11.25" outlineLevel="4" x14ac:dyDescent="0.2">
      <c r="A59" s="37"/>
      <c r="B59" s="38"/>
      <c r="C59" s="39" t="s">
        <v>439</v>
      </c>
      <c r="D59" s="39"/>
      <c r="E59" s="38"/>
      <c r="F59" s="40">
        <v>162.61529999999999</v>
      </c>
      <c r="G59" s="41"/>
      <c r="H59" s="42"/>
      <c r="I59" s="41"/>
      <c r="J59" s="43"/>
      <c r="K59" s="44"/>
      <c r="L59" s="41"/>
      <c r="M59" s="41"/>
      <c r="N59" s="41"/>
      <c r="O59" s="58" t="s">
        <v>2</v>
      </c>
      <c r="P59" s="41"/>
      <c r="Q59" s="41"/>
    </row>
    <row r="60" spans="1:17" s="36" customFormat="1" ht="11.25" outlineLevel="4" x14ac:dyDescent="0.2">
      <c r="A60" s="37"/>
      <c r="B60" s="38"/>
      <c r="C60" s="39" t="s">
        <v>101</v>
      </c>
      <c r="D60" s="39"/>
      <c r="E60" s="38"/>
      <c r="F60" s="40">
        <v>0</v>
      </c>
      <c r="G60" s="41"/>
      <c r="H60" s="42"/>
      <c r="I60" s="41"/>
      <c r="J60" s="43"/>
      <c r="K60" s="44"/>
      <c r="L60" s="41"/>
      <c r="M60" s="41"/>
      <c r="N60" s="41"/>
      <c r="O60" s="58" t="s">
        <v>2</v>
      </c>
      <c r="P60" s="41"/>
      <c r="Q60" s="41"/>
    </row>
    <row r="61" spans="1:17" s="36" customFormat="1" ht="11.25" outlineLevel="4" x14ac:dyDescent="0.2">
      <c r="A61" s="37"/>
      <c r="B61" s="38"/>
      <c r="C61" s="39" t="s">
        <v>32</v>
      </c>
      <c r="D61" s="39"/>
      <c r="E61" s="38"/>
      <c r="F61" s="40">
        <v>0</v>
      </c>
      <c r="G61" s="41"/>
      <c r="H61" s="42"/>
      <c r="I61" s="41"/>
      <c r="J61" s="43"/>
      <c r="K61" s="44"/>
      <c r="L61" s="41"/>
      <c r="M61" s="41"/>
      <c r="N61" s="41"/>
      <c r="O61" s="58" t="s">
        <v>2</v>
      </c>
      <c r="P61" s="41"/>
      <c r="Q61" s="41"/>
    </row>
    <row r="62" spans="1:17" s="36" customFormat="1" ht="11.25" outlineLevel="4" x14ac:dyDescent="0.2">
      <c r="A62" s="37"/>
      <c r="B62" s="38"/>
      <c r="C62" s="39" t="s">
        <v>441</v>
      </c>
      <c r="D62" s="39"/>
      <c r="E62" s="38"/>
      <c r="F62" s="40">
        <v>199.5</v>
      </c>
      <c r="G62" s="41"/>
      <c r="H62" s="42"/>
      <c r="I62" s="41"/>
      <c r="J62" s="43"/>
      <c r="K62" s="44"/>
      <c r="L62" s="41"/>
      <c r="M62" s="41"/>
      <c r="N62" s="41"/>
      <c r="O62" s="58" t="s">
        <v>2</v>
      </c>
      <c r="P62" s="41"/>
      <c r="Q62" s="41"/>
    </row>
    <row r="63" spans="1:17" s="30" customFormat="1" ht="12" outlineLevel="3" x14ac:dyDescent="0.2">
      <c r="A63" s="12">
        <v>6</v>
      </c>
      <c r="B63" s="31" t="s">
        <v>607</v>
      </c>
      <c r="C63" s="32" t="s">
        <v>1745</v>
      </c>
      <c r="D63" s="32"/>
      <c r="E63" s="13" t="s">
        <v>7</v>
      </c>
      <c r="F63" s="33">
        <v>682.8075</v>
      </c>
      <c r="G63" s="14">
        <v>0</v>
      </c>
      <c r="H63" s="33">
        <f>F63*(1+G63/100)</f>
        <v>682.8075</v>
      </c>
      <c r="I63" s="14"/>
      <c r="J63" s="15">
        <f>H63*I63</f>
        <v>0</v>
      </c>
      <c r="K63" s="34"/>
      <c r="L63" s="35">
        <f>H63*K63</f>
        <v>0</v>
      </c>
      <c r="M63" s="34">
        <v>5.0000000000000001E-3</v>
      </c>
      <c r="N63" s="35">
        <f>H63*M63</f>
        <v>3.4140375000000001</v>
      </c>
      <c r="O63" s="15">
        <v>21</v>
      </c>
      <c r="P63" s="15">
        <f>J63*(O63/100)</f>
        <v>0</v>
      </c>
      <c r="Q63" s="15">
        <f>J63+P63</f>
        <v>0</v>
      </c>
    </row>
    <row r="64" spans="1:17" s="36" customFormat="1" ht="11.25" outlineLevel="4" x14ac:dyDescent="0.2">
      <c r="A64" s="37"/>
      <c r="B64" s="38"/>
      <c r="C64" s="39" t="s">
        <v>1391</v>
      </c>
      <c r="D64" s="39"/>
      <c r="E64" s="38"/>
      <c r="F64" s="40">
        <v>682.8075</v>
      </c>
      <c r="G64" s="41"/>
      <c r="H64" s="42"/>
      <c r="I64" s="41"/>
      <c r="J64" s="43"/>
      <c r="K64" s="44"/>
      <c r="L64" s="41"/>
      <c r="M64" s="41"/>
      <c r="N64" s="41"/>
      <c r="O64" s="58" t="s">
        <v>2</v>
      </c>
      <c r="P64" s="41"/>
      <c r="Q64" s="41"/>
    </row>
    <row r="65" spans="1:17" s="30" customFormat="1" ht="12" outlineLevel="3" x14ac:dyDescent="0.2">
      <c r="A65" s="12">
        <v>7</v>
      </c>
      <c r="B65" s="31" t="s">
        <v>608</v>
      </c>
      <c r="C65" s="32" t="s">
        <v>1760</v>
      </c>
      <c r="D65" s="32"/>
      <c r="E65" s="13" t="s">
        <v>7</v>
      </c>
      <c r="F65" s="33">
        <v>682.80799999999999</v>
      </c>
      <c r="G65" s="14">
        <v>0</v>
      </c>
      <c r="H65" s="33">
        <f>F65*(1+G65/100)</f>
        <v>682.80799999999999</v>
      </c>
      <c r="I65" s="14"/>
      <c r="J65" s="15">
        <f>H65*I65</f>
        <v>0</v>
      </c>
      <c r="K65" s="34"/>
      <c r="L65" s="35">
        <f>H65*K65</f>
        <v>0</v>
      </c>
      <c r="M65" s="34"/>
      <c r="N65" s="35">
        <f>H65*M65</f>
        <v>0</v>
      </c>
      <c r="O65" s="15">
        <v>21</v>
      </c>
      <c r="P65" s="15">
        <f>J65*(O65/100)</f>
        <v>0</v>
      </c>
      <c r="Q65" s="15">
        <f>J65+P65</f>
        <v>0</v>
      </c>
    </row>
    <row r="66" spans="1:17" s="30" customFormat="1" ht="12" outlineLevel="3" x14ac:dyDescent="0.2">
      <c r="A66" s="12">
        <v>8</v>
      </c>
      <c r="B66" s="31" t="s">
        <v>609</v>
      </c>
      <c r="C66" s="32" t="s">
        <v>1740</v>
      </c>
      <c r="D66" s="32"/>
      <c r="E66" s="13" t="s">
        <v>7</v>
      </c>
      <c r="F66" s="33">
        <v>1365.615</v>
      </c>
      <c r="G66" s="14">
        <v>0</v>
      </c>
      <c r="H66" s="33">
        <f>F66*(1+G66/100)</f>
        <v>1365.615</v>
      </c>
      <c r="I66" s="14"/>
      <c r="J66" s="15">
        <f>H66*I66</f>
        <v>0</v>
      </c>
      <c r="K66" s="34"/>
      <c r="L66" s="35">
        <f>H66*K66</f>
        <v>0</v>
      </c>
      <c r="M66" s="34"/>
      <c r="N66" s="35">
        <f>H66*M66</f>
        <v>0</v>
      </c>
      <c r="O66" s="15">
        <v>21</v>
      </c>
      <c r="P66" s="15">
        <f>J66*(O66/100)</f>
        <v>0</v>
      </c>
      <c r="Q66" s="15">
        <f>J66+P66</f>
        <v>0</v>
      </c>
    </row>
    <row r="67" spans="1:17" s="30" customFormat="1" ht="12" outlineLevel="3" x14ac:dyDescent="0.2">
      <c r="A67" s="12">
        <v>9</v>
      </c>
      <c r="B67" s="31" t="s">
        <v>370</v>
      </c>
      <c r="C67" s="32" t="s">
        <v>1583</v>
      </c>
      <c r="D67" s="32"/>
      <c r="E67" s="13" t="s">
        <v>7</v>
      </c>
      <c r="F67" s="33">
        <v>250</v>
      </c>
      <c r="G67" s="14">
        <v>0</v>
      </c>
      <c r="H67" s="33">
        <f>F67*(1+G67/100)</f>
        <v>250</v>
      </c>
      <c r="I67" s="14"/>
      <c r="J67" s="15">
        <f>H67*I67</f>
        <v>0</v>
      </c>
      <c r="K67" s="34"/>
      <c r="L67" s="35">
        <f>H67*K67</f>
        <v>0</v>
      </c>
      <c r="M67" s="34"/>
      <c r="N67" s="35">
        <f>H67*M67</f>
        <v>0</v>
      </c>
      <c r="O67" s="15">
        <v>21</v>
      </c>
      <c r="P67" s="15">
        <f>J67*(O67/100)</f>
        <v>0</v>
      </c>
      <c r="Q67" s="15">
        <f>J67+P67</f>
        <v>0</v>
      </c>
    </row>
    <row r="68" spans="1:17" s="36" customFormat="1" ht="11.25" outlineLevel="4" x14ac:dyDescent="0.2">
      <c r="A68" s="37"/>
      <c r="B68" s="38"/>
      <c r="C68" s="39" t="s">
        <v>1528</v>
      </c>
      <c r="D68" s="39"/>
      <c r="E68" s="38"/>
      <c r="F68" s="40">
        <v>250</v>
      </c>
      <c r="G68" s="41"/>
      <c r="H68" s="42"/>
      <c r="I68" s="41"/>
      <c r="J68" s="43"/>
      <c r="K68" s="44"/>
      <c r="L68" s="41"/>
      <c r="M68" s="41"/>
      <c r="N68" s="41"/>
      <c r="O68" s="58" t="s">
        <v>2</v>
      </c>
      <c r="P68" s="41"/>
      <c r="Q68" s="41"/>
    </row>
    <row r="69" spans="1:17" s="30" customFormat="1" ht="12" outlineLevel="3" x14ac:dyDescent="0.2">
      <c r="A69" s="12">
        <v>10</v>
      </c>
      <c r="B69" s="31" t="s">
        <v>371</v>
      </c>
      <c r="C69" s="32" t="s">
        <v>1687</v>
      </c>
      <c r="D69" s="32"/>
      <c r="E69" s="13" t="s">
        <v>7</v>
      </c>
      <c r="F69" s="33">
        <v>1469.5896</v>
      </c>
      <c r="G69" s="14">
        <v>0</v>
      </c>
      <c r="H69" s="33">
        <f>F69*(1+G69/100)</f>
        <v>1469.5896</v>
      </c>
      <c r="I69" s="14"/>
      <c r="J69" s="15">
        <f>H69*I69</f>
        <v>0</v>
      </c>
      <c r="K69" s="34"/>
      <c r="L69" s="35">
        <f>H69*K69</f>
        <v>0</v>
      </c>
      <c r="M69" s="34"/>
      <c r="N69" s="35">
        <f>H69*M69</f>
        <v>0</v>
      </c>
      <c r="O69" s="15">
        <v>21</v>
      </c>
      <c r="P69" s="15">
        <f>J69*(O69/100)</f>
        <v>0</v>
      </c>
      <c r="Q69" s="15">
        <f>J69+P69</f>
        <v>0</v>
      </c>
    </row>
    <row r="70" spans="1:17" s="36" customFormat="1" ht="11.25" outlineLevel="4" x14ac:dyDescent="0.2">
      <c r="A70" s="37"/>
      <c r="B70" s="38"/>
      <c r="C70" s="39" t="s">
        <v>99</v>
      </c>
      <c r="D70" s="39"/>
      <c r="E70" s="38"/>
      <c r="F70" s="40">
        <v>0</v>
      </c>
      <c r="G70" s="41"/>
      <c r="H70" s="42"/>
      <c r="I70" s="41"/>
      <c r="J70" s="43"/>
      <c r="K70" s="44"/>
      <c r="L70" s="41"/>
      <c r="M70" s="41"/>
      <c r="N70" s="41"/>
      <c r="O70" s="58" t="s">
        <v>2</v>
      </c>
      <c r="P70" s="41"/>
      <c r="Q70" s="41"/>
    </row>
    <row r="71" spans="1:17" s="36" customFormat="1" ht="11.25" outlineLevel="4" x14ac:dyDescent="0.2">
      <c r="A71" s="37"/>
      <c r="B71" s="38"/>
      <c r="C71" s="39" t="s">
        <v>1458</v>
      </c>
      <c r="D71" s="39"/>
      <c r="E71" s="38"/>
      <c r="F71" s="40">
        <v>743</v>
      </c>
      <c r="G71" s="41"/>
      <c r="H71" s="42"/>
      <c r="I71" s="41"/>
      <c r="J71" s="43"/>
      <c r="K71" s="44"/>
      <c r="L71" s="41"/>
      <c r="M71" s="41"/>
      <c r="N71" s="41"/>
      <c r="O71" s="58" t="s">
        <v>2</v>
      </c>
      <c r="P71" s="41"/>
      <c r="Q71" s="41"/>
    </row>
    <row r="72" spans="1:17" s="36" customFormat="1" ht="11.25" outlineLevel="4" x14ac:dyDescent="0.2">
      <c r="A72" s="37"/>
      <c r="B72" s="38"/>
      <c r="C72" s="39" t="s">
        <v>1410</v>
      </c>
      <c r="D72" s="39"/>
      <c r="E72" s="38"/>
      <c r="F72" s="40">
        <v>77.95</v>
      </c>
      <c r="G72" s="41"/>
      <c r="H72" s="42"/>
      <c r="I72" s="41"/>
      <c r="J72" s="43"/>
      <c r="K72" s="44"/>
      <c r="L72" s="41"/>
      <c r="M72" s="41"/>
      <c r="N72" s="41"/>
      <c r="O72" s="58" t="s">
        <v>2</v>
      </c>
      <c r="P72" s="41"/>
      <c r="Q72" s="41"/>
    </row>
    <row r="73" spans="1:17" s="36" customFormat="1" ht="11.25" outlineLevel="4" x14ac:dyDescent="0.2">
      <c r="A73" s="37"/>
      <c r="B73" s="38"/>
      <c r="C73" s="39" t="s">
        <v>1544</v>
      </c>
      <c r="D73" s="39"/>
      <c r="E73" s="38"/>
      <c r="F73" s="40">
        <v>112.5</v>
      </c>
      <c r="G73" s="41"/>
      <c r="H73" s="42"/>
      <c r="I73" s="41"/>
      <c r="J73" s="43"/>
      <c r="K73" s="44"/>
      <c r="L73" s="41"/>
      <c r="M73" s="41"/>
      <c r="N73" s="41"/>
      <c r="O73" s="58" t="s">
        <v>2</v>
      </c>
      <c r="P73" s="41"/>
      <c r="Q73" s="41"/>
    </row>
    <row r="74" spans="1:17" s="36" customFormat="1" ht="11.25" outlineLevel="4" x14ac:dyDescent="0.2">
      <c r="A74" s="37"/>
      <c r="B74" s="38"/>
      <c r="C74" s="39" t="s">
        <v>1427</v>
      </c>
      <c r="D74" s="39"/>
      <c r="E74" s="38"/>
      <c r="F74" s="40">
        <v>70.05</v>
      </c>
      <c r="G74" s="41"/>
      <c r="H74" s="42"/>
      <c r="I74" s="41"/>
      <c r="J74" s="43"/>
      <c r="K74" s="44"/>
      <c r="L74" s="41"/>
      <c r="M74" s="41"/>
      <c r="N74" s="41"/>
      <c r="O74" s="58" t="s">
        <v>2</v>
      </c>
      <c r="P74" s="41"/>
      <c r="Q74" s="41"/>
    </row>
    <row r="75" spans="1:17" s="36" customFormat="1" ht="11.25" outlineLevel="4" x14ac:dyDescent="0.2">
      <c r="A75" s="37"/>
      <c r="B75" s="38"/>
      <c r="C75" s="39" t="s">
        <v>1</v>
      </c>
      <c r="D75" s="39"/>
      <c r="E75" s="38"/>
      <c r="F75" s="40">
        <v>1003.5</v>
      </c>
      <c r="G75" s="41"/>
      <c r="H75" s="42"/>
      <c r="I75" s="41"/>
      <c r="J75" s="43"/>
      <c r="K75" s="44"/>
      <c r="L75" s="41"/>
      <c r="M75" s="41"/>
      <c r="N75" s="41"/>
      <c r="O75" s="58" t="s">
        <v>2</v>
      </c>
      <c r="P75" s="41"/>
      <c r="Q75" s="41"/>
    </row>
    <row r="76" spans="1:17" s="36" customFormat="1" ht="11.25" outlineLevel="4" x14ac:dyDescent="0.2">
      <c r="A76" s="37"/>
      <c r="B76" s="38"/>
      <c r="C76" s="39" t="s">
        <v>100</v>
      </c>
      <c r="D76" s="39"/>
      <c r="E76" s="38"/>
      <c r="F76" s="40">
        <v>0</v>
      </c>
      <c r="G76" s="41"/>
      <c r="H76" s="42"/>
      <c r="I76" s="41"/>
      <c r="J76" s="43"/>
      <c r="K76" s="44"/>
      <c r="L76" s="41"/>
      <c r="M76" s="41"/>
      <c r="N76" s="41"/>
      <c r="O76" s="58" t="s">
        <v>2</v>
      </c>
      <c r="P76" s="41"/>
      <c r="Q76" s="41"/>
    </row>
    <row r="77" spans="1:17" s="36" customFormat="1" ht="11.25" outlineLevel="4" x14ac:dyDescent="0.2">
      <c r="A77" s="37"/>
      <c r="B77" s="38"/>
      <c r="C77" s="39" t="s">
        <v>439</v>
      </c>
      <c r="D77" s="39"/>
      <c r="E77" s="38"/>
      <c r="F77" s="40">
        <v>162.61529999999999</v>
      </c>
      <c r="G77" s="41"/>
      <c r="H77" s="42"/>
      <c r="I77" s="41"/>
      <c r="J77" s="43"/>
      <c r="K77" s="44"/>
      <c r="L77" s="41"/>
      <c r="M77" s="41"/>
      <c r="N77" s="41"/>
      <c r="O77" s="58" t="s">
        <v>2</v>
      </c>
      <c r="P77" s="41"/>
      <c r="Q77" s="41"/>
    </row>
    <row r="78" spans="1:17" s="36" customFormat="1" ht="11.25" outlineLevel="4" x14ac:dyDescent="0.2">
      <c r="A78" s="37"/>
      <c r="B78" s="38"/>
      <c r="C78" s="39" t="s">
        <v>1</v>
      </c>
      <c r="D78" s="39"/>
      <c r="E78" s="38"/>
      <c r="F78" s="40">
        <v>162.61529999999999</v>
      </c>
      <c r="G78" s="41"/>
      <c r="H78" s="42"/>
      <c r="I78" s="41"/>
      <c r="J78" s="43"/>
      <c r="K78" s="44"/>
      <c r="L78" s="41"/>
      <c r="M78" s="41"/>
      <c r="N78" s="41"/>
      <c r="O78" s="58" t="s">
        <v>2</v>
      </c>
      <c r="P78" s="41"/>
      <c r="Q78" s="41"/>
    </row>
    <row r="79" spans="1:17" s="36" customFormat="1" ht="11.25" outlineLevel="4" x14ac:dyDescent="0.2">
      <c r="A79" s="37"/>
      <c r="B79" s="38"/>
      <c r="C79" s="39" t="s">
        <v>101</v>
      </c>
      <c r="D79" s="39"/>
      <c r="E79" s="38"/>
      <c r="F79" s="40">
        <v>0</v>
      </c>
      <c r="G79" s="41"/>
      <c r="H79" s="42"/>
      <c r="I79" s="41"/>
      <c r="J79" s="43"/>
      <c r="K79" s="44"/>
      <c r="L79" s="41"/>
      <c r="M79" s="41"/>
      <c r="N79" s="41"/>
      <c r="O79" s="58" t="s">
        <v>2</v>
      </c>
      <c r="P79" s="41"/>
      <c r="Q79" s="41"/>
    </row>
    <row r="80" spans="1:17" s="36" customFormat="1" ht="11.25" outlineLevel="4" x14ac:dyDescent="0.2">
      <c r="A80" s="37"/>
      <c r="B80" s="38"/>
      <c r="C80" s="39" t="s">
        <v>32</v>
      </c>
      <c r="D80" s="39"/>
      <c r="E80" s="38"/>
      <c r="F80" s="40">
        <v>0</v>
      </c>
      <c r="G80" s="41"/>
      <c r="H80" s="42"/>
      <c r="I80" s="41"/>
      <c r="J80" s="43"/>
      <c r="K80" s="44"/>
      <c r="L80" s="41"/>
      <c r="M80" s="41"/>
      <c r="N80" s="41"/>
      <c r="O80" s="58" t="s">
        <v>2</v>
      </c>
      <c r="P80" s="41"/>
      <c r="Q80" s="41"/>
    </row>
    <row r="81" spans="1:17" s="36" customFormat="1" ht="11.25" outlineLevel="4" x14ac:dyDescent="0.2">
      <c r="A81" s="37"/>
      <c r="B81" s="38"/>
      <c r="C81" s="39" t="s">
        <v>441</v>
      </c>
      <c r="D81" s="39"/>
      <c r="E81" s="38"/>
      <c r="F81" s="40">
        <v>199.5</v>
      </c>
      <c r="G81" s="41"/>
      <c r="H81" s="42"/>
      <c r="I81" s="41"/>
      <c r="J81" s="43"/>
      <c r="K81" s="44"/>
      <c r="L81" s="41"/>
      <c r="M81" s="41"/>
      <c r="N81" s="41"/>
      <c r="O81" s="58" t="s">
        <v>2</v>
      </c>
      <c r="P81" s="41"/>
      <c r="Q81" s="41"/>
    </row>
    <row r="82" spans="1:17" s="36" customFormat="1" ht="11.25" outlineLevel="4" x14ac:dyDescent="0.2">
      <c r="A82" s="37"/>
      <c r="B82" s="38"/>
      <c r="C82" s="39" t="s">
        <v>1</v>
      </c>
      <c r="D82" s="39"/>
      <c r="E82" s="38"/>
      <c r="F82" s="40">
        <v>199.5</v>
      </c>
      <c r="G82" s="41"/>
      <c r="H82" s="42"/>
      <c r="I82" s="41"/>
      <c r="J82" s="43"/>
      <c r="K82" s="44"/>
      <c r="L82" s="41"/>
      <c r="M82" s="41"/>
      <c r="N82" s="41"/>
      <c r="O82" s="58" t="s">
        <v>2</v>
      </c>
      <c r="P82" s="41"/>
      <c r="Q82" s="41"/>
    </row>
    <row r="83" spans="1:17" s="36" customFormat="1" ht="11.25" outlineLevel="4" x14ac:dyDescent="0.2">
      <c r="A83" s="37"/>
      <c r="B83" s="38"/>
      <c r="C83" s="39" t="s">
        <v>102</v>
      </c>
      <c r="D83" s="39"/>
      <c r="E83" s="38"/>
      <c r="F83" s="40">
        <v>0</v>
      </c>
      <c r="G83" s="41"/>
      <c r="H83" s="42"/>
      <c r="I83" s="41"/>
      <c r="J83" s="43"/>
      <c r="K83" s="44"/>
      <c r="L83" s="41"/>
      <c r="M83" s="41"/>
      <c r="N83" s="41"/>
      <c r="O83" s="58" t="s">
        <v>2</v>
      </c>
      <c r="P83" s="41"/>
      <c r="Q83" s="41"/>
    </row>
    <row r="84" spans="1:17" s="36" customFormat="1" ht="11.25" outlineLevel="4" x14ac:dyDescent="0.2">
      <c r="A84" s="37"/>
      <c r="B84" s="38"/>
      <c r="C84" s="39" t="s">
        <v>30</v>
      </c>
      <c r="D84" s="39"/>
      <c r="E84" s="38"/>
      <c r="F84" s="40">
        <v>0</v>
      </c>
      <c r="G84" s="41"/>
      <c r="H84" s="42"/>
      <c r="I84" s="41"/>
      <c r="J84" s="43"/>
      <c r="K84" s="44"/>
      <c r="L84" s="41"/>
      <c r="M84" s="41"/>
      <c r="N84" s="41"/>
      <c r="O84" s="58" t="s">
        <v>2</v>
      </c>
      <c r="P84" s="41"/>
      <c r="Q84" s="41"/>
    </row>
    <row r="85" spans="1:17" s="36" customFormat="1" ht="11.25" outlineLevel="4" x14ac:dyDescent="0.2">
      <c r="A85" s="37"/>
      <c r="B85" s="38"/>
      <c r="C85" s="39" t="s">
        <v>1090</v>
      </c>
      <c r="D85" s="39"/>
      <c r="E85" s="38"/>
      <c r="F85" s="40">
        <v>25.33</v>
      </c>
      <c r="G85" s="41"/>
      <c r="H85" s="42"/>
      <c r="I85" s="41"/>
      <c r="J85" s="43"/>
      <c r="K85" s="44"/>
      <c r="L85" s="41"/>
      <c r="M85" s="41"/>
      <c r="N85" s="41"/>
      <c r="O85" s="58" t="s">
        <v>2</v>
      </c>
      <c r="P85" s="41"/>
      <c r="Q85" s="41"/>
    </row>
    <row r="86" spans="1:17" s="36" customFormat="1" ht="11.25" outlineLevel="4" x14ac:dyDescent="0.2">
      <c r="A86" s="37"/>
      <c r="B86" s="38"/>
      <c r="C86" s="39" t="s">
        <v>1</v>
      </c>
      <c r="D86" s="39"/>
      <c r="E86" s="38"/>
      <c r="F86" s="40">
        <v>25.33</v>
      </c>
      <c r="G86" s="41"/>
      <c r="H86" s="42"/>
      <c r="I86" s="41"/>
      <c r="J86" s="43"/>
      <c r="K86" s="44"/>
      <c r="L86" s="41"/>
      <c r="M86" s="41"/>
      <c r="N86" s="41"/>
      <c r="O86" s="58" t="s">
        <v>2</v>
      </c>
      <c r="P86" s="41"/>
      <c r="Q86" s="41"/>
    </row>
    <row r="87" spans="1:17" s="36" customFormat="1" ht="11.25" outlineLevel="4" x14ac:dyDescent="0.2">
      <c r="A87" s="37"/>
      <c r="B87" s="38"/>
      <c r="C87" s="39" t="s">
        <v>103</v>
      </c>
      <c r="D87" s="39"/>
      <c r="E87" s="38"/>
      <c r="F87" s="40">
        <v>0</v>
      </c>
      <c r="G87" s="41"/>
      <c r="H87" s="42"/>
      <c r="I87" s="41"/>
      <c r="J87" s="43"/>
      <c r="K87" s="44"/>
      <c r="L87" s="41"/>
      <c r="M87" s="41"/>
      <c r="N87" s="41"/>
      <c r="O87" s="58" t="s">
        <v>2</v>
      </c>
      <c r="P87" s="41"/>
      <c r="Q87" s="41"/>
    </row>
    <row r="88" spans="1:17" s="36" customFormat="1" ht="11.25" outlineLevel="4" x14ac:dyDescent="0.2">
      <c r="A88" s="37"/>
      <c r="B88" s="38"/>
      <c r="C88" s="39" t="s">
        <v>1453</v>
      </c>
      <c r="D88" s="39"/>
      <c r="E88" s="38"/>
      <c r="F88" s="40">
        <v>0</v>
      </c>
      <c r="G88" s="41"/>
      <c r="H88" s="42"/>
      <c r="I88" s="41"/>
      <c r="J88" s="43"/>
      <c r="K88" s="44"/>
      <c r="L88" s="41"/>
      <c r="M88" s="41"/>
      <c r="N88" s="41"/>
      <c r="O88" s="58" t="s">
        <v>2</v>
      </c>
      <c r="P88" s="41"/>
      <c r="Q88" s="41"/>
    </row>
    <row r="89" spans="1:17" s="36" customFormat="1" ht="11.25" outlineLevel="4" x14ac:dyDescent="0.2">
      <c r="A89" s="37"/>
      <c r="B89" s="38"/>
      <c r="C89" s="39" t="s">
        <v>778</v>
      </c>
      <c r="D89" s="39"/>
      <c r="E89" s="38"/>
      <c r="F89" s="40">
        <v>16.6875</v>
      </c>
      <c r="G89" s="41"/>
      <c r="H89" s="42"/>
      <c r="I89" s="41"/>
      <c r="J89" s="43"/>
      <c r="K89" s="44"/>
      <c r="L89" s="41"/>
      <c r="M89" s="41"/>
      <c r="N89" s="41"/>
      <c r="O89" s="58" t="s">
        <v>2</v>
      </c>
      <c r="P89" s="41"/>
      <c r="Q89" s="41"/>
    </row>
    <row r="90" spans="1:17" s="36" customFormat="1" ht="11.25" outlineLevel="4" x14ac:dyDescent="0.2">
      <c r="A90" s="37"/>
      <c r="B90" s="38"/>
      <c r="C90" s="39" t="s">
        <v>1108</v>
      </c>
      <c r="D90" s="39"/>
      <c r="E90" s="38"/>
      <c r="F90" s="40">
        <v>12.844799999999999</v>
      </c>
      <c r="G90" s="41"/>
      <c r="H90" s="42"/>
      <c r="I90" s="41"/>
      <c r="J90" s="43"/>
      <c r="K90" s="44"/>
      <c r="L90" s="41"/>
      <c r="M90" s="41"/>
      <c r="N90" s="41"/>
      <c r="O90" s="58" t="s">
        <v>2</v>
      </c>
      <c r="P90" s="41"/>
      <c r="Q90" s="41"/>
    </row>
    <row r="91" spans="1:17" s="36" customFormat="1" ht="11.25" outlineLevel="4" x14ac:dyDescent="0.2">
      <c r="A91" s="37"/>
      <c r="B91" s="38"/>
      <c r="C91" s="39" t="s">
        <v>187</v>
      </c>
      <c r="D91" s="39"/>
      <c r="E91" s="38"/>
      <c r="F91" s="40">
        <v>6.65</v>
      </c>
      <c r="G91" s="41"/>
      <c r="H91" s="42"/>
      <c r="I91" s="41"/>
      <c r="J91" s="43"/>
      <c r="K91" s="44"/>
      <c r="L91" s="41"/>
      <c r="M91" s="41"/>
      <c r="N91" s="41"/>
      <c r="O91" s="58" t="s">
        <v>2</v>
      </c>
      <c r="P91" s="41"/>
      <c r="Q91" s="41"/>
    </row>
    <row r="92" spans="1:17" s="36" customFormat="1" ht="11.25" outlineLevel="4" x14ac:dyDescent="0.2">
      <c r="A92" s="37"/>
      <c r="B92" s="38"/>
      <c r="C92" s="39" t="s">
        <v>525</v>
      </c>
      <c r="D92" s="39"/>
      <c r="E92" s="38"/>
      <c r="F92" s="40">
        <v>0</v>
      </c>
      <c r="G92" s="41"/>
      <c r="H92" s="42"/>
      <c r="I92" s="41"/>
      <c r="J92" s="43"/>
      <c r="K92" s="44"/>
      <c r="L92" s="41"/>
      <c r="M92" s="41"/>
      <c r="N92" s="41"/>
      <c r="O92" s="58" t="s">
        <v>2</v>
      </c>
      <c r="P92" s="41"/>
      <c r="Q92" s="41"/>
    </row>
    <row r="93" spans="1:17" s="36" customFormat="1" ht="11.25" outlineLevel="4" x14ac:dyDescent="0.2">
      <c r="A93" s="37"/>
      <c r="B93" s="38"/>
      <c r="C93" s="39" t="s">
        <v>1226</v>
      </c>
      <c r="D93" s="39"/>
      <c r="E93" s="38"/>
      <c r="F93" s="40">
        <v>42.46200000000001</v>
      </c>
      <c r="G93" s="41"/>
      <c r="H93" s="42"/>
      <c r="I93" s="41"/>
      <c r="J93" s="43"/>
      <c r="K93" s="44"/>
      <c r="L93" s="41"/>
      <c r="M93" s="41"/>
      <c r="N93" s="41"/>
      <c r="O93" s="58" t="s">
        <v>2</v>
      </c>
      <c r="P93" s="41"/>
      <c r="Q93" s="41"/>
    </row>
    <row r="94" spans="1:17" s="36" customFormat="1" ht="11.25" outlineLevel="4" x14ac:dyDescent="0.2">
      <c r="A94" s="37"/>
      <c r="B94" s="38"/>
      <c r="C94" s="39" t="s">
        <v>1</v>
      </c>
      <c r="D94" s="39"/>
      <c r="E94" s="38"/>
      <c r="F94" s="40">
        <v>78.644300000000015</v>
      </c>
      <c r="G94" s="41"/>
      <c r="H94" s="42"/>
      <c r="I94" s="41"/>
      <c r="J94" s="43"/>
      <c r="K94" s="44"/>
      <c r="L94" s="41"/>
      <c r="M94" s="41"/>
      <c r="N94" s="41"/>
      <c r="O94" s="58" t="s">
        <v>2</v>
      </c>
      <c r="P94" s="41"/>
      <c r="Q94" s="41"/>
    </row>
    <row r="95" spans="1:17" s="30" customFormat="1" ht="12" outlineLevel="3" x14ac:dyDescent="0.2">
      <c r="A95" s="12">
        <v>11</v>
      </c>
      <c r="B95" s="31" t="s">
        <v>610</v>
      </c>
      <c r="C95" s="32" t="s">
        <v>1736</v>
      </c>
      <c r="D95" s="32"/>
      <c r="E95" s="13" t="s">
        <v>7</v>
      </c>
      <c r="F95" s="33">
        <v>103.9743</v>
      </c>
      <c r="G95" s="14">
        <v>0</v>
      </c>
      <c r="H95" s="33">
        <f>F95*(1+G95/100)</f>
        <v>103.9743</v>
      </c>
      <c r="I95" s="14"/>
      <c r="J95" s="15">
        <f>H95*I95</f>
        <v>0</v>
      </c>
      <c r="K95" s="34"/>
      <c r="L95" s="35">
        <f>H95*K95</f>
        <v>0</v>
      </c>
      <c r="M95" s="34"/>
      <c r="N95" s="35">
        <f>H95*M95</f>
        <v>0</v>
      </c>
      <c r="O95" s="15">
        <v>21</v>
      </c>
      <c r="P95" s="15">
        <f>J95*(O95/100)</f>
        <v>0</v>
      </c>
      <c r="Q95" s="15">
        <f>J95+P95</f>
        <v>0</v>
      </c>
    </row>
    <row r="96" spans="1:17" s="36" customFormat="1" ht="11.25" outlineLevel="4" x14ac:dyDescent="0.2">
      <c r="A96" s="37"/>
      <c r="B96" s="38"/>
      <c r="C96" s="39" t="s">
        <v>102</v>
      </c>
      <c r="D96" s="39"/>
      <c r="E96" s="38"/>
      <c r="F96" s="40">
        <v>0</v>
      </c>
      <c r="G96" s="41"/>
      <c r="H96" s="42"/>
      <c r="I96" s="41"/>
      <c r="J96" s="43"/>
      <c r="K96" s="44"/>
      <c r="L96" s="41"/>
      <c r="M96" s="41"/>
      <c r="N96" s="41"/>
      <c r="O96" s="58" t="s">
        <v>2</v>
      </c>
      <c r="P96" s="41"/>
      <c r="Q96" s="41"/>
    </row>
    <row r="97" spans="1:17" s="36" customFormat="1" ht="11.25" outlineLevel="4" x14ac:dyDescent="0.2">
      <c r="A97" s="37"/>
      <c r="B97" s="38"/>
      <c r="C97" s="39" t="s">
        <v>30</v>
      </c>
      <c r="D97" s="39"/>
      <c r="E97" s="38"/>
      <c r="F97" s="40">
        <v>0</v>
      </c>
      <c r="G97" s="41"/>
      <c r="H97" s="42"/>
      <c r="I97" s="41"/>
      <c r="J97" s="43"/>
      <c r="K97" s="44"/>
      <c r="L97" s="41"/>
      <c r="M97" s="41"/>
      <c r="N97" s="41"/>
      <c r="O97" s="58" t="s">
        <v>2</v>
      </c>
      <c r="P97" s="41"/>
      <c r="Q97" s="41"/>
    </row>
    <row r="98" spans="1:17" s="36" customFormat="1" ht="11.25" outlineLevel="4" x14ac:dyDescent="0.2">
      <c r="A98" s="37"/>
      <c r="B98" s="38"/>
      <c r="C98" s="39" t="s">
        <v>1090</v>
      </c>
      <c r="D98" s="39"/>
      <c r="E98" s="38"/>
      <c r="F98" s="40">
        <v>25.33</v>
      </c>
      <c r="G98" s="41"/>
      <c r="H98" s="42"/>
      <c r="I98" s="41"/>
      <c r="J98" s="43"/>
      <c r="K98" s="44"/>
      <c r="L98" s="41"/>
      <c r="M98" s="41"/>
      <c r="N98" s="41"/>
      <c r="O98" s="58" t="s">
        <v>2</v>
      </c>
      <c r="P98" s="41"/>
      <c r="Q98" s="41"/>
    </row>
    <row r="99" spans="1:17" s="36" customFormat="1" ht="11.25" outlineLevel="4" x14ac:dyDescent="0.2">
      <c r="A99" s="37"/>
      <c r="B99" s="38"/>
      <c r="C99" s="39" t="s">
        <v>1</v>
      </c>
      <c r="D99" s="39"/>
      <c r="E99" s="38"/>
      <c r="F99" s="40">
        <v>25.33</v>
      </c>
      <c r="G99" s="41"/>
      <c r="H99" s="42"/>
      <c r="I99" s="41"/>
      <c r="J99" s="43"/>
      <c r="K99" s="44"/>
      <c r="L99" s="41"/>
      <c r="M99" s="41"/>
      <c r="N99" s="41"/>
      <c r="O99" s="58" t="s">
        <v>2</v>
      </c>
      <c r="P99" s="41"/>
      <c r="Q99" s="41"/>
    </row>
    <row r="100" spans="1:17" s="36" customFormat="1" ht="11.25" outlineLevel="4" x14ac:dyDescent="0.2">
      <c r="A100" s="37"/>
      <c r="B100" s="38"/>
      <c r="C100" s="39" t="s">
        <v>103</v>
      </c>
      <c r="D100" s="39"/>
      <c r="E100" s="38"/>
      <c r="F100" s="40">
        <v>0</v>
      </c>
      <c r="G100" s="41"/>
      <c r="H100" s="42"/>
      <c r="I100" s="41"/>
      <c r="J100" s="43"/>
      <c r="K100" s="44"/>
      <c r="L100" s="41"/>
      <c r="M100" s="41"/>
      <c r="N100" s="41"/>
      <c r="O100" s="58" t="s">
        <v>2</v>
      </c>
      <c r="P100" s="41"/>
      <c r="Q100" s="41"/>
    </row>
    <row r="101" spans="1:17" s="36" customFormat="1" ht="11.25" outlineLevel="4" x14ac:dyDescent="0.2">
      <c r="A101" s="37"/>
      <c r="B101" s="38"/>
      <c r="C101" s="39" t="s">
        <v>1453</v>
      </c>
      <c r="D101" s="39"/>
      <c r="E101" s="38"/>
      <c r="F101" s="40">
        <v>0</v>
      </c>
      <c r="G101" s="41"/>
      <c r="H101" s="42"/>
      <c r="I101" s="41"/>
      <c r="J101" s="43"/>
      <c r="K101" s="44"/>
      <c r="L101" s="41"/>
      <c r="M101" s="41"/>
      <c r="N101" s="41"/>
      <c r="O101" s="58" t="s">
        <v>2</v>
      </c>
      <c r="P101" s="41"/>
      <c r="Q101" s="41"/>
    </row>
    <row r="102" spans="1:17" s="36" customFormat="1" ht="11.25" outlineLevel="4" x14ac:dyDescent="0.2">
      <c r="A102" s="37"/>
      <c r="B102" s="38"/>
      <c r="C102" s="39" t="s">
        <v>778</v>
      </c>
      <c r="D102" s="39"/>
      <c r="E102" s="38"/>
      <c r="F102" s="40">
        <v>16.6875</v>
      </c>
      <c r="G102" s="41"/>
      <c r="H102" s="42"/>
      <c r="I102" s="41"/>
      <c r="J102" s="43"/>
      <c r="K102" s="44"/>
      <c r="L102" s="41"/>
      <c r="M102" s="41"/>
      <c r="N102" s="41"/>
      <c r="O102" s="58" t="s">
        <v>2</v>
      </c>
      <c r="P102" s="41"/>
      <c r="Q102" s="41"/>
    </row>
    <row r="103" spans="1:17" s="36" customFormat="1" ht="11.25" outlineLevel="4" x14ac:dyDescent="0.2">
      <c r="A103" s="37"/>
      <c r="B103" s="38"/>
      <c r="C103" s="39" t="s">
        <v>1108</v>
      </c>
      <c r="D103" s="39"/>
      <c r="E103" s="38"/>
      <c r="F103" s="40">
        <v>12.844799999999999</v>
      </c>
      <c r="G103" s="41"/>
      <c r="H103" s="42"/>
      <c r="I103" s="41"/>
      <c r="J103" s="43"/>
      <c r="K103" s="44"/>
      <c r="L103" s="41"/>
      <c r="M103" s="41"/>
      <c r="N103" s="41"/>
      <c r="O103" s="58" t="s">
        <v>2</v>
      </c>
      <c r="P103" s="41"/>
      <c r="Q103" s="41"/>
    </row>
    <row r="104" spans="1:17" s="36" customFormat="1" ht="11.25" outlineLevel="4" x14ac:dyDescent="0.2">
      <c r="A104" s="37"/>
      <c r="B104" s="38"/>
      <c r="C104" s="39" t="s">
        <v>187</v>
      </c>
      <c r="D104" s="39"/>
      <c r="E104" s="38"/>
      <c r="F104" s="40">
        <v>6.65</v>
      </c>
      <c r="G104" s="41"/>
      <c r="H104" s="42"/>
      <c r="I104" s="41"/>
      <c r="J104" s="43"/>
      <c r="K104" s="44"/>
      <c r="L104" s="41"/>
      <c r="M104" s="41"/>
      <c r="N104" s="41"/>
      <c r="O104" s="58" t="s">
        <v>2</v>
      </c>
      <c r="P104" s="41"/>
      <c r="Q104" s="41"/>
    </row>
    <row r="105" spans="1:17" s="36" customFormat="1" ht="11.25" outlineLevel="4" x14ac:dyDescent="0.2">
      <c r="A105" s="37"/>
      <c r="B105" s="38"/>
      <c r="C105" s="39" t="s">
        <v>525</v>
      </c>
      <c r="D105" s="39"/>
      <c r="E105" s="38"/>
      <c r="F105" s="40">
        <v>0</v>
      </c>
      <c r="G105" s="41"/>
      <c r="H105" s="42"/>
      <c r="I105" s="41"/>
      <c r="J105" s="43"/>
      <c r="K105" s="44"/>
      <c r="L105" s="41"/>
      <c r="M105" s="41"/>
      <c r="N105" s="41"/>
      <c r="O105" s="58" t="s">
        <v>2</v>
      </c>
      <c r="P105" s="41"/>
      <c r="Q105" s="41"/>
    </row>
    <row r="106" spans="1:17" s="36" customFormat="1" ht="11.25" outlineLevel="4" x14ac:dyDescent="0.2">
      <c r="A106" s="37"/>
      <c r="B106" s="38"/>
      <c r="C106" s="39" t="s">
        <v>1226</v>
      </c>
      <c r="D106" s="39"/>
      <c r="E106" s="38"/>
      <c r="F106" s="40">
        <v>42.46200000000001</v>
      </c>
      <c r="G106" s="41"/>
      <c r="H106" s="42"/>
      <c r="I106" s="41"/>
      <c r="J106" s="43"/>
      <c r="K106" s="44"/>
      <c r="L106" s="41"/>
      <c r="M106" s="41"/>
      <c r="N106" s="41"/>
      <c r="O106" s="58" t="s">
        <v>2</v>
      </c>
      <c r="P106" s="41"/>
      <c r="Q106" s="41"/>
    </row>
    <row r="107" spans="1:17" s="36" customFormat="1" ht="11.25" outlineLevel="4" x14ac:dyDescent="0.2">
      <c r="A107" s="37"/>
      <c r="B107" s="38"/>
      <c r="C107" s="39" t="s">
        <v>1</v>
      </c>
      <c r="D107" s="39"/>
      <c r="E107" s="38"/>
      <c r="F107" s="40">
        <v>78.644300000000015</v>
      </c>
      <c r="G107" s="41"/>
      <c r="H107" s="42"/>
      <c r="I107" s="41"/>
      <c r="J107" s="43"/>
      <c r="K107" s="44"/>
      <c r="L107" s="41"/>
      <c r="M107" s="41"/>
      <c r="N107" s="41"/>
      <c r="O107" s="58" t="s">
        <v>2</v>
      </c>
      <c r="P107" s="41"/>
      <c r="Q107" s="41"/>
    </row>
    <row r="108" spans="1:17" s="30" customFormat="1" ht="12" outlineLevel="3" x14ac:dyDescent="0.2">
      <c r="A108" s="12">
        <v>12</v>
      </c>
      <c r="B108" s="31" t="s">
        <v>605</v>
      </c>
      <c r="C108" s="32" t="s">
        <v>1656</v>
      </c>
      <c r="D108" s="32"/>
      <c r="E108" s="13" t="s">
        <v>7</v>
      </c>
      <c r="F108" s="33">
        <v>1470</v>
      </c>
      <c r="G108" s="14">
        <v>0</v>
      </c>
      <c r="H108" s="33">
        <f>F108*(1+G108/100)</f>
        <v>1470</v>
      </c>
      <c r="I108" s="14"/>
      <c r="J108" s="15">
        <f>H108*I108</f>
        <v>0</v>
      </c>
      <c r="K108" s="34"/>
      <c r="L108" s="35">
        <f>H108*K108</f>
        <v>0</v>
      </c>
      <c r="M108" s="34"/>
      <c r="N108" s="35">
        <f>H108*M108</f>
        <v>0</v>
      </c>
      <c r="O108" s="15">
        <v>21</v>
      </c>
      <c r="P108" s="15">
        <f>J108*(O108/100)</f>
        <v>0</v>
      </c>
      <c r="Q108" s="15">
        <f>J108+P108</f>
        <v>0</v>
      </c>
    </row>
    <row r="109" spans="1:17" s="30" customFormat="1" ht="48" outlineLevel="3" x14ac:dyDescent="0.2">
      <c r="A109" s="468">
        <v>13</v>
      </c>
      <c r="B109" s="469" t="s">
        <v>4350</v>
      </c>
      <c r="C109" s="470" t="s">
        <v>4351</v>
      </c>
      <c r="D109" s="470"/>
      <c r="E109" s="471" t="s">
        <v>26</v>
      </c>
      <c r="F109" s="472">
        <v>10</v>
      </c>
      <c r="G109" s="473">
        <v>0</v>
      </c>
      <c r="H109" s="472">
        <f>F109*(1+G109/100)</f>
        <v>10</v>
      </c>
      <c r="I109" s="473"/>
      <c r="J109" s="474">
        <f>H109*I109</f>
        <v>0</v>
      </c>
      <c r="K109" s="34"/>
      <c r="L109" s="35">
        <f>H109*K109</f>
        <v>0</v>
      </c>
      <c r="M109" s="34"/>
      <c r="N109" s="35">
        <f>H109*M109</f>
        <v>0</v>
      </c>
      <c r="O109" s="15">
        <v>21</v>
      </c>
      <c r="P109" s="15">
        <f>J109*(O109/100)</f>
        <v>0</v>
      </c>
      <c r="Q109" s="15">
        <f>J109+P109</f>
        <v>0</v>
      </c>
    </row>
    <row r="110" spans="1:17" s="60" customFormat="1" ht="12.75" customHeight="1" outlineLevel="3" x14ac:dyDescent="0.2">
      <c r="A110" s="61"/>
      <c r="B110" s="62"/>
      <c r="C110" s="63"/>
      <c r="D110" s="65"/>
      <c r="E110" s="62"/>
      <c r="F110" s="64"/>
      <c r="G110" s="65"/>
      <c r="H110" s="64"/>
      <c r="I110" s="65"/>
      <c r="J110" s="66"/>
      <c r="K110" s="67"/>
      <c r="L110" s="65"/>
      <c r="M110" s="65"/>
      <c r="N110" s="65"/>
      <c r="O110" s="59" t="s">
        <v>2</v>
      </c>
      <c r="P110" s="65"/>
      <c r="Q110" s="65"/>
    </row>
    <row r="111" spans="1:17" s="21" customFormat="1" ht="16.5" customHeight="1" outlineLevel="2" x14ac:dyDescent="0.2">
      <c r="A111" s="22"/>
      <c r="B111" s="23"/>
      <c r="C111" s="23" t="s">
        <v>660</v>
      </c>
      <c r="D111" s="29"/>
      <c r="E111" s="6"/>
      <c r="F111" s="24"/>
      <c r="G111" s="25"/>
      <c r="H111" s="24"/>
      <c r="I111" s="25"/>
      <c r="J111" s="26">
        <f>SUBTOTAL(9,J112:J154)</f>
        <v>0</v>
      </c>
      <c r="K111" s="27"/>
      <c r="L111" s="28">
        <f>SUBTOTAL(9,L112:L154)</f>
        <v>0</v>
      </c>
      <c r="M111" s="25"/>
      <c r="N111" s="28">
        <f>SUBTOTAL(9,N112:N154)</f>
        <v>21.86401304</v>
      </c>
      <c r="O111" s="57" t="s">
        <v>2</v>
      </c>
      <c r="P111" s="26">
        <f>SUBTOTAL(9,P112:P154)</f>
        <v>0</v>
      </c>
      <c r="Q111" s="26">
        <f>SUBTOTAL(9,Q112:Q154)</f>
        <v>0</v>
      </c>
    </row>
    <row r="112" spans="1:17" s="30" customFormat="1" ht="12" outlineLevel="3" x14ac:dyDescent="0.2">
      <c r="A112" s="12">
        <v>1</v>
      </c>
      <c r="B112" s="31" t="s">
        <v>294</v>
      </c>
      <c r="C112" s="32" t="s">
        <v>1823</v>
      </c>
      <c r="D112" s="32"/>
      <c r="E112" s="13" t="s">
        <v>26</v>
      </c>
      <c r="F112" s="33">
        <v>2</v>
      </c>
      <c r="G112" s="14">
        <v>0</v>
      </c>
      <c r="H112" s="33">
        <f>F112*(1+G112/100)</f>
        <v>2</v>
      </c>
      <c r="I112" s="14"/>
      <c r="J112" s="15">
        <f>H112*I112</f>
        <v>0</v>
      </c>
      <c r="K112" s="34"/>
      <c r="L112" s="35">
        <f>H112*K112</f>
        <v>0</v>
      </c>
      <c r="M112" s="34">
        <v>2.4E-2</v>
      </c>
      <c r="N112" s="35">
        <f>H112*M112</f>
        <v>4.8000000000000001E-2</v>
      </c>
      <c r="O112" s="15">
        <v>21</v>
      </c>
      <c r="P112" s="15">
        <f>J112*(O112/100)</f>
        <v>0</v>
      </c>
      <c r="Q112" s="15">
        <f>J112+P112</f>
        <v>0</v>
      </c>
    </row>
    <row r="113" spans="1:17" s="36" customFormat="1" ht="11.25" outlineLevel="4" x14ac:dyDescent="0.2">
      <c r="A113" s="37"/>
      <c r="B113" s="38"/>
      <c r="C113" s="39" t="s">
        <v>1215</v>
      </c>
      <c r="D113" s="39"/>
      <c r="E113" s="38"/>
      <c r="F113" s="40">
        <v>0</v>
      </c>
      <c r="G113" s="41"/>
      <c r="H113" s="42"/>
      <c r="I113" s="41"/>
      <c r="J113" s="43"/>
      <c r="K113" s="44"/>
      <c r="L113" s="41"/>
      <c r="M113" s="41"/>
      <c r="N113" s="41"/>
      <c r="O113" s="58" t="s">
        <v>2</v>
      </c>
      <c r="P113" s="41"/>
      <c r="Q113" s="41"/>
    </row>
    <row r="114" spans="1:17" s="36" customFormat="1" ht="11.25" outlineLevel="4" x14ac:dyDescent="0.2">
      <c r="A114" s="37"/>
      <c r="B114" s="38"/>
      <c r="C114" s="39" t="s">
        <v>463</v>
      </c>
      <c r="D114" s="39"/>
      <c r="E114" s="38"/>
      <c r="F114" s="40">
        <v>1</v>
      </c>
      <c r="G114" s="41"/>
      <c r="H114" s="42"/>
      <c r="I114" s="41"/>
      <c r="J114" s="43"/>
      <c r="K114" s="44"/>
      <c r="L114" s="41"/>
      <c r="M114" s="41"/>
      <c r="N114" s="41"/>
      <c r="O114" s="58" t="s">
        <v>2</v>
      </c>
      <c r="P114" s="41"/>
      <c r="Q114" s="41"/>
    </row>
    <row r="115" spans="1:17" s="36" customFormat="1" ht="11.25" outlineLevel="4" x14ac:dyDescent="0.2">
      <c r="A115" s="37"/>
      <c r="B115" s="38"/>
      <c r="C115" s="39" t="s">
        <v>467</v>
      </c>
      <c r="D115" s="39"/>
      <c r="E115" s="38"/>
      <c r="F115" s="40">
        <v>1</v>
      </c>
      <c r="G115" s="41"/>
      <c r="H115" s="42"/>
      <c r="I115" s="41"/>
      <c r="J115" s="43"/>
      <c r="K115" s="44"/>
      <c r="L115" s="41"/>
      <c r="M115" s="41"/>
      <c r="N115" s="41"/>
      <c r="O115" s="58" t="s">
        <v>2</v>
      </c>
      <c r="P115" s="41"/>
      <c r="Q115" s="41"/>
    </row>
    <row r="116" spans="1:17" s="30" customFormat="1" ht="12" outlineLevel="3" x14ac:dyDescent="0.2">
      <c r="A116" s="12">
        <v>2</v>
      </c>
      <c r="B116" s="31" t="s">
        <v>292</v>
      </c>
      <c r="C116" s="32" t="s">
        <v>1763</v>
      </c>
      <c r="D116" s="32"/>
      <c r="E116" s="13" t="s">
        <v>7</v>
      </c>
      <c r="F116" s="33">
        <v>3.3490000000000002</v>
      </c>
      <c r="G116" s="14">
        <v>0</v>
      </c>
      <c r="H116" s="33">
        <f>F116*(1+G116/100)</f>
        <v>3.3490000000000002</v>
      </c>
      <c r="I116" s="14"/>
      <c r="J116" s="15">
        <f>H116*I116</f>
        <v>0</v>
      </c>
      <c r="K116" s="34"/>
      <c r="L116" s="35">
        <f>H116*K116</f>
        <v>0</v>
      </c>
      <c r="M116" s="34">
        <v>7.5399999999999998E-3</v>
      </c>
      <c r="N116" s="35">
        <f>H116*M116</f>
        <v>2.525146E-2</v>
      </c>
      <c r="O116" s="15">
        <v>21</v>
      </c>
      <c r="P116" s="15">
        <f>J116*(O116/100)</f>
        <v>0</v>
      </c>
      <c r="Q116" s="15">
        <f>J116+P116</f>
        <v>0</v>
      </c>
    </row>
    <row r="117" spans="1:17" s="36" customFormat="1" ht="11.25" outlineLevel="4" x14ac:dyDescent="0.2">
      <c r="A117" s="37"/>
      <c r="B117" s="38"/>
      <c r="C117" s="39" t="s">
        <v>724</v>
      </c>
      <c r="D117" s="39"/>
      <c r="E117" s="38"/>
      <c r="F117" s="40">
        <v>0</v>
      </c>
      <c r="G117" s="41"/>
      <c r="H117" s="42"/>
      <c r="I117" s="41"/>
      <c r="J117" s="43"/>
      <c r="K117" s="44"/>
      <c r="L117" s="41"/>
      <c r="M117" s="41"/>
      <c r="N117" s="41"/>
      <c r="O117" s="58" t="s">
        <v>2</v>
      </c>
      <c r="P117" s="41"/>
      <c r="Q117" s="41"/>
    </row>
    <row r="118" spans="1:17" s="36" customFormat="1" ht="11.25" outlineLevel="4" x14ac:dyDescent="0.2">
      <c r="A118" s="37"/>
      <c r="B118" s="38"/>
      <c r="C118" s="39" t="s">
        <v>892</v>
      </c>
      <c r="D118" s="39"/>
      <c r="E118" s="38"/>
      <c r="F118" s="40">
        <v>1.5760000000000001</v>
      </c>
      <c r="G118" s="41"/>
      <c r="H118" s="42"/>
      <c r="I118" s="41"/>
      <c r="J118" s="43"/>
      <c r="K118" s="44"/>
      <c r="L118" s="41"/>
      <c r="M118" s="41"/>
      <c r="N118" s="41"/>
      <c r="O118" s="58" t="s">
        <v>2</v>
      </c>
      <c r="P118" s="41"/>
      <c r="Q118" s="41"/>
    </row>
    <row r="119" spans="1:17" s="36" customFormat="1" ht="11.25" outlineLevel="4" x14ac:dyDescent="0.2">
      <c r="A119" s="37"/>
      <c r="B119" s="38"/>
      <c r="C119" s="39" t="s">
        <v>902</v>
      </c>
      <c r="D119" s="39"/>
      <c r="E119" s="38"/>
      <c r="F119" s="40">
        <v>1.7729999999999999</v>
      </c>
      <c r="G119" s="41"/>
      <c r="H119" s="42"/>
      <c r="I119" s="41"/>
      <c r="J119" s="43"/>
      <c r="K119" s="44"/>
      <c r="L119" s="41"/>
      <c r="M119" s="41"/>
      <c r="N119" s="41"/>
      <c r="O119" s="58" t="s">
        <v>2</v>
      </c>
      <c r="P119" s="41"/>
      <c r="Q119" s="41"/>
    </row>
    <row r="120" spans="1:17" s="30" customFormat="1" ht="24" outlineLevel="3" x14ac:dyDescent="0.2">
      <c r="A120" s="12">
        <v>3</v>
      </c>
      <c r="B120" s="31" t="s">
        <v>290</v>
      </c>
      <c r="C120" s="32" t="s">
        <v>1907</v>
      </c>
      <c r="D120" s="32"/>
      <c r="E120" s="13" t="s">
        <v>7</v>
      </c>
      <c r="F120" s="33">
        <v>3.3490000000000002</v>
      </c>
      <c r="G120" s="14">
        <v>0</v>
      </c>
      <c r="H120" s="33">
        <f>F120*(1+G120/100)</f>
        <v>3.3490000000000002</v>
      </c>
      <c r="I120" s="14"/>
      <c r="J120" s="15">
        <f>H120*I120</f>
        <v>0</v>
      </c>
      <c r="K120" s="34"/>
      <c r="L120" s="35">
        <f>H120*K120</f>
        <v>0</v>
      </c>
      <c r="M120" s="34">
        <v>7.62E-3</v>
      </c>
      <c r="N120" s="35">
        <f>H120*M120</f>
        <v>2.5519380000000001E-2</v>
      </c>
      <c r="O120" s="15">
        <v>21</v>
      </c>
      <c r="P120" s="15">
        <f>J120*(O120/100)</f>
        <v>0</v>
      </c>
      <c r="Q120" s="15">
        <f>J120+P120</f>
        <v>0</v>
      </c>
    </row>
    <row r="121" spans="1:17" s="36" customFormat="1" ht="11.25" outlineLevel="4" x14ac:dyDescent="0.2">
      <c r="A121" s="37"/>
      <c r="B121" s="38"/>
      <c r="C121" s="39" t="s">
        <v>724</v>
      </c>
      <c r="D121" s="39"/>
      <c r="E121" s="38"/>
      <c r="F121" s="40">
        <v>0</v>
      </c>
      <c r="G121" s="41"/>
      <c r="H121" s="42"/>
      <c r="I121" s="41"/>
      <c r="J121" s="43"/>
      <c r="K121" s="44"/>
      <c r="L121" s="41"/>
      <c r="M121" s="41"/>
      <c r="N121" s="41"/>
      <c r="O121" s="58" t="s">
        <v>2</v>
      </c>
      <c r="P121" s="41"/>
      <c r="Q121" s="41"/>
    </row>
    <row r="122" spans="1:17" s="36" customFormat="1" ht="11.25" outlineLevel="4" x14ac:dyDescent="0.2">
      <c r="A122" s="37"/>
      <c r="B122" s="38"/>
      <c r="C122" s="39" t="s">
        <v>892</v>
      </c>
      <c r="D122" s="39"/>
      <c r="E122" s="38"/>
      <c r="F122" s="40">
        <v>1.5760000000000001</v>
      </c>
      <c r="G122" s="41"/>
      <c r="H122" s="42"/>
      <c r="I122" s="41"/>
      <c r="J122" s="43"/>
      <c r="K122" s="44"/>
      <c r="L122" s="41"/>
      <c r="M122" s="41"/>
      <c r="N122" s="41"/>
      <c r="O122" s="58" t="s">
        <v>2</v>
      </c>
      <c r="P122" s="41"/>
      <c r="Q122" s="41"/>
    </row>
    <row r="123" spans="1:17" s="36" customFormat="1" ht="11.25" outlineLevel="4" x14ac:dyDescent="0.2">
      <c r="A123" s="37"/>
      <c r="B123" s="38"/>
      <c r="C123" s="39" t="s">
        <v>902</v>
      </c>
      <c r="D123" s="39"/>
      <c r="E123" s="38"/>
      <c r="F123" s="40">
        <v>1.7729999999999999</v>
      </c>
      <c r="G123" s="41"/>
      <c r="H123" s="42"/>
      <c r="I123" s="41"/>
      <c r="J123" s="43"/>
      <c r="K123" s="44"/>
      <c r="L123" s="41"/>
      <c r="M123" s="41"/>
      <c r="N123" s="41"/>
      <c r="O123" s="58" t="s">
        <v>2</v>
      </c>
      <c r="P123" s="41"/>
      <c r="Q123" s="41"/>
    </row>
    <row r="124" spans="1:17" s="30" customFormat="1" ht="24" outlineLevel="3" x14ac:dyDescent="0.2">
      <c r="A124" s="12">
        <v>4</v>
      </c>
      <c r="B124" s="31" t="s">
        <v>386</v>
      </c>
      <c r="C124" s="32" t="s">
        <v>1946</v>
      </c>
      <c r="D124" s="32"/>
      <c r="E124" s="13" t="s">
        <v>7</v>
      </c>
      <c r="F124" s="33">
        <v>256.68349999999998</v>
      </c>
      <c r="G124" s="14">
        <v>0</v>
      </c>
      <c r="H124" s="33">
        <f>F124*(1+G124/100)</f>
        <v>256.68349999999998</v>
      </c>
      <c r="I124" s="14"/>
      <c r="J124" s="15">
        <f>H124*I124</f>
        <v>0</v>
      </c>
      <c r="K124" s="34"/>
      <c r="L124" s="35">
        <f>H124*K124</f>
        <v>0</v>
      </c>
      <c r="M124" s="34">
        <v>4.5999999999999999E-2</v>
      </c>
      <c r="N124" s="35">
        <f>H124*M124</f>
        <v>11.807440999999999</v>
      </c>
      <c r="O124" s="15">
        <v>21</v>
      </c>
      <c r="P124" s="15">
        <f>J124*(O124/100)</f>
        <v>0</v>
      </c>
      <c r="Q124" s="15">
        <f>J124+P124</f>
        <v>0</v>
      </c>
    </row>
    <row r="125" spans="1:17" s="36" customFormat="1" ht="11.25" outlineLevel="4" x14ac:dyDescent="0.2">
      <c r="A125" s="37"/>
      <c r="B125" s="38"/>
      <c r="C125" s="39" t="s">
        <v>72</v>
      </c>
      <c r="D125" s="39"/>
      <c r="E125" s="38"/>
      <c r="F125" s="40">
        <v>0</v>
      </c>
      <c r="G125" s="41"/>
      <c r="H125" s="42"/>
      <c r="I125" s="41"/>
      <c r="J125" s="43"/>
      <c r="K125" s="44"/>
      <c r="L125" s="41"/>
      <c r="M125" s="41"/>
      <c r="N125" s="41"/>
      <c r="O125" s="58" t="s">
        <v>2</v>
      </c>
      <c r="P125" s="41"/>
      <c r="Q125" s="41"/>
    </row>
    <row r="126" spans="1:17" s="36" customFormat="1" ht="11.25" outlineLevel="4" x14ac:dyDescent="0.2">
      <c r="A126" s="37"/>
      <c r="B126" s="38"/>
      <c r="C126" s="39" t="s">
        <v>119</v>
      </c>
      <c r="D126" s="39"/>
      <c r="E126" s="38"/>
      <c r="F126" s="40">
        <v>0</v>
      </c>
      <c r="G126" s="41"/>
      <c r="H126" s="42"/>
      <c r="I126" s="41"/>
      <c r="J126" s="43"/>
      <c r="K126" s="44"/>
      <c r="L126" s="41"/>
      <c r="M126" s="41"/>
      <c r="N126" s="41"/>
      <c r="O126" s="58" t="s">
        <v>2</v>
      </c>
      <c r="P126" s="41"/>
      <c r="Q126" s="41"/>
    </row>
    <row r="127" spans="1:17" s="36" customFormat="1" ht="11.25" outlineLevel="4" x14ac:dyDescent="0.2">
      <c r="A127" s="37"/>
      <c r="B127" s="38"/>
      <c r="C127" s="39" t="s">
        <v>862</v>
      </c>
      <c r="D127" s="39"/>
      <c r="E127" s="38"/>
      <c r="F127" s="40">
        <v>9.1</v>
      </c>
      <c r="G127" s="41"/>
      <c r="H127" s="42"/>
      <c r="I127" s="41"/>
      <c r="J127" s="43"/>
      <c r="K127" s="44"/>
      <c r="L127" s="41"/>
      <c r="M127" s="41"/>
      <c r="N127" s="41"/>
      <c r="O127" s="58" t="s">
        <v>2</v>
      </c>
      <c r="P127" s="41"/>
      <c r="Q127" s="41"/>
    </row>
    <row r="128" spans="1:17" s="36" customFormat="1" ht="11.25" outlineLevel="4" x14ac:dyDescent="0.2">
      <c r="A128" s="37"/>
      <c r="B128" s="38"/>
      <c r="C128" s="39" t="s">
        <v>425</v>
      </c>
      <c r="D128" s="39"/>
      <c r="E128" s="38"/>
      <c r="F128" s="40">
        <v>-1.5760000000000001</v>
      </c>
      <c r="G128" s="41"/>
      <c r="H128" s="42"/>
      <c r="I128" s="41"/>
      <c r="J128" s="43"/>
      <c r="K128" s="44"/>
      <c r="L128" s="41"/>
      <c r="M128" s="41"/>
      <c r="N128" s="41"/>
      <c r="O128" s="58" t="s">
        <v>2</v>
      </c>
      <c r="P128" s="41"/>
      <c r="Q128" s="41"/>
    </row>
    <row r="129" spans="1:17" s="36" customFormat="1" ht="11.25" outlineLevel="4" x14ac:dyDescent="0.2">
      <c r="A129" s="37"/>
      <c r="B129" s="38"/>
      <c r="C129" s="39" t="s">
        <v>1</v>
      </c>
      <c r="D129" s="39"/>
      <c r="E129" s="38"/>
      <c r="F129" s="40">
        <v>7.5239999999999991</v>
      </c>
      <c r="G129" s="41"/>
      <c r="H129" s="42"/>
      <c r="I129" s="41"/>
      <c r="J129" s="43"/>
      <c r="K129" s="44"/>
      <c r="L129" s="41"/>
      <c r="M129" s="41"/>
      <c r="N129" s="41"/>
      <c r="O129" s="58" t="s">
        <v>2</v>
      </c>
      <c r="P129" s="41"/>
      <c r="Q129" s="41"/>
    </row>
    <row r="130" spans="1:17" s="36" customFormat="1" ht="11.25" outlineLevel="4" x14ac:dyDescent="0.2">
      <c r="A130" s="37"/>
      <c r="B130" s="38"/>
      <c r="C130" s="39" t="s">
        <v>73</v>
      </c>
      <c r="D130" s="39"/>
      <c r="E130" s="38"/>
      <c r="F130" s="40">
        <v>0</v>
      </c>
      <c r="G130" s="41"/>
      <c r="H130" s="42"/>
      <c r="I130" s="41"/>
      <c r="J130" s="43"/>
      <c r="K130" s="44"/>
      <c r="L130" s="41"/>
      <c r="M130" s="41"/>
      <c r="N130" s="41"/>
      <c r="O130" s="58" t="s">
        <v>2</v>
      </c>
      <c r="P130" s="41"/>
      <c r="Q130" s="41"/>
    </row>
    <row r="131" spans="1:17" s="36" customFormat="1" ht="11.25" outlineLevel="4" x14ac:dyDescent="0.2">
      <c r="A131" s="37"/>
      <c r="B131" s="38"/>
      <c r="C131" s="39" t="s">
        <v>763</v>
      </c>
      <c r="D131" s="39"/>
      <c r="E131" s="38"/>
      <c r="F131" s="40">
        <v>0</v>
      </c>
      <c r="G131" s="41"/>
      <c r="H131" s="42"/>
      <c r="I131" s="41"/>
      <c r="J131" s="43"/>
      <c r="K131" s="44"/>
      <c r="L131" s="41"/>
      <c r="M131" s="41"/>
      <c r="N131" s="41"/>
      <c r="O131" s="58" t="s">
        <v>2</v>
      </c>
      <c r="P131" s="41"/>
      <c r="Q131" s="41"/>
    </row>
    <row r="132" spans="1:17" s="36" customFormat="1" ht="11.25" outlineLevel="4" x14ac:dyDescent="0.2">
      <c r="A132" s="37"/>
      <c r="B132" s="38"/>
      <c r="C132" s="39" t="s">
        <v>772</v>
      </c>
      <c r="D132" s="39"/>
      <c r="E132" s="38"/>
      <c r="F132" s="40">
        <v>33.100999999999999</v>
      </c>
      <c r="G132" s="41"/>
      <c r="H132" s="42"/>
      <c r="I132" s="41"/>
      <c r="J132" s="43"/>
      <c r="K132" s="44"/>
      <c r="L132" s="41"/>
      <c r="M132" s="41"/>
      <c r="N132" s="41"/>
      <c r="O132" s="58" t="s">
        <v>2</v>
      </c>
      <c r="P132" s="41"/>
      <c r="Q132" s="41"/>
    </row>
    <row r="133" spans="1:17" s="36" customFormat="1" ht="11.25" outlineLevel="4" x14ac:dyDescent="0.2">
      <c r="A133" s="37"/>
      <c r="B133" s="38"/>
      <c r="C133" s="39" t="s">
        <v>426</v>
      </c>
      <c r="D133" s="39"/>
      <c r="E133" s="38"/>
      <c r="F133" s="40">
        <v>-1.7729999999999999</v>
      </c>
      <c r="G133" s="41"/>
      <c r="H133" s="42"/>
      <c r="I133" s="41"/>
      <c r="J133" s="43"/>
      <c r="K133" s="44"/>
      <c r="L133" s="41"/>
      <c r="M133" s="41"/>
      <c r="N133" s="41"/>
      <c r="O133" s="58" t="s">
        <v>2</v>
      </c>
      <c r="P133" s="41"/>
      <c r="Q133" s="41"/>
    </row>
    <row r="134" spans="1:17" s="36" customFormat="1" ht="11.25" outlineLevel="4" x14ac:dyDescent="0.2">
      <c r="A134" s="37"/>
      <c r="B134" s="38"/>
      <c r="C134" s="39" t="s">
        <v>1185</v>
      </c>
      <c r="D134" s="39"/>
      <c r="E134" s="38"/>
      <c r="F134" s="40">
        <v>0</v>
      </c>
      <c r="G134" s="41"/>
      <c r="H134" s="42"/>
      <c r="I134" s="41"/>
      <c r="J134" s="43"/>
      <c r="K134" s="44"/>
      <c r="L134" s="41"/>
      <c r="M134" s="41"/>
      <c r="N134" s="41"/>
      <c r="O134" s="58" t="s">
        <v>2</v>
      </c>
      <c r="P134" s="41"/>
      <c r="Q134" s="41"/>
    </row>
    <row r="135" spans="1:17" s="36" customFormat="1" ht="11.25" outlineLevel="4" x14ac:dyDescent="0.2">
      <c r="A135" s="37"/>
      <c r="B135" s="38"/>
      <c r="C135" s="39" t="s">
        <v>1018</v>
      </c>
      <c r="D135" s="39"/>
      <c r="E135" s="38"/>
      <c r="F135" s="40">
        <v>181.71149999999997</v>
      </c>
      <c r="G135" s="41"/>
      <c r="H135" s="42"/>
      <c r="I135" s="41"/>
      <c r="J135" s="43"/>
      <c r="K135" s="44"/>
      <c r="L135" s="41"/>
      <c r="M135" s="41"/>
      <c r="N135" s="41"/>
      <c r="O135" s="58" t="s">
        <v>2</v>
      </c>
      <c r="P135" s="41"/>
      <c r="Q135" s="41"/>
    </row>
    <row r="136" spans="1:17" s="36" customFormat="1" ht="11.25" outlineLevel="4" x14ac:dyDescent="0.2">
      <c r="A136" s="37"/>
      <c r="B136" s="38"/>
      <c r="C136" s="39" t="s">
        <v>821</v>
      </c>
      <c r="D136" s="39"/>
      <c r="E136" s="38"/>
      <c r="F136" s="40">
        <v>36.120000000000005</v>
      </c>
      <c r="G136" s="41"/>
      <c r="H136" s="42"/>
      <c r="I136" s="41"/>
      <c r="J136" s="43"/>
      <c r="K136" s="44"/>
      <c r="L136" s="41"/>
      <c r="M136" s="41"/>
      <c r="N136" s="41"/>
      <c r="O136" s="58" t="s">
        <v>2</v>
      </c>
      <c r="P136" s="41"/>
      <c r="Q136" s="41"/>
    </row>
    <row r="137" spans="1:17" s="36" customFormat="1" ht="11.25" outlineLevel="4" x14ac:dyDescent="0.2">
      <c r="A137" s="37"/>
      <c r="B137" s="38"/>
      <c r="C137" s="39" t="s">
        <v>1</v>
      </c>
      <c r="D137" s="39"/>
      <c r="E137" s="38"/>
      <c r="F137" s="40">
        <v>249.15949999999998</v>
      </c>
      <c r="G137" s="41"/>
      <c r="H137" s="42"/>
      <c r="I137" s="41"/>
      <c r="J137" s="43"/>
      <c r="K137" s="44"/>
      <c r="L137" s="41"/>
      <c r="M137" s="41"/>
      <c r="N137" s="41"/>
      <c r="O137" s="58" t="s">
        <v>2</v>
      </c>
      <c r="P137" s="41"/>
      <c r="Q137" s="41"/>
    </row>
    <row r="138" spans="1:17" s="30" customFormat="1" ht="12" outlineLevel="3" x14ac:dyDescent="0.2">
      <c r="A138" s="12">
        <v>5</v>
      </c>
      <c r="B138" s="31" t="s">
        <v>587</v>
      </c>
      <c r="C138" s="32" t="s">
        <v>1678</v>
      </c>
      <c r="D138" s="32"/>
      <c r="E138" s="13" t="s">
        <v>7</v>
      </c>
      <c r="F138" s="33">
        <v>37.548000000000009</v>
      </c>
      <c r="G138" s="14">
        <v>0</v>
      </c>
      <c r="H138" s="33">
        <f>F138*(1+G138/100)</f>
        <v>37.548000000000009</v>
      </c>
      <c r="I138" s="14"/>
      <c r="J138" s="15">
        <f>H138*I138</f>
        <v>0</v>
      </c>
      <c r="K138" s="34"/>
      <c r="L138" s="35">
        <f>H138*K138</f>
        <v>0</v>
      </c>
      <c r="M138" s="34">
        <v>2.4649999999999998E-2</v>
      </c>
      <c r="N138" s="35">
        <f>H138*M138</f>
        <v>0.92555820000000011</v>
      </c>
      <c r="O138" s="15">
        <v>21</v>
      </c>
      <c r="P138" s="15">
        <f>J138*(O138/100)</f>
        <v>0</v>
      </c>
      <c r="Q138" s="15">
        <f>J138+P138</f>
        <v>0</v>
      </c>
    </row>
    <row r="139" spans="1:17" s="36" customFormat="1" ht="11.25" outlineLevel="4" x14ac:dyDescent="0.2">
      <c r="A139" s="37"/>
      <c r="B139" s="38"/>
      <c r="C139" s="39" t="s">
        <v>74</v>
      </c>
      <c r="D139" s="39"/>
      <c r="E139" s="38"/>
      <c r="F139" s="40">
        <v>0</v>
      </c>
      <c r="G139" s="41"/>
      <c r="H139" s="42"/>
      <c r="I139" s="41"/>
      <c r="J139" s="43"/>
      <c r="K139" s="44"/>
      <c r="L139" s="41"/>
      <c r="M139" s="41"/>
      <c r="N139" s="41"/>
      <c r="O139" s="58" t="s">
        <v>2</v>
      </c>
      <c r="P139" s="41"/>
      <c r="Q139" s="41"/>
    </row>
    <row r="140" spans="1:17" s="36" customFormat="1" ht="11.25" outlineLevel="4" x14ac:dyDescent="0.2">
      <c r="A140" s="37"/>
      <c r="B140" s="38"/>
      <c r="C140" s="39" t="s">
        <v>120</v>
      </c>
      <c r="D140" s="39"/>
      <c r="E140" s="38"/>
      <c r="F140" s="40">
        <v>0</v>
      </c>
      <c r="G140" s="41"/>
      <c r="H140" s="42"/>
      <c r="I140" s="41"/>
      <c r="J140" s="43"/>
      <c r="K140" s="44"/>
      <c r="L140" s="41"/>
      <c r="M140" s="41"/>
      <c r="N140" s="41"/>
      <c r="O140" s="58" t="s">
        <v>2</v>
      </c>
      <c r="P140" s="41"/>
      <c r="Q140" s="41"/>
    </row>
    <row r="141" spans="1:17" s="36" customFormat="1" ht="11.25" outlineLevel="4" x14ac:dyDescent="0.2">
      <c r="A141" s="37"/>
      <c r="B141" s="38"/>
      <c r="C141" s="39" t="s">
        <v>855</v>
      </c>
      <c r="D141" s="39"/>
      <c r="E141" s="38"/>
      <c r="F141" s="40">
        <v>37.548000000000009</v>
      </c>
      <c r="G141" s="41"/>
      <c r="H141" s="42"/>
      <c r="I141" s="41"/>
      <c r="J141" s="43"/>
      <c r="K141" s="44"/>
      <c r="L141" s="41"/>
      <c r="M141" s="41"/>
      <c r="N141" s="41"/>
      <c r="O141" s="58" t="s">
        <v>2</v>
      </c>
      <c r="P141" s="41"/>
      <c r="Q141" s="41"/>
    </row>
    <row r="142" spans="1:17" s="30" customFormat="1" ht="12" outlineLevel="3" x14ac:dyDescent="0.2">
      <c r="A142" s="12">
        <v>6</v>
      </c>
      <c r="B142" s="31" t="s">
        <v>274</v>
      </c>
      <c r="C142" s="32" t="s">
        <v>1671</v>
      </c>
      <c r="D142" s="32"/>
      <c r="E142" s="13" t="s">
        <v>7</v>
      </c>
      <c r="F142" s="33">
        <v>37.548000000000002</v>
      </c>
      <c r="G142" s="14">
        <v>0</v>
      </c>
      <c r="H142" s="33">
        <f>F142*(1+G142/100)</f>
        <v>37.548000000000002</v>
      </c>
      <c r="I142" s="14"/>
      <c r="J142" s="15">
        <f>H142*I142</f>
        <v>0</v>
      </c>
      <c r="K142" s="34"/>
      <c r="L142" s="35">
        <f>H142*K142</f>
        <v>0</v>
      </c>
      <c r="M142" s="34">
        <v>8.0000000000000002E-3</v>
      </c>
      <c r="N142" s="35">
        <f>H142*M142</f>
        <v>0.30038400000000004</v>
      </c>
      <c r="O142" s="15">
        <v>21</v>
      </c>
      <c r="P142" s="15">
        <f>J142*(O142/100)</f>
        <v>0</v>
      </c>
      <c r="Q142" s="15">
        <f>J142+P142</f>
        <v>0</v>
      </c>
    </row>
    <row r="143" spans="1:17" s="30" customFormat="1" ht="12" outlineLevel="3" x14ac:dyDescent="0.2">
      <c r="A143" s="12">
        <v>7</v>
      </c>
      <c r="B143" s="31" t="s">
        <v>557</v>
      </c>
      <c r="C143" s="32" t="s">
        <v>1814</v>
      </c>
      <c r="D143" s="32"/>
      <c r="E143" s="13" t="s">
        <v>7</v>
      </c>
      <c r="F143" s="33">
        <v>25.33</v>
      </c>
      <c r="G143" s="14">
        <v>0</v>
      </c>
      <c r="H143" s="33">
        <f>F143*(1+G143/100)</f>
        <v>25.33</v>
      </c>
      <c r="I143" s="14"/>
      <c r="J143" s="15">
        <f>H143*I143</f>
        <v>0</v>
      </c>
      <c r="K143" s="34"/>
      <c r="L143" s="35">
        <f>H143*K143</f>
        <v>0</v>
      </c>
      <c r="M143" s="34">
        <v>2.3E-3</v>
      </c>
      <c r="N143" s="35">
        <f>H143*M143</f>
        <v>5.8258999999999998E-2</v>
      </c>
      <c r="O143" s="15">
        <v>21</v>
      </c>
      <c r="P143" s="15">
        <f>J143*(O143/100)</f>
        <v>0</v>
      </c>
      <c r="Q143" s="15">
        <f>J143+P143</f>
        <v>0</v>
      </c>
    </row>
    <row r="144" spans="1:17" s="36" customFormat="1" ht="11.25" outlineLevel="4" x14ac:dyDescent="0.2">
      <c r="A144" s="37"/>
      <c r="B144" s="38"/>
      <c r="C144" s="39" t="s">
        <v>102</v>
      </c>
      <c r="D144" s="39"/>
      <c r="E144" s="38"/>
      <c r="F144" s="40">
        <v>0</v>
      </c>
      <c r="G144" s="41"/>
      <c r="H144" s="42"/>
      <c r="I144" s="41"/>
      <c r="J144" s="43"/>
      <c r="K144" s="44"/>
      <c r="L144" s="41"/>
      <c r="M144" s="41"/>
      <c r="N144" s="41"/>
      <c r="O144" s="58" t="s">
        <v>2</v>
      </c>
      <c r="P144" s="41"/>
      <c r="Q144" s="41"/>
    </row>
    <row r="145" spans="1:17" s="36" customFormat="1" ht="11.25" outlineLevel="4" x14ac:dyDescent="0.2">
      <c r="A145" s="37"/>
      <c r="B145" s="38"/>
      <c r="C145" s="39" t="s">
        <v>30</v>
      </c>
      <c r="D145" s="39"/>
      <c r="E145" s="38"/>
      <c r="F145" s="40">
        <v>0</v>
      </c>
      <c r="G145" s="41"/>
      <c r="H145" s="42"/>
      <c r="I145" s="41"/>
      <c r="J145" s="43"/>
      <c r="K145" s="44"/>
      <c r="L145" s="41"/>
      <c r="M145" s="41"/>
      <c r="N145" s="41"/>
      <c r="O145" s="58" t="s">
        <v>2</v>
      </c>
      <c r="P145" s="41"/>
      <c r="Q145" s="41"/>
    </row>
    <row r="146" spans="1:17" s="36" customFormat="1" ht="11.25" outlineLevel="4" x14ac:dyDescent="0.2">
      <c r="A146" s="37"/>
      <c r="B146" s="38"/>
      <c r="C146" s="39" t="s">
        <v>1090</v>
      </c>
      <c r="D146" s="39"/>
      <c r="E146" s="38"/>
      <c r="F146" s="40">
        <v>25.33</v>
      </c>
      <c r="G146" s="41"/>
      <c r="H146" s="42"/>
      <c r="I146" s="41"/>
      <c r="J146" s="43"/>
      <c r="K146" s="44"/>
      <c r="L146" s="41"/>
      <c r="M146" s="41"/>
      <c r="N146" s="41"/>
      <c r="O146" s="58" t="s">
        <v>2</v>
      </c>
      <c r="P146" s="41"/>
      <c r="Q146" s="41"/>
    </row>
    <row r="147" spans="1:17" s="30" customFormat="1" ht="12" outlineLevel="3" x14ac:dyDescent="0.2">
      <c r="A147" s="12">
        <v>8</v>
      </c>
      <c r="B147" s="31" t="s">
        <v>558</v>
      </c>
      <c r="C147" s="32" t="s">
        <v>1736</v>
      </c>
      <c r="D147" s="32"/>
      <c r="E147" s="13" t="s">
        <v>7</v>
      </c>
      <c r="F147" s="33">
        <v>25.33</v>
      </c>
      <c r="G147" s="14">
        <v>0</v>
      </c>
      <c r="H147" s="33">
        <f>F147*(1+G147/100)</f>
        <v>25.33</v>
      </c>
      <c r="I147" s="14"/>
      <c r="J147" s="15">
        <f>H147*I147</f>
        <v>0</v>
      </c>
      <c r="K147" s="34"/>
      <c r="L147" s="35">
        <f>H147*K147</f>
        <v>0</v>
      </c>
      <c r="M147" s="34"/>
      <c r="N147" s="35">
        <f>H147*M147</f>
        <v>0</v>
      </c>
      <c r="O147" s="15">
        <v>21</v>
      </c>
      <c r="P147" s="15">
        <f>J147*(O147/100)</f>
        <v>0</v>
      </c>
      <c r="Q147" s="15">
        <f>J147+P147</f>
        <v>0</v>
      </c>
    </row>
    <row r="148" spans="1:17" s="30" customFormat="1" ht="12" outlineLevel="3" x14ac:dyDescent="0.2">
      <c r="A148" s="12">
        <v>9</v>
      </c>
      <c r="B148" s="31" t="s">
        <v>570</v>
      </c>
      <c r="C148" s="32" t="s">
        <v>1757</v>
      </c>
      <c r="D148" s="32" t="s">
        <v>53</v>
      </c>
      <c r="E148" s="13" t="s">
        <v>7</v>
      </c>
      <c r="F148" s="33">
        <v>80</v>
      </c>
      <c r="G148" s="14">
        <v>0</v>
      </c>
      <c r="H148" s="33">
        <f>F148*(1+G148/100)</f>
        <v>80</v>
      </c>
      <c r="I148" s="14"/>
      <c r="J148" s="15">
        <f>H148*I148</f>
        <v>0</v>
      </c>
      <c r="K148" s="34"/>
      <c r="L148" s="35">
        <f>H148*K148</f>
        <v>0</v>
      </c>
      <c r="M148" s="34">
        <v>0.03</v>
      </c>
      <c r="N148" s="35">
        <f>H148*M148</f>
        <v>2.4</v>
      </c>
      <c r="O148" s="15">
        <v>21</v>
      </c>
      <c r="P148" s="15">
        <f>J148*(O148/100)</f>
        <v>0</v>
      </c>
      <c r="Q148" s="15">
        <f>J148+P148</f>
        <v>0</v>
      </c>
    </row>
    <row r="149" spans="1:17" s="36" customFormat="1" ht="11.25" outlineLevel="4" x14ac:dyDescent="0.2">
      <c r="A149" s="37"/>
      <c r="B149" s="38"/>
      <c r="C149" s="39" t="s">
        <v>505</v>
      </c>
      <c r="D149" s="39"/>
      <c r="E149" s="38"/>
      <c r="F149" s="40">
        <v>80</v>
      </c>
      <c r="G149" s="41"/>
      <c r="H149" s="42"/>
      <c r="I149" s="41"/>
      <c r="J149" s="43"/>
      <c r="K149" s="44"/>
      <c r="L149" s="41"/>
      <c r="M149" s="41"/>
      <c r="N149" s="41"/>
      <c r="O149" s="58" t="s">
        <v>2</v>
      </c>
      <c r="P149" s="41"/>
      <c r="Q149" s="41"/>
    </row>
    <row r="150" spans="1:17" s="30" customFormat="1" ht="24" outlineLevel="3" x14ac:dyDescent="0.2">
      <c r="A150" s="12">
        <v>10</v>
      </c>
      <c r="B150" s="31" t="s">
        <v>594</v>
      </c>
      <c r="C150" s="32" t="s">
        <v>1868</v>
      </c>
      <c r="D150" s="32" t="s">
        <v>54</v>
      </c>
      <c r="E150" s="13" t="s">
        <v>6</v>
      </c>
      <c r="F150" s="33">
        <v>3000</v>
      </c>
      <c r="G150" s="14">
        <v>0</v>
      </c>
      <c r="H150" s="33">
        <f>F150*(1+G150/100)</f>
        <v>3000</v>
      </c>
      <c r="I150" s="14"/>
      <c r="J150" s="15">
        <f>H150*I150</f>
        <v>0</v>
      </c>
      <c r="K150" s="34"/>
      <c r="L150" s="35">
        <f>H150*K150</f>
        <v>0</v>
      </c>
      <c r="M150" s="34">
        <v>1E-3</v>
      </c>
      <c r="N150" s="35">
        <f>H150*M150</f>
        <v>3</v>
      </c>
      <c r="O150" s="15">
        <v>21</v>
      </c>
      <c r="P150" s="15">
        <f>J150*(O150/100)</f>
        <v>0</v>
      </c>
      <c r="Q150" s="15">
        <f>J150+P150</f>
        <v>0</v>
      </c>
    </row>
    <row r="151" spans="1:17" s="30" customFormat="1" ht="24" outlineLevel="3" x14ac:dyDescent="0.2">
      <c r="A151" s="12">
        <v>11</v>
      </c>
      <c r="B151" s="31" t="s">
        <v>249</v>
      </c>
      <c r="C151" s="32" t="s">
        <v>1921</v>
      </c>
      <c r="D151" s="32"/>
      <c r="E151" s="13" t="s">
        <v>7</v>
      </c>
      <c r="F151" s="33">
        <v>109.12000000000002</v>
      </c>
      <c r="G151" s="14">
        <v>0</v>
      </c>
      <c r="H151" s="33">
        <f>F151*(1+G151/100)</f>
        <v>109.12000000000002</v>
      </c>
      <c r="I151" s="14"/>
      <c r="J151" s="15">
        <f>H151*I151</f>
        <v>0</v>
      </c>
      <c r="K151" s="34"/>
      <c r="L151" s="35">
        <f>H151*K151</f>
        <v>0</v>
      </c>
      <c r="M151" s="34">
        <v>0.03</v>
      </c>
      <c r="N151" s="35">
        <f>H151*M151</f>
        <v>3.2736000000000005</v>
      </c>
      <c r="O151" s="15">
        <v>21</v>
      </c>
      <c r="P151" s="15">
        <f>J151*(O151/100)</f>
        <v>0</v>
      </c>
      <c r="Q151" s="15">
        <f>J151+P151</f>
        <v>0</v>
      </c>
    </row>
    <row r="152" spans="1:17" s="36" customFormat="1" ht="11.25" outlineLevel="4" x14ac:dyDescent="0.2">
      <c r="A152" s="37"/>
      <c r="B152" s="38"/>
      <c r="C152" s="39" t="s">
        <v>126</v>
      </c>
      <c r="D152" s="39"/>
      <c r="E152" s="38"/>
      <c r="F152" s="40">
        <v>0</v>
      </c>
      <c r="G152" s="41"/>
      <c r="H152" s="42"/>
      <c r="I152" s="41"/>
      <c r="J152" s="43"/>
      <c r="K152" s="44"/>
      <c r="L152" s="41"/>
      <c r="M152" s="41"/>
      <c r="N152" s="41"/>
      <c r="O152" s="58" t="s">
        <v>2</v>
      </c>
      <c r="P152" s="41"/>
      <c r="Q152" s="41"/>
    </row>
    <row r="153" spans="1:17" s="36" customFormat="1" ht="11.25" outlineLevel="4" x14ac:dyDescent="0.2">
      <c r="A153" s="37"/>
      <c r="B153" s="38"/>
      <c r="C153" s="39" t="s">
        <v>444</v>
      </c>
      <c r="D153" s="39"/>
      <c r="E153" s="38"/>
      <c r="F153" s="40">
        <v>109.12000000000002</v>
      </c>
      <c r="G153" s="41"/>
      <c r="H153" s="42"/>
      <c r="I153" s="41"/>
      <c r="J153" s="43"/>
      <c r="K153" s="44"/>
      <c r="L153" s="41"/>
      <c r="M153" s="41"/>
      <c r="N153" s="41"/>
      <c r="O153" s="58" t="s">
        <v>2</v>
      </c>
      <c r="P153" s="41"/>
      <c r="Q153" s="41"/>
    </row>
    <row r="154" spans="1:17" s="60" customFormat="1" ht="12.75" customHeight="1" outlineLevel="3" x14ac:dyDescent="0.2">
      <c r="A154" s="61"/>
      <c r="B154" s="62"/>
      <c r="C154" s="63"/>
      <c r="D154" s="65"/>
      <c r="E154" s="62"/>
      <c r="F154" s="64"/>
      <c r="G154" s="65"/>
      <c r="H154" s="64"/>
      <c r="I154" s="65"/>
      <c r="J154" s="66"/>
      <c r="K154" s="67"/>
      <c r="L154" s="65"/>
      <c r="M154" s="65"/>
      <c r="N154" s="65"/>
      <c r="O154" s="59" t="s">
        <v>2</v>
      </c>
      <c r="P154" s="65"/>
      <c r="Q154" s="65"/>
    </row>
    <row r="155" spans="1:17" s="21" customFormat="1" ht="16.5" customHeight="1" outlineLevel="2" x14ac:dyDescent="0.2">
      <c r="A155" s="22"/>
      <c r="B155" s="23"/>
      <c r="C155" s="23" t="s">
        <v>1461</v>
      </c>
      <c r="D155" s="29"/>
      <c r="E155" s="6"/>
      <c r="F155" s="24"/>
      <c r="G155" s="25"/>
      <c r="H155" s="24"/>
      <c r="I155" s="25"/>
      <c r="J155" s="26">
        <f>SUBTOTAL(9,J156:J166)</f>
        <v>0</v>
      </c>
      <c r="K155" s="27"/>
      <c r="L155" s="28">
        <f>SUBTOTAL(9,L156:L166)</f>
        <v>0</v>
      </c>
      <c r="M155" s="25"/>
      <c r="N155" s="28">
        <f>SUBTOTAL(9,N156:N166)</f>
        <v>0</v>
      </c>
      <c r="O155" s="57" t="s">
        <v>2</v>
      </c>
      <c r="P155" s="26">
        <f>SUBTOTAL(9,P156:P166)</f>
        <v>0</v>
      </c>
      <c r="Q155" s="26">
        <f>SUBTOTAL(9,Q156:Q166)</f>
        <v>0</v>
      </c>
    </row>
    <row r="156" spans="1:17" s="30" customFormat="1" ht="24" outlineLevel="3" x14ac:dyDescent="0.2">
      <c r="A156" s="12">
        <v>1</v>
      </c>
      <c r="B156" s="31" t="s">
        <v>389</v>
      </c>
      <c r="C156" s="32" t="s">
        <v>1986</v>
      </c>
      <c r="D156" s="32"/>
      <c r="E156" s="13" t="s">
        <v>4</v>
      </c>
      <c r="F156" s="33">
        <v>33.875133399999996</v>
      </c>
      <c r="G156" s="14">
        <v>0</v>
      </c>
      <c r="H156" s="33">
        <f>F156*(1+G156/100)</f>
        <v>33.875133399999996</v>
      </c>
      <c r="I156" s="14"/>
      <c r="J156" s="15">
        <f>H156*I156</f>
        <v>0</v>
      </c>
      <c r="K156" s="34"/>
      <c r="L156" s="35">
        <f>H156*K156</f>
        <v>0</v>
      </c>
      <c r="M156" s="34"/>
      <c r="N156" s="35">
        <f>H156*M156</f>
        <v>0</v>
      </c>
      <c r="O156" s="15">
        <v>21</v>
      </c>
      <c r="P156" s="15">
        <f>J156*(O156/100)</f>
        <v>0</v>
      </c>
      <c r="Q156" s="15">
        <f>J156+P156</f>
        <v>0</v>
      </c>
    </row>
    <row r="157" spans="1:17" s="30" customFormat="1" ht="24" outlineLevel="3" x14ac:dyDescent="0.2">
      <c r="A157" s="12">
        <v>2</v>
      </c>
      <c r="B157" s="31" t="s">
        <v>391</v>
      </c>
      <c r="C157" s="32" t="s">
        <v>1953</v>
      </c>
      <c r="D157" s="32"/>
      <c r="E157" s="13" t="s">
        <v>4</v>
      </c>
      <c r="F157" s="33">
        <v>33.875</v>
      </c>
      <c r="G157" s="14">
        <v>0</v>
      </c>
      <c r="H157" s="33">
        <f>F157*(1+G157/100)</f>
        <v>33.875</v>
      </c>
      <c r="I157" s="14"/>
      <c r="J157" s="15">
        <f>H157*I157</f>
        <v>0</v>
      </c>
      <c r="K157" s="34"/>
      <c r="L157" s="35">
        <f>H157*K157</f>
        <v>0</v>
      </c>
      <c r="M157" s="34"/>
      <c r="N157" s="35">
        <f>H157*M157</f>
        <v>0</v>
      </c>
      <c r="O157" s="15">
        <v>21</v>
      </c>
      <c r="P157" s="15">
        <f>J157*(O157/100)</f>
        <v>0</v>
      </c>
      <c r="Q157" s="15">
        <f>J157+P157</f>
        <v>0</v>
      </c>
    </row>
    <row r="158" spans="1:17" s="30" customFormat="1" ht="24" outlineLevel="3" x14ac:dyDescent="0.2">
      <c r="A158" s="12">
        <v>3</v>
      </c>
      <c r="B158" s="31" t="s">
        <v>390</v>
      </c>
      <c r="C158" s="32" t="s">
        <v>1878</v>
      </c>
      <c r="D158" s="32"/>
      <c r="E158" s="13" t="s">
        <v>4</v>
      </c>
      <c r="F158" s="33">
        <v>813</v>
      </c>
      <c r="G158" s="14">
        <v>0</v>
      </c>
      <c r="H158" s="33">
        <f>F158*(1+G158/100)</f>
        <v>813</v>
      </c>
      <c r="I158" s="14"/>
      <c r="J158" s="15">
        <f>H158*I158</f>
        <v>0</v>
      </c>
      <c r="K158" s="34"/>
      <c r="L158" s="35">
        <f>H158*K158</f>
        <v>0</v>
      </c>
      <c r="M158" s="34"/>
      <c r="N158" s="35">
        <f>H158*M158</f>
        <v>0</v>
      </c>
      <c r="O158" s="15">
        <v>21</v>
      </c>
      <c r="P158" s="15">
        <f>J158*(O158/100)</f>
        <v>0</v>
      </c>
      <c r="Q158" s="15">
        <f>J158+P158</f>
        <v>0</v>
      </c>
    </row>
    <row r="159" spans="1:17" s="36" customFormat="1" ht="11.25" outlineLevel="4" x14ac:dyDescent="0.2">
      <c r="A159" s="37"/>
      <c r="B159" s="38"/>
      <c r="C159" s="39" t="s">
        <v>201</v>
      </c>
      <c r="D159" s="39"/>
      <c r="E159" s="38"/>
      <c r="F159" s="40">
        <v>813</v>
      </c>
      <c r="G159" s="41"/>
      <c r="H159" s="42"/>
      <c r="I159" s="41"/>
      <c r="J159" s="43"/>
      <c r="K159" s="44"/>
      <c r="L159" s="41"/>
      <c r="M159" s="41"/>
      <c r="N159" s="41"/>
      <c r="O159" s="58" t="s">
        <v>2</v>
      </c>
      <c r="P159" s="41"/>
      <c r="Q159" s="41"/>
    </row>
    <row r="160" spans="1:17" s="30" customFormat="1" ht="24" outlineLevel="3" x14ac:dyDescent="0.2">
      <c r="A160" s="12">
        <v>4</v>
      </c>
      <c r="B160" s="31" t="s">
        <v>396</v>
      </c>
      <c r="C160" s="32" t="s">
        <v>1967</v>
      </c>
      <c r="D160" s="32"/>
      <c r="E160" s="13" t="s">
        <v>4</v>
      </c>
      <c r="F160" s="33">
        <v>6.8289999999999997</v>
      </c>
      <c r="G160" s="14">
        <v>0</v>
      </c>
      <c r="H160" s="33">
        <f t="shared" ref="H160:H165" si="6">F160*(1+G160/100)</f>
        <v>6.8289999999999997</v>
      </c>
      <c r="I160" s="14"/>
      <c r="J160" s="15">
        <f t="shared" ref="J160:J165" si="7">H160*I160</f>
        <v>0</v>
      </c>
      <c r="K160" s="34"/>
      <c r="L160" s="35">
        <f t="shared" ref="L160:L165" si="8">H160*K160</f>
        <v>0</v>
      </c>
      <c r="M160" s="34"/>
      <c r="N160" s="35">
        <f t="shared" ref="N160:N165" si="9">H160*M160</f>
        <v>0</v>
      </c>
      <c r="O160" s="15">
        <v>21</v>
      </c>
      <c r="P160" s="15">
        <f t="shared" ref="P160:P165" si="10">J160*(O160/100)</f>
        <v>0</v>
      </c>
      <c r="Q160" s="15">
        <f t="shared" ref="Q160:Q165" si="11">J160+P160</f>
        <v>0</v>
      </c>
    </row>
    <row r="161" spans="1:17" s="30" customFormat="1" ht="24" outlineLevel="3" x14ac:dyDescent="0.2">
      <c r="A161" s="12">
        <v>5</v>
      </c>
      <c r="B161" s="31" t="s">
        <v>392</v>
      </c>
      <c r="C161" s="32" t="s">
        <v>1966</v>
      </c>
      <c r="D161" s="32"/>
      <c r="E161" s="13" t="s">
        <v>4</v>
      </c>
      <c r="F161" s="33">
        <v>11.807</v>
      </c>
      <c r="G161" s="14">
        <v>0</v>
      </c>
      <c r="H161" s="33">
        <f t="shared" si="6"/>
        <v>11.807</v>
      </c>
      <c r="I161" s="14"/>
      <c r="J161" s="15">
        <f t="shared" si="7"/>
        <v>0</v>
      </c>
      <c r="K161" s="34"/>
      <c r="L161" s="35">
        <f t="shared" si="8"/>
        <v>0</v>
      </c>
      <c r="M161" s="34"/>
      <c r="N161" s="35">
        <f t="shared" si="9"/>
        <v>0</v>
      </c>
      <c r="O161" s="15">
        <v>21</v>
      </c>
      <c r="P161" s="15">
        <f t="shared" si="10"/>
        <v>0</v>
      </c>
      <c r="Q161" s="15">
        <f t="shared" si="11"/>
        <v>0</v>
      </c>
    </row>
    <row r="162" spans="1:17" s="30" customFormat="1" ht="24" outlineLevel="3" x14ac:dyDescent="0.2">
      <c r="A162" s="12">
        <v>6</v>
      </c>
      <c r="B162" s="31" t="s">
        <v>398</v>
      </c>
      <c r="C162" s="32" t="s">
        <v>2006</v>
      </c>
      <c r="D162" s="32"/>
      <c r="E162" s="13" t="s">
        <v>4</v>
      </c>
      <c r="F162" s="33">
        <v>1.284</v>
      </c>
      <c r="G162" s="14">
        <v>0</v>
      </c>
      <c r="H162" s="33">
        <f t="shared" si="6"/>
        <v>1.284</v>
      </c>
      <c r="I162" s="14"/>
      <c r="J162" s="15">
        <f t="shared" si="7"/>
        <v>0</v>
      </c>
      <c r="K162" s="34"/>
      <c r="L162" s="35">
        <f t="shared" si="8"/>
        <v>0</v>
      </c>
      <c r="M162" s="34"/>
      <c r="N162" s="35">
        <f t="shared" si="9"/>
        <v>0</v>
      </c>
      <c r="O162" s="15">
        <v>21</v>
      </c>
      <c r="P162" s="15">
        <f t="shared" si="10"/>
        <v>0</v>
      </c>
      <c r="Q162" s="15">
        <f t="shared" si="11"/>
        <v>0</v>
      </c>
    </row>
    <row r="163" spans="1:17" s="30" customFormat="1" ht="12" outlineLevel="3" x14ac:dyDescent="0.2">
      <c r="A163" s="12">
        <v>7</v>
      </c>
      <c r="B163" s="31" t="s">
        <v>616</v>
      </c>
      <c r="C163" s="32" t="s">
        <v>1397</v>
      </c>
      <c r="D163" s="32"/>
      <c r="E163" s="13" t="s">
        <v>6</v>
      </c>
      <c r="F163" s="33">
        <v>-3713</v>
      </c>
      <c r="G163" s="14">
        <v>0</v>
      </c>
      <c r="H163" s="33">
        <f t="shared" si="6"/>
        <v>-3713</v>
      </c>
      <c r="I163" s="14"/>
      <c r="J163" s="15">
        <f t="shared" si="7"/>
        <v>0</v>
      </c>
      <c r="K163" s="34"/>
      <c r="L163" s="35">
        <f t="shared" si="8"/>
        <v>0</v>
      </c>
      <c r="M163" s="34"/>
      <c r="N163" s="35">
        <f t="shared" si="9"/>
        <v>0</v>
      </c>
      <c r="O163" s="15">
        <v>21</v>
      </c>
      <c r="P163" s="15">
        <f t="shared" si="10"/>
        <v>0</v>
      </c>
      <c r="Q163" s="15">
        <f t="shared" si="11"/>
        <v>0</v>
      </c>
    </row>
    <row r="164" spans="1:17" s="30" customFormat="1" ht="24" outlineLevel="3" x14ac:dyDescent="0.2">
      <c r="A164" s="12">
        <v>8</v>
      </c>
      <c r="B164" s="31" t="s">
        <v>617</v>
      </c>
      <c r="C164" s="32" t="s">
        <v>1956</v>
      </c>
      <c r="D164" s="32"/>
      <c r="E164" s="13" t="s">
        <v>4</v>
      </c>
      <c r="F164" s="33">
        <v>10.242000000000001</v>
      </c>
      <c r="G164" s="14">
        <v>0</v>
      </c>
      <c r="H164" s="33">
        <f t="shared" si="6"/>
        <v>10.242000000000001</v>
      </c>
      <c r="I164" s="14"/>
      <c r="J164" s="15">
        <f t="shared" si="7"/>
        <v>0</v>
      </c>
      <c r="K164" s="34"/>
      <c r="L164" s="35">
        <f t="shared" si="8"/>
        <v>0</v>
      </c>
      <c r="M164" s="34"/>
      <c r="N164" s="35">
        <f t="shared" si="9"/>
        <v>0</v>
      </c>
      <c r="O164" s="15">
        <v>21</v>
      </c>
      <c r="P164" s="15">
        <f t="shared" si="10"/>
        <v>0</v>
      </c>
      <c r="Q164" s="15">
        <f t="shared" si="11"/>
        <v>0</v>
      </c>
    </row>
    <row r="165" spans="1:17" s="30" customFormat="1" ht="12" outlineLevel="3" x14ac:dyDescent="0.2">
      <c r="A165" s="12">
        <v>9</v>
      </c>
      <c r="B165" s="31" t="s">
        <v>400</v>
      </c>
      <c r="C165" s="32" t="s">
        <v>1773</v>
      </c>
      <c r="D165" s="32"/>
      <c r="E165" s="13" t="s">
        <v>4</v>
      </c>
      <c r="F165" s="33">
        <v>22.81974078</v>
      </c>
      <c r="G165" s="14">
        <v>0</v>
      </c>
      <c r="H165" s="33">
        <f t="shared" si="6"/>
        <v>22.81974078</v>
      </c>
      <c r="I165" s="14"/>
      <c r="J165" s="15">
        <f t="shared" si="7"/>
        <v>0</v>
      </c>
      <c r="K165" s="34"/>
      <c r="L165" s="35">
        <f t="shared" si="8"/>
        <v>0</v>
      </c>
      <c r="M165" s="34"/>
      <c r="N165" s="35">
        <f t="shared" si="9"/>
        <v>0</v>
      </c>
      <c r="O165" s="15">
        <v>21</v>
      </c>
      <c r="P165" s="15">
        <f t="shared" si="10"/>
        <v>0</v>
      </c>
      <c r="Q165" s="15">
        <f t="shared" si="11"/>
        <v>0</v>
      </c>
    </row>
    <row r="166" spans="1:17" s="60" customFormat="1" ht="12.75" customHeight="1" outlineLevel="3" x14ac:dyDescent="0.2">
      <c r="A166" s="61"/>
      <c r="B166" s="62"/>
      <c r="C166" s="63"/>
      <c r="D166" s="65"/>
      <c r="E166" s="62"/>
      <c r="F166" s="64"/>
      <c r="G166" s="65"/>
      <c r="H166" s="64"/>
      <c r="I166" s="65"/>
      <c r="J166" s="66"/>
      <c r="K166" s="67"/>
      <c r="L166" s="65"/>
      <c r="M166" s="65"/>
      <c r="N166" s="65"/>
      <c r="O166" s="59" t="s">
        <v>2</v>
      </c>
      <c r="P166" s="65"/>
      <c r="Q166" s="65"/>
    </row>
    <row r="167" spans="1:17" s="60" customFormat="1" ht="12.75" customHeight="1" outlineLevel="2" x14ac:dyDescent="0.2">
      <c r="A167" s="61"/>
      <c r="B167" s="62"/>
      <c r="C167" s="63"/>
      <c r="D167" s="65"/>
      <c r="E167" s="62"/>
      <c r="F167" s="64"/>
      <c r="G167" s="65"/>
      <c r="H167" s="64"/>
      <c r="I167" s="65"/>
      <c r="J167" s="66"/>
      <c r="K167" s="67"/>
      <c r="L167" s="65"/>
      <c r="M167" s="65"/>
      <c r="N167" s="65"/>
      <c r="O167" s="59" t="s">
        <v>2</v>
      </c>
      <c r="P167" s="65"/>
      <c r="Q167" s="65"/>
    </row>
    <row r="168" spans="1:17" s="193" customFormat="1" ht="18.75" customHeight="1" outlineLevel="1" x14ac:dyDescent="0.2">
      <c r="A168" s="194"/>
      <c r="B168" s="195"/>
      <c r="C168" s="195" t="s">
        <v>1036</v>
      </c>
      <c r="D168" s="196"/>
      <c r="E168" s="197"/>
      <c r="F168" s="198"/>
      <c r="G168" s="199"/>
      <c r="H168" s="198"/>
      <c r="I168" s="199"/>
      <c r="J168" s="200">
        <f>SUBTOTAL(9,J169:J304)</f>
        <v>0</v>
      </c>
      <c r="K168" s="190"/>
      <c r="L168" s="191">
        <f>SUBTOTAL(9,L169:L304)</f>
        <v>33.870147423999988</v>
      </c>
      <c r="M168" s="189"/>
      <c r="N168" s="191">
        <f>SUBTOTAL(9,N169:N304)</f>
        <v>1.7690063600000001</v>
      </c>
      <c r="O168" s="192" t="s">
        <v>2</v>
      </c>
      <c r="P168" s="187">
        <f>SUBTOTAL(9,P169:P304)</f>
        <v>0</v>
      </c>
      <c r="Q168" s="187">
        <f>SUBTOTAL(9,Q169:Q304)</f>
        <v>0</v>
      </c>
    </row>
    <row r="169" spans="1:17" s="21" customFormat="1" ht="16.5" customHeight="1" outlineLevel="2" x14ac:dyDescent="0.2">
      <c r="A169" s="22"/>
      <c r="B169" s="23"/>
      <c r="C169" s="23" t="s">
        <v>1112</v>
      </c>
      <c r="D169" s="29"/>
      <c r="E169" s="6"/>
      <c r="F169" s="24"/>
      <c r="G169" s="25"/>
      <c r="H169" s="24"/>
      <c r="I169" s="25"/>
      <c r="J169" s="26">
        <f>SUBTOTAL(9,J170:J230)</f>
        <v>0</v>
      </c>
      <c r="K169" s="27"/>
      <c r="L169" s="28">
        <f>SUBTOTAL(9,L170:L230)</f>
        <v>28.286130815999996</v>
      </c>
      <c r="M169" s="25"/>
      <c r="N169" s="28">
        <f>SUBTOTAL(9,N170:N230)</f>
        <v>0</v>
      </c>
      <c r="O169" s="57" t="s">
        <v>2</v>
      </c>
      <c r="P169" s="26">
        <f>SUBTOTAL(9,P170:P230)</f>
        <v>0</v>
      </c>
      <c r="Q169" s="26">
        <f>SUBTOTAL(9,Q170:Q230)</f>
        <v>0</v>
      </c>
    </row>
    <row r="170" spans="1:17" s="30" customFormat="1" ht="24" outlineLevel="3" x14ac:dyDescent="0.2">
      <c r="A170" s="12">
        <v>1</v>
      </c>
      <c r="B170" s="31" t="s">
        <v>238</v>
      </c>
      <c r="C170" s="32" t="s">
        <v>1972</v>
      </c>
      <c r="D170" s="32"/>
      <c r="E170" s="13" t="s">
        <v>7</v>
      </c>
      <c r="F170" s="33">
        <v>1469.5896</v>
      </c>
      <c r="G170" s="14">
        <v>0</v>
      </c>
      <c r="H170" s="33">
        <f>F170*(1+G170/100)</f>
        <v>1469.5896</v>
      </c>
      <c r="I170" s="14"/>
      <c r="J170" s="15">
        <f>H170*I170</f>
        <v>0</v>
      </c>
      <c r="K170" s="34">
        <v>1.0000000000000001E-5</v>
      </c>
      <c r="L170" s="35">
        <f>H170*K170</f>
        <v>1.4695896000000002E-2</v>
      </c>
      <c r="M170" s="34"/>
      <c r="N170" s="35">
        <f>H170*M170</f>
        <v>0</v>
      </c>
      <c r="O170" s="15">
        <v>21</v>
      </c>
      <c r="P170" s="15">
        <f>J170*(O170/100)</f>
        <v>0</v>
      </c>
      <c r="Q170" s="15">
        <f>J170+P170</f>
        <v>0</v>
      </c>
    </row>
    <row r="171" spans="1:17" s="36" customFormat="1" ht="11.25" outlineLevel="4" x14ac:dyDescent="0.2">
      <c r="A171" s="37"/>
      <c r="B171" s="38"/>
      <c r="C171" s="39" t="s">
        <v>99</v>
      </c>
      <c r="D171" s="39"/>
      <c r="E171" s="38"/>
      <c r="F171" s="40">
        <v>0</v>
      </c>
      <c r="G171" s="41"/>
      <c r="H171" s="42"/>
      <c r="I171" s="41"/>
      <c r="J171" s="43"/>
      <c r="K171" s="44"/>
      <c r="L171" s="41"/>
      <c r="M171" s="41"/>
      <c r="N171" s="41"/>
      <c r="O171" s="58" t="s">
        <v>2</v>
      </c>
      <c r="P171" s="41"/>
      <c r="Q171" s="41"/>
    </row>
    <row r="172" spans="1:17" s="36" customFormat="1" ht="11.25" outlineLevel="4" x14ac:dyDescent="0.2">
      <c r="A172" s="37"/>
      <c r="B172" s="38"/>
      <c r="C172" s="39" t="s">
        <v>1458</v>
      </c>
      <c r="D172" s="39"/>
      <c r="E172" s="38"/>
      <c r="F172" s="40">
        <v>743</v>
      </c>
      <c r="G172" s="41"/>
      <c r="H172" s="42"/>
      <c r="I172" s="41"/>
      <c r="J172" s="43"/>
      <c r="K172" s="44"/>
      <c r="L172" s="41"/>
      <c r="M172" s="41"/>
      <c r="N172" s="41"/>
      <c r="O172" s="58" t="s">
        <v>2</v>
      </c>
      <c r="P172" s="41"/>
      <c r="Q172" s="41"/>
    </row>
    <row r="173" spans="1:17" s="36" customFormat="1" ht="11.25" outlineLevel="4" x14ac:dyDescent="0.2">
      <c r="A173" s="37"/>
      <c r="B173" s="38"/>
      <c r="C173" s="39" t="s">
        <v>1410</v>
      </c>
      <c r="D173" s="39"/>
      <c r="E173" s="38"/>
      <c r="F173" s="40">
        <v>77.95</v>
      </c>
      <c r="G173" s="41"/>
      <c r="H173" s="42"/>
      <c r="I173" s="41"/>
      <c r="J173" s="43"/>
      <c r="K173" s="44"/>
      <c r="L173" s="41"/>
      <c r="M173" s="41"/>
      <c r="N173" s="41"/>
      <c r="O173" s="58" t="s">
        <v>2</v>
      </c>
      <c r="P173" s="41"/>
      <c r="Q173" s="41"/>
    </row>
    <row r="174" spans="1:17" s="36" customFormat="1" ht="11.25" outlineLevel="4" x14ac:dyDescent="0.2">
      <c r="A174" s="37"/>
      <c r="B174" s="38"/>
      <c r="C174" s="39" t="s">
        <v>1544</v>
      </c>
      <c r="D174" s="39"/>
      <c r="E174" s="38"/>
      <c r="F174" s="40">
        <v>112.5</v>
      </c>
      <c r="G174" s="41"/>
      <c r="H174" s="42"/>
      <c r="I174" s="41"/>
      <c r="J174" s="43"/>
      <c r="K174" s="44"/>
      <c r="L174" s="41"/>
      <c r="M174" s="41"/>
      <c r="N174" s="41"/>
      <c r="O174" s="58" t="s">
        <v>2</v>
      </c>
      <c r="P174" s="41"/>
      <c r="Q174" s="41"/>
    </row>
    <row r="175" spans="1:17" s="36" customFormat="1" ht="11.25" outlineLevel="4" x14ac:dyDescent="0.2">
      <c r="A175" s="37"/>
      <c r="B175" s="38"/>
      <c r="C175" s="39" t="s">
        <v>1427</v>
      </c>
      <c r="D175" s="39"/>
      <c r="E175" s="38"/>
      <c r="F175" s="40">
        <v>70.05</v>
      </c>
      <c r="G175" s="41"/>
      <c r="H175" s="42"/>
      <c r="I175" s="41"/>
      <c r="J175" s="43"/>
      <c r="K175" s="44"/>
      <c r="L175" s="41"/>
      <c r="M175" s="41"/>
      <c r="N175" s="41"/>
      <c r="O175" s="58" t="s">
        <v>2</v>
      </c>
      <c r="P175" s="41"/>
      <c r="Q175" s="41"/>
    </row>
    <row r="176" spans="1:17" s="36" customFormat="1" ht="11.25" outlineLevel="4" x14ac:dyDescent="0.2">
      <c r="A176" s="37"/>
      <c r="B176" s="38"/>
      <c r="C176" s="39" t="s">
        <v>1</v>
      </c>
      <c r="D176" s="39"/>
      <c r="E176" s="38"/>
      <c r="F176" s="40">
        <v>1003.5</v>
      </c>
      <c r="G176" s="41"/>
      <c r="H176" s="42"/>
      <c r="I176" s="41"/>
      <c r="J176" s="43"/>
      <c r="K176" s="44"/>
      <c r="L176" s="41"/>
      <c r="M176" s="41"/>
      <c r="N176" s="41"/>
      <c r="O176" s="58" t="s">
        <v>2</v>
      </c>
      <c r="P176" s="41"/>
      <c r="Q176" s="41"/>
    </row>
    <row r="177" spans="1:17" s="36" customFormat="1" ht="11.25" outlineLevel="4" x14ac:dyDescent="0.2">
      <c r="A177" s="37"/>
      <c r="B177" s="38"/>
      <c r="C177" s="39" t="s">
        <v>100</v>
      </c>
      <c r="D177" s="39"/>
      <c r="E177" s="38"/>
      <c r="F177" s="40">
        <v>0</v>
      </c>
      <c r="G177" s="41"/>
      <c r="H177" s="42"/>
      <c r="I177" s="41"/>
      <c r="J177" s="43"/>
      <c r="K177" s="44"/>
      <c r="L177" s="41"/>
      <c r="M177" s="41"/>
      <c r="N177" s="41"/>
      <c r="O177" s="58" t="s">
        <v>2</v>
      </c>
      <c r="P177" s="41"/>
      <c r="Q177" s="41"/>
    </row>
    <row r="178" spans="1:17" s="36" customFormat="1" ht="11.25" outlineLevel="4" x14ac:dyDescent="0.2">
      <c r="A178" s="37"/>
      <c r="B178" s="38"/>
      <c r="C178" s="39" t="s">
        <v>439</v>
      </c>
      <c r="D178" s="39"/>
      <c r="E178" s="38"/>
      <c r="F178" s="40">
        <v>162.61529999999999</v>
      </c>
      <c r="G178" s="41"/>
      <c r="H178" s="42"/>
      <c r="I178" s="41"/>
      <c r="J178" s="43"/>
      <c r="K178" s="44"/>
      <c r="L178" s="41"/>
      <c r="M178" s="41"/>
      <c r="N178" s="41"/>
      <c r="O178" s="58" t="s">
        <v>2</v>
      </c>
      <c r="P178" s="41"/>
      <c r="Q178" s="41"/>
    </row>
    <row r="179" spans="1:17" s="36" customFormat="1" ht="11.25" outlineLevel="4" x14ac:dyDescent="0.2">
      <c r="A179" s="37"/>
      <c r="B179" s="38"/>
      <c r="C179" s="39" t="s">
        <v>1</v>
      </c>
      <c r="D179" s="39"/>
      <c r="E179" s="38"/>
      <c r="F179" s="40">
        <v>162.61529999999999</v>
      </c>
      <c r="G179" s="41"/>
      <c r="H179" s="42"/>
      <c r="I179" s="41"/>
      <c r="J179" s="43"/>
      <c r="K179" s="44"/>
      <c r="L179" s="41"/>
      <c r="M179" s="41"/>
      <c r="N179" s="41"/>
      <c r="O179" s="58" t="s">
        <v>2</v>
      </c>
      <c r="P179" s="41"/>
      <c r="Q179" s="41"/>
    </row>
    <row r="180" spans="1:17" s="36" customFormat="1" ht="11.25" outlineLevel="4" x14ac:dyDescent="0.2">
      <c r="A180" s="37"/>
      <c r="B180" s="38"/>
      <c r="C180" s="39" t="s">
        <v>101</v>
      </c>
      <c r="D180" s="39"/>
      <c r="E180" s="38"/>
      <c r="F180" s="40">
        <v>0</v>
      </c>
      <c r="G180" s="41"/>
      <c r="H180" s="42"/>
      <c r="I180" s="41"/>
      <c r="J180" s="43"/>
      <c r="K180" s="44"/>
      <c r="L180" s="41"/>
      <c r="M180" s="41"/>
      <c r="N180" s="41"/>
      <c r="O180" s="58" t="s">
        <v>2</v>
      </c>
      <c r="P180" s="41"/>
      <c r="Q180" s="41"/>
    </row>
    <row r="181" spans="1:17" s="36" customFormat="1" ht="11.25" outlineLevel="4" x14ac:dyDescent="0.2">
      <c r="A181" s="37"/>
      <c r="B181" s="38"/>
      <c r="C181" s="39" t="s">
        <v>32</v>
      </c>
      <c r="D181" s="39"/>
      <c r="E181" s="38"/>
      <c r="F181" s="40">
        <v>0</v>
      </c>
      <c r="G181" s="41"/>
      <c r="H181" s="42"/>
      <c r="I181" s="41"/>
      <c r="J181" s="43"/>
      <c r="K181" s="44"/>
      <c r="L181" s="41"/>
      <c r="M181" s="41"/>
      <c r="N181" s="41"/>
      <c r="O181" s="58" t="s">
        <v>2</v>
      </c>
      <c r="P181" s="41"/>
      <c r="Q181" s="41"/>
    </row>
    <row r="182" spans="1:17" s="36" customFormat="1" ht="11.25" outlineLevel="4" x14ac:dyDescent="0.2">
      <c r="A182" s="37"/>
      <c r="B182" s="38"/>
      <c r="C182" s="39" t="s">
        <v>441</v>
      </c>
      <c r="D182" s="39"/>
      <c r="E182" s="38"/>
      <c r="F182" s="40">
        <v>199.5</v>
      </c>
      <c r="G182" s="41"/>
      <c r="H182" s="42"/>
      <c r="I182" s="41"/>
      <c r="J182" s="43"/>
      <c r="K182" s="44"/>
      <c r="L182" s="41"/>
      <c r="M182" s="41"/>
      <c r="N182" s="41"/>
      <c r="O182" s="58" t="s">
        <v>2</v>
      </c>
      <c r="P182" s="41"/>
      <c r="Q182" s="41"/>
    </row>
    <row r="183" spans="1:17" s="36" customFormat="1" ht="11.25" outlineLevel="4" x14ac:dyDescent="0.2">
      <c r="A183" s="37"/>
      <c r="B183" s="38"/>
      <c r="C183" s="39" t="s">
        <v>1</v>
      </c>
      <c r="D183" s="39"/>
      <c r="E183" s="38"/>
      <c r="F183" s="40">
        <v>199.5</v>
      </c>
      <c r="G183" s="41"/>
      <c r="H183" s="42"/>
      <c r="I183" s="41"/>
      <c r="J183" s="43"/>
      <c r="K183" s="44"/>
      <c r="L183" s="41"/>
      <c r="M183" s="41"/>
      <c r="N183" s="41"/>
      <c r="O183" s="58" t="s">
        <v>2</v>
      </c>
      <c r="P183" s="41"/>
      <c r="Q183" s="41"/>
    </row>
    <row r="184" spans="1:17" s="36" customFormat="1" ht="11.25" outlineLevel="4" x14ac:dyDescent="0.2">
      <c r="A184" s="37"/>
      <c r="B184" s="38"/>
      <c r="C184" s="39" t="s">
        <v>102</v>
      </c>
      <c r="D184" s="39"/>
      <c r="E184" s="38"/>
      <c r="F184" s="40">
        <v>0</v>
      </c>
      <c r="G184" s="41"/>
      <c r="H184" s="42"/>
      <c r="I184" s="41"/>
      <c r="J184" s="43"/>
      <c r="K184" s="44"/>
      <c r="L184" s="41"/>
      <c r="M184" s="41"/>
      <c r="N184" s="41"/>
      <c r="O184" s="58" t="s">
        <v>2</v>
      </c>
      <c r="P184" s="41"/>
      <c r="Q184" s="41"/>
    </row>
    <row r="185" spans="1:17" s="36" customFormat="1" ht="11.25" outlineLevel="4" x14ac:dyDescent="0.2">
      <c r="A185" s="37"/>
      <c r="B185" s="38"/>
      <c r="C185" s="39" t="s">
        <v>30</v>
      </c>
      <c r="D185" s="39"/>
      <c r="E185" s="38"/>
      <c r="F185" s="40">
        <v>0</v>
      </c>
      <c r="G185" s="41"/>
      <c r="H185" s="42"/>
      <c r="I185" s="41"/>
      <c r="J185" s="43"/>
      <c r="K185" s="44"/>
      <c r="L185" s="41"/>
      <c r="M185" s="41"/>
      <c r="N185" s="41"/>
      <c r="O185" s="58" t="s">
        <v>2</v>
      </c>
      <c r="P185" s="41"/>
      <c r="Q185" s="41"/>
    </row>
    <row r="186" spans="1:17" s="36" customFormat="1" ht="11.25" outlineLevel="4" x14ac:dyDescent="0.2">
      <c r="A186" s="37"/>
      <c r="B186" s="38"/>
      <c r="C186" s="39" t="s">
        <v>1090</v>
      </c>
      <c r="D186" s="39"/>
      <c r="E186" s="38"/>
      <c r="F186" s="40">
        <v>25.33</v>
      </c>
      <c r="G186" s="41"/>
      <c r="H186" s="42"/>
      <c r="I186" s="41"/>
      <c r="J186" s="43"/>
      <c r="K186" s="44"/>
      <c r="L186" s="41"/>
      <c r="M186" s="41"/>
      <c r="N186" s="41"/>
      <c r="O186" s="58" t="s">
        <v>2</v>
      </c>
      <c r="P186" s="41"/>
      <c r="Q186" s="41"/>
    </row>
    <row r="187" spans="1:17" s="36" customFormat="1" ht="11.25" outlineLevel="4" x14ac:dyDescent="0.2">
      <c r="A187" s="37"/>
      <c r="B187" s="38"/>
      <c r="C187" s="39" t="s">
        <v>1</v>
      </c>
      <c r="D187" s="39"/>
      <c r="E187" s="38"/>
      <c r="F187" s="40">
        <v>25.33</v>
      </c>
      <c r="G187" s="41"/>
      <c r="H187" s="42"/>
      <c r="I187" s="41"/>
      <c r="J187" s="43"/>
      <c r="K187" s="44"/>
      <c r="L187" s="41"/>
      <c r="M187" s="41"/>
      <c r="N187" s="41"/>
      <c r="O187" s="58" t="s">
        <v>2</v>
      </c>
      <c r="P187" s="41"/>
      <c r="Q187" s="41"/>
    </row>
    <row r="188" spans="1:17" s="36" customFormat="1" ht="11.25" outlineLevel="4" x14ac:dyDescent="0.2">
      <c r="A188" s="37"/>
      <c r="B188" s="38"/>
      <c r="C188" s="39" t="s">
        <v>103</v>
      </c>
      <c r="D188" s="39"/>
      <c r="E188" s="38"/>
      <c r="F188" s="40">
        <v>0</v>
      </c>
      <c r="G188" s="41"/>
      <c r="H188" s="42"/>
      <c r="I188" s="41"/>
      <c r="J188" s="43"/>
      <c r="K188" s="44"/>
      <c r="L188" s="41"/>
      <c r="M188" s="41"/>
      <c r="N188" s="41"/>
      <c r="O188" s="58" t="s">
        <v>2</v>
      </c>
      <c r="P188" s="41"/>
      <c r="Q188" s="41"/>
    </row>
    <row r="189" spans="1:17" s="36" customFormat="1" ht="11.25" outlineLevel="4" x14ac:dyDescent="0.2">
      <c r="A189" s="37"/>
      <c r="B189" s="38"/>
      <c r="C189" s="39" t="s">
        <v>1453</v>
      </c>
      <c r="D189" s="39"/>
      <c r="E189" s="38"/>
      <c r="F189" s="40">
        <v>0</v>
      </c>
      <c r="G189" s="41"/>
      <c r="H189" s="42"/>
      <c r="I189" s="41"/>
      <c r="J189" s="43"/>
      <c r="K189" s="44"/>
      <c r="L189" s="41"/>
      <c r="M189" s="41"/>
      <c r="N189" s="41"/>
      <c r="O189" s="58" t="s">
        <v>2</v>
      </c>
      <c r="P189" s="41"/>
      <c r="Q189" s="41"/>
    </row>
    <row r="190" spans="1:17" s="36" customFormat="1" ht="11.25" outlineLevel="4" x14ac:dyDescent="0.2">
      <c r="A190" s="37"/>
      <c r="B190" s="38"/>
      <c r="C190" s="39" t="s">
        <v>778</v>
      </c>
      <c r="D190" s="39"/>
      <c r="E190" s="38"/>
      <c r="F190" s="40">
        <v>16.6875</v>
      </c>
      <c r="G190" s="41"/>
      <c r="H190" s="42"/>
      <c r="I190" s="41"/>
      <c r="J190" s="43"/>
      <c r="K190" s="44"/>
      <c r="L190" s="41"/>
      <c r="M190" s="41"/>
      <c r="N190" s="41"/>
      <c r="O190" s="58" t="s">
        <v>2</v>
      </c>
      <c r="P190" s="41"/>
      <c r="Q190" s="41"/>
    </row>
    <row r="191" spans="1:17" s="36" customFormat="1" ht="11.25" outlineLevel="4" x14ac:dyDescent="0.2">
      <c r="A191" s="37"/>
      <c r="B191" s="38"/>
      <c r="C191" s="39" t="s">
        <v>1108</v>
      </c>
      <c r="D191" s="39"/>
      <c r="E191" s="38"/>
      <c r="F191" s="40">
        <v>12.844799999999999</v>
      </c>
      <c r="G191" s="41"/>
      <c r="H191" s="42"/>
      <c r="I191" s="41"/>
      <c r="J191" s="43"/>
      <c r="K191" s="44"/>
      <c r="L191" s="41"/>
      <c r="M191" s="41"/>
      <c r="N191" s="41"/>
      <c r="O191" s="58" t="s">
        <v>2</v>
      </c>
      <c r="P191" s="41"/>
      <c r="Q191" s="41"/>
    </row>
    <row r="192" spans="1:17" s="36" customFormat="1" ht="11.25" outlineLevel="4" x14ac:dyDescent="0.2">
      <c r="A192" s="37"/>
      <c r="B192" s="38"/>
      <c r="C192" s="39" t="s">
        <v>187</v>
      </c>
      <c r="D192" s="39"/>
      <c r="E192" s="38"/>
      <c r="F192" s="40">
        <v>6.65</v>
      </c>
      <c r="G192" s="41"/>
      <c r="H192" s="42"/>
      <c r="I192" s="41"/>
      <c r="J192" s="43"/>
      <c r="K192" s="44"/>
      <c r="L192" s="41"/>
      <c r="M192" s="41"/>
      <c r="N192" s="41"/>
      <c r="O192" s="58" t="s">
        <v>2</v>
      </c>
      <c r="P192" s="41"/>
      <c r="Q192" s="41"/>
    </row>
    <row r="193" spans="1:17" s="36" customFormat="1" ht="11.25" outlineLevel="4" x14ac:dyDescent="0.2">
      <c r="A193" s="37"/>
      <c r="B193" s="38"/>
      <c r="C193" s="39" t="s">
        <v>525</v>
      </c>
      <c r="D193" s="39"/>
      <c r="E193" s="38"/>
      <c r="F193" s="40">
        <v>0</v>
      </c>
      <c r="G193" s="41"/>
      <c r="H193" s="42"/>
      <c r="I193" s="41"/>
      <c r="J193" s="43"/>
      <c r="K193" s="44"/>
      <c r="L193" s="41"/>
      <c r="M193" s="41"/>
      <c r="N193" s="41"/>
      <c r="O193" s="58" t="s">
        <v>2</v>
      </c>
      <c r="P193" s="41"/>
      <c r="Q193" s="41"/>
    </row>
    <row r="194" spans="1:17" s="36" customFormat="1" ht="11.25" outlineLevel="4" x14ac:dyDescent="0.2">
      <c r="A194" s="37"/>
      <c r="B194" s="38"/>
      <c r="C194" s="39" t="s">
        <v>1226</v>
      </c>
      <c r="D194" s="39"/>
      <c r="E194" s="38"/>
      <c r="F194" s="40">
        <v>42.46200000000001</v>
      </c>
      <c r="G194" s="41"/>
      <c r="H194" s="42"/>
      <c r="I194" s="41"/>
      <c r="J194" s="43"/>
      <c r="K194" s="44"/>
      <c r="L194" s="41"/>
      <c r="M194" s="41"/>
      <c r="N194" s="41"/>
      <c r="O194" s="58" t="s">
        <v>2</v>
      </c>
      <c r="P194" s="41"/>
      <c r="Q194" s="41"/>
    </row>
    <row r="195" spans="1:17" s="36" customFormat="1" ht="11.25" outlineLevel="4" x14ac:dyDescent="0.2">
      <c r="A195" s="37"/>
      <c r="B195" s="38"/>
      <c r="C195" s="39" t="s">
        <v>1</v>
      </c>
      <c r="D195" s="39"/>
      <c r="E195" s="38"/>
      <c r="F195" s="40">
        <v>78.644300000000015</v>
      </c>
      <c r="G195" s="41"/>
      <c r="H195" s="42"/>
      <c r="I195" s="41"/>
      <c r="J195" s="43"/>
      <c r="K195" s="44"/>
      <c r="L195" s="41"/>
      <c r="M195" s="41"/>
      <c r="N195" s="41"/>
      <c r="O195" s="58" t="s">
        <v>2</v>
      </c>
      <c r="P195" s="41"/>
      <c r="Q195" s="41"/>
    </row>
    <row r="196" spans="1:17" s="30" customFormat="1" ht="12" outlineLevel="3" x14ac:dyDescent="0.2">
      <c r="A196" s="12">
        <v>2</v>
      </c>
      <c r="B196" s="31" t="s">
        <v>560</v>
      </c>
      <c r="C196" s="32" t="s">
        <v>1746</v>
      </c>
      <c r="D196" s="32"/>
      <c r="E196" s="13" t="s">
        <v>7</v>
      </c>
      <c r="F196" s="33">
        <v>224.83</v>
      </c>
      <c r="G196" s="14">
        <v>0</v>
      </c>
      <c r="H196" s="33">
        <f>F196*(1+G196/100)</f>
        <v>224.83</v>
      </c>
      <c r="I196" s="14"/>
      <c r="J196" s="15">
        <f>H196*I196</f>
        <v>0</v>
      </c>
      <c r="K196" s="34"/>
      <c r="L196" s="35">
        <f>H196*K196</f>
        <v>0</v>
      </c>
      <c r="M196" s="34"/>
      <c r="N196" s="35">
        <f>H196*M196</f>
        <v>0</v>
      </c>
      <c r="O196" s="15">
        <v>21</v>
      </c>
      <c r="P196" s="15">
        <f>J196*(O196/100)</f>
        <v>0</v>
      </c>
      <c r="Q196" s="15">
        <f>J196+P196</f>
        <v>0</v>
      </c>
    </row>
    <row r="197" spans="1:17" s="36" customFormat="1" ht="11.25" outlineLevel="4" x14ac:dyDescent="0.2">
      <c r="A197" s="37"/>
      <c r="B197" s="38"/>
      <c r="C197" s="39" t="s">
        <v>757</v>
      </c>
      <c r="D197" s="39"/>
      <c r="E197" s="38"/>
      <c r="F197" s="40">
        <v>25.33</v>
      </c>
      <c r="G197" s="41"/>
      <c r="H197" s="42"/>
      <c r="I197" s="41"/>
      <c r="J197" s="43"/>
      <c r="K197" s="44"/>
      <c r="L197" s="41"/>
      <c r="M197" s="41"/>
      <c r="N197" s="41"/>
      <c r="O197" s="58" t="s">
        <v>2</v>
      </c>
      <c r="P197" s="41"/>
      <c r="Q197" s="41"/>
    </row>
    <row r="198" spans="1:17" s="36" customFormat="1" ht="11.25" outlineLevel="4" x14ac:dyDescent="0.2">
      <c r="A198" s="37"/>
      <c r="B198" s="38"/>
      <c r="C198" s="39" t="s">
        <v>784</v>
      </c>
      <c r="D198" s="39"/>
      <c r="E198" s="38"/>
      <c r="F198" s="40">
        <v>199.5</v>
      </c>
      <c r="G198" s="41"/>
      <c r="H198" s="42"/>
      <c r="I198" s="41"/>
      <c r="J198" s="43"/>
      <c r="K198" s="44"/>
      <c r="L198" s="41"/>
      <c r="M198" s="41"/>
      <c r="N198" s="41"/>
      <c r="O198" s="58" t="s">
        <v>2</v>
      </c>
      <c r="P198" s="41"/>
      <c r="Q198" s="41"/>
    </row>
    <row r="199" spans="1:17" s="30" customFormat="1" ht="12" outlineLevel="3" x14ac:dyDescent="0.2">
      <c r="A199" s="12">
        <v>3</v>
      </c>
      <c r="B199" s="31" t="s">
        <v>449</v>
      </c>
      <c r="C199" s="32" t="s">
        <v>1532</v>
      </c>
      <c r="D199" s="32"/>
      <c r="E199" s="13" t="s">
        <v>7</v>
      </c>
      <c r="F199" s="33">
        <v>1469.59</v>
      </c>
      <c r="G199" s="14">
        <v>20</v>
      </c>
      <c r="H199" s="33">
        <f>F199*(1+G199/100)</f>
        <v>1763.5079999999998</v>
      </c>
      <c r="I199" s="14"/>
      <c r="J199" s="15">
        <f>H199*I199</f>
        <v>0</v>
      </c>
      <c r="K199" s="34">
        <v>1E-4</v>
      </c>
      <c r="L199" s="35">
        <f>H199*K199</f>
        <v>0.1763508</v>
      </c>
      <c r="M199" s="34"/>
      <c r="N199" s="35">
        <f>H199*M199</f>
        <v>0</v>
      </c>
      <c r="O199" s="15">
        <v>21</v>
      </c>
      <c r="P199" s="15">
        <f>J199*(O199/100)</f>
        <v>0</v>
      </c>
      <c r="Q199" s="15">
        <f>J199+P199</f>
        <v>0</v>
      </c>
    </row>
    <row r="200" spans="1:17" s="30" customFormat="1" ht="24" outlineLevel="3" x14ac:dyDescent="0.2">
      <c r="A200" s="12">
        <v>4</v>
      </c>
      <c r="B200" s="31" t="s">
        <v>235</v>
      </c>
      <c r="C200" s="32" t="s">
        <v>2003</v>
      </c>
      <c r="D200" s="32"/>
      <c r="E200" s="13" t="s">
        <v>7</v>
      </c>
      <c r="F200" s="33">
        <f>SUM(F201:F205)</f>
        <v>2860.5339999999997</v>
      </c>
      <c r="G200" s="14">
        <v>0</v>
      </c>
      <c r="H200" s="33">
        <f>F200*(1+G200/100)</f>
        <v>2860.5339999999997</v>
      </c>
      <c r="I200" s="14"/>
      <c r="J200" s="15">
        <f>H200*I200</f>
        <v>0</v>
      </c>
      <c r="K200" s="34"/>
      <c r="L200" s="35">
        <f>H200*K200</f>
        <v>0</v>
      </c>
      <c r="M200" s="34"/>
      <c r="N200" s="35">
        <f>H200*M200</f>
        <v>0</v>
      </c>
      <c r="O200" s="15">
        <v>21</v>
      </c>
      <c r="P200" s="15">
        <f>J200*(O200/100)</f>
        <v>0</v>
      </c>
      <c r="Q200" s="15">
        <f>J200+P200</f>
        <v>0</v>
      </c>
    </row>
    <row r="201" spans="1:17" s="36" customFormat="1" ht="11.25" outlineLevel="4" x14ac:dyDescent="0.2">
      <c r="A201" s="37"/>
      <c r="B201" s="38"/>
      <c r="C201" s="39" t="s">
        <v>1037</v>
      </c>
      <c r="D201" s="39"/>
      <c r="E201" s="38"/>
      <c r="F201" s="40">
        <v>2007</v>
      </c>
      <c r="G201" s="41"/>
      <c r="H201" s="42"/>
      <c r="I201" s="41"/>
      <c r="J201" s="43"/>
      <c r="K201" s="44"/>
      <c r="L201" s="41"/>
      <c r="M201" s="41"/>
      <c r="N201" s="41"/>
      <c r="O201" s="58" t="s">
        <v>2</v>
      </c>
      <c r="P201" s="41"/>
      <c r="Q201" s="41"/>
    </row>
    <row r="202" spans="1:17" s="36" customFormat="1" ht="11.25" outlineLevel="4" x14ac:dyDescent="0.2">
      <c r="A202" s="37"/>
      <c r="B202" s="38"/>
      <c r="C202" s="39" t="s">
        <v>1038</v>
      </c>
      <c r="D202" s="39"/>
      <c r="E202" s="38"/>
      <c r="F202" s="40">
        <v>325.23</v>
      </c>
      <c r="G202" s="41"/>
      <c r="H202" s="42"/>
      <c r="I202" s="41"/>
      <c r="J202" s="43"/>
      <c r="K202" s="44"/>
      <c r="L202" s="41"/>
      <c r="M202" s="41"/>
      <c r="N202" s="41"/>
      <c r="O202" s="58" t="s">
        <v>2</v>
      </c>
      <c r="P202" s="41"/>
      <c r="Q202" s="41"/>
    </row>
    <row r="203" spans="1:17" s="36" customFormat="1" ht="11.25" outlineLevel="4" x14ac:dyDescent="0.2">
      <c r="A203" s="37"/>
      <c r="B203" s="38"/>
      <c r="C203" s="39" t="s">
        <v>903</v>
      </c>
      <c r="D203" s="39"/>
      <c r="E203" s="38"/>
      <c r="F203" s="40">
        <v>399</v>
      </c>
      <c r="G203" s="41"/>
      <c r="H203" s="42"/>
      <c r="I203" s="41"/>
      <c r="J203" s="43"/>
      <c r="K203" s="44"/>
      <c r="L203" s="41"/>
      <c r="M203" s="41"/>
      <c r="N203" s="41"/>
      <c r="O203" s="58" t="s">
        <v>2</v>
      </c>
      <c r="P203" s="41"/>
      <c r="Q203" s="41"/>
    </row>
    <row r="204" spans="1:17" s="36" customFormat="1" ht="11.25" outlineLevel="4" x14ac:dyDescent="0.2">
      <c r="A204" s="37"/>
      <c r="B204" s="38"/>
      <c r="C204" s="39" t="s">
        <v>4413</v>
      </c>
      <c r="D204" s="39"/>
      <c r="E204" s="38"/>
      <c r="F204" s="40">
        <f>2*25.33</f>
        <v>50.66</v>
      </c>
      <c r="G204" s="41"/>
      <c r="H204" s="42"/>
      <c r="I204" s="41"/>
      <c r="J204" s="43"/>
      <c r="K204" s="44"/>
      <c r="L204" s="41"/>
      <c r="M204" s="41"/>
      <c r="N204" s="41"/>
      <c r="O204" s="58" t="s">
        <v>2</v>
      </c>
      <c r="P204" s="41"/>
      <c r="Q204" s="41"/>
    </row>
    <row r="205" spans="1:17" s="36" customFormat="1" ht="11.25" outlineLevel="4" x14ac:dyDescent="0.2">
      <c r="A205" s="37"/>
      <c r="B205" s="38"/>
      <c r="C205" s="39" t="s">
        <v>785</v>
      </c>
      <c r="D205" s="39"/>
      <c r="E205" s="38"/>
      <c r="F205" s="40">
        <v>78.644000000000005</v>
      </c>
      <c r="G205" s="41"/>
      <c r="H205" s="42"/>
      <c r="I205" s="41"/>
      <c r="J205" s="43"/>
      <c r="K205" s="44"/>
      <c r="L205" s="41"/>
      <c r="M205" s="41"/>
      <c r="N205" s="41"/>
      <c r="O205" s="58" t="s">
        <v>2</v>
      </c>
      <c r="P205" s="41"/>
      <c r="Q205" s="41"/>
    </row>
    <row r="206" spans="1:17" s="30" customFormat="1" ht="12" outlineLevel="3" x14ac:dyDescent="0.2">
      <c r="A206" s="12">
        <v>5</v>
      </c>
      <c r="B206" s="31" t="s">
        <v>556</v>
      </c>
      <c r="C206" s="32" t="s">
        <v>1775</v>
      </c>
      <c r="D206" s="32"/>
      <c r="E206" s="13" t="s">
        <v>7</v>
      </c>
      <c r="F206" s="33">
        <v>449.66</v>
      </c>
      <c r="G206" s="14">
        <v>0</v>
      </c>
      <c r="H206" s="33">
        <f>F206*(1+G206/100)</f>
        <v>449.66</v>
      </c>
      <c r="I206" s="14"/>
      <c r="J206" s="15">
        <f>H206*I206</f>
        <v>0</v>
      </c>
      <c r="K206" s="34"/>
      <c r="L206" s="35">
        <f>H206*K206</f>
        <v>0</v>
      </c>
      <c r="M206" s="34"/>
      <c r="N206" s="35">
        <f>H206*M206</f>
        <v>0</v>
      </c>
      <c r="O206" s="15">
        <v>21</v>
      </c>
      <c r="P206" s="15">
        <f>J206*(O206/100)</f>
        <v>0</v>
      </c>
      <c r="Q206" s="15">
        <f>J206+P206</f>
        <v>0</v>
      </c>
    </row>
    <row r="207" spans="1:17" s="36" customFormat="1" ht="11.25" outlineLevel="4" x14ac:dyDescent="0.2">
      <c r="A207" s="37"/>
      <c r="B207" s="38"/>
      <c r="C207" s="39" t="s">
        <v>828</v>
      </c>
      <c r="D207" s="39"/>
      <c r="E207" s="38"/>
      <c r="F207" s="40">
        <v>50.66</v>
      </c>
      <c r="G207" s="41"/>
      <c r="H207" s="42"/>
      <c r="I207" s="41"/>
      <c r="J207" s="43"/>
      <c r="K207" s="44"/>
      <c r="L207" s="41"/>
      <c r="M207" s="41"/>
      <c r="N207" s="41"/>
      <c r="O207" s="58" t="s">
        <v>2</v>
      </c>
      <c r="P207" s="41"/>
      <c r="Q207" s="41"/>
    </row>
    <row r="208" spans="1:17" s="36" customFormat="1" ht="11.25" outlineLevel="4" x14ac:dyDescent="0.2">
      <c r="A208" s="37"/>
      <c r="B208" s="38"/>
      <c r="C208" s="39" t="s">
        <v>903</v>
      </c>
      <c r="D208" s="39"/>
      <c r="E208" s="38"/>
      <c r="F208" s="40">
        <v>399</v>
      </c>
      <c r="G208" s="41"/>
      <c r="H208" s="42"/>
      <c r="I208" s="41"/>
      <c r="J208" s="43"/>
      <c r="K208" s="44"/>
      <c r="L208" s="41"/>
      <c r="M208" s="41"/>
      <c r="N208" s="41"/>
      <c r="O208" s="58" t="s">
        <v>2</v>
      </c>
      <c r="P208" s="41"/>
      <c r="Q208" s="41"/>
    </row>
    <row r="209" spans="1:17" s="30" customFormat="1" ht="24" outlineLevel="3" x14ac:dyDescent="0.2">
      <c r="A209" s="12">
        <v>6</v>
      </c>
      <c r="B209" s="31" t="s">
        <v>144</v>
      </c>
      <c r="C209" s="32" t="s">
        <v>1978</v>
      </c>
      <c r="D209" s="32"/>
      <c r="E209" s="13" t="s">
        <v>7</v>
      </c>
      <c r="F209" s="33">
        <v>387.44499999999999</v>
      </c>
      <c r="G209" s="14">
        <v>5</v>
      </c>
      <c r="H209" s="33">
        <f>F209*(1+G209/100)</f>
        <v>406.81725</v>
      </c>
      <c r="I209" s="14"/>
      <c r="J209" s="15">
        <f>H209*I209</f>
        <v>0</v>
      </c>
      <c r="K209" s="34">
        <v>5.0000000000000001E-3</v>
      </c>
      <c r="L209" s="35">
        <f>H209*K209</f>
        <v>2.0340862500000001</v>
      </c>
      <c r="M209" s="34"/>
      <c r="N209" s="35">
        <f>H209*M209</f>
        <v>0</v>
      </c>
      <c r="O209" s="15">
        <v>21</v>
      </c>
      <c r="P209" s="15">
        <f>J209*(O209/100)</f>
        <v>0</v>
      </c>
      <c r="Q209" s="15">
        <f>J209+P209</f>
        <v>0</v>
      </c>
    </row>
    <row r="210" spans="1:17" s="36" customFormat="1" ht="11.25" outlineLevel="4" x14ac:dyDescent="0.2">
      <c r="A210" s="37"/>
      <c r="B210" s="38"/>
      <c r="C210" s="39" t="s">
        <v>827</v>
      </c>
      <c r="D210" s="39"/>
      <c r="E210" s="38"/>
      <c r="F210" s="40">
        <v>162.61500000000001</v>
      </c>
      <c r="G210" s="41"/>
      <c r="H210" s="42"/>
      <c r="I210" s="41"/>
      <c r="J210" s="43"/>
      <c r="K210" s="44"/>
      <c r="L210" s="41"/>
      <c r="M210" s="41"/>
      <c r="N210" s="41"/>
      <c r="O210" s="58" t="s">
        <v>2</v>
      </c>
      <c r="P210" s="41"/>
      <c r="Q210" s="41"/>
    </row>
    <row r="211" spans="1:17" s="36" customFormat="1" ht="11.25" outlineLevel="4" x14ac:dyDescent="0.2">
      <c r="A211" s="37"/>
      <c r="B211" s="38"/>
      <c r="C211" s="39" t="s">
        <v>784</v>
      </c>
      <c r="D211" s="39"/>
      <c r="E211" s="38"/>
      <c r="F211" s="40">
        <v>199.5</v>
      </c>
      <c r="G211" s="41"/>
      <c r="H211" s="42"/>
      <c r="I211" s="41"/>
      <c r="J211" s="43"/>
      <c r="K211" s="44"/>
      <c r="L211" s="41"/>
      <c r="M211" s="41"/>
      <c r="N211" s="41"/>
      <c r="O211" s="58" t="s">
        <v>2</v>
      </c>
      <c r="P211" s="41"/>
      <c r="Q211" s="41"/>
    </row>
    <row r="212" spans="1:17" s="36" customFormat="1" ht="11.25" outlineLevel="4" x14ac:dyDescent="0.2">
      <c r="A212" s="37"/>
      <c r="B212" s="38"/>
      <c r="C212" s="39" t="s">
        <v>757</v>
      </c>
      <c r="D212" s="39"/>
      <c r="E212" s="38"/>
      <c r="F212" s="40">
        <v>25.33</v>
      </c>
      <c r="G212" s="41"/>
      <c r="H212" s="42"/>
      <c r="I212" s="41"/>
      <c r="J212" s="43"/>
      <c r="K212" s="44"/>
      <c r="L212" s="41"/>
      <c r="M212" s="41"/>
      <c r="N212" s="41"/>
      <c r="O212" s="58" t="s">
        <v>2</v>
      </c>
      <c r="P212" s="41"/>
      <c r="Q212" s="41"/>
    </row>
    <row r="213" spans="1:17" s="30" customFormat="1" ht="24" outlineLevel="3" x14ac:dyDescent="0.2">
      <c r="A213" s="12">
        <v>7</v>
      </c>
      <c r="B213" s="31" t="s">
        <v>146</v>
      </c>
      <c r="C213" s="32" t="s">
        <v>1979</v>
      </c>
      <c r="D213" s="32"/>
      <c r="E213" s="13" t="s">
        <v>7</v>
      </c>
      <c r="F213" s="33">
        <v>2394.4449999999997</v>
      </c>
      <c r="G213" s="14">
        <v>5</v>
      </c>
      <c r="H213" s="33">
        <f>F213*(1+G213/100)</f>
        <v>2514.16725</v>
      </c>
      <c r="I213" s="14"/>
      <c r="J213" s="15">
        <f>H213*I213</f>
        <v>0</v>
      </c>
      <c r="K213" s="34">
        <v>0.01</v>
      </c>
      <c r="L213" s="35">
        <f>H213*K213</f>
        <v>25.141672499999999</v>
      </c>
      <c r="M213" s="34"/>
      <c r="N213" s="35">
        <f>H213*M213</f>
        <v>0</v>
      </c>
      <c r="O213" s="15">
        <v>21</v>
      </c>
      <c r="P213" s="15">
        <f>J213*(O213/100)</f>
        <v>0</v>
      </c>
      <c r="Q213" s="15">
        <f>J213+P213</f>
        <v>0</v>
      </c>
    </row>
    <row r="214" spans="1:17" s="36" customFormat="1" ht="11.25" outlineLevel="4" x14ac:dyDescent="0.2">
      <c r="A214" s="37"/>
      <c r="B214" s="38"/>
      <c r="C214" s="39" t="s">
        <v>1037</v>
      </c>
      <c r="D214" s="39"/>
      <c r="E214" s="38"/>
      <c r="F214" s="40">
        <v>2007</v>
      </c>
      <c r="G214" s="41"/>
      <c r="H214" s="42"/>
      <c r="I214" s="41"/>
      <c r="J214" s="43"/>
      <c r="K214" s="44"/>
      <c r="L214" s="41"/>
      <c r="M214" s="41"/>
      <c r="N214" s="41"/>
      <c r="O214" s="58" t="s">
        <v>2</v>
      </c>
      <c r="P214" s="41"/>
      <c r="Q214" s="41"/>
    </row>
    <row r="215" spans="1:17" s="36" customFormat="1" ht="11.25" outlineLevel="4" x14ac:dyDescent="0.2">
      <c r="A215" s="37"/>
      <c r="B215" s="38"/>
      <c r="C215" s="39" t="s">
        <v>827</v>
      </c>
      <c r="D215" s="39"/>
      <c r="E215" s="38"/>
      <c r="F215" s="40">
        <v>162.61500000000001</v>
      </c>
      <c r="G215" s="41"/>
      <c r="H215" s="42"/>
      <c r="I215" s="41"/>
      <c r="J215" s="43"/>
      <c r="K215" s="44"/>
      <c r="L215" s="41"/>
      <c r="M215" s="41"/>
      <c r="N215" s="41"/>
      <c r="O215" s="58" t="s">
        <v>2</v>
      </c>
      <c r="P215" s="41"/>
      <c r="Q215" s="41"/>
    </row>
    <row r="216" spans="1:17" s="36" customFormat="1" ht="11.25" outlineLevel="4" x14ac:dyDescent="0.2">
      <c r="A216" s="37"/>
      <c r="B216" s="38"/>
      <c r="C216" s="39" t="s">
        <v>784</v>
      </c>
      <c r="D216" s="39"/>
      <c r="E216" s="38"/>
      <c r="F216" s="40">
        <v>199.5</v>
      </c>
      <c r="G216" s="41"/>
      <c r="H216" s="42"/>
      <c r="I216" s="41"/>
      <c r="J216" s="43"/>
      <c r="K216" s="44"/>
      <c r="L216" s="41"/>
      <c r="M216" s="41"/>
      <c r="N216" s="41"/>
      <c r="O216" s="58" t="s">
        <v>2</v>
      </c>
      <c r="P216" s="41"/>
      <c r="Q216" s="41"/>
    </row>
    <row r="217" spans="1:17" s="36" customFormat="1" ht="11.25" outlineLevel="4" x14ac:dyDescent="0.2">
      <c r="A217" s="37"/>
      <c r="B217" s="38"/>
      <c r="C217" s="39" t="s">
        <v>757</v>
      </c>
      <c r="D217" s="39"/>
      <c r="E217" s="38"/>
      <c r="F217" s="40">
        <v>25.33</v>
      </c>
      <c r="G217" s="41"/>
      <c r="H217" s="42"/>
      <c r="I217" s="41"/>
      <c r="J217" s="43"/>
      <c r="K217" s="44"/>
      <c r="L217" s="41"/>
      <c r="M217" s="41"/>
      <c r="N217" s="41"/>
      <c r="O217" s="58" t="s">
        <v>2</v>
      </c>
      <c r="P217" s="41"/>
      <c r="Q217" s="41"/>
    </row>
    <row r="218" spans="1:17" s="30" customFormat="1" ht="24" outlineLevel="3" x14ac:dyDescent="0.2">
      <c r="A218" s="12">
        <v>8</v>
      </c>
      <c r="B218" s="31" t="s">
        <v>145</v>
      </c>
      <c r="C218" s="32" t="s">
        <v>1963</v>
      </c>
      <c r="D218" s="32"/>
      <c r="E218" s="13" t="s">
        <v>7</v>
      </c>
      <c r="F218" s="33">
        <v>78.644000000000005</v>
      </c>
      <c r="G218" s="14">
        <v>5</v>
      </c>
      <c r="H218" s="33">
        <f>F218*(1+G218/100)</f>
        <v>82.576200000000014</v>
      </c>
      <c r="I218" s="14"/>
      <c r="J218" s="15">
        <f>H218*I218</f>
        <v>0</v>
      </c>
      <c r="K218" s="34">
        <v>8.0000000000000002E-3</v>
      </c>
      <c r="L218" s="35">
        <f>H218*K218</f>
        <v>0.66060960000000013</v>
      </c>
      <c r="M218" s="34"/>
      <c r="N218" s="35">
        <f>H218*M218</f>
        <v>0</v>
      </c>
      <c r="O218" s="15">
        <v>21</v>
      </c>
      <c r="P218" s="15">
        <f>J218*(O218/100)</f>
        <v>0</v>
      </c>
      <c r="Q218" s="15">
        <f>J218+P218</f>
        <v>0</v>
      </c>
    </row>
    <row r="219" spans="1:17" s="36" customFormat="1" ht="11.25" outlineLevel="4" x14ac:dyDescent="0.2">
      <c r="A219" s="37"/>
      <c r="B219" s="38"/>
      <c r="C219" s="39" t="s">
        <v>785</v>
      </c>
      <c r="D219" s="39"/>
      <c r="E219" s="38"/>
      <c r="F219" s="40">
        <v>78.644000000000005</v>
      </c>
      <c r="G219" s="41"/>
      <c r="H219" s="42"/>
      <c r="I219" s="41"/>
      <c r="J219" s="43"/>
      <c r="K219" s="44"/>
      <c r="L219" s="41"/>
      <c r="M219" s="41"/>
      <c r="N219" s="41"/>
      <c r="O219" s="58" t="s">
        <v>2</v>
      </c>
      <c r="P219" s="41"/>
      <c r="Q219" s="41"/>
    </row>
    <row r="220" spans="1:17" s="30" customFormat="1" ht="12" outlineLevel="3" x14ac:dyDescent="0.2">
      <c r="A220" s="12">
        <v>9</v>
      </c>
      <c r="B220" s="31" t="s">
        <v>236</v>
      </c>
      <c r="C220" s="32" t="s">
        <v>1800</v>
      </c>
      <c r="D220" s="32"/>
      <c r="E220" s="13" t="s">
        <v>7</v>
      </c>
      <c r="F220" s="33">
        <v>1390.9449999999999</v>
      </c>
      <c r="G220" s="14">
        <v>0</v>
      </c>
      <c r="H220" s="33">
        <f>F220*(1+G220/100)</f>
        <v>1390.9449999999999</v>
      </c>
      <c r="I220" s="14"/>
      <c r="J220" s="15">
        <f>H220*I220</f>
        <v>0</v>
      </c>
      <c r="K220" s="34">
        <v>3.0000000000000001E-5</v>
      </c>
      <c r="L220" s="35">
        <f>H220*K220</f>
        <v>4.1728349999999997E-2</v>
      </c>
      <c r="M220" s="34"/>
      <c r="N220" s="35">
        <f>H220*M220</f>
        <v>0</v>
      </c>
      <c r="O220" s="15">
        <v>21</v>
      </c>
      <c r="P220" s="15">
        <f>J220*(O220/100)</f>
        <v>0</v>
      </c>
      <c r="Q220" s="15">
        <f>J220+P220</f>
        <v>0</v>
      </c>
    </row>
    <row r="221" spans="1:17" s="36" customFormat="1" ht="11.25" outlineLevel="4" x14ac:dyDescent="0.2">
      <c r="A221" s="37"/>
      <c r="B221" s="38"/>
      <c r="C221" s="39" t="s">
        <v>826</v>
      </c>
      <c r="D221" s="39"/>
      <c r="E221" s="38"/>
      <c r="F221" s="40">
        <v>1003.5</v>
      </c>
      <c r="G221" s="41"/>
      <c r="H221" s="42"/>
      <c r="I221" s="41"/>
      <c r="J221" s="43"/>
      <c r="K221" s="44"/>
      <c r="L221" s="41"/>
      <c r="M221" s="41"/>
      <c r="N221" s="41"/>
      <c r="O221" s="58" t="s">
        <v>2</v>
      </c>
      <c r="P221" s="41"/>
      <c r="Q221" s="41"/>
    </row>
    <row r="222" spans="1:17" s="36" customFormat="1" ht="11.25" outlineLevel="4" x14ac:dyDescent="0.2">
      <c r="A222" s="37"/>
      <c r="B222" s="38"/>
      <c r="C222" s="39" t="s">
        <v>827</v>
      </c>
      <c r="D222" s="39"/>
      <c r="E222" s="38"/>
      <c r="F222" s="40">
        <v>162.61500000000001</v>
      </c>
      <c r="G222" s="41"/>
      <c r="H222" s="42"/>
      <c r="I222" s="41"/>
      <c r="J222" s="43"/>
      <c r="K222" s="44"/>
      <c r="L222" s="41"/>
      <c r="M222" s="41"/>
      <c r="N222" s="41"/>
      <c r="O222" s="58" t="s">
        <v>2</v>
      </c>
      <c r="P222" s="41"/>
      <c r="Q222" s="41"/>
    </row>
    <row r="223" spans="1:17" s="36" customFormat="1" ht="11.25" outlineLevel="4" x14ac:dyDescent="0.2">
      <c r="A223" s="37"/>
      <c r="B223" s="38"/>
      <c r="C223" s="39" t="s">
        <v>784</v>
      </c>
      <c r="D223" s="39"/>
      <c r="E223" s="38"/>
      <c r="F223" s="40">
        <v>199.5</v>
      </c>
      <c r="G223" s="41"/>
      <c r="H223" s="42"/>
      <c r="I223" s="41"/>
      <c r="J223" s="43"/>
      <c r="K223" s="44"/>
      <c r="L223" s="41"/>
      <c r="M223" s="41"/>
      <c r="N223" s="41"/>
      <c r="O223" s="58" t="s">
        <v>2</v>
      </c>
      <c r="P223" s="41"/>
      <c r="Q223" s="41"/>
    </row>
    <row r="224" spans="1:17" s="36" customFormat="1" ht="11.25" outlineLevel="4" x14ac:dyDescent="0.2">
      <c r="A224" s="37"/>
      <c r="B224" s="38"/>
      <c r="C224" s="39" t="s">
        <v>757</v>
      </c>
      <c r="D224" s="39"/>
      <c r="E224" s="38"/>
      <c r="F224" s="40">
        <v>25.33</v>
      </c>
      <c r="G224" s="41"/>
      <c r="H224" s="42"/>
      <c r="I224" s="41"/>
      <c r="J224" s="43"/>
      <c r="K224" s="44"/>
      <c r="L224" s="41"/>
      <c r="M224" s="41"/>
      <c r="N224" s="41"/>
      <c r="O224" s="58" t="s">
        <v>2</v>
      </c>
      <c r="P224" s="41"/>
      <c r="Q224" s="41"/>
    </row>
    <row r="225" spans="1:17" s="30" customFormat="1" ht="12" outlineLevel="3" x14ac:dyDescent="0.2">
      <c r="A225" s="12">
        <v>10</v>
      </c>
      <c r="B225" s="31" t="s">
        <v>559</v>
      </c>
      <c r="C225" s="32" t="s">
        <v>1774</v>
      </c>
      <c r="D225" s="32"/>
      <c r="E225" s="13" t="s">
        <v>7</v>
      </c>
      <c r="F225" s="33">
        <v>224.83</v>
      </c>
      <c r="G225" s="14">
        <v>0</v>
      </c>
      <c r="H225" s="33">
        <f>F225*(1+G225/100)</f>
        <v>224.83</v>
      </c>
      <c r="I225" s="14"/>
      <c r="J225" s="15">
        <f>H225*I225</f>
        <v>0</v>
      </c>
      <c r="K225" s="34"/>
      <c r="L225" s="35">
        <f>H225*K225</f>
        <v>0</v>
      </c>
      <c r="M225" s="34"/>
      <c r="N225" s="35">
        <f>H225*M225</f>
        <v>0</v>
      </c>
      <c r="O225" s="15">
        <v>21</v>
      </c>
      <c r="P225" s="15">
        <f>J225*(O225/100)</f>
        <v>0</v>
      </c>
      <c r="Q225" s="15">
        <f>J225+P225</f>
        <v>0</v>
      </c>
    </row>
    <row r="226" spans="1:17" s="36" customFormat="1" ht="11.25" outlineLevel="4" x14ac:dyDescent="0.2">
      <c r="A226" s="37"/>
      <c r="B226" s="38"/>
      <c r="C226" s="39" t="s">
        <v>757</v>
      </c>
      <c r="D226" s="39"/>
      <c r="E226" s="38"/>
      <c r="F226" s="40">
        <v>25.33</v>
      </c>
      <c r="G226" s="41"/>
      <c r="H226" s="42"/>
      <c r="I226" s="41"/>
      <c r="J226" s="43"/>
      <c r="K226" s="44"/>
      <c r="L226" s="41"/>
      <c r="M226" s="41"/>
      <c r="N226" s="41"/>
      <c r="O226" s="58" t="s">
        <v>2</v>
      </c>
      <c r="P226" s="41"/>
      <c r="Q226" s="41"/>
    </row>
    <row r="227" spans="1:17" s="36" customFormat="1" ht="11.25" outlineLevel="4" x14ac:dyDescent="0.2">
      <c r="A227" s="37"/>
      <c r="B227" s="38"/>
      <c r="C227" s="39" t="s">
        <v>784</v>
      </c>
      <c r="D227" s="39"/>
      <c r="E227" s="38"/>
      <c r="F227" s="40">
        <v>199.5</v>
      </c>
      <c r="G227" s="41"/>
      <c r="H227" s="42"/>
      <c r="I227" s="41"/>
      <c r="J227" s="43"/>
      <c r="K227" s="44"/>
      <c r="L227" s="41"/>
      <c r="M227" s="41"/>
      <c r="N227" s="41"/>
      <c r="O227" s="58" t="s">
        <v>2</v>
      </c>
      <c r="P227" s="41"/>
      <c r="Q227" s="41"/>
    </row>
    <row r="228" spans="1:17" s="30" customFormat="1" ht="12" outlineLevel="3" x14ac:dyDescent="0.2">
      <c r="A228" s="12">
        <v>11</v>
      </c>
      <c r="B228" s="31" t="s">
        <v>451</v>
      </c>
      <c r="C228" s="32" t="s">
        <v>1812</v>
      </c>
      <c r="D228" s="32"/>
      <c r="E228" s="13" t="s">
        <v>7</v>
      </c>
      <c r="F228" s="33">
        <v>1390.9449999999999</v>
      </c>
      <c r="G228" s="14">
        <v>20</v>
      </c>
      <c r="H228" s="33">
        <f>F228*(1+G228/100)</f>
        <v>1669.1339999999998</v>
      </c>
      <c r="I228" s="14"/>
      <c r="J228" s="15">
        <f>H228*I228</f>
        <v>0</v>
      </c>
      <c r="K228" s="34">
        <v>1.2999999999999999E-4</v>
      </c>
      <c r="L228" s="35">
        <f>H228*K228</f>
        <v>0.21698741999999996</v>
      </c>
      <c r="M228" s="34"/>
      <c r="N228" s="35">
        <f>H228*M228</f>
        <v>0</v>
      </c>
      <c r="O228" s="15">
        <v>21</v>
      </c>
      <c r="P228" s="15">
        <f>J228*(O228/100)</f>
        <v>0</v>
      </c>
      <c r="Q228" s="15">
        <f>J228+P228</f>
        <v>0</v>
      </c>
    </row>
    <row r="229" spans="1:17" s="30" customFormat="1" ht="12" outlineLevel="3" x14ac:dyDescent="0.2">
      <c r="A229" s="12">
        <v>12</v>
      </c>
      <c r="B229" s="31" t="s">
        <v>401</v>
      </c>
      <c r="C229" s="32" t="s">
        <v>1819</v>
      </c>
      <c r="D229" s="32"/>
      <c r="E229" s="13" t="s">
        <v>0</v>
      </c>
      <c r="F229" s="33">
        <f>SUM(J170:J228)/100</f>
        <v>0</v>
      </c>
      <c r="G229" s="14">
        <v>0</v>
      </c>
      <c r="H229" s="33">
        <f>F229*(1+G229/100)</f>
        <v>0</v>
      </c>
      <c r="I229" s="14"/>
      <c r="J229" s="15">
        <f>H229*I229</f>
        <v>0</v>
      </c>
      <c r="K229" s="34"/>
      <c r="L229" s="35">
        <f>H229*K229</f>
        <v>0</v>
      </c>
      <c r="M229" s="34"/>
      <c r="N229" s="35">
        <f>H229*M229</f>
        <v>0</v>
      </c>
      <c r="O229" s="15">
        <v>21</v>
      </c>
      <c r="P229" s="15">
        <f>J229*(O229/100)</f>
        <v>0</v>
      </c>
      <c r="Q229" s="15">
        <f>J229+P229</f>
        <v>0</v>
      </c>
    </row>
    <row r="230" spans="1:17" s="60" customFormat="1" ht="12.75" customHeight="1" outlineLevel="3" x14ac:dyDescent="0.2">
      <c r="A230" s="61"/>
      <c r="B230" s="62"/>
      <c r="C230" s="63"/>
      <c r="D230" s="65"/>
      <c r="E230" s="62"/>
      <c r="F230" s="64"/>
      <c r="G230" s="65"/>
      <c r="H230" s="64"/>
      <c r="I230" s="65"/>
      <c r="J230" s="66"/>
      <c r="K230" s="67"/>
      <c r="L230" s="65"/>
      <c r="M230" s="65"/>
      <c r="N230" s="65"/>
      <c r="O230" s="59" t="s">
        <v>2</v>
      </c>
      <c r="P230" s="65"/>
      <c r="Q230" s="65"/>
    </row>
    <row r="231" spans="1:17" s="21" customFormat="1" ht="16.5" customHeight="1" outlineLevel="2" x14ac:dyDescent="0.2">
      <c r="A231" s="22"/>
      <c r="B231" s="23"/>
      <c r="C231" s="23" t="s">
        <v>1490</v>
      </c>
      <c r="D231" s="29"/>
      <c r="E231" s="6"/>
      <c r="F231" s="24"/>
      <c r="G231" s="25"/>
      <c r="H231" s="24"/>
      <c r="I231" s="25"/>
      <c r="J231" s="26">
        <f>SUBTOTAL(9,J232:J257)</f>
        <v>0</v>
      </c>
      <c r="K231" s="27"/>
      <c r="L231" s="28">
        <f>SUBTOTAL(9,L232:L257)</f>
        <v>2.3933517200000005</v>
      </c>
      <c r="M231" s="25"/>
      <c r="N231" s="28">
        <f>SUBTOTAL(9,N232:N257)</f>
        <v>1.0561232</v>
      </c>
      <c r="O231" s="57" t="s">
        <v>2</v>
      </c>
      <c r="P231" s="26">
        <f>SUBTOTAL(9,P232:P257)</f>
        <v>0</v>
      </c>
      <c r="Q231" s="26">
        <f>SUBTOTAL(9,Q232:Q257)</f>
        <v>0</v>
      </c>
    </row>
    <row r="232" spans="1:17" s="30" customFormat="1" ht="24" outlineLevel="3" x14ac:dyDescent="0.2">
      <c r="A232" s="12">
        <v>1</v>
      </c>
      <c r="B232" s="31" t="s">
        <v>564</v>
      </c>
      <c r="C232" s="32" t="s">
        <v>2019</v>
      </c>
      <c r="D232" s="32" t="s">
        <v>56</v>
      </c>
      <c r="E232" s="13" t="s">
        <v>24</v>
      </c>
      <c r="F232" s="33">
        <v>40</v>
      </c>
      <c r="G232" s="14">
        <v>0</v>
      </c>
      <c r="H232" s="33">
        <f>F232*(1+G232/100)</f>
        <v>40</v>
      </c>
      <c r="I232" s="14"/>
      <c r="J232" s="15">
        <f>H232*I232</f>
        <v>0</v>
      </c>
      <c r="K232" s="34"/>
      <c r="L232" s="35">
        <f>H232*K232</f>
        <v>0</v>
      </c>
      <c r="M232" s="34"/>
      <c r="N232" s="35">
        <f>H232*M232</f>
        <v>0</v>
      </c>
      <c r="O232" s="15">
        <v>21</v>
      </c>
      <c r="P232" s="15">
        <f>J232*(O232/100)</f>
        <v>0</v>
      </c>
      <c r="Q232" s="15">
        <f>J232+P232</f>
        <v>0</v>
      </c>
    </row>
    <row r="233" spans="1:17" s="30" customFormat="1" ht="24" outlineLevel="3" x14ac:dyDescent="0.2">
      <c r="A233" s="12">
        <v>2</v>
      </c>
      <c r="B233" s="31" t="s">
        <v>565</v>
      </c>
      <c r="C233" s="32" t="s">
        <v>1879</v>
      </c>
      <c r="D233" s="32" t="s">
        <v>56</v>
      </c>
      <c r="E233" s="13" t="s">
        <v>24</v>
      </c>
      <c r="F233" s="33">
        <v>10</v>
      </c>
      <c r="G233" s="14">
        <v>0</v>
      </c>
      <c r="H233" s="33">
        <f>F233*(1+G233/100)</f>
        <v>10</v>
      </c>
      <c r="I233" s="14"/>
      <c r="J233" s="15">
        <f>H233*I233</f>
        <v>0</v>
      </c>
      <c r="K233" s="34"/>
      <c r="L233" s="35">
        <f>H233*K233</f>
        <v>0</v>
      </c>
      <c r="M233" s="34"/>
      <c r="N233" s="35">
        <f>H233*M233</f>
        <v>0</v>
      </c>
      <c r="O233" s="15">
        <v>21</v>
      </c>
      <c r="P233" s="15">
        <f>J233*(O233/100)</f>
        <v>0</v>
      </c>
      <c r="Q233" s="15">
        <f>J233+P233</f>
        <v>0</v>
      </c>
    </row>
    <row r="234" spans="1:17" s="30" customFormat="1" ht="24" outlineLevel="3" x14ac:dyDescent="0.2">
      <c r="A234" s="12">
        <v>3</v>
      </c>
      <c r="B234" s="31" t="s">
        <v>88</v>
      </c>
      <c r="C234" s="32" t="s">
        <v>1888</v>
      </c>
      <c r="D234" s="32" t="s">
        <v>56</v>
      </c>
      <c r="E234" s="13" t="s">
        <v>8</v>
      </c>
      <c r="F234" s="33">
        <v>10</v>
      </c>
      <c r="G234" s="14">
        <v>0</v>
      </c>
      <c r="H234" s="33">
        <f>F234*(1+G234/100)</f>
        <v>10</v>
      </c>
      <c r="I234" s="14"/>
      <c r="J234" s="15">
        <f>H234*I234</f>
        <v>0</v>
      </c>
      <c r="K234" s="34"/>
      <c r="L234" s="35">
        <f>H234*K234</f>
        <v>0</v>
      </c>
      <c r="M234" s="34"/>
      <c r="N234" s="35">
        <f>H234*M234</f>
        <v>0</v>
      </c>
      <c r="O234" s="15">
        <v>21</v>
      </c>
      <c r="P234" s="15">
        <f>J234*(O234/100)</f>
        <v>0</v>
      </c>
      <c r="Q234" s="15">
        <f>J234+P234</f>
        <v>0</v>
      </c>
    </row>
    <row r="235" spans="1:17" s="30" customFormat="1" ht="36" outlineLevel="3" x14ac:dyDescent="0.2">
      <c r="A235" s="12">
        <v>4</v>
      </c>
      <c r="B235" s="31" t="s">
        <v>568</v>
      </c>
      <c r="C235" s="32" t="s">
        <v>1891</v>
      </c>
      <c r="D235" s="32" t="s">
        <v>1606</v>
      </c>
      <c r="E235" s="13" t="s">
        <v>7</v>
      </c>
      <c r="F235" s="33">
        <v>120.014</v>
      </c>
      <c r="G235" s="14">
        <v>0</v>
      </c>
      <c r="H235" s="33">
        <f>F235*(1+G235/100)</f>
        <v>120.014</v>
      </c>
      <c r="I235" s="14"/>
      <c r="J235" s="15">
        <f>H235*I235</f>
        <v>0</v>
      </c>
      <c r="K235" s="34"/>
      <c r="L235" s="35">
        <f>H235*K235</f>
        <v>0</v>
      </c>
      <c r="M235" s="34">
        <v>8.8000000000000005E-3</v>
      </c>
      <c r="N235" s="35">
        <f>H235*M235</f>
        <v>1.0561232</v>
      </c>
      <c r="O235" s="15">
        <v>21</v>
      </c>
      <c r="P235" s="15">
        <f>J235*(O235/100)</f>
        <v>0</v>
      </c>
      <c r="Q235" s="15">
        <f>J235+P235</f>
        <v>0</v>
      </c>
    </row>
    <row r="236" spans="1:17" s="36" customFormat="1" ht="11.25" outlineLevel="4" x14ac:dyDescent="0.2">
      <c r="A236" s="37"/>
      <c r="B236" s="38"/>
      <c r="C236" s="39" t="s">
        <v>101</v>
      </c>
      <c r="D236" s="39"/>
      <c r="E236" s="38"/>
      <c r="F236" s="40">
        <v>0</v>
      </c>
      <c r="G236" s="41"/>
      <c r="H236" s="42"/>
      <c r="I236" s="41"/>
      <c r="J236" s="43"/>
      <c r="K236" s="44"/>
      <c r="L236" s="41"/>
      <c r="M236" s="41"/>
      <c r="N236" s="41"/>
      <c r="O236" s="58" t="s">
        <v>2</v>
      </c>
      <c r="P236" s="41"/>
      <c r="Q236" s="41"/>
    </row>
    <row r="237" spans="1:17" s="36" customFormat="1" ht="11.25" outlineLevel="4" x14ac:dyDescent="0.2">
      <c r="A237" s="37"/>
      <c r="B237" s="38"/>
      <c r="C237" s="39" t="s">
        <v>1475</v>
      </c>
      <c r="D237" s="39"/>
      <c r="E237" s="38"/>
      <c r="F237" s="40">
        <v>0</v>
      </c>
      <c r="G237" s="41"/>
      <c r="H237" s="42"/>
      <c r="I237" s="41"/>
      <c r="J237" s="43"/>
      <c r="K237" s="44"/>
      <c r="L237" s="41"/>
      <c r="M237" s="41"/>
      <c r="N237" s="41"/>
      <c r="O237" s="58" t="s">
        <v>2</v>
      </c>
      <c r="P237" s="41"/>
      <c r="Q237" s="41"/>
    </row>
    <row r="238" spans="1:17" s="36" customFormat="1" ht="11.25" outlineLevel="4" x14ac:dyDescent="0.2">
      <c r="A238" s="37"/>
      <c r="B238" s="38"/>
      <c r="C238" s="39" t="s">
        <v>32</v>
      </c>
      <c r="D238" s="39"/>
      <c r="E238" s="38"/>
      <c r="F238" s="40">
        <v>0</v>
      </c>
      <c r="G238" s="41"/>
      <c r="H238" s="42"/>
      <c r="I238" s="41"/>
      <c r="J238" s="43"/>
      <c r="K238" s="44"/>
      <c r="L238" s="41"/>
      <c r="M238" s="41"/>
      <c r="N238" s="41"/>
      <c r="O238" s="58" t="s">
        <v>2</v>
      </c>
      <c r="P238" s="41"/>
      <c r="Q238" s="41"/>
    </row>
    <row r="239" spans="1:17" s="36" customFormat="1" ht="11.25" outlineLevel="4" x14ac:dyDescent="0.2">
      <c r="A239" s="37"/>
      <c r="B239" s="38"/>
      <c r="C239" s="39" t="s">
        <v>751</v>
      </c>
      <c r="D239" s="39"/>
      <c r="E239" s="38"/>
      <c r="F239" s="40">
        <v>99.75</v>
      </c>
      <c r="G239" s="41"/>
      <c r="H239" s="42"/>
      <c r="I239" s="41"/>
      <c r="J239" s="43"/>
      <c r="K239" s="44"/>
      <c r="L239" s="41"/>
      <c r="M239" s="41"/>
      <c r="N239" s="41"/>
      <c r="O239" s="58" t="s">
        <v>2</v>
      </c>
      <c r="P239" s="41"/>
      <c r="Q239" s="41"/>
    </row>
    <row r="240" spans="1:17" s="36" customFormat="1" ht="11.25" outlineLevel="4" x14ac:dyDescent="0.2">
      <c r="A240" s="37"/>
      <c r="B240" s="38"/>
      <c r="C240" s="39" t="s">
        <v>102</v>
      </c>
      <c r="D240" s="39"/>
      <c r="E240" s="38"/>
      <c r="F240" s="40">
        <v>0</v>
      </c>
      <c r="G240" s="41"/>
      <c r="H240" s="42"/>
      <c r="I240" s="41"/>
      <c r="J240" s="43"/>
      <c r="K240" s="44"/>
      <c r="L240" s="41"/>
      <c r="M240" s="41"/>
      <c r="N240" s="41"/>
      <c r="O240" s="58" t="s">
        <v>2</v>
      </c>
      <c r="P240" s="41"/>
      <c r="Q240" s="41"/>
    </row>
    <row r="241" spans="1:17" s="36" customFormat="1" ht="11.25" outlineLevel="4" x14ac:dyDescent="0.2">
      <c r="A241" s="37"/>
      <c r="B241" s="38"/>
      <c r="C241" s="39" t="s">
        <v>1476</v>
      </c>
      <c r="D241" s="39"/>
      <c r="E241" s="38"/>
      <c r="F241" s="40">
        <v>0</v>
      </c>
      <c r="G241" s="41"/>
      <c r="H241" s="42"/>
      <c r="I241" s="41"/>
      <c r="J241" s="43"/>
      <c r="K241" s="44"/>
      <c r="L241" s="41"/>
      <c r="M241" s="41"/>
      <c r="N241" s="41"/>
      <c r="O241" s="58" t="s">
        <v>2</v>
      </c>
      <c r="P241" s="41"/>
      <c r="Q241" s="41"/>
    </row>
    <row r="242" spans="1:17" s="36" customFormat="1" ht="11.25" outlineLevel="4" x14ac:dyDescent="0.2">
      <c r="A242" s="37"/>
      <c r="B242" s="38"/>
      <c r="C242" s="39" t="s">
        <v>30</v>
      </c>
      <c r="D242" s="39"/>
      <c r="E242" s="38"/>
      <c r="F242" s="40">
        <v>0</v>
      </c>
      <c r="G242" s="41"/>
      <c r="H242" s="42"/>
      <c r="I242" s="41"/>
      <c r="J242" s="43"/>
      <c r="K242" s="44"/>
      <c r="L242" s="41"/>
      <c r="M242" s="41"/>
      <c r="N242" s="41"/>
      <c r="O242" s="58" t="s">
        <v>2</v>
      </c>
      <c r="P242" s="41"/>
      <c r="Q242" s="41"/>
    </row>
    <row r="243" spans="1:17" s="36" customFormat="1" ht="11.25" outlineLevel="4" x14ac:dyDescent="0.2">
      <c r="A243" s="37"/>
      <c r="B243" s="38"/>
      <c r="C243" s="39" t="s">
        <v>1257</v>
      </c>
      <c r="D243" s="39"/>
      <c r="E243" s="38"/>
      <c r="F243" s="40">
        <v>20.263999999999999</v>
      </c>
      <c r="G243" s="41"/>
      <c r="H243" s="42"/>
      <c r="I243" s="41"/>
      <c r="J243" s="43"/>
      <c r="K243" s="44"/>
      <c r="L243" s="41"/>
      <c r="M243" s="41"/>
      <c r="N243" s="41"/>
      <c r="O243" s="58" t="s">
        <v>2</v>
      </c>
      <c r="P243" s="41"/>
      <c r="Q243" s="41"/>
    </row>
    <row r="244" spans="1:17" s="30" customFormat="1" ht="36" outlineLevel="3" x14ac:dyDescent="0.2">
      <c r="A244" s="12">
        <v>5</v>
      </c>
      <c r="B244" s="31" t="s">
        <v>243</v>
      </c>
      <c r="C244" s="32" t="s">
        <v>1864</v>
      </c>
      <c r="D244" s="32" t="s">
        <v>1606</v>
      </c>
      <c r="E244" s="13" t="s">
        <v>7</v>
      </c>
      <c r="F244" s="33">
        <v>120.014</v>
      </c>
      <c r="G244" s="14">
        <v>0</v>
      </c>
      <c r="H244" s="33">
        <f>F244*(1+G244/100)</f>
        <v>120.014</v>
      </c>
      <c r="I244" s="14"/>
      <c r="J244" s="15">
        <f>H244*I244</f>
        <v>0</v>
      </c>
      <c r="K244" s="34">
        <v>1.9460000000000002E-2</v>
      </c>
      <c r="L244" s="35">
        <f>H244*K244</f>
        <v>2.3354724400000002</v>
      </c>
      <c r="M244" s="34"/>
      <c r="N244" s="35">
        <f>H244*M244</f>
        <v>0</v>
      </c>
      <c r="O244" s="15">
        <v>21</v>
      </c>
      <c r="P244" s="15">
        <f>J244*(O244/100)</f>
        <v>0</v>
      </c>
      <c r="Q244" s="15">
        <f>J244+P244</f>
        <v>0</v>
      </c>
    </row>
    <row r="245" spans="1:17" s="30" customFormat="1" ht="12" outlineLevel="3" x14ac:dyDescent="0.2">
      <c r="A245" s="12">
        <v>6</v>
      </c>
      <c r="B245" s="31" t="s">
        <v>89</v>
      </c>
      <c r="C245" s="32" t="s">
        <v>1586</v>
      </c>
      <c r="D245" s="32"/>
      <c r="E245" s="13" t="s">
        <v>8</v>
      </c>
      <c r="F245" s="33">
        <v>3.0003500000000001</v>
      </c>
      <c r="G245" s="14">
        <v>12</v>
      </c>
      <c r="H245" s="33">
        <f>F245*(1+G245/100)</f>
        <v>3.3603920000000005</v>
      </c>
      <c r="I245" s="14"/>
      <c r="J245" s="15">
        <f>H245*I245</f>
        <v>0</v>
      </c>
      <c r="K245" s="34"/>
      <c r="L245" s="35">
        <f>H245*K245</f>
        <v>0</v>
      </c>
      <c r="M245" s="34"/>
      <c r="N245" s="35">
        <f>H245*M245</f>
        <v>0</v>
      </c>
      <c r="O245" s="15">
        <v>21</v>
      </c>
      <c r="P245" s="15">
        <f>J245*(O245/100)</f>
        <v>0</v>
      </c>
      <c r="Q245" s="15">
        <f>J245+P245</f>
        <v>0</v>
      </c>
    </row>
    <row r="246" spans="1:17" s="36" customFormat="1" ht="11.25" outlineLevel="4" x14ac:dyDescent="0.2">
      <c r="A246" s="37"/>
      <c r="B246" s="38"/>
      <c r="C246" s="39" t="s">
        <v>671</v>
      </c>
      <c r="D246" s="39"/>
      <c r="E246" s="38"/>
      <c r="F246" s="40">
        <v>3.0003500000000001</v>
      </c>
      <c r="G246" s="41"/>
      <c r="H246" s="42"/>
      <c r="I246" s="41"/>
      <c r="J246" s="43"/>
      <c r="K246" s="44"/>
      <c r="L246" s="41"/>
      <c r="M246" s="41"/>
      <c r="N246" s="41"/>
      <c r="O246" s="58" t="s">
        <v>2</v>
      </c>
      <c r="P246" s="41"/>
      <c r="Q246" s="41"/>
    </row>
    <row r="247" spans="1:17" s="30" customFormat="1" ht="12" outlineLevel="3" x14ac:dyDescent="0.2">
      <c r="A247" s="12">
        <v>7</v>
      </c>
      <c r="B247" s="31" t="s">
        <v>318</v>
      </c>
      <c r="C247" s="32" t="s">
        <v>1743</v>
      </c>
      <c r="D247" s="32"/>
      <c r="E247" s="13" t="s">
        <v>7</v>
      </c>
      <c r="F247" s="33">
        <v>120.014</v>
      </c>
      <c r="G247" s="14">
        <v>0</v>
      </c>
      <c r="H247" s="33">
        <f>F247*(1+G247/100)</f>
        <v>120.014</v>
      </c>
      <c r="I247" s="14"/>
      <c r="J247" s="15">
        <f>H247*I247</f>
        <v>0</v>
      </c>
      <c r="K247" s="34"/>
      <c r="L247" s="35">
        <f>H247*K247</f>
        <v>0</v>
      </c>
      <c r="M247" s="34"/>
      <c r="N247" s="35">
        <f>H247*M247</f>
        <v>0</v>
      </c>
      <c r="O247" s="15">
        <v>21</v>
      </c>
      <c r="P247" s="15">
        <f>J247*(O247/100)</f>
        <v>0</v>
      </c>
      <c r="Q247" s="15">
        <f>J247+P247</f>
        <v>0</v>
      </c>
    </row>
    <row r="248" spans="1:17" s="30" customFormat="1" ht="24" outlineLevel="3" x14ac:dyDescent="0.2">
      <c r="A248" s="12">
        <v>8</v>
      </c>
      <c r="B248" s="31" t="s">
        <v>319</v>
      </c>
      <c r="C248" s="32" t="s">
        <v>1980</v>
      </c>
      <c r="D248" s="32"/>
      <c r="E248" s="13" t="s">
        <v>7</v>
      </c>
      <c r="F248" s="33">
        <v>120.014</v>
      </c>
      <c r="G248" s="14">
        <v>0</v>
      </c>
      <c r="H248" s="33">
        <f>F248*(1+G248/100)</f>
        <v>120.014</v>
      </c>
      <c r="I248" s="14"/>
      <c r="J248" s="15">
        <f>H248*I248</f>
        <v>0</v>
      </c>
      <c r="K248" s="34">
        <v>2.2000000000000001E-4</v>
      </c>
      <c r="L248" s="35">
        <f>H248*K248</f>
        <v>2.6403079999999999E-2</v>
      </c>
      <c r="M248" s="34"/>
      <c r="N248" s="35">
        <f>H248*M248</f>
        <v>0</v>
      </c>
      <c r="O248" s="15">
        <v>21</v>
      </c>
      <c r="P248" s="15">
        <f>J248*(O248/100)</f>
        <v>0</v>
      </c>
      <c r="Q248" s="15">
        <f>J248+P248</f>
        <v>0</v>
      </c>
    </row>
    <row r="249" spans="1:17" s="30" customFormat="1" ht="12" outlineLevel="3" x14ac:dyDescent="0.2">
      <c r="A249" s="12">
        <v>9</v>
      </c>
      <c r="B249" s="31" t="s">
        <v>273</v>
      </c>
      <c r="C249" s="32" t="s">
        <v>1690</v>
      </c>
      <c r="D249" s="32"/>
      <c r="E249" s="13" t="s">
        <v>7</v>
      </c>
      <c r="F249" s="33">
        <v>224.83</v>
      </c>
      <c r="G249" s="14">
        <v>0</v>
      </c>
      <c r="H249" s="33">
        <f>F249*(1+G249/100)</f>
        <v>224.83</v>
      </c>
      <c r="I249" s="14"/>
      <c r="J249" s="15">
        <f>H249*I249</f>
        <v>0</v>
      </c>
      <c r="K249" s="34">
        <v>1.3999999999999999E-4</v>
      </c>
      <c r="L249" s="35">
        <f>H249*K249</f>
        <v>3.1476199999999996E-2</v>
      </c>
      <c r="M249" s="34"/>
      <c r="N249" s="35">
        <f>H249*M249</f>
        <v>0</v>
      </c>
      <c r="O249" s="15">
        <v>21</v>
      </c>
      <c r="P249" s="15">
        <f>J249*(O249/100)</f>
        <v>0</v>
      </c>
      <c r="Q249" s="15">
        <f>J249+P249</f>
        <v>0</v>
      </c>
    </row>
    <row r="250" spans="1:17" s="36" customFormat="1" ht="11.25" outlineLevel="4" x14ac:dyDescent="0.2">
      <c r="A250" s="37"/>
      <c r="B250" s="38"/>
      <c r="C250" s="39" t="s">
        <v>101</v>
      </c>
      <c r="D250" s="39"/>
      <c r="E250" s="38"/>
      <c r="F250" s="40">
        <v>0</v>
      </c>
      <c r="G250" s="41"/>
      <c r="H250" s="42"/>
      <c r="I250" s="41"/>
      <c r="J250" s="43"/>
      <c r="K250" s="44"/>
      <c r="L250" s="41"/>
      <c r="M250" s="41"/>
      <c r="N250" s="41"/>
      <c r="O250" s="58" t="s">
        <v>2</v>
      </c>
      <c r="P250" s="41"/>
      <c r="Q250" s="41"/>
    </row>
    <row r="251" spans="1:17" s="36" customFormat="1" ht="11.25" outlineLevel="4" x14ac:dyDescent="0.2">
      <c r="A251" s="37"/>
      <c r="B251" s="38"/>
      <c r="C251" s="39" t="s">
        <v>32</v>
      </c>
      <c r="D251" s="39"/>
      <c r="E251" s="38"/>
      <c r="F251" s="40">
        <v>0</v>
      </c>
      <c r="G251" s="41"/>
      <c r="H251" s="42"/>
      <c r="I251" s="41"/>
      <c r="J251" s="43"/>
      <c r="K251" s="44"/>
      <c r="L251" s="41"/>
      <c r="M251" s="41"/>
      <c r="N251" s="41"/>
      <c r="O251" s="58" t="s">
        <v>2</v>
      </c>
      <c r="P251" s="41"/>
      <c r="Q251" s="41"/>
    </row>
    <row r="252" spans="1:17" s="36" customFormat="1" ht="11.25" outlineLevel="4" x14ac:dyDescent="0.2">
      <c r="A252" s="37"/>
      <c r="B252" s="38"/>
      <c r="C252" s="39" t="s">
        <v>441</v>
      </c>
      <c r="D252" s="39"/>
      <c r="E252" s="38"/>
      <c r="F252" s="40">
        <v>199.5</v>
      </c>
      <c r="G252" s="41"/>
      <c r="H252" s="42"/>
      <c r="I252" s="41"/>
      <c r="J252" s="43"/>
      <c r="K252" s="44"/>
      <c r="L252" s="41"/>
      <c r="M252" s="41"/>
      <c r="N252" s="41"/>
      <c r="O252" s="58" t="s">
        <v>2</v>
      </c>
      <c r="P252" s="41"/>
      <c r="Q252" s="41"/>
    </row>
    <row r="253" spans="1:17" s="36" customFormat="1" ht="11.25" outlineLevel="4" x14ac:dyDescent="0.2">
      <c r="A253" s="37"/>
      <c r="B253" s="38"/>
      <c r="C253" s="39" t="s">
        <v>102</v>
      </c>
      <c r="D253" s="39"/>
      <c r="E253" s="38"/>
      <c r="F253" s="40">
        <v>0</v>
      </c>
      <c r="G253" s="41"/>
      <c r="H253" s="42"/>
      <c r="I253" s="41"/>
      <c r="J253" s="43"/>
      <c r="K253" s="44"/>
      <c r="L253" s="41"/>
      <c r="M253" s="41"/>
      <c r="N253" s="41"/>
      <c r="O253" s="58" t="s">
        <v>2</v>
      </c>
      <c r="P253" s="41"/>
      <c r="Q253" s="41"/>
    </row>
    <row r="254" spans="1:17" s="36" customFormat="1" ht="11.25" outlineLevel="4" x14ac:dyDescent="0.2">
      <c r="A254" s="37"/>
      <c r="B254" s="38"/>
      <c r="C254" s="39" t="s">
        <v>30</v>
      </c>
      <c r="D254" s="39"/>
      <c r="E254" s="38"/>
      <c r="F254" s="40">
        <v>0</v>
      </c>
      <c r="G254" s="41"/>
      <c r="H254" s="42"/>
      <c r="I254" s="41"/>
      <c r="J254" s="43"/>
      <c r="K254" s="44"/>
      <c r="L254" s="41"/>
      <c r="M254" s="41"/>
      <c r="N254" s="41"/>
      <c r="O254" s="58" t="s">
        <v>2</v>
      </c>
      <c r="P254" s="41"/>
      <c r="Q254" s="41"/>
    </row>
    <row r="255" spans="1:17" s="36" customFormat="1" ht="11.25" outlineLevel="4" x14ac:dyDescent="0.2">
      <c r="A255" s="37"/>
      <c r="B255" s="38"/>
      <c r="C255" s="39" t="s">
        <v>1133</v>
      </c>
      <c r="D255" s="39"/>
      <c r="E255" s="38"/>
      <c r="F255" s="40">
        <v>25.33</v>
      </c>
      <c r="G255" s="41"/>
      <c r="H255" s="42"/>
      <c r="I255" s="41"/>
      <c r="J255" s="43"/>
      <c r="K255" s="44"/>
      <c r="L255" s="41"/>
      <c r="M255" s="41"/>
      <c r="N255" s="41"/>
      <c r="O255" s="58" t="s">
        <v>2</v>
      </c>
      <c r="P255" s="41"/>
      <c r="Q255" s="41"/>
    </row>
    <row r="256" spans="1:17" s="30" customFormat="1" ht="12" outlineLevel="3" x14ac:dyDescent="0.2">
      <c r="A256" s="12">
        <v>10</v>
      </c>
      <c r="B256" s="31" t="s">
        <v>402</v>
      </c>
      <c r="C256" s="32" t="s">
        <v>1808</v>
      </c>
      <c r="D256" s="32"/>
      <c r="E256" s="13" t="s">
        <v>0</v>
      </c>
      <c r="F256" s="33">
        <f>SUM(J232:J249)/100</f>
        <v>0</v>
      </c>
      <c r="G256" s="14">
        <v>0</v>
      </c>
      <c r="H256" s="33">
        <f>F256*(1+G256/100)</f>
        <v>0</v>
      </c>
      <c r="I256" s="14"/>
      <c r="J256" s="15">
        <f>H256*I256</f>
        <v>0</v>
      </c>
      <c r="K256" s="34"/>
      <c r="L256" s="35">
        <f>H256*K256</f>
        <v>0</v>
      </c>
      <c r="M256" s="34"/>
      <c r="N256" s="35">
        <f>H256*M256</f>
        <v>0</v>
      </c>
      <c r="O256" s="15">
        <v>21</v>
      </c>
      <c r="P256" s="15">
        <f>J256*(O256/100)</f>
        <v>0</v>
      </c>
      <c r="Q256" s="15">
        <f>J256+P256</f>
        <v>0</v>
      </c>
    </row>
    <row r="257" spans="1:17" s="60" customFormat="1" ht="12.75" customHeight="1" outlineLevel="3" x14ac:dyDescent="0.2">
      <c r="A257" s="61"/>
      <c r="B257" s="62"/>
      <c r="C257" s="63"/>
      <c r="D257" s="65"/>
      <c r="E257" s="62"/>
      <c r="F257" s="64"/>
      <c r="G257" s="65"/>
      <c r="H257" s="64"/>
      <c r="I257" s="65"/>
      <c r="J257" s="66"/>
      <c r="K257" s="67"/>
      <c r="L257" s="65"/>
      <c r="M257" s="65"/>
      <c r="N257" s="65"/>
      <c r="O257" s="59" t="s">
        <v>2</v>
      </c>
      <c r="P257" s="65"/>
      <c r="Q257" s="65"/>
    </row>
    <row r="258" spans="1:17" s="21" customFormat="1" ht="16.5" customHeight="1" outlineLevel="2" x14ac:dyDescent="0.2">
      <c r="A258" s="22"/>
      <c r="B258" s="23"/>
      <c r="C258" s="23" t="s">
        <v>1469</v>
      </c>
      <c r="D258" s="29"/>
      <c r="E258" s="6"/>
      <c r="F258" s="24"/>
      <c r="G258" s="25"/>
      <c r="H258" s="24"/>
      <c r="I258" s="25"/>
      <c r="J258" s="26">
        <f>SUBTOTAL(9,J259:J269)</f>
        <v>0</v>
      </c>
      <c r="K258" s="27"/>
      <c r="L258" s="28">
        <f>SUBTOTAL(9,L259:L269)</f>
        <v>0.75719296800000024</v>
      </c>
      <c r="M258" s="25"/>
      <c r="N258" s="28">
        <f>SUBTOTAL(9,N259:N269)</f>
        <v>0</v>
      </c>
      <c r="O258" s="57" t="s">
        <v>2</v>
      </c>
      <c r="P258" s="26">
        <f>SUBTOTAL(9,P259:P269)</f>
        <v>0</v>
      </c>
      <c r="Q258" s="26">
        <f>SUBTOTAL(9,Q259:Q269)</f>
        <v>0</v>
      </c>
    </row>
    <row r="259" spans="1:17" s="30" customFormat="1" ht="36" outlineLevel="3" x14ac:dyDescent="0.2">
      <c r="A259" s="12">
        <v>1</v>
      </c>
      <c r="B259" s="31" t="s">
        <v>572</v>
      </c>
      <c r="C259" s="32" t="s">
        <v>2033</v>
      </c>
      <c r="D259" s="32"/>
      <c r="E259" s="13" t="s">
        <v>7</v>
      </c>
      <c r="F259" s="33">
        <v>37.548000000000009</v>
      </c>
      <c r="G259" s="14">
        <v>0</v>
      </c>
      <c r="H259" s="33">
        <f>F259*(1+G259/100)</f>
        <v>37.548000000000009</v>
      </c>
      <c r="I259" s="14"/>
      <c r="J259" s="15">
        <f>H259*I259</f>
        <v>0</v>
      </c>
      <c r="K259" s="34">
        <v>1.268E-2</v>
      </c>
      <c r="L259" s="35">
        <f>H259*K259</f>
        <v>0.47610864000000014</v>
      </c>
      <c r="M259" s="34"/>
      <c r="N259" s="35">
        <f>H259*M259</f>
        <v>0</v>
      </c>
      <c r="O259" s="15">
        <v>21</v>
      </c>
      <c r="P259" s="15">
        <f>J259*(O259/100)</f>
        <v>0</v>
      </c>
      <c r="Q259" s="15">
        <f>J259+P259</f>
        <v>0</v>
      </c>
    </row>
    <row r="260" spans="1:17" s="36" customFormat="1" ht="11.25" outlineLevel="4" x14ac:dyDescent="0.2">
      <c r="A260" s="37"/>
      <c r="B260" s="38"/>
      <c r="C260" s="39" t="s">
        <v>74</v>
      </c>
      <c r="D260" s="39"/>
      <c r="E260" s="38"/>
      <c r="F260" s="40">
        <v>0</v>
      </c>
      <c r="G260" s="41"/>
      <c r="H260" s="42"/>
      <c r="I260" s="41"/>
      <c r="J260" s="43"/>
      <c r="K260" s="44"/>
      <c r="L260" s="41"/>
      <c r="M260" s="41"/>
      <c r="N260" s="41"/>
      <c r="O260" s="58" t="s">
        <v>2</v>
      </c>
      <c r="P260" s="41"/>
      <c r="Q260" s="41"/>
    </row>
    <row r="261" spans="1:17" s="36" customFormat="1" ht="11.25" outlineLevel="4" x14ac:dyDescent="0.2">
      <c r="A261" s="37"/>
      <c r="B261" s="38"/>
      <c r="C261" s="39" t="s">
        <v>120</v>
      </c>
      <c r="D261" s="39"/>
      <c r="E261" s="38"/>
      <c r="F261" s="40">
        <v>0</v>
      </c>
      <c r="G261" s="41"/>
      <c r="H261" s="42"/>
      <c r="I261" s="41"/>
      <c r="J261" s="43"/>
      <c r="K261" s="44"/>
      <c r="L261" s="41"/>
      <c r="M261" s="41"/>
      <c r="N261" s="41"/>
      <c r="O261" s="58" t="s">
        <v>2</v>
      </c>
      <c r="P261" s="41"/>
      <c r="Q261" s="41"/>
    </row>
    <row r="262" spans="1:17" s="36" customFormat="1" ht="11.25" outlineLevel="4" x14ac:dyDescent="0.2">
      <c r="A262" s="37"/>
      <c r="B262" s="38"/>
      <c r="C262" s="39" t="s">
        <v>855</v>
      </c>
      <c r="D262" s="39"/>
      <c r="E262" s="38"/>
      <c r="F262" s="40">
        <v>37.548000000000009</v>
      </c>
      <c r="G262" s="41"/>
      <c r="H262" s="42"/>
      <c r="I262" s="41"/>
      <c r="J262" s="43"/>
      <c r="K262" s="44"/>
      <c r="L262" s="41"/>
      <c r="M262" s="41"/>
      <c r="N262" s="41"/>
      <c r="O262" s="58" t="s">
        <v>2</v>
      </c>
      <c r="P262" s="41"/>
      <c r="Q262" s="41"/>
    </row>
    <row r="263" spans="1:17" s="30" customFormat="1" ht="12" outlineLevel="3" x14ac:dyDescent="0.2">
      <c r="A263" s="12">
        <v>2</v>
      </c>
      <c r="B263" s="31" t="s">
        <v>260</v>
      </c>
      <c r="C263" s="32" t="s">
        <v>1565</v>
      </c>
      <c r="D263" s="32"/>
      <c r="E263" s="13" t="s">
        <v>7</v>
      </c>
      <c r="F263" s="33">
        <v>37.548000000000002</v>
      </c>
      <c r="G263" s="14">
        <v>0</v>
      </c>
      <c r="H263" s="33">
        <f t="shared" ref="H263:H268" si="12">F263*(1+G263/100)</f>
        <v>37.548000000000002</v>
      </c>
      <c r="I263" s="14"/>
      <c r="J263" s="15">
        <f t="shared" ref="J263:J268" si="13">H263*I263</f>
        <v>0</v>
      </c>
      <c r="K263" s="34">
        <v>1E-4</v>
      </c>
      <c r="L263" s="35">
        <f t="shared" ref="L263:L268" si="14">H263*K263</f>
        <v>3.7548000000000004E-3</v>
      </c>
      <c r="M263" s="34"/>
      <c r="N263" s="35">
        <f t="shared" ref="N263:N268" si="15">H263*M263</f>
        <v>0</v>
      </c>
      <c r="O263" s="15">
        <v>21</v>
      </c>
      <c r="P263" s="15">
        <f t="shared" ref="P263:P268" si="16">J263*(O263/100)</f>
        <v>0</v>
      </c>
      <c r="Q263" s="15">
        <f t="shared" ref="Q263:Q268" si="17">J263+P263</f>
        <v>0</v>
      </c>
    </row>
    <row r="264" spans="1:17" s="30" customFormat="1" ht="12" outlineLevel="3" x14ac:dyDescent="0.2">
      <c r="A264" s="12">
        <v>3</v>
      </c>
      <c r="B264" s="31" t="s">
        <v>258</v>
      </c>
      <c r="C264" s="32" t="s">
        <v>1614</v>
      </c>
      <c r="D264" s="32"/>
      <c r="E264" s="13" t="s">
        <v>7</v>
      </c>
      <c r="F264" s="33">
        <v>37.548000000000002</v>
      </c>
      <c r="G264" s="14">
        <v>0</v>
      </c>
      <c r="H264" s="33">
        <f t="shared" si="12"/>
        <v>37.548000000000002</v>
      </c>
      <c r="I264" s="14"/>
      <c r="J264" s="15">
        <f t="shared" si="13"/>
        <v>0</v>
      </c>
      <c r="K264" s="34"/>
      <c r="L264" s="35">
        <f t="shared" si="14"/>
        <v>0</v>
      </c>
      <c r="M264" s="34"/>
      <c r="N264" s="35">
        <f t="shared" si="15"/>
        <v>0</v>
      </c>
      <c r="O264" s="15">
        <v>21</v>
      </c>
      <c r="P264" s="15">
        <f t="shared" si="16"/>
        <v>0</v>
      </c>
      <c r="Q264" s="15">
        <f t="shared" si="17"/>
        <v>0</v>
      </c>
    </row>
    <row r="265" spans="1:17" s="30" customFormat="1" ht="12" outlineLevel="3" x14ac:dyDescent="0.2">
      <c r="A265" s="12">
        <v>4</v>
      </c>
      <c r="B265" s="31" t="s">
        <v>451</v>
      </c>
      <c r="C265" s="32" t="s">
        <v>1812</v>
      </c>
      <c r="D265" s="32"/>
      <c r="E265" s="13" t="s">
        <v>7</v>
      </c>
      <c r="F265" s="33">
        <v>37.548000000000002</v>
      </c>
      <c r="G265" s="14">
        <v>20</v>
      </c>
      <c r="H265" s="33">
        <f t="shared" si="12"/>
        <v>45.057600000000001</v>
      </c>
      <c r="I265" s="14"/>
      <c r="J265" s="15">
        <f t="shared" si="13"/>
        <v>0</v>
      </c>
      <c r="K265" s="34">
        <v>1.2999999999999999E-4</v>
      </c>
      <c r="L265" s="35">
        <f t="shared" si="14"/>
        <v>5.8574879999999992E-3</v>
      </c>
      <c r="M265" s="34"/>
      <c r="N265" s="35">
        <f t="shared" si="15"/>
        <v>0</v>
      </c>
      <c r="O265" s="15">
        <v>21</v>
      </c>
      <c r="P265" s="15">
        <f t="shared" si="16"/>
        <v>0</v>
      </c>
      <c r="Q265" s="15">
        <f t="shared" si="17"/>
        <v>0</v>
      </c>
    </row>
    <row r="266" spans="1:17" s="30" customFormat="1" ht="24" outlineLevel="3" x14ac:dyDescent="0.2">
      <c r="A266" s="12">
        <v>5</v>
      </c>
      <c r="B266" s="31" t="s">
        <v>237</v>
      </c>
      <c r="C266" s="32" t="s">
        <v>1875</v>
      </c>
      <c r="D266" s="32"/>
      <c r="E266" s="13" t="s">
        <v>7</v>
      </c>
      <c r="F266" s="33">
        <v>37.548000000000002</v>
      </c>
      <c r="G266" s="14">
        <v>0</v>
      </c>
      <c r="H266" s="33">
        <f t="shared" si="12"/>
        <v>37.548000000000002</v>
      </c>
      <c r="I266" s="14"/>
      <c r="J266" s="15">
        <f t="shared" si="13"/>
        <v>0</v>
      </c>
      <c r="K266" s="34">
        <v>2.9999999999999997E-4</v>
      </c>
      <c r="L266" s="35">
        <f t="shared" si="14"/>
        <v>1.1264399999999999E-2</v>
      </c>
      <c r="M266" s="34"/>
      <c r="N266" s="35">
        <f t="shared" si="15"/>
        <v>0</v>
      </c>
      <c r="O266" s="15">
        <v>21</v>
      </c>
      <c r="P266" s="15">
        <f t="shared" si="16"/>
        <v>0</v>
      </c>
      <c r="Q266" s="15">
        <f t="shared" si="17"/>
        <v>0</v>
      </c>
    </row>
    <row r="267" spans="1:17" s="30" customFormat="1" ht="24" outlineLevel="3" x14ac:dyDescent="0.2">
      <c r="A267" s="12">
        <v>6</v>
      </c>
      <c r="B267" s="31" t="s">
        <v>147</v>
      </c>
      <c r="C267" s="32" t="s">
        <v>1889</v>
      </c>
      <c r="D267" s="32"/>
      <c r="E267" s="13" t="s">
        <v>7</v>
      </c>
      <c r="F267" s="33">
        <v>37.548000000000002</v>
      </c>
      <c r="G267" s="14">
        <v>10</v>
      </c>
      <c r="H267" s="33">
        <f t="shared" si="12"/>
        <v>41.302800000000005</v>
      </c>
      <c r="I267" s="14"/>
      <c r="J267" s="15">
        <f t="shared" si="13"/>
        <v>0</v>
      </c>
      <c r="K267" s="34">
        <v>6.3E-3</v>
      </c>
      <c r="L267" s="35">
        <f t="shared" si="14"/>
        <v>0.26020764000000002</v>
      </c>
      <c r="M267" s="34"/>
      <c r="N267" s="35">
        <f t="shared" si="15"/>
        <v>0</v>
      </c>
      <c r="O267" s="15">
        <v>21</v>
      </c>
      <c r="P267" s="15">
        <f t="shared" si="16"/>
        <v>0</v>
      </c>
      <c r="Q267" s="15">
        <f t="shared" si="17"/>
        <v>0</v>
      </c>
    </row>
    <row r="268" spans="1:17" s="30" customFormat="1" ht="24" outlineLevel="3" x14ac:dyDescent="0.2">
      <c r="A268" s="12">
        <v>7</v>
      </c>
      <c r="B268" s="31" t="s">
        <v>403</v>
      </c>
      <c r="C268" s="32" t="s">
        <v>1881</v>
      </c>
      <c r="D268" s="32"/>
      <c r="E268" s="13" t="s">
        <v>0</v>
      </c>
      <c r="F268" s="33">
        <f>SUM(J259:J267)/100</f>
        <v>0</v>
      </c>
      <c r="G268" s="14">
        <v>0</v>
      </c>
      <c r="H268" s="33">
        <f t="shared" si="12"/>
        <v>0</v>
      </c>
      <c r="I268" s="14"/>
      <c r="J268" s="15">
        <f t="shared" si="13"/>
        <v>0</v>
      </c>
      <c r="K268" s="34"/>
      <c r="L268" s="35">
        <f t="shared" si="14"/>
        <v>0</v>
      </c>
      <c r="M268" s="34"/>
      <c r="N268" s="35">
        <f t="shared" si="15"/>
        <v>0</v>
      </c>
      <c r="O268" s="15">
        <v>21</v>
      </c>
      <c r="P268" s="15">
        <f t="shared" si="16"/>
        <v>0</v>
      </c>
      <c r="Q268" s="15">
        <f t="shared" si="17"/>
        <v>0</v>
      </c>
    </row>
    <row r="269" spans="1:17" s="60" customFormat="1" ht="12.75" customHeight="1" outlineLevel="3" x14ac:dyDescent="0.2">
      <c r="A269" s="61"/>
      <c r="B269" s="62"/>
      <c r="C269" s="63"/>
      <c r="D269" s="65"/>
      <c r="E269" s="62"/>
      <c r="F269" s="64"/>
      <c r="G269" s="65"/>
      <c r="H269" s="64"/>
      <c r="I269" s="65"/>
      <c r="J269" s="66"/>
      <c r="K269" s="67"/>
      <c r="L269" s="65"/>
      <c r="M269" s="65"/>
      <c r="N269" s="65"/>
      <c r="O269" s="59" t="s">
        <v>2</v>
      </c>
      <c r="P269" s="65"/>
      <c r="Q269" s="65"/>
    </row>
    <row r="270" spans="1:17" s="21" customFormat="1" ht="16.5" customHeight="1" outlineLevel="2" x14ac:dyDescent="0.2">
      <c r="A270" s="22"/>
      <c r="B270" s="23"/>
      <c r="C270" s="23" t="s">
        <v>1498</v>
      </c>
      <c r="D270" s="29"/>
      <c r="E270" s="6"/>
      <c r="F270" s="24"/>
      <c r="G270" s="25"/>
      <c r="H270" s="24"/>
      <c r="I270" s="25"/>
      <c r="J270" s="26">
        <f>SUBTOTAL(9,J271:J284)</f>
        <v>0</v>
      </c>
      <c r="K270" s="27"/>
      <c r="L270" s="28">
        <f>SUBTOTAL(9,L271:L284)</f>
        <v>1.3401584799999999</v>
      </c>
      <c r="M270" s="25"/>
      <c r="N270" s="28">
        <f>SUBTOTAL(9,N271:N284)</f>
        <v>0.71288315999999996</v>
      </c>
      <c r="O270" s="57" t="s">
        <v>2</v>
      </c>
      <c r="P270" s="26">
        <f>SUBTOTAL(9,P271:P284)</f>
        <v>0</v>
      </c>
      <c r="Q270" s="26">
        <f>SUBTOTAL(9,Q271:Q284)</f>
        <v>0</v>
      </c>
    </row>
    <row r="271" spans="1:17" s="30" customFormat="1" ht="36" outlineLevel="3" x14ac:dyDescent="0.2">
      <c r="A271" s="12">
        <v>1</v>
      </c>
      <c r="B271" s="31" t="s">
        <v>270</v>
      </c>
      <c r="C271" s="32" t="s">
        <v>1698</v>
      </c>
      <c r="D271" s="32" t="s">
        <v>1606</v>
      </c>
      <c r="E271" s="13" t="s">
        <v>7</v>
      </c>
      <c r="F271" s="33">
        <v>120.014</v>
      </c>
      <c r="G271" s="14">
        <v>0</v>
      </c>
      <c r="H271" s="33">
        <f>F271*(1+G271/100)</f>
        <v>120.014</v>
      </c>
      <c r="I271" s="14"/>
      <c r="J271" s="15">
        <f>H271*I271</f>
        <v>0</v>
      </c>
      <c r="K271" s="34"/>
      <c r="L271" s="35">
        <f>H271*K271</f>
        <v>0</v>
      </c>
      <c r="M271" s="34">
        <v>5.94E-3</v>
      </c>
      <c r="N271" s="35">
        <f>H271*M271</f>
        <v>0.71288315999999996</v>
      </c>
      <c r="O271" s="15">
        <v>21</v>
      </c>
      <c r="P271" s="15">
        <f>J271*(O271/100)</f>
        <v>0</v>
      </c>
      <c r="Q271" s="15">
        <f>J271+P271</f>
        <v>0</v>
      </c>
    </row>
    <row r="272" spans="1:17" s="36" customFormat="1" ht="11.25" outlineLevel="4" x14ac:dyDescent="0.2">
      <c r="A272" s="37"/>
      <c r="B272" s="38"/>
      <c r="C272" s="39" t="s">
        <v>101</v>
      </c>
      <c r="D272" s="39"/>
      <c r="E272" s="38"/>
      <c r="F272" s="40">
        <v>0</v>
      </c>
      <c r="G272" s="41"/>
      <c r="H272" s="42"/>
      <c r="I272" s="41"/>
      <c r="J272" s="43"/>
      <c r="K272" s="44"/>
      <c r="L272" s="41"/>
      <c r="M272" s="41"/>
      <c r="N272" s="41"/>
      <c r="O272" s="58" t="s">
        <v>2</v>
      </c>
      <c r="P272" s="41"/>
      <c r="Q272" s="41"/>
    </row>
    <row r="273" spans="1:17" s="36" customFormat="1" ht="11.25" outlineLevel="4" x14ac:dyDescent="0.2">
      <c r="A273" s="37"/>
      <c r="B273" s="38"/>
      <c r="C273" s="39" t="s">
        <v>1475</v>
      </c>
      <c r="D273" s="39"/>
      <c r="E273" s="38"/>
      <c r="F273" s="40">
        <v>0</v>
      </c>
      <c r="G273" s="41"/>
      <c r="H273" s="42"/>
      <c r="I273" s="41"/>
      <c r="J273" s="43"/>
      <c r="K273" s="44"/>
      <c r="L273" s="41"/>
      <c r="M273" s="41"/>
      <c r="N273" s="41"/>
      <c r="O273" s="58" t="s">
        <v>2</v>
      </c>
      <c r="P273" s="41"/>
      <c r="Q273" s="41"/>
    </row>
    <row r="274" spans="1:17" s="36" customFormat="1" ht="11.25" outlineLevel="4" x14ac:dyDescent="0.2">
      <c r="A274" s="37"/>
      <c r="B274" s="38"/>
      <c r="C274" s="39" t="s">
        <v>32</v>
      </c>
      <c r="D274" s="39"/>
      <c r="E274" s="38"/>
      <c r="F274" s="40">
        <v>0</v>
      </c>
      <c r="G274" s="41"/>
      <c r="H274" s="42"/>
      <c r="I274" s="41"/>
      <c r="J274" s="43"/>
      <c r="K274" s="44"/>
      <c r="L274" s="41"/>
      <c r="M274" s="41"/>
      <c r="N274" s="41"/>
      <c r="O274" s="58" t="s">
        <v>2</v>
      </c>
      <c r="P274" s="41"/>
      <c r="Q274" s="41"/>
    </row>
    <row r="275" spans="1:17" s="36" customFormat="1" ht="11.25" outlineLevel="4" x14ac:dyDescent="0.2">
      <c r="A275" s="37"/>
      <c r="B275" s="38"/>
      <c r="C275" s="39" t="s">
        <v>751</v>
      </c>
      <c r="D275" s="39"/>
      <c r="E275" s="38"/>
      <c r="F275" s="40">
        <v>99.75</v>
      </c>
      <c r="G275" s="41"/>
      <c r="H275" s="42"/>
      <c r="I275" s="41"/>
      <c r="J275" s="43"/>
      <c r="K275" s="44"/>
      <c r="L275" s="41"/>
      <c r="M275" s="41"/>
      <c r="N275" s="41"/>
      <c r="O275" s="58" t="s">
        <v>2</v>
      </c>
      <c r="P275" s="41"/>
      <c r="Q275" s="41"/>
    </row>
    <row r="276" spans="1:17" s="36" customFormat="1" ht="11.25" outlineLevel="4" x14ac:dyDescent="0.2">
      <c r="A276" s="37"/>
      <c r="B276" s="38"/>
      <c r="C276" s="39" t="s">
        <v>102</v>
      </c>
      <c r="D276" s="39"/>
      <c r="E276" s="38"/>
      <c r="F276" s="40">
        <v>0</v>
      </c>
      <c r="G276" s="41"/>
      <c r="H276" s="42"/>
      <c r="I276" s="41"/>
      <c r="J276" s="43"/>
      <c r="K276" s="44"/>
      <c r="L276" s="41"/>
      <c r="M276" s="41"/>
      <c r="N276" s="41"/>
      <c r="O276" s="58" t="s">
        <v>2</v>
      </c>
      <c r="P276" s="41"/>
      <c r="Q276" s="41"/>
    </row>
    <row r="277" spans="1:17" s="36" customFormat="1" ht="11.25" outlineLevel="4" x14ac:dyDescent="0.2">
      <c r="A277" s="37"/>
      <c r="B277" s="38"/>
      <c r="C277" s="39" t="s">
        <v>1476</v>
      </c>
      <c r="D277" s="39"/>
      <c r="E277" s="38"/>
      <c r="F277" s="40">
        <v>0</v>
      </c>
      <c r="G277" s="41"/>
      <c r="H277" s="42"/>
      <c r="I277" s="41"/>
      <c r="J277" s="43"/>
      <c r="K277" s="44"/>
      <c r="L277" s="41"/>
      <c r="M277" s="41"/>
      <c r="N277" s="41"/>
      <c r="O277" s="58" t="s">
        <v>2</v>
      </c>
      <c r="P277" s="41"/>
      <c r="Q277" s="41"/>
    </row>
    <row r="278" spans="1:17" s="36" customFormat="1" ht="11.25" outlineLevel="4" x14ac:dyDescent="0.2">
      <c r="A278" s="37"/>
      <c r="B278" s="38"/>
      <c r="C278" s="39" t="s">
        <v>30</v>
      </c>
      <c r="D278" s="39"/>
      <c r="E278" s="38"/>
      <c r="F278" s="40">
        <v>0</v>
      </c>
      <c r="G278" s="41"/>
      <c r="H278" s="42"/>
      <c r="I278" s="41"/>
      <c r="J278" s="43"/>
      <c r="K278" s="44"/>
      <c r="L278" s="41"/>
      <c r="M278" s="41"/>
      <c r="N278" s="41"/>
      <c r="O278" s="58" t="s">
        <v>2</v>
      </c>
      <c r="P278" s="41"/>
      <c r="Q278" s="41"/>
    </row>
    <row r="279" spans="1:17" s="36" customFormat="1" ht="11.25" outlineLevel="4" x14ac:dyDescent="0.2">
      <c r="A279" s="37"/>
      <c r="B279" s="38"/>
      <c r="C279" s="39" t="s">
        <v>1257</v>
      </c>
      <c r="D279" s="39"/>
      <c r="E279" s="38"/>
      <c r="F279" s="40">
        <v>20.263999999999999</v>
      </c>
      <c r="G279" s="41"/>
      <c r="H279" s="42"/>
      <c r="I279" s="41"/>
      <c r="J279" s="43"/>
      <c r="K279" s="44"/>
      <c r="L279" s="41"/>
      <c r="M279" s="41"/>
      <c r="N279" s="41"/>
      <c r="O279" s="58" t="s">
        <v>2</v>
      </c>
      <c r="P279" s="41"/>
      <c r="Q279" s="41"/>
    </row>
    <row r="280" spans="1:17" s="30" customFormat="1" ht="24" outlineLevel="3" x14ac:dyDescent="0.2">
      <c r="A280" s="12">
        <v>2</v>
      </c>
      <c r="B280" s="31" t="s">
        <v>583</v>
      </c>
      <c r="C280" s="32" t="s">
        <v>2017</v>
      </c>
      <c r="D280" s="32"/>
      <c r="E280" s="13" t="s">
        <v>7</v>
      </c>
      <c r="F280" s="33">
        <v>120.014</v>
      </c>
      <c r="G280" s="14">
        <v>0</v>
      </c>
      <c r="H280" s="33">
        <f>F280*(1+G280/100)</f>
        <v>120.014</v>
      </c>
      <c r="I280" s="14"/>
      <c r="J280" s="15">
        <f>H280*I280</f>
        <v>0</v>
      </c>
      <c r="K280" s="34">
        <v>6.7000000000000002E-3</v>
      </c>
      <c r="L280" s="35">
        <f>H280*K280</f>
        <v>0.80409379999999997</v>
      </c>
      <c r="M280" s="34"/>
      <c r="N280" s="35">
        <f>H280*M280</f>
        <v>0</v>
      </c>
      <c r="O280" s="15">
        <v>21</v>
      </c>
      <c r="P280" s="15">
        <f>J280*(O280/100)</f>
        <v>0</v>
      </c>
      <c r="Q280" s="15">
        <f>J280+P280</f>
        <v>0</v>
      </c>
    </row>
    <row r="281" spans="1:17" s="30" customFormat="1" ht="12" outlineLevel="3" x14ac:dyDescent="0.2">
      <c r="A281" s="12">
        <v>3</v>
      </c>
      <c r="B281" s="31" t="s">
        <v>580</v>
      </c>
      <c r="C281" s="32" t="s">
        <v>1487</v>
      </c>
      <c r="D281" s="32"/>
      <c r="E281" s="13" t="s">
        <v>7</v>
      </c>
      <c r="F281" s="33">
        <v>120.014</v>
      </c>
      <c r="G281" s="14">
        <v>0</v>
      </c>
      <c r="H281" s="33">
        <f>F281*(1+G281/100)</f>
        <v>120.014</v>
      </c>
      <c r="I281" s="14"/>
      <c r="J281" s="15">
        <f>H281*I281</f>
        <v>0</v>
      </c>
      <c r="K281" s="34"/>
      <c r="L281" s="35">
        <f>H281*K281</f>
        <v>0</v>
      </c>
      <c r="M281" s="34"/>
      <c r="N281" s="35">
        <f>H281*M281</f>
        <v>0</v>
      </c>
      <c r="O281" s="15">
        <v>21</v>
      </c>
      <c r="P281" s="15">
        <f>J281*(O281/100)</f>
        <v>0</v>
      </c>
      <c r="Q281" s="15">
        <f>J281+P281</f>
        <v>0</v>
      </c>
    </row>
    <row r="282" spans="1:17" s="30" customFormat="1" ht="12" outlineLevel="3" x14ac:dyDescent="0.2">
      <c r="A282" s="12">
        <v>4</v>
      </c>
      <c r="B282" s="31" t="s">
        <v>453</v>
      </c>
      <c r="C282" s="32" t="s">
        <v>1573</v>
      </c>
      <c r="D282" s="32"/>
      <c r="E282" s="13" t="s">
        <v>7</v>
      </c>
      <c r="F282" s="33">
        <v>120.14</v>
      </c>
      <c r="G282" s="14">
        <v>15</v>
      </c>
      <c r="H282" s="33">
        <f>F282*(1+G282/100)</f>
        <v>138.161</v>
      </c>
      <c r="I282" s="14"/>
      <c r="J282" s="15">
        <f>H282*I282</f>
        <v>0</v>
      </c>
      <c r="K282" s="34">
        <v>3.8800000000000002E-3</v>
      </c>
      <c r="L282" s="35">
        <f>H282*K282</f>
        <v>0.53606468000000007</v>
      </c>
      <c r="M282" s="34"/>
      <c r="N282" s="35">
        <f>H282*M282</f>
        <v>0</v>
      </c>
      <c r="O282" s="15">
        <v>21</v>
      </c>
      <c r="P282" s="15">
        <f>J282*(O282/100)</f>
        <v>0</v>
      </c>
      <c r="Q282" s="15">
        <f>J282+P282</f>
        <v>0</v>
      </c>
    </row>
    <row r="283" spans="1:17" s="30" customFormat="1" ht="24" outlineLevel="3" x14ac:dyDescent="0.2">
      <c r="A283" s="12">
        <v>5</v>
      </c>
      <c r="B283" s="31" t="s">
        <v>404</v>
      </c>
      <c r="C283" s="32" t="s">
        <v>1857</v>
      </c>
      <c r="D283" s="32"/>
      <c r="E283" s="13" t="s">
        <v>0</v>
      </c>
      <c r="F283" s="33">
        <f>SUM(J271:J282)/100</f>
        <v>0</v>
      </c>
      <c r="G283" s="14">
        <v>0</v>
      </c>
      <c r="H283" s="33">
        <f>F283*(1+G283/100)</f>
        <v>0</v>
      </c>
      <c r="I283" s="14"/>
      <c r="J283" s="15">
        <f>H283*I283</f>
        <v>0</v>
      </c>
      <c r="K283" s="34"/>
      <c r="L283" s="35">
        <f>H283*K283</f>
        <v>0</v>
      </c>
      <c r="M283" s="34"/>
      <c r="N283" s="35">
        <f>H283*M283</f>
        <v>0</v>
      </c>
      <c r="O283" s="15">
        <v>21</v>
      </c>
      <c r="P283" s="15">
        <f>J283*(O283/100)</f>
        <v>0</v>
      </c>
      <c r="Q283" s="15">
        <f>J283+P283</f>
        <v>0</v>
      </c>
    </row>
    <row r="284" spans="1:17" s="60" customFormat="1" ht="12.75" customHeight="1" outlineLevel="3" x14ac:dyDescent="0.2">
      <c r="A284" s="61"/>
      <c r="B284" s="62"/>
      <c r="C284" s="63"/>
      <c r="D284" s="65"/>
      <c r="E284" s="62"/>
      <c r="F284" s="64"/>
      <c r="G284" s="65"/>
      <c r="H284" s="64"/>
      <c r="I284" s="65"/>
      <c r="J284" s="66"/>
      <c r="K284" s="67"/>
      <c r="L284" s="65"/>
      <c r="M284" s="65"/>
      <c r="N284" s="65"/>
      <c r="O284" s="59" t="s">
        <v>2</v>
      </c>
      <c r="P284" s="65"/>
      <c r="Q284" s="65"/>
    </row>
    <row r="285" spans="1:17" s="21" customFormat="1" ht="16.5" customHeight="1" outlineLevel="2" x14ac:dyDescent="0.2">
      <c r="A285" s="22"/>
      <c r="B285" s="23"/>
      <c r="C285" s="23" t="s">
        <v>2129</v>
      </c>
      <c r="D285" s="29"/>
      <c r="E285" s="6"/>
      <c r="F285" s="24"/>
      <c r="G285" s="25"/>
      <c r="H285" s="24"/>
      <c r="I285" s="25"/>
      <c r="J285" s="26">
        <f>SUBTOTAL(9,J286:J289)</f>
        <v>0</v>
      </c>
      <c r="K285" s="27"/>
      <c r="L285" s="28">
        <f>SUBTOTAL(9,L286:L289)</f>
        <v>0</v>
      </c>
      <c r="M285" s="25"/>
      <c r="N285" s="28">
        <f>SUBTOTAL(9,N286:N289)</f>
        <v>0</v>
      </c>
      <c r="O285" s="57" t="s">
        <v>2</v>
      </c>
      <c r="P285" s="26">
        <f>SUBTOTAL(9,P286:P289)</f>
        <v>0</v>
      </c>
      <c r="Q285" s="26">
        <f>SUBTOTAL(9,Q286:Q289)</f>
        <v>0</v>
      </c>
    </row>
    <row r="286" spans="1:17" s="125" customFormat="1" ht="108" outlineLevel="3" x14ac:dyDescent="0.2">
      <c r="A286" s="117">
        <v>1</v>
      </c>
      <c r="B286" s="118" t="s">
        <v>2130</v>
      </c>
      <c r="C286" s="119" t="s">
        <v>4402</v>
      </c>
      <c r="D286" s="119"/>
      <c r="E286" s="120" t="s">
        <v>26</v>
      </c>
      <c r="F286" s="33">
        <v>1</v>
      </c>
      <c r="G286" s="121">
        <v>0</v>
      </c>
      <c r="H286" s="33">
        <f>F286*(1+G286/100)</f>
        <v>1</v>
      </c>
      <c r="I286" s="121"/>
      <c r="J286" s="122">
        <f>H286*I286</f>
        <v>0</v>
      </c>
      <c r="K286" s="123"/>
      <c r="L286" s="124"/>
      <c r="M286" s="123"/>
      <c r="N286" s="124"/>
      <c r="O286" s="15">
        <v>21</v>
      </c>
      <c r="P286" s="15">
        <f>J286*(O286/100)</f>
        <v>0</v>
      </c>
      <c r="Q286" s="15">
        <f>J286+P286</f>
        <v>0</v>
      </c>
    </row>
    <row r="287" spans="1:17" s="125" customFormat="1" ht="108" outlineLevel="3" x14ac:dyDescent="0.2">
      <c r="A287" s="117">
        <v>2</v>
      </c>
      <c r="B287" s="118" t="s">
        <v>2131</v>
      </c>
      <c r="C287" s="119" t="s">
        <v>4403</v>
      </c>
      <c r="D287" s="119"/>
      <c r="E287" s="120" t="s">
        <v>26</v>
      </c>
      <c r="F287" s="33">
        <v>1</v>
      </c>
      <c r="G287" s="121">
        <v>0</v>
      </c>
      <c r="H287" s="33">
        <f>F287*(1+G287/100)</f>
        <v>1</v>
      </c>
      <c r="I287" s="121"/>
      <c r="J287" s="122">
        <f>H287*I287</f>
        <v>0</v>
      </c>
      <c r="K287" s="123"/>
      <c r="L287" s="124"/>
      <c r="M287" s="123"/>
      <c r="N287" s="124"/>
      <c r="O287" s="15">
        <v>21</v>
      </c>
      <c r="P287" s="15">
        <f>J287*(O287/100)</f>
        <v>0</v>
      </c>
      <c r="Q287" s="15">
        <f>J287+P287</f>
        <v>0</v>
      </c>
    </row>
    <row r="288" spans="1:17" s="30" customFormat="1" ht="24" outlineLevel="3" x14ac:dyDescent="0.2">
      <c r="A288" s="12">
        <v>3</v>
      </c>
      <c r="B288" s="31" t="s">
        <v>407</v>
      </c>
      <c r="C288" s="32" t="s">
        <v>1859</v>
      </c>
      <c r="D288" s="32"/>
      <c r="E288" s="13" t="s">
        <v>0</v>
      </c>
      <c r="F288" s="33">
        <f>SUM(J286:J287)/100</f>
        <v>0</v>
      </c>
      <c r="G288" s="14">
        <v>0</v>
      </c>
      <c r="H288" s="33">
        <f>F288*(1+G288/100)</f>
        <v>0</v>
      </c>
      <c r="I288" s="14"/>
      <c r="J288" s="15">
        <f>H288*I288</f>
        <v>0</v>
      </c>
      <c r="K288" s="34"/>
      <c r="L288" s="35">
        <f>H288*K288</f>
        <v>0</v>
      </c>
      <c r="M288" s="34"/>
      <c r="N288" s="35">
        <f>H288*M288</f>
        <v>0</v>
      </c>
      <c r="O288" s="15">
        <v>21</v>
      </c>
      <c r="P288" s="15">
        <f>J288*(O288/100)</f>
        <v>0</v>
      </c>
      <c r="Q288" s="15">
        <f>J288+P288</f>
        <v>0</v>
      </c>
    </row>
    <row r="289" spans="1:17" s="60" customFormat="1" ht="12.75" customHeight="1" outlineLevel="3" x14ac:dyDescent="0.2">
      <c r="A289" s="61"/>
      <c r="B289" s="62"/>
      <c r="C289" s="63"/>
      <c r="D289" s="65"/>
      <c r="E289" s="62"/>
      <c r="F289" s="64"/>
      <c r="G289" s="65"/>
      <c r="H289" s="64"/>
      <c r="I289" s="65"/>
      <c r="J289" s="66"/>
      <c r="K289" s="67"/>
      <c r="L289" s="65"/>
      <c r="M289" s="65"/>
      <c r="N289" s="65"/>
      <c r="O289" s="59" t="s">
        <v>2</v>
      </c>
      <c r="P289" s="65"/>
      <c r="Q289" s="65"/>
    </row>
    <row r="290" spans="1:17" s="21" customFormat="1" ht="16.5" customHeight="1" outlineLevel="2" x14ac:dyDescent="0.2">
      <c r="A290" s="22"/>
      <c r="B290" s="23"/>
      <c r="C290" s="23" t="s">
        <v>1482</v>
      </c>
      <c r="D290" s="29"/>
      <c r="E290" s="6"/>
      <c r="F290" s="24"/>
      <c r="G290" s="25"/>
      <c r="H290" s="24"/>
      <c r="I290" s="25"/>
      <c r="J290" s="26">
        <f>SUBTOTAL(9,J291:J299)</f>
        <v>0</v>
      </c>
      <c r="K290" s="27"/>
      <c r="L290" s="28">
        <f>SUBTOTAL(9,L291:L299)</f>
        <v>1.0827999999999998</v>
      </c>
      <c r="M290" s="25"/>
      <c r="N290" s="28">
        <f>SUBTOTAL(9,N291:N299)</f>
        <v>0</v>
      </c>
      <c r="O290" s="57" t="s">
        <v>2</v>
      </c>
      <c r="P290" s="26">
        <f>SUBTOTAL(9,P291:P299)</f>
        <v>0</v>
      </c>
      <c r="Q290" s="26">
        <f>SUBTOTAL(9,Q291:Q299)</f>
        <v>0</v>
      </c>
    </row>
    <row r="291" spans="1:17" s="30" customFormat="1" ht="12" outlineLevel="3" x14ac:dyDescent="0.2">
      <c r="A291" s="12">
        <v>1</v>
      </c>
      <c r="B291" s="31" t="s">
        <v>309</v>
      </c>
      <c r="C291" s="32" t="s">
        <v>1604</v>
      </c>
      <c r="D291" s="32" t="s">
        <v>55</v>
      </c>
      <c r="E291" s="13" t="s">
        <v>7</v>
      </c>
      <c r="F291" s="33">
        <v>20</v>
      </c>
      <c r="G291" s="14">
        <v>0</v>
      </c>
      <c r="H291" s="33">
        <f t="shared" ref="H291:H298" si="18">F291*(1+G291/100)</f>
        <v>20</v>
      </c>
      <c r="I291" s="14"/>
      <c r="J291" s="15">
        <f t="shared" ref="J291:J298" si="19">H291*I291</f>
        <v>0</v>
      </c>
      <c r="K291" s="34"/>
      <c r="L291" s="35">
        <f t="shared" ref="L291:L298" si="20">H291*K291</f>
        <v>0</v>
      </c>
      <c r="M291" s="34"/>
      <c r="N291" s="35">
        <f t="shared" ref="N291:N298" si="21">H291*M291</f>
        <v>0</v>
      </c>
      <c r="O291" s="15">
        <v>21</v>
      </c>
      <c r="P291" s="15">
        <f t="shared" ref="P291:P298" si="22">J291*(O291/100)</f>
        <v>0</v>
      </c>
      <c r="Q291" s="15">
        <f t="shared" ref="Q291:Q298" si="23">J291+P291</f>
        <v>0</v>
      </c>
    </row>
    <row r="292" spans="1:17" s="30" customFormat="1" ht="12" outlineLevel="3" x14ac:dyDescent="0.2">
      <c r="A292" s="12">
        <v>2</v>
      </c>
      <c r="B292" s="31" t="s">
        <v>311</v>
      </c>
      <c r="C292" s="32" t="s">
        <v>1737</v>
      </c>
      <c r="D292" s="32" t="s">
        <v>55</v>
      </c>
      <c r="E292" s="13" t="s">
        <v>7</v>
      </c>
      <c r="F292" s="33">
        <v>20</v>
      </c>
      <c r="G292" s="14">
        <v>0</v>
      </c>
      <c r="H292" s="33">
        <f t="shared" si="18"/>
        <v>20</v>
      </c>
      <c r="I292" s="14"/>
      <c r="J292" s="15">
        <f t="shared" si="19"/>
        <v>0</v>
      </c>
      <c r="K292" s="34">
        <v>1.4999999999999999E-2</v>
      </c>
      <c r="L292" s="35">
        <f t="shared" si="20"/>
        <v>0.3</v>
      </c>
      <c r="M292" s="34"/>
      <c r="N292" s="35">
        <f t="shared" si="21"/>
        <v>0</v>
      </c>
      <c r="O292" s="15">
        <v>21</v>
      </c>
      <c r="P292" s="15">
        <f t="shared" si="22"/>
        <v>0</v>
      </c>
      <c r="Q292" s="15">
        <f t="shared" si="23"/>
        <v>0</v>
      </c>
    </row>
    <row r="293" spans="1:17" s="30" customFormat="1" ht="12" outlineLevel="3" x14ac:dyDescent="0.2">
      <c r="A293" s="12">
        <v>3</v>
      </c>
      <c r="B293" s="31" t="s">
        <v>310</v>
      </c>
      <c r="C293" s="32" t="s">
        <v>1504</v>
      </c>
      <c r="D293" s="32" t="s">
        <v>55</v>
      </c>
      <c r="E293" s="13" t="s">
        <v>7</v>
      </c>
      <c r="F293" s="33">
        <v>20</v>
      </c>
      <c r="G293" s="14">
        <v>0</v>
      </c>
      <c r="H293" s="33">
        <f t="shared" si="18"/>
        <v>20</v>
      </c>
      <c r="I293" s="14"/>
      <c r="J293" s="15">
        <f t="shared" si="19"/>
        <v>0</v>
      </c>
      <c r="K293" s="34">
        <v>2.9999999999999997E-4</v>
      </c>
      <c r="L293" s="35">
        <f t="shared" si="20"/>
        <v>5.9999999999999993E-3</v>
      </c>
      <c r="M293" s="34"/>
      <c r="N293" s="35">
        <f t="shared" si="21"/>
        <v>0</v>
      </c>
      <c r="O293" s="15">
        <v>21</v>
      </c>
      <c r="P293" s="15">
        <f t="shared" si="22"/>
        <v>0</v>
      </c>
      <c r="Q293" s="15">
        <f t="shared" si="23"/>
        <v>0</v>
      </c>
    </row>
    <row r="294" spans="1:17" s="30" customFormat="1" ht="12" outlineLevel="3" x14ac:dyDescent="0.2">
      <c r="A294" s="12">
        <v>4</v>
      </c>
      <c r="B294" s="31" t="s">
        <v>312</v>
      </c>
      <c r="C294" s="32" t="s">
        <v>1826</v>
      </c>
      <c r="D294" s="32" t="s">
        <v>55</v>
      </c>
      <c r="E294" s="13" t="s">
        <v>7</v>
      </c>
      <c r="F294" s="33">
        <v>20</v>
      </c>
      <c r="G294" s="14">
        <v>0</v>
      </c>
      <c r="H294" s="33">
        <f t="shared" si="18"/>
        <v>20</v>
      </c>
      <c r="I294" s="14"/>
      <c r="J294" s="15">
        <f t="shared" si="19"/>
        <v>0</v>
      </c>
      <c r="K294" s="34">
        <v>3.8789999999999998E-2</v>
      </c>
      <c r="L294" s="35">
        <f t="shared" si="20"/>
        <v>0.77579999999999993</v>
      </c>
      <c r="M294" s="34"/>
      <c r="N294" s="35">
        <f t="shared" si="21"/>
        <v>0</v>
      </c>
      <c r="O294" s="15">
        <v>21</v>
      </c>
      <c r="P294" s="15">
        <f t="shared" si="22"/>
        <v>0</v>
      </c>
      <c r="Q294" s="15">
        <f t="shared" si="23"/>
        <v>0</v>
      </c>
    </row>
    <row r="295" spans="1:17" s="30" customFormat="1" ht="24" outlineLevel="3" x14ac:dyDescent="0.2">
      <c r="A295" s="12">
        <v>5</v>
      </c>
      <c r="B295" s="31" t="s">
        <v>313</v>
      </c>
      <c r="C295" s="32" t="s">
        <v>1923</v>
      </c>
      <c r="D295" s="32" t="s">
        <v>55</v>
      </c>
      <c r="E295" s="13" t="s">
        <v>7</v>
      </c>
      <c r="F295" s="33">
        <v>20</v>
      </c>
      <c r="G295" s="14">
        <v>0</v>
      </c>
      <c r="H295" s="33">
        <f t="shared" si="18"/>
        <v>20</v>
      </c>
      <c r="I295" s="14"/>
      <c r="J295" s="15">
        <f t="shared" si="19"/>
        <v>0</v>
      </c>
      <c r="K295" s="34"/>
      <c r="L295" s="35">
        <f t="shared" si="20"/>
        <v>0</v>
      </c>
      <c r="M295" s="34"/>
      <c r="N295" s="35">
        <f t="shared" si="21"/>
        <v>0</v>
      </c>
      <c r="O295" s="15">
        <v>21</v>
      </c>
      <c r="P295" s="15">
        <f t="shared" si="22"/>
        <v>0</v>
      </c>
      <c r="Q295" s="15">
        <f t="shared" si="23"/>
        <v>0</v>
      </c>
    </row>
    <row r="296" spans="1:17" s="30" customFormat="1" ht="12" outlineLevel="3" x14ac:dyDescent="0.2">
      <c r="A296" s="12">
        <v>6</v>
      </c>
      <c r="B296" s="31" t="s">
        <v>95</v>
      </c>
      <c r="C296" s="32" t="s">
        <v>1571</v>
      </c>
      <c r="D296" s="32" t="s">
        <v>55</v>
      </c>
      <c r="E296" s="13" t="s">
        <v>7</v>
      </c>
      <c r="F296" s="33">
        <v>20</v>
      </c>
      <c r="G296" s="14">
        <v>10</v>
      </c>
      <c r="H296" s="33">
        <f t="shared" si="18"/>
        <v>22</v>
      </c>
      <c r="I296" s="14"/>
      <c r="J296" s="15">
        <f t="shared" si="19"/>
        <v>0</v>
      </c>
      <c r="K296" s="34"/>
      <c r="L296" s="35">
        <f t="shared" si="20"/>
        <v>0</v>
      </c>
      <c r="M296" s="34"/>
      <c r="N296" s="35">
        <f t="shared" si="21"/>
        <v>0</v>
      </c>
      <c r="O296" s="15">
        <v>21</v>
      </c>
      <c r="P296" s="15">
        <f t="shared" si="22"/>
        <v>0</v>
      </c>
      <c r="Q296" s="15">
        <f t="shared" si="23"/>
        <v>0</v>
      </c>
    </row>
    <row r="297" spans="1:17" s="30" customFormat="1" ht="24" outlineLevel="3" x14ac:dyDescent="0.2">
      <c r="A297" s="12">
        <v>7</v>
      </c>
      <c r="B297" s="31" t="s">
        <v>314</v>
      </c>
      <c r="C297" s="32" t="s">
        <v>1937</v>
      </c>
      <c r="D297" s="32" t="s">
        <v>55</v>
      </c>
      <c r="E297" s="13" t="s">
        <v>7</v>
      </c>
      <c r="F297" s="33">
        <v>20</v>
      </c>
      <c r="G297" s="14">
        <v>0</v>
      </c>
      <c r="H297" s="33">
        <f t="shared" si="18"/>
        <v>20</v>
      </c>
      <c r="I297" s="14"/>
      <c r="J297" s="15">
        <f t="shared" si="19"/>
        <v>0</v>
      </c>
      <c r="K297" s="34">
        <v>5.0000000000000002E-5</v>
      </c>
      <c r="L297" s="35">
        <f t="shared" si="20"/>
        <v>1E-3</v>
      </c>
      <c r="M297" s="34"/>
      <c r="N297" s="35">
        <f t="shared" si="21"/>
        <v>0</v>
      </c>
      <c r="O297" s="15">
        <v>21</v>
      </c>
      <c r="P297" s="15">
        <f t="shared" si="22"/>
        <v>0</v>
      </c>
      <c r="Q297" s="15">
        <f t="shared" si="23"/>
        <v>0</v>
      </c>
    </row>
    <row r="298" spans="1:17" s="30" customFormat="1" ht="12" outlineLevel="3" x14ac:dyDescent="0.2">
      <c r="A298" s="12">
        <v>8</v>
      </c>
      <c r="B298" s="31" t="s">
        <v>409</v>
      </c>
      <c r="C298" s="32" t="s">
        <v>1835</v>
      </c>
      <c r="D298" s="32"/>
      <c r="E298" s="13" t="s">
        <v>0</v>
      </c>
      <c r="F298" s="33">
        <f>SUM(J291:J297)/100</f>
        <v>0</v>
      </c>
      <c r="G298" s="14">
        <v>0</v>
      </c>
      <c r="H298" s="33">
        <f t="shared" si="18"/>
        <v>0</v>
      </c>
      <c r="I298" s="14"/>
      <c r="J298" s="15">
        <f t="shared" si="19"/>
        <v>0</v>
      </c>
      <c r="K298" s="34"/>
      <c r="L298" s="35">
        <f t="shared" si="20"/>
        <v>0</v>
      </c>
      <c r="M298" s="34"/>
      <c r="N298" s="35">
        <f t="shared" si="21"/>
        <v>0</v>
      </c>
      <c r="O298" s="15">
        <v>21</v>
      </c>
      <c r="P298" s="15">
        <f t="shared" si="22"/>
        <v>0</v>
      </c>
      <c r="Q298" s="15">
        <f t="shared" si="23"/>
        <v>0</v>
      </c>
    </row>
    <row r="299" spans="1:17" s="60" customFormat="1" ht="12.75" customHeight="1" outlineLevel="3" x14ac:dyDescent="0.2">
      <c r="A299" s="61"/>
      <c r="B299" s="62"/>
      <c r="C299" s="63"/>
      <c r="D299" s="65"/>
      <c r="E299" s="62"/>
      <c r="F299" s="64"/>
      <c r="G299" s="65"/>
      <c r="H299" s="64"/>
      <c r="I299" s="65"/>
      <c r="J299" s="66"/>
      <c r="K299" s="67"/>
      <c r="L299" s="65"/>
      <c r="M299" s="65"/>
      <c r="N299" s="65"/>
      <c r="O299" s="59" t="s">
        <v>2</v>
      </c>
      <c r="P299" s="65"/>
      <c r="Q299" s="65"/>
    </row>
    <row r="300" spans="1:17" s="21" customFormat="1" ht="16.5" customHeight="1" outlineLevel="2" x14ac:dyDescent="0.2">
      <c r="A300" s="22"/>
      <c r="B300" s="23"/>
      <c r="C300" s="23" t="s">
        <v>518</v>
      </c>
      <c r="D300" s="29"/>
      <c r="E300" s="6"/>
      <c r="F300" s="24"/>
      <c r="G300" s="25"/>
      <c r="H300" s="24"/>
      <c r="I300" s="25"/>
      <c r="J300" s="26">
        <f>SUBTOTAL(9,J301:J303)</f>
        <v>0</v>
      </c>
      <c r="K300" s="27"/>
      <c r="L300" s="28">
        <f>SUBTOTAL(9,L301:L303)</f>
        <v>1.0513439999999999E-2</v>
      </c>
      <c r="M300" s="25"/>
      <c r="N300" s="28">
        <f>SUBTOTAL(9,N301:N303)</f>
        <v>0</v>
      </c>
      <c r="O300" s="57" t="s">
        <v>2</v>
      </c>
      <c r="P300" s="26">
        <f>SUBTOTAL(9,P301:P303)</f>
        <v>0</v>
      </c>
      <c r="Q300" s="26">
        <f>SUBTOTAL(9,Q301:Q303)</f>
        <v>0</v>
      </c>
    </row>
    <row r="301" spans="1:17" s="30" customFormat="1" ht="24" outlineLevel="3" x14ac:dyDescent="0.2">
      <c r="A301" s="12">
        <v>1</v>
      </c>
      <c r="B301" s="31" t="s">
        <v>329</v>
      </c>
      <c r="C301" s="32" t="s">
        <v>1994</v>
      </c>
      <c r="D301" s="32"/>
      <c r="E301" s="13" t="s">
        <v>7</v>
      </c>
      <c r="F301" s="33">
        <v>37.548000000000002</v>
      </c>
      <c r="G301" s="14">
        <v>0</v>
      </c>
      <c r="H301" s="33">
        <f>F301*(1+G301/100)</f>
        <v>37.548000000000002</v>
      </c>
      <c r="I301" s="14"/>
      <c r="J301" s="15">
        <f>H301*I301</f>
        <v>0</v>
      </c>
      <c r="K301" s="34">
        <v>2.7999999999999998E-4</v>
      </c>
      <c r="L301" s="35">
        <f>H301*K301</f>
        <v>1.0513439999999999E-2</v>
      </c>
      <c r="M301" s="34"/>
      <c r="N301" s="35">
        <f>H301*M301</f>
        <v>0</v>
      </c>
      <c r="O301" s="15">
        <v>21</v>
      </c>
      <c r="P301" s="15">
        <f>J301*(O301/100)</f>
        <v>0</v>
      </c>
      <c r="Q301" s="15">
        <f>J301+P301</f>
        <v>0</v>
      </c>
    </row>
    <row r="302" spans="1:17" s="36" customFormat="1" ht="11.25" outlineLevel="4" x14ac:dyDescent="0.2">
      <c r="A302" s="37"/>
      <c r="B302" s="38"/>
      <c r="C302" s="39" t="s">
        <v>1495</v>
      </c>
      <c r="D302" s="39"/>
      <c r="E302" s="38"/>
      <c r="F302" s="40">
        <v>37.548000000000002</v>
      </c>
      <c r="G302" s="41"/>
      <c r="H302" s="42"/>
      <c r="I302" s="41"/>
      <c r="J302" s="43"/>
      <c r="K302" s="44"/>
      <c r="L302" s="41"/>
      <c r="M302" s="41"/>
      <c r="N302" s="41"/>
      <c r="O302" s="58" t="s">
        <v>2</v>
      </c>
      <c r="P302" s="41"/>
      <c r="Q302" s="41"/>
    </row>
    <row r="303" spans="1:17" s="60" customFormat="1" ht="12.75" customHeight="1" outlineLevel="3" x14ac:dyDescent="0.2">
      <c r="A303" s="61"/>
      <c r="B303" s="62"/>
      <c r="C303" s="63"/>
      <c r="D303" s="65"/>
      <c r="E303" s="62"/>
      <c r="F303" s="64"/>
      <c r="G303" s="65"/>
      <c r="H303" s="64"/>
      <c r="I303" s="65"/>
      <c r="J303" s="66"/>
      <c r="K303" s="67"/>
      <c r="L303" s="65"/>
      <c r="M303" s="65"/>
      <c r="N303" s="65"/>
      <c r="O303" s="59" t="s">
        <v>2</v>
      </c>
      <c r="P303" s="65"/>
      <c r="Q303" s="65"/>
    </row>
    <row r="304" spans="1:17" s="60" customFormat="1" ht="12.75" customHeight="1" outlineLevel="2" x14ac:dyDescent="0.2">
      <c r="A304" s="61"/>
      <c r="B304" s="62"/>
      <c r="C304" s="63"/>
      <c r="D304" s="65"/>
      <c r="E304" s="62"/>
      <c r="F304" s="64"/>
      <c r="G304" s="65"/>
      <c r="H304" s="64"/>
      <c r="I304" s="65"/>
      <c r="J304" s="66"/>
      <c r="K304" s="67"/>
      <c r="L304" s="65"/>
      <c r="M304" s="65"/>
      <c r="N304" s="65"/>
      <c r="O304" s="59" t="s">
        <v>2</v>
      </c>
      <c r="P304" s="65"/>
      <c r="Q304" s="65"/>
    </row>
    <row r="305" spans="1:17" s="193" customFormat="1" ht="18.75" customHeight="1" outlineLevel="1" x14ac:dyDescent="0.2">
      <c r="A305" s="194"/>
      <c r="B305" s="195"/>
      <c r="C305" s="195" t="s">
        <v>1574</v>
      </c>
      <c r="D305" s="196"/>
      <c r="E305" s="197"/>
      <c r="F305" s="198"/>
      <c r="G305" s="199"/>
      <c r="H305" s="198"/>
      <c r="I305" s="199"/>
      <c r="J305" s="200">
        <f>SUBTOTAL(9,J306:J316)</f>
        <v>0</v>
      </c>
      <c r="K305" s="190"/>
      <c r="L305" s="191">
        <f>SUBTOTAL(9,L306:L316)</f>
        <v>0</v>
      </c>
      <c r="M305" s="189"/>
      <c r="N305" s="191">
        <f>SUBTOTAL(9,N306:N316)</f>
        <v>0</v>
      </c>
      <c r="O305" s="192" t="s">
        <v>2</v>
      </c>
      <c r="P305" s="187">
        <f>SUBTOTAL(9,P306:P316)</f>
        <v>0</v>
      </c>
      <c r="Q305" s="187">
        <f>SUBTOTAL(9,Q306:Q316)</f>
        <v>0</v>
      </c>
    </row>
    <row r="306" spans="1:17" s="21" customFormat="1" ht="16.5" customHeight="1" outlineLevel="2" x14ac:dyDescent="0.2">
      <c r="A306" s="22"/>
      <c r="B306" s="23"/>
      <c r="C306" s="23" t="s">
        <v>1669</v>
      </c>
      <c r="D306" s="29"/>
      <c r="E306" s="6"/>
      <c r="F306" s="24"/>
      <c r="G306" s="25"/>
      <c r="H306" s="24"/>
      <c r="I306" s="25"/>
      <c r="J306" s="26">
        <f>SUBTOTAL(9,J307:J309)</f>
        <v>0</v>
      </c>
      <c r="K306" s="27"/>
      <c r="L306" s="28">
        <f>SUBTOTAL(9,L307:L309)</f>
        <v>0</v>
      </c>
      <c r="M306" s="25"/>
      <c r="N306" s="28">
        <f>SUBTOTAL(9,N307:N309)</f>
        <v>0</v>
      </c>
      <c r="O306" s="57" t="s">
        <v>2</v>
      </c>
      <c r="P306" s="26">
        <f>SUBTOTAL(9,P307:P309)</f>
        <v>0</v>
      </c>
      <c r="Q306" s="26">
        <f>SUBTOTAL(9,Q307:Q309)</f>
        <v>0</v>
      </c>
    </row>
    <row r="307" spans="1:17" s="30" customFormat="1" ht="24" outlineLevel="3" x14ac:dyDescent="0.2">
      <c r="A307" s="12">
        <v>1</v>
      </c>
      <c r="B307" s="31" t="s">
        <v>112</v>
      </c>
      <c r="C307" s="32" t="s">
        <v>1974</v>
      </c>
      <c r="D307" s="32"/>
      <c r="E307" s="13" t="s">
        <v>27</v>
      </c>
      <c r="F307" s="33">
        <v>1</v>
      </c>
      <c r="G307" s="14">
        <v>0</v>
      </c>
      <c r="H307" s="33">
        <f>F307*(1+G307/100)</f>
        <v>1</v>
      </c>
      <c r="I307" s="14"/>
      <c r="J307" s="15">
        <f>H307*I307</f>
        <v>0</v>
      </c>
      <c r="K307" s="34"/>
      <c r="L307" s="35">
        <f>H307*K307</f>
        <v>0</v>
      </c>
      <c r="M307" s="34"/>
      <c r="N307" s="35">
        <f>H307*M307</f>
        <v>0</v>
      </c>
      <c r="O307" s="15">
        <v>21</v>
      </c>
      <c r="P307" s="15">
        <f>J307*(O307/100)</f>
        <v>0</v>
      </c>
      <c r="Q307" s="15">
        <f>J307+P307</f>
        <v>0</v>
      </c>
    </row>
    <row r="308" spans="1:17" s="30" customFormat="1" ht="24" outlineLevel="3" x14ac:dyDescent="0.2">
      <c r="A308" s="12">
        <v>2</v>
      </c>
      <c r="B308" s="31" t="s">
        <v>113</v>
      </c>
      <c r="C308" s="32" t="s">
        <v>1941</v>
      </c>
      <c r="D308" s="32"/>
      <c r="E308" s="13" t="s">
        <v>27</v>
      </c>
      <c r="F308" s="33">
        <v>1</v>
      </c>
      <c r="G308" s="14">
        <v>0</v>
      </c>
      <c r="H308" s="33">
        <f>F308*(1+G308/100)</f>
        <v>1</v>
      </c>
      <c r="I308" s="14"/>
      <c r="J308" s="15">
        <f>H308*I308</f>
        <v>0</v>
      </c>
      <c r="K308" s="34"/>
      <c r="L308" s="35">
        <f>H308*K308</f>
        <v>0</v>
      </c>
      <c r="M308" s="34"/>
      <c r="N308" s="35">
        <f>H308*M308</f>
        <v>0</v>
      </c>
      <c r="O308" s="15">
        <v>21</v>
      </c>
      <c r="P308" s="15">
        <f>J308*(O308/100)</f>
        <v>0</v>
      </c>
      <c r="Q308" s="15">
        <f>J308+P308</f>
        <v>0</v>
      </c>
    </row>
    <row r="309" spans="1:17" s="60" customFormat="1" ht="12.75" customHeight="1" outlineLevel="3" x14ac:dyDescent="0.2">
      <c r="A309" s="61"/>
      <c r="B309" s="62"/>
      <c r="C309" s="63"/>
      <c r="D309" s="65"/>
      <c r="E309" s="62"/>
      <c r="F309" s="64"/>
      <c r="G309" s="65"/>
      <c r="H309" s="64"/>
      <c r="I309" s="65"/>
      <c r="J309" s="66"/>
      <c r="K309" s="67"/>
      <c r="L309" s="65"/>
      <c r="M309" s="65"/>
      <c r="N309" s="65"/>
      <c r="O309" s="59" t="s">
        <v>2</v>
      </c>
      <c r="P309" s="65"/>
      <c r="Q309" s="65"/>
    </row>
    <row r="310" spans="1:17" s="21" customFormat="1" ht="16.5" customHeight="1" outlineLevel="2" x14ac:dyDescent="0.2">
      <c r="A310" s="22"/>
      <c r="B310" s="23"/>
      <c r="C310" s="23" t="s">
        <v>1480</v>
      </c>
      <c r="D310" s="29"/>
      <c r="E310" s="6"/>
      <c r="F310" s="24"/>
      <c r="G310" s="25"/>
      <c r="H310" s="24"/>
      <c r="I310" s="25"/>
      <c r="J310" s="26">
        <f>SUBTOTAL(9,J311:J315)</f>
        <v>0</v>
      </c>
      <c r="K310" s="27"/>
      <c r="L310" s="28">
        <f>SUBTOTAL(9,L311:L315)</f>
        <v>0</v>
      </c>
      <c r="M310" s="25"/>
      <c r="N310" s="28">
        <f>SUBTOTAL(9,N311:N315)</f>
        <v>0</v>
      </c>
      <c r="O310" s="57" t="s">
        <v>2</v>
      </c>
      <c r="P310" s="26">
        <f>SUBTOTAL(9,P311:P315)</f>
        <v>0</v>
      </c>
      <c r="Q310" s="26">
        <f>SUBTOTAL(9,Q311:Q315)</f>
        <v>0</v>
      </c>
    </row>
    <row r="311" spans="1:17" s="30" customFormat="1" ht="12" outlineLevel="3" x14ac:dyDescent="0.2">
      <c r="A311" s="12">
        <v>1</v>
      </c>
      <c r="B311" s="31" t="s">
        <v>114</v>
      </c>
      <c r="C311" s="32" t="s">
        <v>1632</v>
      </c>
      <c r="D311" s="32"/>
      <c r="E311" s="13" t="s">
        <v>27</v>
      </c>
      <c r="F311" s="33">
        <v>1</v>
      </c>
      <c r="G311" s="14">
        <v>0</v>
      </c>
      <c r="H311" s="33">
        <f>F311*(1+G311/100)</f>
        <v>1</v>
      </c>
      <c r="I311" s="14"/>
      <c r="J311" s="15">
        <f>H311*I311</f>
        <v>0</v>
      </c>
      <c r="K311" s="34"/>
      <c r="L311" s="35">
        <f>H311*K311</f>
        <v>0</v>
      </c>
      <c r="M311" s="34"/>
      <c r="N311" s="35">
        <f>H311*M311</f>
        <v>0</v>
      </c>
      <c r="O311" s="15">
        <v>21</v>
      </c>
      <c r="P311" s="15">
        <f>J311*(O311/100)</f>
        <v>0</v>
      </c>
      <c r="Q311" s="15">
        <f>J311+P311</f>
        <v>0</v>
      </c>
    </row>
    <row r="312" spans="1:17" s="30" customFormat="1" ht="12" outlineLevel="3" x14ac:dyDescent="0.2">
      <c r="A312" s="12">
        <v>2</v>
      </c>
      <c r="B312" s="31" t="s">
        <v>115</v>
      </c>
      <c r="C312" s="32" t="s">
        <v>1759</v>
      </c>
      <c r="D312" s="32"/>
      <c r="E312" s="13" t="s">
        <v>27</v>
      </c>
      <c r="F312" s="33">
        <v>1</v>
      </c>
      <c r="G312" s="14">
        <v>0</v>
      </c>
      <c r="H312" s="33">
        <f>F312*(1+G312/100)</f>
        <v>1</v>
      </c>
      <c r="I312" s="14"/>
      <c r="J312" s="15">
        <f>H312*I312</f>
        <v>0</v>
      </c>
      <c r="K312" s="34"/>
      <c r="L312" s="35">
        <f>H312*K312</f>
        <v>0</v>
      </c>
      <c r="M312" s="34"/>
      <c r="N312" s="35">
        <f>H312*M312</f>
        <v>0</v>
      </c>
      <c r="O312" s="15">
        <v>21</v>
      </c>
      <c r="P312" s="15">
        <f>J312*(O312/100)</f>
        <v>0</v>
      </c>
      <c r="Q312" s="15">
        <f>J312+P312</f>
        <v>0</v>
      </c>
    </row>
    <row r="313" spans="1:17" s="30" customFormat="1" ht="12" outlineLevel="3" x14ac:dyDescent="0.2">
      <c r="A313" s="12">
        <v>3</v>
      </c>
      <c r="B313" s="31" t="s">
        <v>116</v>
      </c>
      <c r="C313" s="32" t="s">
        <v>1761</v>
      </c>
      <c r="D313" s="32"/>
      <c r="E313" s="13" t="s">
        <v>27</v>
      </c>
      <c r="F313" s="33">
        <v>1</v>
      </c>
      <c r="G313" s="14">
        <v>0</v>
      </c>
      <c r="H313" s="33">
        <f>F313*(1+G313/100)</f>
        <v>1</v>
      </c>
      <c r="I313" s="14"/>
      <c r="J313" s="15">
        <f>H313*I313</f>
        <v>0</v>
      </c>
      <c r="K313" s="34"/>
      <c r="L313" s="35">
        <f>H313*K313</f>
        <v>0</v>
      </c>
      <c r="M313" s="34"/>
      <c r="N313" s="35">
        <f>H313*M313</f>
        <v>0</v>
      </c>
      <c r="O313" s="15">
        <v>21</v>
      </c>
      <c r="P313" s="15">
        <f>J313*(O313/100)</f>
        <v>0</v>
      </c>
      <c r="Q313" s="15">
        <f>J313+P313</f>
        <v>0</v>
      </c>
    </row>
    <row r="314" spans="1:17" s="30" customFormat="1" ht="12" outlineLevel="3" x14ac:dyDescent="0.2">
      <c r="A314" s="12">
        <v>4</v>
      </c>
      <c r="B314" s="31" t="s">
        <v>117</v>
      </c>
      <c r="C314" s="32" t="s">
        <v>1602</v>
      </c>
      <c r="D314" s="32"/>
      <c r="E314" s="13" t="s">
        <v>27</v>
      </c>
      <c r="F314" s="33">
        <v>1</v>
      </c>
      <c r="G314" s="14">
        <v>0</v>
      </c>
      <c r="H314" s="33">
        <f>F314*(1+G314/100)</f>
        <v>1</v>
      </c>
      <c r="I314" s="14"/>
      <c r="J314" s="15">
        <f>H314*I314</f>
        <v>0</v>
      </c>
      <c r="K314" s="34"/>
      <c r="L314" s="35">
        <f>H314*K314</f>
        <v>0</v>
      </c>
      <c r="M314" s="34"/>
      <c r="N314" s="35">
        <f>H314*M314</f>
        <v>0</v>
      </c>
      <c r="O314" s="15">
        <v>21</v>
      </c>
      <c r="P314" s="15">
        <f>J314*(O314/100)</f>
        <v>0</v>
      </c>
      <c r="Q314" s="15">
        <f>J314+P314</f>
        <v>0</v>
      </c>
    </row>
    <row r="315" spans="1:17" s="60" customFormat="1" ht="12.75" customHeight="1" outlineLevel="3" x14ac:dyDescent="0.2">
      <c r="A315" s="61"/>
      <c r="B315" s="62"/>
      <c r="C315" s="63"/>
      <c r="D315" s="65"/>
      <c r="E315" s="62"/>
      <c r="F315" s="64"/>
      <c r="G315" s="65"/>
      <c r="H315" s="64"/>
      <c r="I315" s="65"/>
      <c r="J315" s="66"/>
      <c r="K315" s="67"/>
      <c r="L315" s="65"/>
      <c r="M315" s="65"/>
      <c r="N315" s="65"/>
      <c r="O315" s="59" t="s">
        <v>2</v>
      </c>
      <c r="P315" s="65"/>
      <c r="Q315" s="65"/>
    </row>
    <row r="316" spans="1:17" s="60" customFormat="1" ht="12.75" customHeight="1" outlineLevel="2" x14ac:dyDescent="0.2">
      <c r="A316" s="61"/>
      <c r="B316" s="62"/>
      <c r="C316" s="63"/>
      <c r="D316" s="65"/>
      <c r="E316" s="62"/>
      <c r="F316" s="64"/>
      <c r="G316" s="65"/>
      <c r="H316" s="64"/>
      <c r="I316" s="65"/>
      <c r="J316" s="66"/>
      <c r="K316" s="67"/>
      <c r="L316" s="65"/>
      <c r="M316" s="65"/>
      <c r="N316" s="65"/>
      <c r="O316" s="59" t="s">
        <v>2</v>
      </c>
      <c r="P316" s="65"/>
      <c r="Q316" s="65"/>
    </row>
    <row r="317" spans="1:17" s="60" customFormat="1" ht="12.75" customHeight="1" outlineLevel="1" x14ac:dyDescent="0.2">
      <c r="A317" s="61"/>
      <c r="B317" s="62"/>
      <c r="C317" s="63"/>
      <c r="D317" s="65"/>
      <c r="E317" s="62"/>
      <c r="F317" s="64"/>
      <c r="G317" s="65"/>
      <c r="H317" s="64"/>
      <c r="I317" s="65"/>
      <c r="J317" s="66"/>
      <c r="K317" s="67"/>
      <c r="L317" s="65"/>
      <c r="M317" s="65"/>
      <c r="N317" s="65"/>
      <c r="O317" s="59" t="s">
        <v>2</v>
      </c>
      <c r="P317" s="65"/>
      <c r="Q317" s="65"/>
    </row>
  </sheetData>
  <sheetProtection algorithmName="SHA-512" hashValue="GLkMTe3HZLRGotZjmW0podRZLMEjzdQkkTFSycNu+ZE428uTZGiYiYw7kgrh6TXMK/EdGoVNXxAVRAFI7aLKqA==" saltValue="1yUFjHhmBvyiNXcrGmGd9A==" spinCount="100000" sheet="1" objects="1" scenarios="1"/>
  <protectedRanges>
    <protectedRange sqref="I1:I320" name="Oblast1"/>
  </protectedRanges>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outlinePr summaryBelow="0"/>
  </sheetPr>
  <dimension ref="A1:O66"/>
  <sheetViews>
    <sheetView showGridLines="0" view="pageBreakPreview" zoomScaleNormal="100" zoomScaleSheetLayoutView="100" workbookViewId="0">
      <pane ySplit="4" topLeftCell="A5" activePane="bottomLeft" state="frozen"/>
      <selection pane="bottomLeft" activeCell="J1" sqref="J1:J1048576"/>
    </sheetView>
  </sheetViews>
  <sheetFormatPr defaultRowHeight="12.75" outlineLevelRow="2" x14ac:dyDescent="0.2"/>
  <cols>
    <col min="1" max="1" width="80.7109375" customWidth="1"/>
    <col min="2" max="4" width="15.7109375" customWidth="1"/>
    <col min="6" max="8" width="10.140625" bestFit="1" customWidth="1"/>
    <col min="9" max="9" width="9.7109375" hidden="1" customWidth="1"/>
  </cols>
  <sheetData>
    <row r="1" spans="1:15" s="91" customFormat="1" ht="21.6" customHeight="1" x14ac:dyDescent="0.25">
      <c r="A1" s="126" t="s">
        <v>2051</v>
      </c>
      <c r="B1" s="86"/>
      <c r="C1" s="86"/>
      <c r="D1" s="88"/>
      <c r="E1" s="87"/>
      <c r="F1" s="88"/>
      <c r="G1" s="87"/>
      <c r="H1" s="89"/>
      <c r="I1" s="90"/>
      <c r="J1" s="87"/>
      <c r="K1" s="87"/>
      <c r="L1" s="87"/>
      <c r="M1" s="87"/>
      <c r="N1" s="87"/>
      <c r="O1" s="87"/>
    </row>
    <row r="2" spans="1:15" s="91" customFormat="1" ht="21.6" customHeight="1" x14ac:dyDescent="0.25">
      <c r="A2" s="126" t="s">
        <v>4306</v>
      </c>
      <c r="B2" s="86"/>
      <c r="C2" s="86"/>
      <c r="D2" s="88"/>
      <c r="E2" s="87"/>
      <c r="F2" s="88"/>
      <c r="G2" s="87"/>
      <c r="H2" s="89"/>
      <c r="I2" s="90"/>
      <c r="J2" s="87"/>
      <c r="K2" s="87"/>
      <c r="L2" s="87"/>
      <c r="M2" s="87"/>
      <c r="N2" s="87"/>
      <c r="O2" s="87"/>
    </row>
    <row r="3" spans="1:15" s="91" customFormat="1" ht="21.6" customHeight="1" x14ac:dyDescent="0.25">
      <c r="A3" s="126" t="s">
        <v>2133</v>
      </c>
      <c r="B3" s="86"/>
      <c r="C3" s="86"/>
      <c r="D3" s="88"/>
      <c r="E3" s="87"/>
      <c r="F3" s="88"/>
      <c r="G3" s="87"/>
      <c r="H3" s="89"/>
      <c r="I3" s="90"/>
      <c r="J3" s="87"/>
      <c r="K3" s="87"/>
      <c r="L3" s="87"/>
      <c r="M3" s="87"/>
      <c r="N3" s="87"/>
      <c r="O3" s="87"/>
    </row>
    <row r="4" spans="1:15" ht="13.5" thickBot="1" x14ac:dyDescent="0.25">
      <c r="A4" s="69" t="s">
        <v>71</v>
      </c>
      <c r="B4" s="69" t="s">
        <v>33</v>
      </c>
      <c r="C4" s="69" t="s">
        <v>11</v>
      </c>
      <c r="D4" s="69" t="s">
        <v>456</v>
      </c>
      <c r="E4" s="11"/>
      <c r="I4" t="str">
        <f t="array" ref="I4">INDEX(__SAZBA__,MATCH(0,COUNTIF($I$1:I2,__SAZBA__),0))</f>
        <v>_</v>
      </c>
    </row>
    <row r="5" spans="1:15" x14ac:dyDescent="0.2">
      <c r="A5" s="55"/>
      <c r="B5" s="56"/>
      <c r="C5" s="56"/>
      <c r="D5" s="56"/>
      <c r="E5" s="11"/>
      <c r="I5">
        <f t="array" ref="I5">INDEX(__SAZBA__,MATCH(0,COUNTIF($I$1:I4,__SAZBA__),0))</f>
        <v>21</v>
      </c>
    </row>
    <row r="6" spans="1:15" s="77" customFormat="1" ht="24.75" customHeight="1" x14ac:dyDescent="0.25">
      <c r="A6" s="129" t="str">
        <f>IF('VZT_stavební část'!$C$5=0,"",'VZT_stavební část'!$C$5)</f>
        <v>D1.1.3: TECHNICKÉ VYBAVENÍ BUDOV - STAVEBNÍ ČÁST</v>
      </c>
      <c r="B6" s="84">
        <f>SUBTOTAL(9,B7:B30)</f>
        <v>0</v>
      </c>
      <c r="C6" s="84">
        <f>SUBTOTAL(9,C7:C30)</f>
        <v>0</v>
      </c>
      <c r="D6" s="84">
        <f>SUBTOTAL(9,D7:D30)</f>
        <v>0</v>
      </c>
      <c r="F6" s="203"/>
      <c r="G6" s="203"/>
      <c r="H6" s="203"/>
    </row>
    <row r="7" spans="1:15" s="188" customFormat="1" ht="15.75" customHeight="1" outlineLevel="1" x14ac:dyDescent="0.2">
      <c r="A7" s="201" t="str">
        <f>IF('VZT_stavební část'!$C$6=0,"",'VZT_stavební část'!$C$6)</f>
        <v>H: Oddíly prací HSV</v>
      </c>
      <c r="B7" s="200">
        <f>SUBTOTAL(9,B8:B15)</f>
        <v>0</v>
      </c>
      <c r="C7" s="200">
        <f>SUBTOTAL(9,C8:C15)</f>
        <v>0</v>
      </c>
      <c r="D7" s="200">
        <f>SUBTOTAL(9,D8:D15)</f>
        <v>0</v>
      </c>
    </row>
    <row r="8" spans="1:15" s="45" customFormat="1" ht="15" customHeight="1" outlineLevel="2" x14ac:dyDescent="0.2">
      <c r="A8" s="127" t="str">
        <f>IF('VZT_stavební část'!$C$7=0,"",'VZT_stavební část'!$C$7)</f>
        <v>0037: Překlady a podchytávky</v>
      </c>
      <c r="B8" s="128" t="str">
        <f>IF('VZT_stavební část'!$J$7=0,"",'VZT_stavební část'!$J$7)</f>
        <v/>
      </c>
      <c r="C8" s="128" t="str">
        <f>IF('VZT_stavební část'!$P$7=0,"",'VZT_stavební část'!$P$7)</f>
        <v/>
      </c>
      <c r="D8" s="128" t="str">
        <f>IF('VZT_stavební část'!$Q$7=0,"",'VZT_stavební část'!$Q$7)</f>
        <v/>
      </c>
    </row>
    <row r="9" spans="1:15" s="45" customFormat="1" ht="15" customHeight="1" outlineLevel="2" x14ac:dyDescent="0.2">
      <c r="A9" s="127" t="str">
        <f>IF('VZT_stavební část'!$C$107=0,"",'VZT_stavební část'!$C$107)</f>
        <v>0061: Úprava povrchů vnitřní</v>
      </c>
      <c r="B9" s="128" t="str">
        <f>IF('VZT_stavební část'!$J$107=0,"",'VZT_stavební část'!$J$107)</f>
        <v/>
      </c>
      <c r="C9" s="128" t="str">
        <f>IF('VZT_stavební část'!$P$107=0,"",'VZT_stavební část'!$P$107)</f>
        <v/>
      </c>
      <c r="D9" s="128" t="str">
        <f>IF('VZT_stavební část'!$Q$107=0,"",'VZT_stavební část'!$Q$107)</f>
        <v/>
      </c>
    </row>
    <row r="10" spans="1:15" s="45" customFormat="1" ht="15" customHeight="1" outlineLevel="2" x14ac:dyDescent="0.2">
      <c r="A10" s="127" t="str">
        <f>IF('VZT_stavební část'!$C$184=0,"",'VZT_stavební část'!$C$184)</f>
        <v>0063: Podlahy a podlahové konstrukce</v>
      </c>
      <c r="B10" s="128" t="str">
        <f>IF('VZT_stavební část'!$J$184=0,"",'VZT_stavební část'!$J$184)</f>
        <v/>
      </c>
      <c r="C10" s="128" t="str">
        <f>IF('VZT_stavební část'!$P$184=0,"",'VZT_stavební část'!$P$184)</f>
        <v/>
      </c>
      <c r="D10" s="128" t="str">
        <f>IF('VZT_stavební část'!$Q$184=0,"",'VZT_stavební část'!$Q$184)</f>
        <v/>
      </c>
    </row>
    <row r="11" spans="1:15" s="45" customFormat="1" ht="15" customHeight="1" outlineLevel="2" x14ac:dyDescent="0.2">
      <c r="A11" s="127" t="str">
        <f>IF('VZT_stavební část'!$C$204=0,"",'VZT_stavební část'!$C$204)</f>
        <v>0094: Lešení</v>
      </c>
      <c r="B11" s="128" t="str">
        <f>IF('VZT_stavební část'!$J$204=0,"",'VZT_stavební část'!$J$204)</f>
        <v/>
      </c>
      <c r="C11" s="128" t="str">
        <f>IF('VZT_stavební část'!$P$204=0,"",'VZT_stavební část'!$P$204)</f>
        <v/>
      </c>
      <c r="D11" s="128" t="str">
        <f>IF('VZT_stavební část'!$Q$204=0,"",'VZT_stavební část'!$Q$204)</f>
        <v/>
      </c>
    </row>
    <row r="12" spans="1:15" s="45" customFormat="1" ht="15" customHeight="1" outlineLevel="2" x14ac:dyDescent="0.2">
      <c r="A12" s="127" t="str">
        <f>IF('VZT_stavební část'!$C$209=0,"",'VZT_stavební část'!$C$209)</f>
        <v>0095: Dokončovací konstrukce a práce</v>
      </c>
      <c r="B12" s="128" t="str">
        <f>IF('VZT_stavební část'!$J$209=0,"",'VZT_stavební část'!$J$209)</f>
        <v/>
      </c>
      <c r="C12" s="128" t="str">
        <f>IF('VZT_stavební část'!$P$209=0,"",'VZT_stavební část'!$P$209)</f>
        <v/>
      </c>
      <c r="D12" s="128" t="str">
        <f>IF('VZT_stavební část'!$Q$209=0,"",'VZT_stavební část'!$Q$209)</f>
        <v/>
      </c>
    </row>
    <row r="13" spans="1:15" s="45" customFormat="1" ht="15" customHeight="1" outlineLevel="2" x14ac:dyDescent="0.2">
      <c r="A13" s="127" t="str">
        <f>IF('VZT_stavební část'!$C$216=0,"",'VZT_stavební část'!$C$216)</f>
        <v>0096: Bourání</v>
      </c>
      <c r="B13" s="128" t="str">
        <f>IF('VZT_stavební část'!$J$216=0,"",'VZT_stavební část'!$J$216)</f>
        <v/>
      </c>
      <c r="C13" s="128" t="str">
        <f>IF('VZT_stavební část'!$P$216=0,"",'VZT_stavební část'!$P$216)</f>
        <v/>
      </c>
      <c r="D13" s="128" t="str">
        <f>IF('VZT_stavební část'!$Q$216=0,"",'VZT_stavební část'!$Q$216)</f>
        <v/>
      </c>
    </row>
    <row r="14" spans="1:15" s="45" customFormat="1" ht="15" customHeight="1" outlineLevel="2" x14ac:dyDescent="0.2">
      <c r="A14" s="127" t="str">
        <f>IF('VZT_stavební část'!$C$365=0,"",'VZT_stavební část'!$C$365)</f>
        <v>0097: Podchycování</v>
      </c>
      <c r="B14" s="128" t="str">
        <f>IF('VZT_stavební část'!$J$365=0,"",'VZT_stavební část'!$J$365)</f>
        <v/>
      </c>
      <c r="C14" s="128" t="str">
        <f>IF('VZT_stavební část'!$P$365=0,"",'VZT_stavební část'!$P$365)</f>
        <v/>
      </c>
      <c r="D14" s="128" t="str">
        <f>IF('VZT_stavební část'!$Q$365=0,"",'VZT_stavební část'!$Q$365)</f>
        <v/>
      </c>
    </row>
    <row r="15" spans="1:15" s="45" customFormat="1" ht="15" customHeight="1" outlineLevel="2" x14ac:dyDescent="0.2">
      <c r="A15" s="127" t="str">
        <f>IF('VZT_stavební část'!$C$395=0,"",'VZT_stavební část'!$C$395)</f>
        <v>099.: Přesun hmot HSV</v>
      </c>
      <c r="B15" s="128" t="str">
        <f>IF('VZT_stavební část'!$J$395=0,"",'VZT_stavební část'!$J$395)</f>
        <v/>
      </c>
      <c r="C15" s="128" t="str">
        <f>IF('VZT_stavební část'!$P$395=0,"",'VZT_stavební část'!$P$395)</f>
        <v/>
      </c>
      <c r="D15" s="128" t="str">
        <f>IF('VZT_stavební část'!$Q$395=0,"",'VZT_stavební část'!$Q$395)</f>
        <v/>
      </c>
    </row>
    <row r="16" spans="1:15" s="188" customFormat="1" ht="15.75" customHeight="1" outlineLevel="1" x14ac:dyDescent="0.2">
      <c r="A16" s="201" t="str">
        <f>IF('VZT_stavební část'!$C$409=0,"",'VZT_stavební část'!$C$409)</f>
        <v>P: Oddíly prací PSV</v>
      </c>
      <c r="B16" s="200">
        <f>SUBTOTAL(9,B17:B26)</f>
        <v>0</v>
      </c>
      <c r="C16" s="200">
        <f>SUBTOTAL(9,C17:C26)</f>
        <v>0</v>
      </c>
      <c r="D16" s="200">
        <f>SUBTOTAL(9,D17:D26)</f>
        <v>0</v>
      </c>
    </row>
    <row r="17" spans="1:4" s="45" customFormat="1" ht="15" customHeight="1" outlineLevel="2" x14ac:dyDescent="0.2">
      <c r="A17" s="127" t="str">
        <f>IF('VZT_stavební část'!$C$410=0,"",'VZT_stavební část'!$C$410)</f>
        <v>727.: Protipožární prostupy a manžety</v>
      </c>
      <c r="B17" s="128" t="str">
        <f>IF('VZT_stavební část'!$J$410=0,"",'VZT_stavební část'!$J$410)</f>
        <v/>
      </c>
      <c r="C17" s="128" t="str">
        <f>IF('VZT_stavební část'!$P$410=0,"",'VZT_stavební část'!$P$410)</f>
        <v/>
      </c>
      <c r="D17" s="128" t="str">
        <f>IF('VZT_stavební část'!$Q$410=0,"",'VZT_stavební část'!$Q$410)</f>
        <v/>
      </c>
    </row>
    <row r="18" spans="1:4" s="45" customFormat="1" ht="15" customHeight="1" outlineLevel="2" x14ac:dyDescent="0.2">
      <c r="A18" s="127" t="str">
        <f>IF('VZT_stavební část'!$C$415=0,"",'VZT_stavební část'!$C$415)</f>
        <v>762.: Konstrukce tesařské</v>
      </c>
      <c r="B18" s="128" t="str">
        <f>IF('VZT_stavební část'!$J$415=0,"",'VZT_stavební část'!$J$415)</f>
        <v/>
      </c>
      <c r="C18" s="128" t="str">
        <f>IF('VZT_stavební část'!$P$415=0,"",'VZT_stavební část'!$P$415)</f>
        <v/>
      </c>
      <c r="D18" s="128" t="str">
        <f>IF('VZT_stavební část'!$Q$415=0,"",'VZT_stavební část'!$Q$415)</f>
        <v/>
      </c>
    </row>
    <row r="19" spans="1:4" s="45" customFormat="1" ht="15" customHeight="1" outlineLevel="2" x14ac:dyDescent="0.2">
      <c r="A19" s="127" t="str">
        <f>IF('VZT_stavební část'!$C$573=0,"",'VZT_stavební část'!$C$573)</f>
        <v>7631: Konstrukce montované - sádrokartonové</v>
      </c>
      <c r="B19" s="128" t="str">
        <f>IF('VZT_stavební část'!$J$573=0,"",'VZT_stavební část'!$J$573)</f>
        <v/>
      </c>
      <c r="C19" s="128" t="str">
        <f>IF('VZT_stavební část'!$P$573=0,"",'VZT_stavební část'!$P$573)</f>
        <v/>
      </c>
      <c r="D19" s="128" t="str">
        <f>IF('VZT_stavební část'!$Q$573=0,"",'VZT_stavební část'!$Q$573)</f>
        <v/>
      </c>
    </row>
    <row r="20" spans="1:4" s="45" customFormat="1" ht="15" customHeight="1" outlineLevel="2" x14ac:dyDescent="0.2">
      <c r="A20" s="127" t="str">
        <f>IF('VZT_stavební část'!$C$717=0,"",'VZT_stavební část'!$C$717)</f>
        <v>7632: Podhledy akustické</v>
      </c>
      <c r="B20" s="128" t="str">
        <f>IF('VZT_stavební část'!$J$717=0,"",'VZT_stavební část'!$J$717)</f>
        <v/>
      </c>
      <c r="C20" s="128" t="str">
        <f>IF('VZT_stavební část'!$P$717=0,"",'VZT_stavební část'!$P$717)</f>
        <v/>
      </c>
      <c r="D20" s="128" t="str">
        <f>IF('VZT_stavební část'!$Q$717=0,"",'VZT_stavební část'!$Q$717)</f>
        <v/>
      </c>
    </row>
    <row r="21" spans="1:4" s="45" customFormat="1" ht="15" customHeight="1" outlineLevel="2" x14ac:dyDescent="0.2">
      <c r="A21" s="127" t="str">
        <f>IF('VZT_stavební část'!$C$724=0,"",'VZT_stavební část'!$C$724)</f>
        <v>764.: Konstrukce klempířské</v>
      </c>
      <c r="B21" s="128" t="str">
        <f>IF('VZT_stavební část'!$J$724=0,"",'VZT_stavební část'!$J$724)</f>
        <v/>
      </c>
      <c r="C21" s="128" t="str">
        <f>IF('VZT_stavební část'!$P$724=0,"",'VZT_stavební část'!$P$724)</f>
        <v/>
      </c>
      <c r="D21" s="128" t="str">
        <f>IF('VZT_stavební část'!$Q$724=0,"",'VZT_stavební část'!$Q$724)</f>
        <v/>
      </c>
    </row>
    <row r="22" spans="1:4" s="45" customFormat="1" ht="15" customHeight="1" outlineLevel="2" x14ac:dyDescent="0.2">
      <c r="A22" s="127" t="str">
        <f>IF('VZT_stavební část'!$C$740=0,"",'VZT_stavební část'!$C$740)</f>
        <v>765.: Krytiny tvrdé</v>
      </c>
      <c r="B22" s="128" t="str">
        <f>IF('VZT_stavební část'!$J$740=0,"",'VZT_stavební část'!$J$740)</f>
        <v/>
      </c>
      <c r="C22" s="128" t="str">
        <f>IF('VZT_stavební část'!$P$740=0,"",'VZT_stavební část'!$P$740)</f>
        <v/>
      </c>
      <c r="D22" s="128" t="str">
        <f>IF('VZT_stavební část'!$Q$740=0,"",'VZT_stavební část'!$Q$740)</f>
        <v/>
      </c>
    </row>
    <row r="23" spans="1:4" s="45" customFormat="1" ht="15" customHeight="1" outlineLevel="2" x14ac:dyDescent="0.2">
      <c r="A23" s="127" t="str">
        <f>IF('VZT_stavební část'!$C$759=0,"",'VZT_stavební část'!$C$759)</f>
        <v>766.: Konstrukce truhlářské</v>
      </c>
      <c r="B23" s="128" t="str">
        <f>IF('VZT_stavební část'!$J$759=0,"",'VZT_stavební část'!$J$759)</f>
        <v/>
      </c>
      <c r="C23" s="128" t="str">
        <f>IF('VZT_stavební část'!$P$759=0,"",'VZT_stavební část'!$P$759)</f>
        <v/>
      </c>
      <c r="D23" s="128" t="str">
        <f>IF('VZT_stavební část'!$Q$759=0,"",'VZT_stavební část'!$Q$759)</f>
        <v/>
      </c>
    </row>
    <row r="24" spans="1:4" s="45" customFormat="1" ht="15" customHeight="1" outlineLevel="2" x14ac:dyDescent="0.2">
      <c r="A24" s="127" t="str">
        <f>IF('VZT_stavební část'!$C$768=0,"",'VZT_stavební část'!$C$768)</f>
        <v>767.: Konstrukce zámečnické</v>
      </c>
      <c r="B24" s="128" t="str">
        <f>IF('VZT_stavební část'!$J$768=0,"",'VZT_stavební část'!$J$768)</f>
        <v/>
      </c>
      <c r="C24" s="128" t="str">
        <f>IF('VZT_stavební část'!$P$768=0,"",'VZT_stavební část'!$P$768)</f>
        <v/>
      </c>
      <c r="D24" s="128" t="str">
        <f>IF('VZT_stavební část'!$Q$768=0,"",'VZT_stavební část'!$Q$768)</f>
        <v/>
      </c>
    </row>
    <row r="25" spans="1:4" s="45" customFormat="1" ht="15" customHeight="1" outlineLevel="2" x14ac:dyDescent="0.2">
      <c r="A25" s="127" t="str">
        <f>IF('VZT_stavební část'!$C$773=0,"",'VZT_stavební část'!$C$773)</f>
        <v>775.: Podlahy dřevěné</v>
      </c>
      <c r="B25" s="128" t="str">
        <f>IF('VZT_stavební část'!$J$773=0,"",'VZT_stavební část'!$J$773)</f>
        <v/>
      </c>
      <c r="C25" s="128" t="str">
        <f>IF('VZT_stavební část'!$P$773=0,"",'VZT_stavební část'!$P$773)</f>
        <v/>
      </c>
      <c r="D25" s="128" t="str">
        <f>IF('VZT_stavební část'!$Q$773=0,"",'VZT_stavební část'!$Q$773)</f>
        <v/>
      </c>
    </row>
    <row r="26" spans="1:4" s="45" customFormat="1" ht="15" customHeight="1" outlineLevel="2" x14ac:dyDescent="0.2">
      <c r="A26" s="127" t="str">
        <f>IF('VZT_stavební část'!$C$781=0,"",'VZT_stavební část'!$C$781)</f>
        <v>784.: Malby</v>
      </c>
      <c r="B26" s="128" t="str">
        <f>IF('VZT_stavební část'!$J$781=0,"",'VZT_stavební část'!$J$781)</f>
        <v/>
      </c>
      <c r="C26" s="128" t="str">
        <f>IF('VZT_stavební část'!$P$781=0,"",'VZT_stavební část'!$P$781)</f>
        <v/>
      </c>
      <c r="D26" s="128" t="str">
        <f>IF('VZT_stavební část'!$Q$781=0,"",'VZT_stavební část'!$Q$781)</f>
        <v/>
      </c>
    </row>
    <row r="27" spans="1:4" s="188" customFormat="1" ht="15.75" customHeight="1" outlineLevel="1" x14ac:dyDescent="0.2">
      <c r="A27" s="201" t="str">
        <f>IF('VZT_stavební část'!$C$819=0,"",'VZT_stavební část'!$C$819)</f>
        <v>VN_ON: Vedlejší a ostatní náklady</v>
      </c>
      <c r="B27" s="200">
        <f>SUBTOTAL(9,B28:B29)</f>
        <v>0</v>
      </c>
      <c r="C27" s="200">
        <f>SUBTOTAL(9,C28:C29)</f>
        <v>0</v>
      </c>
      <c r="D27" s="200">
        <f>SUBTOTAL(9,D28:D29)</f>
        <v>0</v>
      </c>
    </row>
    <row r="28" spans="1:4" s="45" customFormat="1" ht="15" customHeight="1" outlineLevel="2" x14ac:dyDescent="0.2">
      <c r="A28" s="127" t="str">
        <f>IF('VZT_stavební část'!$C$820=0,"",'VZT_stavební část'!$C$820)</f>
        <v>000.1: Průzkumné a projektové práce, vzorky</v>
      </c>
      <c r="B28" s="128" t="str">
        <f>IF('VZT_stavební část'!$J$820=0,"",'VZT_stavební část'!$J$820)</f>
        <v/>
      </c>
      <c r="C28" s="128" t="str">
        <f>IF('VZT_stavební část'!$P$820=0,"",'VZT_stavební část'!$P$820)</f>
        <v/>
      </c>
      <c r="D28" s="128" t="str">
        <f>IF('VZT_stavební část'!$Q$820=0,"",'VZT_stavební část'!$Q$820)</f>
        <v/>
      </c>
    </row>
    <row r="29" spans="1:4" s="45" customFormat="1" ht="15" customHeight="1" outlineLevel="2" x14ac:dyDescent="0.2">
      <c r="A29" s="127" t="str">
        <f>IF('VZT_stavební část'!$C$824=0,"",'VZT_stavební část'!$C$824)</f>
        <v>000.2: Vedlejší náklady</v>
      </c>
      <c r="B29" s="128" t="str">
        <f>IF('VZT_stavební část'!$J$824=0,"",'VZT_stavební část'!$J$824)</f>
        <v/>
      </c>
      <c r="C29" s="128" t="str">
        <f>IF('VZT_stavební část'!$P$824=0,"",'VZT_stavební část'!$P$824)</f>
        <v/>
      </c>
      <c r="D29" s="128" t="str">
        <f>IF('VZT_stavební část'!$Q$824=0,"",'VZT_stavební část'!$Q$824)</f>
        <v/>
      </c>
    </row>
    <row r="30" spans="1:4" outlineLevel="2" x14ac:dyDescent="0.2">
      <c r="A30" s="46"/>
    </row>
    <row r="31" spans="1:4" s="77" customFormat="1" ht="24.75" customHeight="1" x14ac:dyDescent="0.25">
      <c r="A31" s="129" t="s">
        <v>3117</v>
      </c>
      <c r="B31" s="84">
        <f>SUBTOTAL(9,B32:B62)</f>
        <v>0</v>
      </c>
      <c r="C31" s="84">
        <f>SUBTOTAL(9,C32:C62)</f>
        <v>0</v>
      </c>
      <c r="D31" s="84">
        <f>SUBTOTAL(9,D32:D62)</f>
        <v>0</v>
      </c>
    </row>
    <row r="32" spans="1:4" s="188" customFormat="1" ht="15.75" customHeight="1" outlineLevel="1" x14ac:dyDescent="0.2">
      <c r="A32" s="201" t="s">
        <v>3118</v>
      </c>
      <c r="B32" s="200">
        <f>SUBTOTAL(9,B33:B35)</f>
        <v>0</v>
      </c>
      <c r="C32" s="200">
        <f>SUBTOTAL(9,C33:C35)</f>
        <v>0</v>
      </c>
      <c r="D32" s="200">
        <f>SUBTOTAL(9,D33:D35)</f>
        <v>0</v>
      </c>
    </row>
    <row r="33" spans="1:4" s="45" customFormat="1" ht="15" customHeight="1" outlineLevel="2" x14ac:dyDescent="0.2">
      <c r="A33" s="127" t="s">
        <v>3119</v>
      </c>
      <c r="B33" s="128">
        <f>'VZT_Domovní technika'!G8</f>
        <v>0</v>
      </c>
      <c r="C33" s="128">
        <f>B33*0.21</f>
        <v>0</v>
      </c>
      <c r="D33" s="128">
        <f>B33+C33</f>
        <v>0</v>
      </c>
    </row>
    <row r="34" spans="1:4" s="45" customFormat="1" ht="15" customHeight="1" outlineLevel="2" x14ac:dyDescent="0.2">
      <c r="A34" s="127" t="s">
        <v>3120</v>
      </c>
      <c r="B34" s="128">
        <f>'VZT_Domovní technika'!G47</f>
        <v>0</v>
      </c>
      <c r="C34" s="128">
        <f t="shared" ref="C34:C35" si="0">B34*0.21</f>
        <v>0</v>
      </c>
      <c r="D34" s="128">
        <f t="shared" ref="D34:D61" si="1">B34+C34</f>
        <v>0</v>
      </c>
    </row>
    <row r="35" spans="1:4" s="45" customFormat="1" ht="15" customHeight="1" outlineLevel="2" x14ac:dyDescent="0.2">
      <c r="A35" s="127" t="s">
        <v>3121</v>
      </c>
      <c r="B35" s="128">
        <f>'VZT_Domovní technika'!G91</f>
        <v>0</v>
      </c>
      <c r="C35" s="128">
        <f t="shared" si="0"/>
        <v>0</v>
      </c>
      <c r="D35" s="128">
        <f t="shared" si="1"/>
        <v>0</v>
      </c>
    </row>
    <row r="36" spans="1:4" s="188" customFormat="1" ht="15.75" customHeight="1" outlineLevel="1" x14ac:dyDescent="0.2">
      <c r="A36" s="201" t="s">
        <v>3122</v>
      </c>
      <c r="B36" s="200">
        <f>SUBTOTAL(9,B37:B44)</f>
        <v>0</v>
      </c>
      <c r="C36" s="200">
        <f>SUBTOTAL(9,C37:C44)</f>
        <v>0</v>
      </c>
      <c r="D36" s="200">
        <f>SUBTOTAL(9,D37:D44)</f>
        <v>0</v>
      </c>
    </row>
    <row r="37" spans="1:4" s="45" customFormat="1" ht="15" customHeight="1" outlineLevel="2" x14ac:dyDescent="0.2">
      <c r="A37" s="127" t="s">
        <v>3123</v>
      </c>
      <c r="B37" s="128">
        <f>'VZT_Domovní technika'!G104</f>
        <v>0</v>
      </c>
      <c r="C37" s="128">
        <f t="shared" ref="C37:C44" si="2">B37*0.21</f>
        <v>0</v>
      </c>
      <c r="D37" s="128">
        <f t="shared" si="1"/>
        <v>0</v>
      </c>
    </row>
    <row r="38" spans="1:4" s="45" customFormat="1" ht="15" customHeight="1" outlineLevel="2" x14ac:dyDescent="0.2">
      <c r="A38" s="127" t="s">
        <v>3124</v>
      </c>
      <c r="B38" s="128">
        <f>'VZT_Domovní technika'!G107</f>
        <v>0</v>
      </c>
      <c r="C38" s="128">
        <f t="shared" si="2"/>
        <v>0</v>
      </c>
      <c r="D38" s="128">
        <f t="shared" si="1"/>
        <v>0</v>
      </c>
    </row>
    <row r="39" spans="1:4" s="45" customFormat="1" ht="15" customHeight="1" outlineLevel="2" x14ac:dyDescent="0.2">
      <c r="A39" s="127" t="s">
        <v>3125</v>
      </c>
      <c r="B39" s="128">
        <f>'VZT_Domovní technika'!G112</f>
        <v>0</v>
      </c>
      <c r="C39" s="128">
        <f t="shared" si="2"/>
        <v>0</v>
      </c>
      <c r="D39" s="128">
        <f t="shared" si="1"/>
        <v>0</v>
      </c>
    </row>
    <row r="40" spans="1:4" s="45" customFormat="1" ht="15" customHeight="1" outlineLevel="2" x14ac:dyDescent="0.2">
      <c r="A40" s="127" t="s">
        <v>3126</v>
      </c>
      <c r="B40" s="128">
        <f>'VZT_Domovní technika'!G118</f>
        <v>0</v>
      </c>
      <c r="C40" s="128">
        <f t="shared" si="2"/>
        <v>0</v>
      </c>
      <c r="D40" s="128">
        <f t="shared" si="1"/>
        <v>0</v>
      </c>
    </row>
    <row r="41" spans="1:4" s="45" customFormat="1" ht="15" customHeight="1" outlineLevel="2" x14ac:dyDescent="0.2">
      <c r="A41" s="127" t="s">
        <v>3127</v>
      </c>
      <c r="B41" s="128">
        <f>'VZT_Domovní technika'!G141</f>
        <v>0</v>
      </c>
      <c r="C41" s="128">
        <f t="shared" si="2"/>
        <v>0</v>
      </c>
      <c r="D41" s="128">
        <f t="shared" si="1"/>
        <v>0</v>
      </c>
    </row>
    <row r="42" spans="1:4" s="45" customFormat="1" ht="15" customHeight="1" outlineLevel="2" x14ac:dyDescent="0.2">
      <c r="A42" s="127" t="s">
        <v>3128</v>
      </c>
      <c r="B42" s="128">
        <f>'VZT_Domovní technika'!G144</f>
        <v>0</v>
      </c>
      <c r="C42" s="128">
        <f t="shared" si="2"/>
        <v>0</v>
      </c>
      <c r="D42" s="128">
        <f t="shared" si="1"/>
        <v>0</v>
      </c>
    </row>
    <row r="43" spans="1:4" s="45" customFormat="1" ht="15" customHeight="1" outlineLevel="2" x14ac:dyDescent="0.2">
      <c r="A43" s="127" t="s">
        <v>3129</v>
      </c>
      <c r="B43" s="128">
        <f>'VZT_Domovní technika'!G148</f>
        <v>0</v>
      </c>
      <c r="C43" s="128">
        <f t="shared" si="2"/>
        <v>0</v>
      </c>
      <c r="D43" s="128">
        <f t="shared" si="1"/>
        <v>0</v>
      </c>
    </row>
    <row r="44" spans="1:4" s="45" customFormat="1" ht="15" customHeight="1" outlineLevel="2" x14ac:dyDescent="0.2">
      <c r="A44" s="127" t="s">
        <v>3130</v>
      </c>
      <c r="B44" s="128">
        <f>'VZT_Domovní technika'!G152</f>
        <v>0</v>
      </c>
      <c r="C44" s="128">
        <f t="shared" si="2"/>
        <v>0</v>
      </c>
      <c r="D44" s="128">
        <f t="shared" si="1"/>
        <v>0</v>
      </c>
    </row>
    <row r="45" spans="1:4" s="188" customFormat="1" ht="15.75" customHeight="1" outlineLevel="1" x14ac:dyDescent="0.2">
      <c r="A45" s="201" t="s">
        <v>3222</v>
      </c>
      <c r="B45" s="200">
        <f>SUBTOTAL(9,B46:B52)</f>
        <v>0</v>
      </c>
      <c r="C45" s="200">
        <f>SUBTOTAL(9,C46:C52)</f>
        <v>0</v>
      </c>
      <c r="D45" s="200">
        <f>SUBTOTAL(9,D46:D52)</f>
        <v>0</v>
      </c>
    </row>
    <row r="46" spans="1:4" s="45" customFormat="1" ht="15" customHeight="1" outlineLevel="2" x14ac:dyDescent="0.2">
      <c r="A46" s="127" t="s">
        <v>3223</v>
      </c>
      <c r="B46" s="128">
        <f>'VZT_Domovní technika'!G168</f>
        <v>0</v>
      </c>
      <c r="C46" s="128">
        <f t="shared" ref="C46:C52" si="3">B46*0.21</f>
        <v>0</v>
      </c>
      <c r="D46" s="128">
        <f t="shared" ref="D46:D52" si="4">B46+C46</f>
        <v>0</v>
      </c>
    </row>
    <row r="47" spans="1:4" s="45" customFormat="1" ht="15" customHeight="1" outlineLevel="2" x14ac:dyDescent="0.2">
      <c r="A47" s="127" t="s">
        <v>3224</v>
      </c>
      <c r="B47" s="128">
        <f>'VZT_Domovní technika'!G182</f>
        <v>0</v>
      </c>
      <c r="C47" s="128">
        <f t="shared" si="3"/>
        <v>0</v>
      </c>
      <c r="D47" s="128">
        <f t="shared" si="4"/>
        <v>0</v>
      </c>
    </row>
    <row r="48" spans="1:4" s="45" customFormat="1" ht="15" customHeight="1" outlineLevel="2" x14ac:dyDescent="0.2">
      <c r="A48" s="127" t="s">
        <v>3225</v>
      </c>
      <c r="B48" s="128">
        <f>'VZT_Domovní technika'!G197</f>
        <v>0</v>
      </c>
      <c r="C48" s="128">
        <f t="shared" si="3"/>
        <v>0</v>
      </c>
      <c r="D48" s="128">
        <f t="shared" si="4"/>
        <v>0</v>
      </c>
    </row>
    <row r="49" spans="1:4" s="45" customFormat="1" ht="15" customHeight="1" outlineLevel="2" x14ac:dyDescent="0.2">
      <c r="A49" s="127" t="s">
        <v>3226</v>
      </c>
      <c r="B49" s="128">
        <f>'VZT_Domovní technika'!G212</f>
        <v>0</v>
      </c>
      <c r="C49" s="128">
        <f t="shared" si="3"/>
        <v>0</v>
      </c>
      <c r="D49" s="128">
        <f t="shared" si="4"/>
        <v>0</v>
      </c>
    </row>
    <row r="50" spans="1:4" s="45" customFormat="1" ht="15" customHeight="1" outlineLevel="2" x14ac:dyDescent="0.2">
      <c r="A50" s="127" t="s">
        <v>3227</v>
      </c>
      <c r="B50" s="128">
        <f>'VZT_Domovní technika'!G239</f>
        <v>0</v>
      </c>
      <c r="C50" s="128">
        <f t="shared" si="3"/>
        <v>0</v>
      </c>
      <c r="D50" s="128">
        <f t="shared" si="4"/>
        <v>0</v>
      </c>
    </row>
    <row r="51" spans="1:4" s="45" customFormat="1" ht="15" customHeight="1" outlineLevel="2" x14ac:dyDescent="0.2">
      <c r="A51" s="127" t="s">
        <v>3228</v>
      </c>
      <c r="B51" s="128">
        <f>'VZT_Domovní technika'!G266</f>
        <v>0</v>
      </c>
      <c r="C51" s="128">
        <f t="shared" si="3"/>
        <v>0</v>
      </c>
      <c r="D51" s="128">
        <f t="shared" si="4"/>
        <v>0</v>
      </c>
    </row>
    <row r="52" spans="1:4" s="45" customFormat="1" ht="15" customHeight="1" outlineLevel="2" x14ac:dyDescent="0.2">
      <c r="A52" s="127" t="s">
        <v>3229</v>
      </c>
      <c r="B52" s="128">
        <f>'VZT_Domovní technika'!G337</f>
        <v>0</v>
      </c>
      <c r="C52" s="128">
        <f t="shared" si="3"/>
        <v>0</v>
      </c>
      <c r="D52" s="128">
        <f t="shared" si="4"/>
        <v>0</v>
      </c>
    </row>
    <row r="53" spans="1:4" s="188" customFormat="1" ht="15.75" customHeight="1" outlineLevel="1" x14ac:dyDescent="0.2">
      <c r="A53" s="201" t="s">
        <v>3131</v>
      </c>
      <c r="B53" s="200">
        <f>SUBTOTAL(9,B54:B61)</f>
        <v>0</v>
      </c>
      <c r="C53" s="200">
        <f>SUBTOTAL(9,C54:C61)</f>
        <v>0</v>
      </c>
      <c r="D53" s="200">
        <f>SUBTOTAL(9,D54:D61)</f>
        <v>0</v>
      </c>
    </row>
    <row r="54" spans="1:4" s="45" customFormat="1" ht="15" customHeight="1" outlineLevel="2" x14ac:dyDescent="0.2">
      <c r="A54" s="127" t="s">
        <v>3132</v>
      </c>
      <c r="B54" s="128">
        <f>'VZT_Domovní technika'!G342</f>
        <v>0</v>
      </c>
      <c r="C54" s="128">
        <f t="shared" ref="C54:C61" si="5">B54*0.21</f>
        <v>0</v>
      </c>
      <c r="D54" s="128">
        <f t="shared" si="1"/>
        <v>0</v>
      </c>
    </row>
    <row r="55" spans="1:4" s="45" customFormat="1" ht="15" customHeight="1" outlineLevel="2" x14ac:dyDescent="0.2">
      <c r="A55" s="127" t="s">
        <v>3133</v>
      </c>
      <c r="B55" s="128">
        <f>'VZT_Domovní technika'!G345</f>
        <v>0</v>
      </c>
      <c r="C55" s="128">
        <f t="shared" si="5"/>
        <v>0</v>
      </c>
      <c r="D55" s="128">
        <f t="shared" si="1"/>
        <v>0</v>
      </c>
    </row>
    <row r="56" spans="1:4" s="45" customFormat="1" ht="15" customHeight="1" outlineLevel="2" x14ac:dyDescent="0.2">
      <c r="A56" s="127" t="s">
        <v>3134</v>
      </c>
      <c r="B56" s="128">
        <f>'VZT_Domovní technika'!G350</f>
        <v>0</v>
      </c>
      <c r="C56" s="128">
        <f t="shared" si="5"/>
        <v>0</v>
      </c>
      <c r="D56" s="128">
        <f t="shared" si="1"/>
        <v>0</v>
      </c>
    </row>
    <row r="57" spans="1:4" s="45" customFormat="1" ht="15" customHeight="1" outlineLevel="2" x14ac:dyDescent="0.2">
      <c r="A57" s="127" t="s">
        <v>3135</v>
      </c>
      <c r="B57" s="128">
        <f>'VZT_Domovní technika'!G353</f>
        <v>0</v>
      </c>
      <c r="C57" s="128">
        <f t="shared" si="5"/>
        <v>0</v>
      </c>
      <c r="D57" s="128">
        <f t="shared" si="1"/>
        <v>0</v>
      </c>
    </row>
    <row r="58" spans="1:4" s="45" customFormat="1" ht="15" customHeight="1" outlineLevel="2" x14ac:dyDescent="0.2">
      <c r="A58" s="127" t="s">
        <v>3136</v>
      </c>
      <c r="B58" s="128">
        <f>'VZT_Domovní technika'!G355</f>
        <v>0</v>
      </c>
      <c r="C58" s="128">
        <f t="shared" si="5"/>
        <v>0</v>
      </c>
      <c r="D58" s="128">
        <f t="shared" si="1"/>
        <v>0</v>
      </c>
    </row>
    <row r="59" spans="1:4" s="45" customFormat="1" ht="15" customHeight="1" outlineLevel="2" x14ac:dyDescent="0.2">
      <c r="A59" s="127" t="s">
        <v>3137</v>
      </c>
      <c r="B59" s="128">
        <f>'VZT_Domovní technika'!G362</f>
        <v>0</v>
      </c>
      <c r="C59" s="128">
        <f t="shared" si="5"/>
        <v>0</v>
      </c>
      <c r="D59" s="128">
        <f t="shared" si="1"/>
        <v>0</v>
      </c>
    </row>
    <row r="60" spans="1:4" s="45" customFormat="1" ht="15" customHeight="1" outlineLevel="2" x14ac:dyDescent="0.2">
      <c r="A60" s="127" t="s">
        <v>3138</v>
      </c>
      <c r="B60" s="128">
        <f>'VZT_Domovní technika'!G366</f>
        <v>0</v>
      </c>
      <c r="C60" s="128">
        <f t="shared" si="5"/>
        <v>0</v>
      </c>
      <c r="D60" s="128">
        <f t="shared" si="1"/>
        <v>0</v>
      </c>
    </row>
    <row r="61" spans="1:4" s="45" customFormat="1" ht="15" customHeight="1" outlineLevel="2" x14ac:dyDescent="0.2">
      <c r="A61" s="127" t="s">
        <v>3139</v>
      </c>
      <c r="B61" s="128">
        <f>'VZT_Domovní technika'!G370</f>
        <v>0</v>
      </c>
      <c r="C61" s="128">
        <f t="shared" si="5"/>
        <v>0</v>
      </c>
      <c r="D61" s="128">
        <f t="shared" si="1"/>
        <v>0</v>
      </c>
    </row>
    <row r="62" spans="1:4" ht="13.5" outlineLevel="2" thickBot="1" x14ac:dyDescent="0.25">
      <c r="A62" s="46"/>
    </row>
    <row r="63" spans="1:4" s="47" customFormat="1" ht="15" x14ac:dyDescent="0.25">
      <c r="A63" s="48" t="s">
        <v>780</v>
      </c>
      <c r="B63" s="49">
        <f>SUBTOTAL(9,B6:B62)</f>
        <v>0</v>
      </c>
      <c r="C63" s="70"/>
      <c r="D63" s="70"/>
    </row>
    <row r="64" spans="1:4" s="47" customFormat="1" ht="15" x14ac:dyDescent="0.25">
      <c r="A64" s="50" t="s">
        <v>11</v>
      </c>
      <c r="B64" s="51">
        <f>C6+C31</f>
        <v>0</v>
      </c>
    </row>
    <row r="65" spans="1:9" s="52" customFormat="1" ht="13.5" thickBot="1" x14ac:dyDescent="0.25">
      <c r="A65" s="54" t="str">
        <f>IF(I65=0,"","DPH " &amp; I4 &amp; " % ze základny: " &amp; TEXT(I65,"# ##0"))</f>
        <v/>
      </c>
      <c r="B65" s="53" t="str">
        <f>IF(I65=0,"",I65*I4/100)</f>
        <v/>
      </c>
      <c r="I65" s="52">
        <f>IF(ISNUMBER(I4),SUMIF(__SAZBA__,I4,__CENA__),0)</f>
        <v>0</v>
      </c>
    </row>
    <row r="66" spans="1:9" s="47" customFormat="1" ht="29.25" customHeight="1" x14ac:dyDescent="0.25">
      <c r="A66" s="48" t="s">
        <v>1433</v>
      </c>
      <c r="B66" s="49">
        <f>SUM(B63:B64)</f>
        <v>0</v>
      </c>
      <c r="C66" s="70"/>
      <c r="D66" s="70"/>
    </row>
  </sheetData>
  <sheetProtection algorithmName="SHA-512" hashValue="q6lLabvVhFffH6/7lrqgE4RaSdSlivr0CmYUZPAs98taCdnDIt5/9/x21JMlT1ytnotO4CuI8bjwzgbeHiuEfw==" saltValue="cBQNRWu4YeOSpduXX+WLew==" spinCount="100000" sheet="1" objects="1" scenarios="1"/>
  <printOptions horizontalCentered="1"/>
  <pageMargins left="0.78740157480314965" right="0.78740157480314965" top="0.78740157480314965" bottom="0.62" header="0.39370078740157483" footer="0.39370078740157483"/>
  <pageSetup paperSize="9" scale="90" orientation="landscape" horizontalDpi="300" verticalDpi="300" r:id="rId1"/>
  <headerFooter>
    <oddFooter>&amp;L&amp;8www.euroCALC.cz&amp;C&amp;8&amp;P z &amp;N&amp;R&amp;8&amp;A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outlinePr summaryBelow="0"/>
  </sheetPr>
  <dimension ref="A1:X832"/>
  <sheetViews>
    <sheetView showGridLines="0" view="pageBreakPreview" zoomScaleNormal="100" zoomScaleSheetLayoutView="100" workbookViewId="0">
      <pane ySplit="3" topLeftCell="A4" activePane="bottomLeft" state="frozen"/>
      <selection pane="bottomLeft" activeCell="J21" sqref="J21"/>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484"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42578125" customWidth="1"/>
    <col min="20" max="20" width="5" hidden="1" customWidth="1"/>
    <col min="21" max="21" width="5.5703125" hidden="1" customWidth="1"/>
    <col min="22" max="22" width="8.42578125" hidden="1" customWidth="1"/>
    <col min="23" max="23" width="4.85546875" hidden="1" customWidth="1"/>
    <col min="24" max="24" width="7.5703125" hidden="1" customWidth="1"/>
  </cols>
  <sheetData>
    <row r="1" spans="1:17" s="91" customFormat="1" ht="21.6" customHeight="1" x14ac:dyDescent="0.25">
      <c r="A1" s="85"/>
      <c r="B1" s="86"/>
      <c r="C1" s="86" t="s">
        <v>2051</v>
      </c>
      <c r="D1" s="87"/>
      <c r="E1" s="86"/>
      <c r="F1" s="88"/>
      <c r="G1" s="87"/>
      <c r="H1" s="88"/>
      <c r="I1" s="476"/>
      <c r="J1" s="89"/>
      <c r="K1" s="90"/>
      <c r="L1" s="87"/>
      <c r="M1" s="87"/>
      <c r="N1" s="87"/>
      <c r="O1" s="87"/>
      <c r="P1" s="87"/>
      <c r="Q1" s="87"/>
    </row>
    <row r="2" spans="1:17" s="91" customFormat="1" ht="21.6" customHeight="1" x14ac:dyDescent="0.25">
      <c r="A2" s="85"/>
      <c r="B2" s="86"/>
      <c r="C2" s="86" t="s">
        <v>3140</v>
      </c>
      <c r="D2" s="87"/>
      <c r="E2" s="86"/>
      <c r="F2" s="88"/>
      <c r="G2" s="87"/>
      <c r="H2" s="88"/>
      <c r="I2" s="476"/>
      <c r="J2" s="89"/>
      <c r="K2" s="90"/>
      <c r="L2" s="87"/>
      <c r="M2" s="87"/>
      <c r="N2" s="87"/>
      <c r="O2" s="87"/>
      <c r="P2" s="87"/>
      <c r="Q2" s="87"/>
    </row>
    <row r="3" spans="1:17" s="16" customFormat="1" ht="24.75" thickBot="1" x14ac:dyDescent="0.25">
      <c r="A3" s="17" t="s">
        <v>125</v>
      </c>
      <c r="B3" s="17" t="s">
        <v>12</v>
      </c>
      <c r="C3" s="68" t="s">
        <v>71</v>
      </c>
      <c r="D3" s="68" t="s">
        <v>762</v>
      </c>
      <c r="E3" s="17" t="s">
        <v>5</v>
      </c>
      <c r="F3" s="71" t="s">
        <v>2050</v>
      </c>
      <c r="G3" s="17" t="s">
        <v>118</v>
      </c>
      <c r="H3" s="17" t="s">
        <v>526</v>
      </c>
      <c r="I3" s="477" t="s">
        <v>468</v>
      </c>
      <c r="J3" s="17" t="s">
        <v>33</v>
      </c>
      <c r="K3" s="17" t="s">
        <v>626</v>
      </c>
      <c r="L3" s="17" t="s">
        <v>149</v>
      </c>
      <c r="M3" s="17" t="s">
        <v>851</v>
      </c>
      <c r="N3" s="17" t="s">
        <v>85</v>
      </c>
      <c r="O3" s="17" t="s">
        <v>415</v>
      </c>
      <c r="P3" s="17" t="s">
        <v>11</v>
      </c>
      <c r="Q3" s="17" t="s">
        <v>456</v>
      </c>
    </row>
    <row r="4" spans="1:17" ht="11.25" customHeight="1" x14ac:dyDescent="0.2">
      <c r="A4" s="2"/>
      <c r="B4" s="18"/>
      <c r="C4" s="19"/>
      <c r="D4" s="20"/>
      <c r="E4" s="6"/>
      <c r="F4" s="2"/>
      <c r="G4" s="2"/>
      <c r="H4" s="2"/>
      <c r="I4" s="478"/>
      <c r="J4" s="2"/>
      <c r="K4" s="2"/>
      <c r="L4" s="2"/>
      <c r="M4" s="2"/>
      <c r="N4" s="2"/>
      <c r="O4" s="2"/>
      <c r="P4" s="2"/>
      <c r="Q4" s="2"/>
    </row>
    <row r="5" spans="1:17" s="77" customFormat="1" ht="19.5" customHeight="1" x14ac:dyDescent="0.25">
      <c r="A5" s="78"/>
      <c r="B5" s="79"/>
      <c r="C5" s="79" t="s">
        <v>2135</v>
      </c>
      <c r="D5" s="80"/>
      <c r="E5" s="81"/>
      <c r="F5" s="82"/>
      <c r="G5" s="83"/>
      <c r="H5" s="82"/>
      <c r="I5" s="479"/>
      <c r="J5" s="84">
        <f>SUBTOTAL(9,J6:J831)</f>
        <v>0</v>
      </c>
      <c r="K5" s="74"/>
      <c r="L5" s="75">
        <f>SUBTOTAL(9,L6:L831)</f>
        <v>73.866490141999989</v>
      </c>
      <c r="M5" s="72"/>
      <c r="N5" s="75">
        <f>SUBTOTAL(9,N6:N831)</f>
        <v>40.363376559999992</v>
      </c>
      <c r="O5" s="76" t="s">
        <v>2</v>
      </c>
      <c r="P5" s="73">
        <f>SUBTOTAL(9,P6:P831)</f>
        <v>0</v>
      </c>
      <c r="Q5" s="73">
        <f>SUBTOTAL(9,Q6:Q831)</f>
        <v>0</v>
      </c>
    </row>
    <row r="6" spans="1:17" s="193" customFormat="1" ht="18.75" customHeight="1" outlineLevel="1" x14ac:dyDescent="0.2">
      <c r="A6" s="194"/>
      <c r="B6" s="195"/>
      <c r="C6" s="195" t="s">
        <v>1034</v>
      </c>
      <c r="D6" s="196"/>
      <c r="E6" s="197"/>
      <c r="F6" s="198"/>
      <c r="G6" s="199"/>
      <c r="H6" s="198"/>
      <c r="I6" s="480"/>
      <c r="J6" s="200">
        <f>SUBTOTAL(9,J7:J408)</f>
        <v>0</v>
      </c>
      <c r="K6" s="190"/>
      <c r="L6" s="191">
        <f>SUBTOTAL(9,L7:L408)</f>
        <v>45.669289741999997</v>
      </c>
      <c r="M6" s="189"/>
      <c r="N6" s="191">
        <f>SUBTOTAL(9,N7:N408)</f>
        <v>35.774051759999999</v>
      </c>
      <c r="O6" s="192" t="s">
        <v>2</v>
      </c>
      <c r="P6" s="187">
        <f>SUBTOTAL(9,P7:P408)</f>
        <v>0</v>
      </c>
      <c r="Q6" s="187">
        <f>SUBTOTAL(9,Q7:Q408)</f>
        <v>0</v>
      </c>
    </row>
    <row r="7" spans="1:17" s="21" customFormat="1" ht="16.5" customHeight="1" outlineLevel="2" x14ac:dyDescent="0.2">
      <c r="A7" s="22"/>
      <c r="B7" s="23"/>
      <c r="C7" s="23" t="s">
        <v>1512</v>
      </c>
      <c r="D7" s="29"/>
      <c r="E7" s="6"/>
      <c r="F7" s="24"/>
      <c r="G7" s="25"/>
      <c r="H7" s="24"/>
      <c r="I7" s="481"/>
      <c r="J7" s="26">
        <f>SUBTOTAL(9,J8:J106)</f>
        <v>0</v>
      </c>
      <c r="K7" s="27"/>
      <c r="L7" s="28">
        <f>SUBTOTAL(9,L8:L106)</f>
        <v>17.419423792000003</v>
      </c>
      <c r="M7" s="25"/>
      <c r="N7" s="28">
        <f>SUBTOTAL(9,N8:N106)</f>
        <v>0</v>
      </c>
      <c r="O7" s="57" t="s">
        <v>2</v>
      </c>
      <c r="P7" s="26">
        <f>SUBTOTAL(9,P8:P106)</f>
        <v>0</v>
      </c>
      <c r="Q7" s="26">
        <f>SUBTOTAL(9,Q8:Q106)</f>
        <v>0</v>
      </c>
    </row>
    <row r="8" spans="1:17" s="30" customFormat="1" ht="24" outlineLevel="3" x14ac:dyDescent="0.2">
      <c r="A8" s="12">
        <v>1</v>
      </c>
      <c r="B8" s="31" t="s">
        <v>541</v>
      </c>
      <c r="C8" s="32" t="s">
        <v>1882</v>
      </c>
      <c r="D8" s="32" t="s">
        <v>23</v>
      </c>
      <c r="E8" s="13" t="s">
        <v>26</v>
      </c>
      <c r="F8" s="33">
        <v>76</v>
      </c>
      <c r="G8" s="14">
        <v>0</v>
      </c>
      <c r="H8" s="33">
        <f>F8*(1+G8/100)</f>
        <v>76</v>
      </c>
      <c r="I8" s="475"/>
      <c r="J8" s="15">
        <f>H8*I8</f>
        <v>0</v>
      </c>
      <c r="K8" s="34">
        <v>8.9999999999999993E-3</v>
      </c>
      <c r="L8" s="35">
        <f>H8*K8</f>
        <v>0.68399999999999994</v>
      </c>
      <c r="M8" s="34"/>
      <c r="N8" s="35">
        <f>H8*M8</f>
        <v>0</v>
      </c>
      <c r="O8" s="15">
        <v>21</v>
      </c>
      <c r="P8" s="15">
        <f>J8*(O8/100)</f>
        <v>0</v>
      </c>
      <c r="Q8" s="15">
        <f>J8+P8</f>
        <v>0</v>
      </c>
    </row>
    <row r="9" spans="1:17" s="36" customFormat="1" ht="11.25" outlineLevel="4" x14ac:dyDescent="0.2">
      <c r="A9" s="37"/>
      <c r="B9" s="38"/>
      <c r="C9" s="39" t="s">
        <v>670</v>
      </c>
      <c r="D9" s="39"/>
      <c r="E9" s="38"/>
      <c r="F9" s="40">
        <v>28</v>
      </c>
      <c r="G9" s="41"/>
      <c r="H9" s="42"/>
      <c r="I9" s="482"/>
      <c r="J9" s="43"/>
      <c r="K9" s="44"/>
      <c r="L9" s="41"/>
      <c r="M9" s="41"/>
      <c r="N9" s="41"/>
      <c r="O9" s="58" t="s">
        <v>2</v>
      </c>
      <c r="P9" s="41"/>
      <c r="Q9" s="41"/>
    </row>
    <row r="10" spans="1:17" s="36" customFormat="1" ht="11.25" outlineLevel="4" x14ac:dyDescent="0.2">
      <c r="A10" s="37"/>
      <c r="B10" s="38"/>
      <c r="C10" s="39" t="s">
        <v>672</v>
      </c>
      <c r="D10" s="39"/>
      <c r="E10" s="38"/>
      <c r="F10" s="40">
        <v>36</v>
      </c>
      <c r="G10" s="41"/>
      <c r="H10" s="42"/>
      <c r="I10" s="482"/>
      <c r="J10" s="43"/>
      <c r="K10" s="44"/>
      <c r="L10" s="41"/>
      <c r="M10" s="41"/>
      <c r="N10" s="41"/>
      <c r="O10" s="58" t="s">
        <v>2</v>
      </c>
      <c r="P10" s="41"/>
      <c r="Q10" s="41"/>
    </row>
    <row r="11" spans="1:17" s="36" customFormat="1" ht="11.25" outlineLevel="4" x14ac:dyDescent="0.2">
      <c r="A11" s="37"/>
      <c r="B11" s="38"/>
      <c r="C11" s="39" t="s">
        <v>538</v>
      </c>
      <c r="D11" s="39"/>
      <c r="E11" s="38"/>
      <c r="F11" s="40">
        <v>4</v>
      </c>
      <c r="G11" s="41"/>
      <c r="H11" s="42"/>
      <c r="I11" s="482"/>
      <c r="J11" s="43"/>
      <c r="K11" s="44"/>
      <c r="L11" s="41"/>
      <c r="M11" s="41"/>
      <c r="N11" s="41"/>
      <c r="O11" s="58" t="s">
        <v>2</v>
      </c>
      <c r="P11" s="41"/>
      <c r="Q11" s="41"/>
    </row>
    <row r="12" spans="1:17" s="36" customFormat="1" ht="11.25" outlineLevel="4" x14ac:dyDescent="0.2">
      <c r="A12" s="37"/>
      <c r="B12" s="38"/>
      <c r="C12" s="39" t="s">
        <v>1214</v>
      </c>
      <c r="D12" s="39"/>
      <c r="E12" s="38"/>
      <c r="F12" s="40">
        <v>8</v>
      </c>
      <c r="G12" s="41"/>
      <c r="H12" s="42"/>
      <c r="I12" s="482"/>
      <c r="J12" s="43"/>
      <c r="K12" s="44"/>
      <c r="L12" s="41"/>
      <c r="M12" s="41"/>
      <c r="N12" s="41"/>
      <c r="O12" s="58" t="s">
        <v>2</v>
      </c>
      <c r="P12" s="41"/>
      <c r="Q12" s="41"/>
    </row>
    <row r="13" spans="1:17" s="30" customFormat="1" ht="36" outlineLevel="3" x14ac:dyDescent="0.2">
      <c r="A13" s="12">
        <v>2</v>
      </c>
      <c r="B13" s="31" t="s">
        <v>540</v>
      </c>
      <c r="C13" s="32" t="s">
        <v>2037</v>
      </c>
      <c r="D13" s="32" t="s">
        <v>23</v>
      </c>
      <c r="E13" s="13" t="s">
        <v>4</v>
      </c>
      <c r="F13" s="33">
        <v>3.3753000000000002</v>
      </c>
      <c r="G13" s="14">
        <v>0</v>
      </c>
      <c r="H13" s="33">
        <f>F13*(1+G13/100)</f>
        <v>3.3753000000000002</v>
      </c>
      <c r="I13" s="475"/>
      <c r="J13" s="15">
        <f>H13*I13</f>
        <v>0</v>
      </c>
      <c r="K13" s="34">
        <v>1.0900000000000001</v>
      </c>
      <c r="L13" s="35">
        <f>H13*K13</f>
        <v>3.6790770000000004</v>
      </c>
      <c r="M13" s="34"/>
      <c r="N13" s="35">
        <f>H13*M13</f>
        <v>0</v>
      </c>
      <c r="O13" s="15">
        <v>21</v>
      </c>
      <c r="P13" s="15">
        <f>J13*(O13/100)</f>
        <v>0</v>
      </c>
      <c r="Q13" s="15">
        <f>J13+P13</f>
        <v>0</v>
      </c>
    </row>
    <row r="14" spans="1:17" s="36" customFormat="1" ht="11.25" outlineLevel="4" x14ac:dyDescent="0.2">
      <c r="A14" s="37"/>
      <c r="B14" s="38"/>
      <c r="C14" s="39" t="s">
        <v>28</v>
      </c>
      <c r="D14" s="39"/>
      <c r="E14" s="38"/>
      <c r="F14" s="40">
        <v>0</v>
      </c>
      <c r="G14" s="41"/>
      <c r="H14" s="42"/>
      <c r="I14" s="482"/>
      <c r="J14" s="43"/>
      <c r="K14" s="44"/>
      <c r="L14" s="41"/>
      <c r="M14" s="41"/>
      <c r="N14" s="41"/>
      <c r="O14" s="58" t="s">
        <v>2</v>
      </c>
      <c r="P14" s="41"/>
      <c r="Q14" s="41"/>
    </row>
    <row r="15" spans="1:17" s="36" customFormat="1" ht="11.25" outlineLevel="4" x14ac:dyDescent="0.2">
      <c r="A15" s="37"/>
      <c r="B15" s="38"/>
      <c r="C15" s="39" t="s">
        <v>110</v>
      </c>
      <c r="D15" s="39"/>
      <c r="E15" s="38"/>
      <c r="F15" s="40">
        <v>7.1999999999999995E-2</v>
      </c>
      <c r="G15" s="41"/>
      <c r="H15" s="42"/>
      <c r="I15" s="482"/>
      <c r="J15" s="43"/>
      <c r="K15" s="44"/>
      <c r="L15" s="41"/>
      <c r="M15" s="41"/>
      <c r="N15" s="41"/>
      <c r="O15" s="58" t="s">
        <v>2</v>
      </c>
      <c r="P15" s="41"/>
      <c r="Q15" s="41"/>
    </row>
    <row r="16" spans="1:17" s="36" customFormat="1" ht="11.25" outlineLevel="4" x14ac:dyDescent="0.2">
      <c r="A16" s="37"/>
      <c r="B16" s="38"/>
      <c r="C16" s="39" t="s">
        <v>508</v>
      </c>
      <c r="D16" s="39"/>
      <c r="E16" s="38"/>
      <c r="F16" s="40">
        <v>0.20624999999999999</v>
      </c>
      <c r="G16" s="41"/>
      <c r="H16" s="42"/>
      <c r="I16" s="482"/>
      <c r="J16" s="43"/>
      <c r="K16" s="44"/>
      <c r="L16" s="41"/>
      <c r="M16" s="41"/>
      <c r="N16" s="41"/>
      <c r="O16" s="58" t="s">
        <v>2</v>
      </c>
      <c r="P16" s="41"/>
      <c r="Q16" s="41"/>
    </row>
    <row r="17" spans="1:17" s="36" customFormat="1" ht="11.25" outlineLevel="4" x14ac:dyDescent="0.2">
      <c r="A17" s="37"/>
      <c r="B17" s="38"/>
      <c r="C17" s="39" t="s">
        <v>438</v>
      </c>
      <c r="D17" s="39"/>
      <c r="E17" s="38"/>
      <c r="F17" s="40">
        <v>0.14849999999999999</v>
      </c>
      <c r="G17" s="41"/>
      <c r="H17" s="42"/>
      <c r="I17" s="482"/>
      <c r="J17" s="43"/>
      <c r="K17" s="44"/>
      <c r="L17" s="41"/>
      <c r="M17" s="41"/>
      <c r="N17" s="41"/>
      <c r="O17" s="58" t="s">
        <v>2</v>
      </c>
      <c r="P17" s="41"/>
      <c r="Q17" s="41"/>
    </row>
    <row r="18" spans="1:17" s="36" customFormat="1" ht="11.25" outlineLevel="4" x14ac:dyDescent="0.2">
      <c r="A18" s="37"/>
      <c r="B18" s="38"/>
      <c r="C18" s="39" t="s">
        <v>208</v>
      </c>
      <c r="D18" s="39"/>
      <c r="E18" s="38"/>
      <c r="F18" s="40">
        <v>5.2499999999999998E-2</v>
      </c>
      <c r="G18" s="41"/>
      <c r="H18" s="42"/>
      <c r="I18" s="482"/>
      <c r="J18" s="43"/>
      <c r="K18" s="44"/>
      <c r="L18" s="41"/>
      <c r="M18" s="41"/>
      <c r="N18" s="41"/>
      <c r="O18" s="58" t="s">
        <v>2</v>
      </c>
      <c r="P18" s="41"/>
      <c r="Q18" s="41"/>
    </row>
    <row r="19" spans="1:17" s="36" customFormat="1" ht="11.25" outlineLevel="4" x14ac:dyDescent="0.2">
      <c r="A19" s="37"/>
      <c r="B19" s="38"/>
      <c r="C19" s="39" t="s">
        <v>454</v>
      </c>
      <c r="D19" s="39"/>
      <c r="E19" s="38"/>
      <c r="F19" s="40">
        <v>7.4249999999999997E-2</v>
      </c>
      <c r="G19" s="41"/>
      <c r="H19" s="42"/>
      <c r="I19" s="482"/>
      <c r="J19" s="43"/>
      <c r="K19" s="44"/>
      <c r="L19" s="41"/>
      <c r="M19" s="41"/>
      <c r="N19" s="41"/>
      <c r="O19" s="58" t="s">
        <v>2</v>
      </c>
      <c r="P19" s="41"/>
      <c r="Q19" s="41"/>
    </row>
    <row r="20" spans="1:17" s="36" customFormat="1" ht="11.25" outlineLevel="4" x14ac:dyDescent="0.2">
      <c r="A20" s="37"/>
      <c r="B20" s="38"/>
      <c r="C20" s="39" t="s">
        <v>504</v>
      </c>
      <c r="D20" s="39"/>
      <c r="E20" s="38"/>
      <c r="F20" s="40">
        <v>0.15225</v>
      </c>
      <c r="G20" s="41"/>
      <c r="H20" s="42"/>
      <c r="I20" s="482"/>
      <c r="J20" s="43"/>
      <c r="K20" s="44"/>
      <c r="L20" s="41"/>
      <c r="M20" s="41"/>
      <c r="N20" s="41"/>
      <c r="O20" s="58" t="s">
        <v>2</v>
      </c>
      <c r="P20" s="41"/>
      <c r="Q20" s="41"/>
    </row>
    <row r="21" spans="1:17" s="36" customFormat="1" ht="11.25" outlineLevel="4" x14ac:dyDescent="0.2">
      <c r="A21" s="37"/>
      <c r="B21" s="38"/>
      <c r="C21" s="39" t="s">
        <v>450</v>
      </c>
      <c r="D21" s="39"/>
      <c r="E21" s="38"/>
      <c r="F21" s="40">
        <v>5.6250000000000001E-2</v>
      </c>
      <c r="G21" s="41"/>
      <c r="H21" s="42"/>
      <c r="I21" s="482"/>
      <c r="J21" s="43"/>
      <c r="K21" s="44"/>
      <c r="L21" s="41"/>
      <c r="M21" s="41"/>
      <c r="N21" s="41"/>
      <c r="O21" s="58" t="s">
        <v>2</v>
      </c>
      <c r="P21" s="41"/>
      <c r="Q21" s="41"/>
    </row>
    <row r="22" spans="1:17" s="36" customFormat="1" ht="11.25" outlineLevel="4" x14ac:dyDescent="0.2">
      <c r="A22" s="37"/>
      <c r="B22" s="38"/>
      <c r="C22" s="39" t="s">
        <v>30</v>
      </c>
      <c r="D22" s="39"/>
      <c r="E22" s="38"/>
      <c r="F22" s="40">
        <v>0</v>
      </c>
      <c r="G22" s="41"/>
      <c r="H22" s="42"/>
      <c r="I22" s="482"/>
      <c r="J22" s="43"/>
      <c r="K22" s="44"/>
      <c r="L22" s="41"/>
      <c r="M22" s="41"/>
      <c r="N22" s="41"/>
      <c r="O22" s="58" t="s">
        <v>2</v>
      </c>
      <c r="P22" s="41"/>
      <c r="Q22" s="41"/>
    </row>
    <row r="23" spans="1:17" s="36" customFormat="1" ht="11.25" outlineLevel="4" x14ac:dyDescent="0.2">
      <c r="A23" s="37"/>
      <c r="B23" s="38"/>
      <c r="C23" s="39" t="s">
        <v>131</v>
      </c>
      <c r="D23" s="39"/>
      <c r="E23" s="38"/>
      <c r="F23" s="40">
        <v>0.13500000000000001</v>
      </c>
      <c r="G23" s="41"/>
      <c r="H23" s="42"/>
      <c r="I23" s="482"/>
      <c r="J23" s="43"/>
      <c r="K23" s="44"/>
      <c r="L23" s="41"/>
      <c r="M23" s="41"/>
      <c r="N23" s="41"/>
      <c r="O23" s="58" t="s">
        <v>2</v>
      </c>
      <c r="P23" s="41"/>
      <c r="Q23" s="41"/>
    </row>
    <row r="24" spans="1:17" s="36" customFormat="1" ht="11.25" outlineLevel="4" x14ac:dyDescent="0.2">
      <c r="A24" s="37"/>
      <c r="B24" s="38"/>
      <c r="C24" s="39" t="s">
        <v>108</v>
      </c>
      <c r="D24" s="39"/>
      <c r="E24" s="38"/>
      <c r="F24" s="40">
        <v>4.4999999999999998E-2</v>
      </c>
      <c r="G24" s="41"/>
      <c r="H24" s="42"/>
      <c r="I24" s="482"/>
      <c r="J24" s="43"/>
      <c r="K24" s="44"/>
      <c r="L24" s="41"/>
      <c r="M24" s="41"/>
      <c r="N24" s="41"/>
      <c r="O24" s="58" t="s">
        <v>2</v>
      </c>
      <c r="P24" s="41"/>
      <c r="Q24" s="41"/>
    </row>
    <row r="25" spans="1:17" s="36" customFormat="1" ht="11.25" outlineLevel="4" x14ac:dyDescent="0.2">
      <c r="A25" s="37"/>
      <c r="B25" s="38"/>
      <c r="C25" s="39" t="s">
        <v>208</v>
      </c>
      <c r="D25" s="39"/>
      <c r="E25" s="38"/>
      <c r="F25" s="40">
        <v>5.2499999999999998E-2</v>
      </c>
      <c r="G25" s="41"/>
      <c r="H25" s="42"/>
      <c r="I25" s="482"/>
      <c r="J25" s="43"/>
      <c r="K25" s="44"/>
      <c r="L25" s="41"/>
      <c r="M25" s="41"/>
      <c r="N25" s="41"/>
      <c r="O25" s="58" t="s">
        <v>2</v>
      </c>
      <c r="P25" s="41"/>
      <c r="Q25" s="41"/>
    </row>
    <row r="26" spans="1:17" s="36" customFormat="1" ht="11.25" outlineLevel="4" x14ac:dyDescent="0.2">
      <c r="A26" s="37"/>
      <c r="B26" s="38"/>
      <c r="C26" s="39" t="s">
        <v>330</v>
      </c>
      <c r="D26" s="39"/>
      <c r="E26" s="38"/>
      <c r="F26" s="40">
        <v>8.5500000000000007E-2</v>
      </c>
      <c r="G26" s="41"/>
      <c r="H26" s="42"/>
      <c r="I26" s="482"/>
      <c r="J26" s="43"/>
      <c r="K26" s="44"/>
      <c r="L26" s="41"/>
      <c r="M26" s="41"/>
      <c r="N26" s="41"/>
      <c r="O26" s="58" t="s">
        <v>2</v>
      </c>
      <c r="P26" s="41"/>
      <c r="Q26" s="41"/>
    </row>
    <row r="27" spans="1:17" s="36" customFormat="1" ht="11.25" outlineLevel="4" x14ac:dyDescent="0.2">
      <c r="A27" s="37"/>
      <c r="B27" s="38"/>
      <c r="C27" s="39" t="s">
        <v>234</v>
      </c>
      <c r="D27" s="39"/>
      <c r="E27" s="38"/>
      <c r="F27" s="40">
        <v>6.7500000000000004E-2</v>
      </c>
      <c r="G27" s="41"/>
      <c r="H27" s="42"/>
      <c r="I27" s="482"/>
      <c r="J27" s="43"/>
      <c r="K27" s="44"/>
      <c r="L27" s="41"/>
      <c r="M27" s="41"/>
      <c r="N27" s="41"/>
      <c r="O27" s="58" t="s">
        <v>2</v>
      </c>
      <c r="P27" s="41"/>
      <c r="Q27" s="41"/>
    </row>
    <row r="28" spans="1:17" s="36" customFormat="1" ht="11.25" outlineLevel="4" x14ac:dyDescent="0.2">
      <c r="A28" s="37"/>
      <c r="B28" s="38"/>
      <c r="C28" s="39" t="s">
        <v>506</v>
      </c>
      <c r="D28" s="39"/>
      <c r="E28" s="38"/>
      <c r="F28" s="40">
        <v>0.18375</v>
      </c>
      <c r="G28" s="41"/>
      <c r="H28" s="42"/>
      <c r="I28" s="482"/>
      <c r="J28" s="43"/>
      <c r="K28" s="44"/>
      <c r="L28" s="41"/>
      <c r="M28" s="41"/>
      <c r="N28" s="41"/>
      <c r="O28" s="58" t="s">
        <v>2</v>
      </c>
      <c r="P28" s="41"/>
      <c r="Q28" s="41"/>
    </row>
    <row r="29" spans="1:17" s="36" customFormat="1" ht="11.25" outlineLevel="4" x14ac:dyDescent="0.2">
      <c r="A29" s="37"/>
      <c r="B29" s="38"/>
      <c r="C29" s="39" t="s">
        <v>502</v>
      </c>
      <c r="D29" s="39"/>
      <c r="E29" s="38"/>
      <c r="F29" s="40">
        <v>0.12375</v>
      </c>
      <c r="G29" s="41"/>
      <c r="H29" s="42"/>
      <c r="I29" s="482"/>
      <c r="J29" s="43"/>
      <c r="K29" s="44"/>
      <c r="L29" s="41"/>
      <c r="M29" s="41"/>
      <c r="N29" s="41"/>
      <c r="O29" s="58" t="s">
        <v>2</v>
      </c>
      <c r="P29" s="41"/>
      <c r="Q29" s="41"/>
    </row>
    <row r="30" spans="1:17" s="36" customFormat="1" ht="11.25" outlineLevel="4" x14ac:dyDescent="0.2">
      <c r="A30" s="37"/>
      <c r="B30" s="38"/>
      <c r="C30" s="39" t="s">
        <v>502</v>
      </c>
      <c r="D30" s="39"/>
      <c r="E30" s="38"/>
      <c r="F30" s="40">
        <v>0.12375</v>
      </c>
      <c r="G30" s="41"/>
      <c r="H30" s="42"/>
      <c r="I30" s="482"/>
      <c r="J30" s="43"/>
      <c r="K30" s="44"/>
      <c r="L30" s="41"/>
      <c r="M30" s="41"/>
      <c r="N30" s="41"/>
      <c r="O30" s="58" t="s">
        <v>2</v>
      </c>
      <c r="P30" s="41"/>
      <c r="Q30" s="41"/>
    </row>
    <row r="31" spans="1:17" s="36" customFormat="1" ht="11.25" outlineLevel="4" x14ac:dyDescent="0.2">
      <c r="A31" s="37"/>
      <c r="B31" s="38"/>
      <c r="C31" s="39" t="s">
        <v>234</v>
      </c>
      <c r="D31" s="39"/>
      <c r="E31" s="38"/>
      <c r="F31" s="40">
        <v>6.7500000000000004E-2</v>
      </c>
      <c r="G31" s="41"/>
      <c r="H31" s="42"/>
      <c r="I31" s="482"/>
      <c r="J31" s="43"/>
      <c r="K31" s="44"/>
      <c r="L31" s="41"/>
      <c r="M31" s="41"/>
      <c r="N31" s="41"/>
      <c r="O31" s="58" t="s">
        <v>2</v>
      </c>
      <c r="P31" s="41"/>
      <c r="Q31" s="41"/>
    </row>
    <row r="32" spans="1:17" s="36" customFormat="1" ht="11.25" outlineLevel="4" x14ac:dyDescent="0.2">
      <c r="A32" s="37"/>
      <c r="B32" s="38"/>
      <c r="C32" s="39" t="s">
        <v>31</v>
      </c>
      <c r="D32" s="39"/>
      <c r="E32" s="38"/>
      <c r="F32" s="40">
        <v>0</v>
      </c>
      <c r="G32" s="41"/>
      <c r="H32" s="42"/>
      <c r="I32" s="482"/>
      <c r="J32" s="43"/>
      <c r="K32" s="44"/>
      <c r="L32" s="41"/>
      <c r="M32" s="41"/>
      <c r="N32" s="41"/>
      <c r="O32" s="58" t="s">
        <v>2</v>
      </c>
      <c r="P32" s="41"/>
      <c r="Q32" s="41"/>
    </row>
    <row r="33" spans="1:17" s="36" customFormat="1" ht="11.25" outlineLevel="4" x14ac:dyDescent="0.2">
      <c r="A33" s="37"/>
      <c r="B33" s="38"/>
      <c r="C33" s="39" t="s">
        <v>132</v>
      </c>
      <c r="D33" s="39"/>
      <c r="E33" s="38"/>
      <c r="F33" s="40">
        <v>0.19800000000000001</v>
      </c>
      <c r="G33" s="41"/>
      <c r="H33" s="42"/>
      <c r="I33" s="482"/>
      <c r="J33" s="43"/>
      <c r="K33" s="44"/>
      <c r="L33" s="41"/>
      <c r="M33" s="41"/>
      <c r="N33" s="41"/>
      <c r="O33" s="58" t="s">
        <v>2</v>
      </c>
      <c r="P33" s="41"/>
      <c r="Q33" s="41"/>
    </row>
    <row r="34" spans="1:17" s="36" customFormat="1" ht="11.25" outlineLevel="4" x14ac:dyDescent="0.2">
      <c r="A34" s="37"/>
      <c r="B34" s="38"/>
      <c r="C34" s="39" t="s">
        <v>126</v>
      </c>
      <c r="D34" s="39"/>
      <c r="E34" s="38"/>
      <c r="F34" s="40">
        <v>0</v>
      </c>
      <c r="G34" s="41"/>
      <c r="H34" s="42"/>
      <c r="I34" s="482"/>
      <c r="J34" s="43"/>
      <c r="K34" s="44"/>
      <c r="L34" s="41"/>
      <c r="M34" s="41"/>
      <c r="N34" s="41"/>
      <c r="O34" s="58" t="s">
        <v>2</v>
      </c>
      <c r="P34" s="41"/>
      <c r="Q34" s="41"/>
    </row>
    <row r="35" spans="1:17" s="36" customFormat="1" ht="11.25" outlineLevel="4" x14ac:dyDescent="0.2">
      <c r="A35" s="37"/>
      <c r="B35" s="38"/>
      <c r="C35" s="39" t="s">
        <v>109</v>
      </c>
      <c r="D35" s="39"/>
      <c r="E35" s="38"/>
      <c r="F35" s="40">
        <v>6.3E-2</v>
      </c>
      <c r="G35" s="41"/>
      <c r="H35" s="42"/>
      <c r="I35" s="482"/>
      <c r="J35" s="43"/>
      <c r="K35" s="44"/>
      <c r="L35" s="41"/>
      <c r="M35" s="41"/>
      <c r="N35" s="41"/>
      <c r="O35" s="58" t="s">
        <v>2</v>
      </c>
      <c r="P35" s="41"/>
      <c r="Q35" s="41"/>
    </row>
    <row r="36" spans="1:17" s="36" customFormat="1" ht="11.25" outlineLevel="4" x14ac:dyDescent="0.2">
      <c r="A36" s="37"/>
      <c r="B36" s="38"/>
      <c r="C36" s="39" t="s">
        <v>442</v>
      </c>
      <c r="D36" s="39"/>
      <c r="E36" s="38"/>
      <c r="F36" s="40">
        <v>0.22440000000000002</v>
      </c>
      <c r="G36" s="41"/>
      <c r="H36" s="42"/>
      <c r="I36" s="482"/>
      <c r="J36" s="43"/>
      <c r="K36" s="44"/>
      <c r="L36" s="41"/>
      <c r="M36" s="41"/>
      <c r="N36" s="41"/>
      <c r="O36" s="58" t="s">
        <v>2</v>
      </c>
      <c r="P36" s="41"/>
      <c r="Q36" s="41"/>
    </row>
    <row r="37" spans="1:17" s="36" customFormat="1" ht="11.25" outlineLevel="4" x14ac:dyDescent="0.2">
      <c r="A37" s="37"/>
      <c r="B37" s="38"/>
      <c r="C37" s="39" t="s">
        <v>446</v>
      </c>
      <c r="D37" s="39"/>
      <c r="E37" s="38"/>
      <c r="F37" s="40">
        <v>0.25739999999999996</v>
      </c>
      <c r="G37" s="41"/>
      <c r="H37" s="42"/>
      <c r="I37" s="482"/>
      <c r="J37" s="43"/>
      <c r="K37" s="44"/>
      <c r="L37" s="41"/>
      <c r="M37" s="41"/>
      <c r="N37" s="41"/>
      <c r="O37" s="58" t="s">
        <v>2</v>
      </c>
      <c r="P37" s="41"/>
      <c r="Q37" s="41"/>
    </row>
    <row r="38" spans="1:17" s="36" customFormat="1" ht="11.25" outlineLevel="4" x14ac:dyDescent="0.2">
      <c r="A38" s="37"/>
      <c r="B38" s="38"/>
      <c r="C38" s="39" t="s">
        <v>445</v>
      </c>
      <c r="D38" s="39"/>
      <c r="E38" s="38"/>
      <c r="F38" s="40">
        <v>0.24480000000000002</v>
      </c>
      <c r="G38" s="41"/>
      <c r="H38" s="42"/>
      <c r="I38" s="482"/>
      <c r="J38" s="43"/>
      <c r="K38" s="44"/>
      <c r="L38" s="41"/>
      <c r="M38" s="41"/>
      <c r="N38" s="41"/>
      <c r="O38" s="58" t="s">
        <v>2</v>
      </c>
      <c r="P38" s="41"/>
      <c r="Q38" s="41"/>
    </row>
    <row r="39" spans="1:17" s="36" customFormat="1" ht="11.25" outlineLevel="4" x14ac:dyDescent="0.2">
      <c r="A39" s="37"/>
      <c r="B39" s="38"/>
      <c r="C39" s="39" t="s">
        <v>442</v>
      </c>
      <c r="D39" s="39"/>
      <c r="E39" s="38"/>
      <c r="F39" s="40">
        <v>0.22440000000000002</v>
      </c>
      <c r="G39" s="41"/>
      <c r="H39" s="42"/>
      <c r="I39" s="482"/>
      <c r="J39" s="43"/>
      <c r="K39" s="44"/>
      <c r="L39" s="41"/>
      <c r="M39" s="41"/>
      <c r="N39" s="41"/>
      <c r="O39" s="58" t="s">
        <v>2</v>
      </c>
      <c r="P39" s="41"/>
      <c r="Q39" s="41"/>
    </row>
    <row r="40" spans="1:17" s="36" customFormat="1" ht="11.25" outlineLevel="4" x14ac:dyDescent="0.2">
      <c r="A40" s="37"/>
      <c r="B40" s="38"/>
      <c r="C40" s="39" t="s">
        <v>761</v>
      </c>
      <c r="D40" s="39"/>
      <c r="E40" s="38"/>
      <c r="F40" s="40">
        <v>2.8582500000000004</v>
      </c>
      <c r="G40" s="41"/>
      <c r="H40" s="42"/>
      <c r="I40" s="482"/>
      <c r="J40" s="43"/>
      <c r="K40" s="44"/>
      <c r="L40" s="41"/>
      <c r="M40" s="41"/>
      <c r="N40" s="41"/>
      <c r="O40" s="58" t="s">
        <v>2</v>
      </c>
      <c r="P40" s="41"/>
      <c r="Q40" s="41"/>
    </row>
    <row r="41" spans="1:17" s="36" customFormat="1" ht="11.25" outlineLevel="4" x14ac:dyDescent="0.2">
      <c r="A41" s="37"/>
      <c r="B41" s="38"/>
      <c r="C41" s="39" t="s">
        <v>1380</v>
      </c>
      <c r="D41" s="39"/>
      <c r="E41" s="38"/>
      <c r="F41" s="40">
        <v>0.51705000000000001</v>
      </c>
      <c r="G41" s="41"/>
      <c r="H41" s="42"/>
      <c r="I41" s="482"/>
      <c r="J41" s="43"/>
      <c r="K41" s="44"/>
      <c r="L41" s="41"/>
      <c r="M41" s="41"/>
      <c r="N41" s="41"/>
      <c r="O41" s="58" t="s">
        <v>2</v>
      </c>
      <c r="P41" s="41"/>
      <c r="Q41" s="41"/>
    </row>
    <row r="42" spans="1:17" s="30" customFormat="1" ht="24" outlineLevel="3" x14ac:dyDescent="0.2">
      <c r="A42" s="12">
        <v>3</v>
      </c>
      <c r="B42" s="31" t="s">
        <v>539</v>
      </c>
      <c r="C42" s="32" t="s">
        <v>1922</v>
      </c>
      <c r="D42" s="32" t="s">
        <v>23</v>
      </c>
      <c r="E42" s="13" t="s">
        <v>24</v>
      </c>
      <c r="F42" s="33">
        <v>40</v>
      </c>
      <c r="G42" s="14">
        <v>0</v>
      </c>
      <c r="H42" s="33">
        <f>F42*(1+G42/100)</f>
        <v>40</v>
      </c>
      <c r="I42" s="475"/>
      <c r="J42" s="15">
        <f>H42*I42</f>
        <v>0</v>
      </c>
      <c r="K42" s="34"/>
      <c r="L42" s="35">
        <f>H42*K42</f>
        <v>0</v>
      </c>
      <c r="M42" s="34"/>
      <c r="N42" s="35">
        <f>H42*M42</f>
        <v>0</v>
      </c>
      <c r="O42" s="15">
        <v>21</v>
      </c>
      <c r="P42" s="15">
        <f>J42*(O42/100)</f>
        <v>0</v>
      </c>
      <c r="Q42" s="15">
        <f>J42+P42</f>
        <v>0</v>
      </c>
    </row>
    <row r="43" spans="1:17" s="30" customFormat="1" ht="12" outlineLevel="3" x14ac:dyDescent="0.2">
      <c r="A43" s="12">
        <v>4</v>
      </c>
      <c r="B43" s="31" t="s">
        <v>130</v>
      </c>
      <c r="C43" s="32" t="s">
        <v>1486</v>
      </c>
      <c r="D43" s="32" t="s">
        <v>23</v>
      </c>
      <c r="E43" s="13" t="s">
        <v>4</v>
      </c>
      <c r="F43" s="33">
        <v>3.375</v>
      </c>
      <c r="G43" s="14">
        <v>10</v>
      </c>
      <c r="H43" s="33">
        <f>F43*(1+G43/100)</f>
        <v>3.7125000000000004</v>
      </c>
      <c r="I43" s="475"/>
      <c r="J43" s="15">
        <f>H43*I43</f>
        <v>0</v>
      </c>
      <c r="K43" s="34">
        <v>1</v>
      </c>
      <c r="L43" s="35">
        <f>H43*K43</f>
        <v>3.7125000000000004</v>
      </c>
      <c r="M43" s="34"/>
      <c r="N43" s="35">
        <f>H43*M43</f>
        <v>0</v>
      </c>
      <c r="O43" s="15">
        <v>21</v>
      </c>
      <c r="P43" s="15">
        <f>J43*(O43/100)</f>
        <v>0</v>
      </c>
      <c r="Q43" s="15">
        <f>J43+P43</f>
        <v>0</v>
      </c>
    </row>
    <row r="44" spans="1:17" s="30" customFormat="1" ht="12" outlineLevel="3" x14ac:dyDescent="0.2">
      <c r="A44" s="12">
        <v>5</v>
      </c>
      <c r="B44" s="31" t="s">
        <v>503</v>
      </c>
      <c r="C44" s="32" t="s">
        <v>1537</v>
      </c>
      <c r="D44" s="32" t="s">
        <v>23</v>
      </c>
      <c r="E44" s="13" t="s">
        <v>6</v>
      </c>
      <c r="F44" s="33">
        <v>3429.9</v>
      </c>
      <c r="G44" s="14">
        <v>0</v>
      </c>
      <c r="H44" s="33">
        <f>F44*(1+G44/100)</f>
        <v>3429.9</v>
      </c>
      <c r="I44" s="475"/>
      <c r="J44" s="15">
        <f>H44*I44</f>
        <v>0</v>
      </c>
      <c r="K44" s="34"/>
      <c r="L44" s="35">
        <f>H44*K44</f>
        <v>0</v>
      </c>
      <c r="M44" s="34"/>
      <c r="N44" s="35">
        <f>H44*M44</f>
        <v>0</v>
      </c>
      <c r="O44" s="15">
        <v>21</v>
      </c>
      <c r="P44" s="15">
        <f>J44*(O44/100)</f>
        <v>0</v>
      </c>
      <c r="Q44" s="15">
        <f>J44+P44</f>
        <v>0</v>
      </c>
    </row>
    <row r="45" spans="1:17" s="36" customFormat="1" ht="11.25" outlineLevel="4" x14ac:dyDescent="0.2">
      <c r="A45" s="37"/>
      <c r="B45" s="38"/>
      <c r="C45" s="39" t="s">
        <v>537</v>
      </c>
      <c r="D45" s="39"/>
      <c r="E45" s="38"/>
      <c r="F45" s="40">
        <v>3429.9</v>
      </c>
      <c r="G45" s="41"/>
      <c r="H45" s="42"/>
      <c r="I45" s="482"/>
      <c r="J45" s="43"/>
      <c r="K45" s="44"/>
      <c r="L45" s="41"/>
      <c r="M45" s="41"/>
      <c r="N45" s="41"/>
      <c r="O45" s="58" t="s">
        <v>2</v>
      </c>
      <c r="P45" s="41"/>
      <c r="Q45" s="41"/>
    </row>
    <row r="46" spans="1:17" s="30" customFormat="1" ht="24" outlineLevel="3" x14ac:dyDescent="0.2">
      <c r="A46" s="12">
        <v>6</v>
      </c>
      <c r="B46" s="31" t="s">
        <v>306</v>
      </c>
      <c r="C46" s="32" t="s">
        <v>2016</v>
      </c>
      <c r="D46" s="32" t="s">
        <v>23</v>
      </c>
      <c r="E46" s="13" t="s">
        <v>6</v>
      </c>
      <c r="F46" s="33">
        <v>459.75</v>
      </c>
      <c r="G46" s="14">
        <v>0</v>
      </c>
      <c r="H46" s="33">
        <f>F46*(1+G46/100)</f>
        <v>459.75</v>
      </c>
      <c r="I46" s="475"/>
      <c r="J46" s="15">
        <f>H46*I46</f>
        <v>0</v>
      </c>
      <c r="K46" s="34">
        <v>6.9999999999999994E-5</v>
      </c>
      <c r="L46" s="35">
        <f>H46*K46</f>
        <v>3.2182499999999996E-2</v>
      </c>
      <c r="M46" s="34"/>
      <c r="N46" s="35">
        <f>H46*M46</f>
        <v>0</v>
      </c>
      <c r="O46" s="15">
        <v>21</v>
      </c>
      <c r="P46" s="15">
        <f>J46*(O46/100)</f>
        <v>0</v>
      </c>
      <c r="Q46" s="15">
        <f>J46+P46</f>
        <v>0</v>
      </c>
    </row>
    <row r="47" spans="1:17" s="30" customFormat="1" ht="24" outlineLevel="3" x14ac:dyDescent="0.2">
      <c r="A47" s="12">
        <v>7</v>
      </c>
      <c r="B47" s="31" t="s">
        <v>104</v>
      </c>
      <c r="C47" s="32" t="s">
        <v>1877</v>
      </c>
      <c r="D47" s="32" t="s">
        <v>23</v>
      </c>
      <c r="E47" s="13" t="s">
        <v>6</v>
      </c>
      <c r="F47" s="33">
        <v>459.75</v>
      </c>
      <c r="G47" s="14">
        <v>0</v>
      </c>
      <c r="H47" s="33">
        <f>F47*(1+G47/100)</f>
        <v>459.75</v>
      </c>
      <c r="I47" s="475"/>
      <c r="J47" s="15">
        <f>H47*I47</f>
        <v>0</v>
      </c>
      <c r="K47" s="34">
        <v>1E-3</v>
      </c>
      <c r="L47" s="35">
        <f>H47*K47</f>
        <v>0.45974999999999999</v>
      </c>
      <c r="M47" s="34"/>
      <c r="N47" s="35">
        <f>H47*M47</f>
        <v>0</v>
      </c>
      <c r="O47" s="15">
        <v>21</v>
      </c>
      <c r="P47" s="15">
        <f>J47*(O47/100)</f>
        <v>0</v>
      </c>
      <c r="Q47" s="15">
        <f>J47+P47</f>
        <v>0</v>
      </c>
    </row>
    <row r="48" spans="1:17" s="30" customFormat="1" ht="12" outlineLevel="3" x14ac:dyDescent="0.2">
      <c r="A48" s="12">
        <v>8</v>
      </c>
      <c r="B48" s="31" t="s">
        <v>200</v>
      </c>
      <c r="C48" s="32" t="s">
        <v>1477</v>
      </c>
      <c r="D48" s="32" t="s">
        <v>23</v>
      </c>
      <c r="E48" s="13" t="s">
        <v>8</v>
      </c>
      <c r="F48" s="33">
        <v>2.8766000000000003</v>
      </c>
      <c r="G48" s="14">
        <v>0</v>
      </c>
      <c r="H48" s="33">
        <f>F48*(1+G48/100)</f>
        <v>2.8766000000000003</v>
      </c>
      <c r="I48" s="475"/>
      <c r="J48" s="15">
        <f>H48*I48</f>
        <v>0</v>
      </c>
      <c r="K48" s="34">
        <v>1.94302</v>
      </c>
      <c r="L48" s="35">
        <f>H48*K48</f>
        <v>5.5892913320000002</v>
      </c>
      <c r="M48" s="34"/>
      <c r="N48" s="35">
        <f>H48*M48</f>
        <v>0</v>
      </c>
      <c r="O48" s="15">
        <v>21</v>
      </c>
      <c r="P48" s="15">
        <f>J48*(O48/100)</f>
        <v>0</v>
      </c>
      <c r="Q48" s="15">
        <f>J48+P48</f>
        <v>0</v>
      </c>
    </row>
    <row r="49" spans="1:17" s="36" customFormat="1" ht="11.25" outlineLevel="4" x14ac:dyDescent="0.2">
      <c r="A49" s="37"/>
      <c r="B49" s="38"/>
      <c r="C49" s="39" t="s">
        <v>28</v>
      </c>
      <c r="D49" s="39"/>
      <c r="E49" s="38"/>
      <c r="F49" s="40">
        <v>0</v>
      </c>
      <c r="G49" s="41"/>
      <c r="H49" s="42"/>
      <c r="I49" s="482"/>
      <c r="J49" s="43"/>
      <c r="K49" s="44"/>
      <c r="L49" s="41"/>
      <c r="M49" s="41"/>
      <c r="N49" s="41"/>
      <c r="O49" s="58" t="s">
        <v>2</v>
      </c>
      <c r="P49" s="41"/>
      <c r="Q49" s="41"/>
    </row>
    <row r="50" spans="1:17" s="36" customFormat="1" ht="11.25" outlineLevel="4" x14ac:dyDescent="0.2">
      <c r="A50" s="37"/>
      <c r="B50" s="38"/>
      <c r="C50" s="39" t="s">
        <v>532</v>
      </c>
      <c r="D50" s="39"/>
      <c r="E50" s="38"/>
      <c r="F50" s="40">
        <v>7.1999999999999995E-2</v>
      </c>
      <c r="G50" s="41"/>
      <c r="H50" s="42"/>
      <c r="I50" s="482"/>
      <c r="J50" s="43"/>
      <c r="K50" s="44"/>
      <c r="L50" s="41"/>
      <c r="M50" s="41"/>
      <c r="N50" s="41"/>
      <c r="O50" s="58" t="s">
        <v>2</v>
      </c>
      <c r="P50" s="41"/>
      <c r="Q50" s="41"/>
    </row>
    <row r="51" spans="1:17" s="36" customFormat="1" ht="11.25" outlineLevel="4" x14ac:dyDescent="0.2">
      <c r="A51" s="37"/>
      <c r="B51" s="38"/>
      <c r="C51" s="39" t="s">
        <v>661</v>
      </c>
      <c r="D51" s="39"/>
      <c r="E51" s="38"/>
      <c r="F51" s="40">
        <v>0.2</v>
      </c>
      <c r="G51" s="41"/>
      <c r="H51" s="42"/>
      <c r="I51" s="482"/>
      <c r="J51" s="43"/>
      <c r="K51" s="44"/>
      <c r="L51" s="41"/>
      <c r="M51" s="41"/>
      <c r="N51" s="41"/>
      <c r="O51" s="58" t="s">
        <v>2</v>
      </c>
      <c r="P51" s="41"/>
      <c r="Q51" s="41"/>
    </row>
    <row r="52" spans="1:17" s="36" customFormat="1" ht="11.25" outlineLevel="4" x14ac:dyDescent="0.2">
      <c r="A52" s="37"/>
      <c r="B52" s="38"/>
      <c r="C52" s="39" t="s">
        <v>667</v>
      </c>
      <c r="D52" s="39"/>
      <c r="E52" s="38"/>
      <c r="F52" s="40">
        <v>0.16500000000000001</v>
      </c>
      <c r="G52" s="41"/>
      <c r="H52" s="42"/>
      <c r="I52" s="482"/>
      <c r="J52" s="43"/>
      <c r="K52" s="44"/>
      <c r="L52" s="41"/>
      <c r="M52" s="41"/>
      <c r="N52" s="41"/>
      <c r="O52" s="58" t="s">
        <v>2</v>
      </c>
      <c r="P52" s="41"/>
      <c r="Q52" s="41"/>
    </row>
    <row r="53" spans="1:17" s="36" customFormat="1" ht="11.25" outlineLevel="4" x14ac:dyDescent="0.2">
      <c r="A53" s="37"/>
      <c r="B53" s="38"/>
      <c r="C53" s="39" t="s">
        <v>668</v>
      </c>
      <c r="D53" s="39"/>
      <c r="E53" s="38"/>
      <c r="F53" s="40">
        <v>7.0000000000000007E-2</v>
      </c>
      <c r="G53" s="41"/>
      <c r="H53" s="42"/>
      <c r="I53" s="482"/>
      <c r="J53" s="43"/>
      <c r="K53" s="44"/>
      <c r="L53" s="41"/>
      <c r="M53" s="41"/>
      <c r="N53" s="41"/>
      <c r="O53" s="58" t="s">
        <v>2</v>
      </c>
      <c r="P53" s="41"/>
      <c r="Q53" s="41"/>
    </row>
    <row r="54" spans="1:17" s="36" customFormat="1" ht="11.25" outlineLevel="4" x14ac:dyDescent="0.2">
      <c r="A54" s="37"/>
      <c r="B54" s="38"/>
      <c r="C54" s="39" t="s">
        <v>659</v>
      </c>
      <c r="D54" s="39"/>
      <c r="E54" s="38"/>
      <c r="F54" s="40">
        <v>7.9200000000000007E-2</v>
      </c>
      <c r="G54" s="41"/>
      <c r="H54" s="42"/>
      <c r="I54" s="482"/>
      <c r="J54" s="43"/>
      <c r="K54" s="44"/>
      <c r="L54" s="41"/>
      <c r="M54" s="41"/>
      <c r="N54" s="41"/>
      <c r="O54" s="58" t="s">
        <v>2</v>
      </c>
      <c r="P54" s="41"/>
      <c r="Q54" s="41"/>
    </row>
    <row r="55" spans="1:17" s="36" customFormat="1" ht="11.25" outlineLevel="4" x14ac:dyDescent="0.2">
      <c r="A55" s="37"/>
      <c r="B55" s="38"/>
      <c r="C55" s="39" t="s">
        <v>664</v>
      </c>
      <c r="D55" s="39"/>
      <c r="E55" s="38"/>
      <c r="F55" s="40">
        <v>0.17400000000000002</v>
      </c>
      <c r="G55" s="41"/>
      <c r="H55" s="42"/>
      <c r="I55" s="482"/>
      <c r="J55" s="43"/>
      <c r="K55" s="44"/>
      <c r="L55" s="41"/>
      <c r="M55" s="41"/>
      <c r="N55" s="41"/>
      <c r="O55" s="58" t="s">
        <v>2</v>
      </c>
      <c r="P55" s="41"/>
      <c r="Q55" s="41"/>
    </row>
    <row r="56" spans="1:17" s="36" customFormat="1" ht="11.25" outlineLevel="4" x14ac:dyDescent="0.2">
      <c r="A56" s="37"/>
      <c r="B56" s="38"/>
      <c r="C56" s="39" t="s">
        <v>657</v>
      </c>
      <c r="D56" s="39"/>
      <c r="E56" s="38"/>
      <c r="F56" s="40">
        <v>6.0000000000000012E-2</v>
      </c>
      <c r="G56" s="41"/>
      <c r="H56" s="42"/>
      <c r="I56" s="482"/>
      <c r="J56" s="43"/>
      <c r="K56" s="44"/>
      <c r="L56" s="41"/>
      <c r="M56" s="41"/>
      <c r="N56" s="41"/>
      <c r="O56" s="58" t="s">
        <v>2</v>
      </c>
      <c r="P56" s="41"/>
      <c r="Q56" s="41"/>
    </row>
    <row r="57" spans="1:17" s="36" customFormat="1" ht="11.25" outlineLevel="4" x14ac:dyDescent="0.2">
      <c r="A57" s="37"/>
      <c r="B57" s="38"/>
      <c r="C57" s="39" t="s">
        <v>30</v>
      </c>
      <c r="D57" s="39"/>
      <c r="E57" s="38"/>
      <c r="F57" s="40">
        <v>0</v>
      </c>
      <c r="G57" s="41"/>
      <c r="H57" s="42"/>
      <c r="I57" s="482"/>
      <c r="J57" s="43"/>
      <c r="K57" s="44"/>
      <c r="L57" s="41"/>
      <c r="M57" s="41"/>
      <c r="N57" s="41"/>
      <c r="O57" s="58" t="s">
        <v>2</v>
      </c>
      <c r="P57" s="41"/>
      <c r="Q57" s="41"/>
    </row>
    <row r="58" spans="1:17" s="36" customFormat="1" ht="11.25" outlineLevel="4" x14ac:dyDescent="0.2">
      <c r="A58" s="37"/>
      <c r="B58" s="38"/>
      <c r="C58" s="39" t="s">
        <v>534</v>
      </c>
      <c r="D58" s="39"/>
      <c r="E58" s="38"/>
      <c r="F58" s="40">
        <v>0.15000000000000002</v>
      </c>
      <c r="G58" s="41"/>
      <c r="H58" s="42"/>
      <c r="I58" s="482"/>
      <c r="J58" s="43"/>
      <c r="K58" s="44"/>
      <c r="L58" s="41"/>
      <c r="M58" s="41"/>
      <c r="N58" s="41"/>
      <c r="O58" s="58" t="s">
        <v>2</v>
      </c>
      <c r="P58" s="41"/>
      <c r="Q58" s="41"/>
    </row>
    <row r="59" spans="1:17" s="36" customFormat="1" ht="11.25" outlineLevel="4" x14ac:dyDescent="0.2">
      <c r="A59" s="37"/>
      <c r="B59" s="38"/>
      <c r="C59" s="39" t="s">
        <v>665</v>
      </c>
      <c r="D59" s="39"/>
      <c r="E59" s="38"/>
      <c r="F59" s="40">
        <v>4.4999999999999998E-2</v>
      </c>
      <c r="G59" s="41"/>
      <c r="H59" s="42"/>
      <c r="I59" s="482"/>
      <c r="J59" s="43"/>
      <c r="K59" s="44"/>
      <c r="L59" s="41"/>
      <c r="M59" s="41"/>
      <c r="N59" s="41"/>
      <c r="O59" s="58" t="s">
        <v>2</v>
      </c>
      <c r="P59" s="41"/>
      <c r="Q59" s="41"/>
    </row>
    <row r="60" spans="1:17" s="36" customFormat="1" ht="11.25" outlineLevel="4" x14ac:dyDescent="0.2">
      <c r="A60" s="37"/>
      <c r="B60" s="38"/>
      <c r="C60" s="39" t="s">
        <v>729</v>
      </c>
      <c r="D60" s="39"/>
      <c r="E60" s="38"/>
      <c r="F60" s="40">
        <v>5.2500000000000005E-2</v>
      </c>
      <c r="G60" s="41"/>
      <c r="H60" s="42"/>
      <c r="I60" s="482"/>
      <c r="J60" s="43"/>
      <c r="K60" s="44"/>
      <c r="L60" s="41"/>
      <c r="M60" s="41"/>
      <c r="N60" s="41"/>
      <c r="O60" s="58" t="s">
        <v>2</v>
      </c>
      <c r="P60" s="41"/>
      <c r="Q60" s="41"/>
    </row>
    <row r="61" spans="1:17" s="36" customFormat="1" ht="11.25" outlineLevel="4" x14ac:dyDescent="0.2">
      <c r="A61" s="37"/>
      <c r="B61" s="38"/>
      <c r="C61" s="39" t="s">
        <v>727</v>
      </c>
      <c r="D61" s="39"/>
      <c r="E61" s="38"/>
      <c r="F61" s="40">
        <v>8.5500000000000007E-2</v>
      </c>
      <c r="G61" s="41"/>
      <c r="H61" s="42"/>
      <c r="I61" s="482"/>
      <c r="J61" s="43"/>
      <c r="K61" s="44"/>
      <c r="L61" s="41"/>
      <c r="M61" s="41"/>
      <c r="N61" s="41"/>
      <c r="O61" s="58" t="s">
        <v>2</v>
      </c>
      <c r="P61" s="41"/>
      <c r="Q61" s="41"/>
    </row>
    <row r="62" spans="1:17" s="36" customFormat="1" ht="11.25" outlineLevel="4" x14ac:dyDescent="0.2">
      <c r="A62" s="37"/>
      <c r="B62" s="38"/>
      <c r="C62" s="39" t="s">
        <v>730</v>
      </c>
      <c r="D62" s="39"/>
      <c r="E62" s="38"/>
      <c r="F62" s="40">
        <v>6.7499999999999991E-2</v>
      </c>
      <c r="G62" s="41"/>
      <c r="H62" s="42"/>
      <c r="I62" s="482"/>
      <c r="J62" s="43"/>
      <c r="K62" s="44"/>
      <c r="L62" s="41"/>
      <c r="M62" s="41"/>
      <c r="N62" s="41"/>
      <c r="O62" s="58" t="s">
        <v>2</v>
      </c>
      <c r="P62" s="41"/>
      <c r="Q62" s="41"/>
    </row>
    <row r="63" spans="1:17" s="36" customFormat="1" ht="11.25" outlineLevel="4" x14ac:dyDescent="0.2">
      <c r="A63" s="37"/>
      <c r="B63" s="38"/>
      <c r="C63" s="39" t="s">
        <v>669</v>
      </c>
      <c r="D63" s="39"/>
      <c r="E63" s="38"/>
      <c r="F63" s="40">
        <v>0.21000000000000002</v>
      </c>
      <c r="G63" s="41"/>
      <c r="H63" s="42"/>
      <c r="I63" s="482"/>
      <c r="J63" s="43"/>
      <c r="K63" s="44"/>
      <c r="L63" s="41"/>
      <c r="M63" s="41"/>
      <c r="N63" s="41"/>
      <c r="O63" s="58" t="s">
        <v>2</v>
      </c>
      <c r="P63" s="41"/>
      <c r="Q63" s="41"/>
    </row>
    <row r="64" spans="1:17" s="36" customFormat="1" ht="11.25" outlineLevel="4" x14ac:dyDescent="0.2">
      <c r="A64" s="37"/>
      <c r="B64" s="38"/>
      <c r="C64" s="39" t="s">
        <v>658</v>
      </c>
      <c r="D64" s="39"/>
      <c r="E64" s="38"/>
      <c r="F64" s="40">
        <v>0.12000000000000002</v>
      </c>
      <c r="G64" s="41"/>
      <c r="H64" s="42"/>
      <c r="I64" s="482"/>
      <c r="J64" s="43"/>
      <c r="K64" s="44"/>
      <c r="L64" s="41"/>
      <c r="M64" s="41"/>
      <c r="N64" s="41"/>
      <c r="O64" s="58" t="s">
        <v>2</v>
      </c>
      <c r="P64" s="41"/>
      <c r="Q64" s="41"/>
    </row>
    <row r="65" spans="1:17" s="36" customFormat="1" ht="11.25" outlineLevel="4" x14ac:dyDescent="0.2">
      <c r="A65" s="37"/>
      <c r="B65" s="38"/>
      <c r="C65" s="39" t="s">
        <v>658</v>
      </c>
      <c r="D65" s="39"/>
      <c r="E65" s="38"/>
      <c r="F65" s="40">
        <v>0.12000000000000002</v>
      </c>
      <c r="G65" s="41"/>
      <c r="H65" s="42"/>
      <c r="I65" s="482"/>
      <c r="J65" s="43"/>
      <c r="K65" s="44"/>
      <c r="L65" s="41"/>
      <c r="M65" s="41"/>
      <c r="N65" s="41"/>
      <c r="O65" s="58" t="s">
        <v>2</v>
      </c>
      <c r="P65" s="41"/>
      <c r="Q65" s="41"/>
    </row>
    <row r="66" spans="1:17" s="36" customFormat="1" ht="11.25" outlineLevel="4" x14ac:dyDescent="0.2">
      <c r="A66" s="37"/>
      <c r="B66" s="38"/>
      <c r="C66" s="39" t="s">
        <v>726</v>
      </c>
      <c r="D66" s="39"/>
      <c r="E66" s="38"/>
      <c r="F66" s="40">
        <v>6.7500000000000004E-2</v>
      </c>
      <c r="G66" s="41"/>
      <c r="H66" s="42"/>
      <c r="I66" s="482"/>
      <c r="J66" s="43"/>
      <c r="K66" s="44"/>
      <c r="L66" s="41"/>
      <c r="M66" s="41"/>
      <c r="N66" s="41"/>
      <c r="O66" s="58" t="s">
        <v>2</v>
      </c>
      <c r="P66" s="41"/>
      <c r="Q66" s="41"/>
    </row>
    <row r="67" spans="1:17" s="36" customFormat="1" ht="11.25" outlineLevel="4" x14ac:dyDescent="0.2">
      <c r="A67" s="37"/>
      <c r="B67" s="38"/>
      <c r="C67" s="39" t="s">
        <v>31</v>
      </c>
      <c r="D67" s="39"/>
      <c r="E67" s="38"/>
      <c r="F67" s="40">
        <v>0</v>
      </c>
      <c r="G67" s="41"/>
      <c r="H67" s="42"/>
      <c r="I67" s="482"/>
      <c r="J67" s="43"/>
      <c r="K67" s="44"/>
      <c r="L67" s="41"/>
      <c r="M67" s="41"/>
      <c r="N67" s="41"/>
      <c r="O67" s="58" t="s">
        <v>2</v>
      </c>
      <c r="P67" s="41"/>
      <c r="Q67" s="41"/>
    </row>
    <row r="68" spans="1:17" s="36" customFormat="1" ht="11.25" outlineLevel="4" x14ac:dyDescent="0.2">
      <c r="A68" s="37"/>
      <c r="B68" s="38"/>
      <c r="C68" s="39" t="s">
        <v>533</v>
      </c>
      <c r="D68" s="39"/>
      <c r="E68" s="38"/>
      <c r="F68" s="40">
        <v>0.192</v>
      </c>
      <c r="G68" s="41"/>
      <c r="H68" s="42"/>
      <c r="I68" s="482"/>
      <c r="J68" s="43"/>
      <c r="K68" s="44"/>
      <c r="L68" s="41"/>
      <c r="M68" s="41"/>
      <c r="N68" s="41"/>
      <c r="O68" s="58" t="s">
        <v>2</v>
      </c>
      <c r="P68" s="41"/>
      <c r="Q68" s="41"/>
    </row>
    <row r="69" spans="1:17" s="36" customFormat="1" ht="11.25" outlineLevel="4" x14ac:dyDescent="0.2">
      <c r="A69" s="37"/>
      <c r="B69" s="38"/>
      <c r="C69" s="39" t="s">
        <v>126</v>
      </c>
      <c r="D69" s="39"/>
      <c r="E69" s="38"/>
      <c r="F69" s="40">
        <v>0</v>
      </c>
      <c r="G69" s="41"/>
      <c r="H69" s="42"/>
      <c r="I69" s="482"/>
      <c r="J69" s="43"/>
      <c r="K69" s="44"/>
      <c r="L69" s="41"/>
      <c r="M69" s="41"/>
      <c r="N69" s="41"/>
      <c r="O69" s="58" t="s">
        <v>2</v>
      </c>
      <c r="P69" s="41"/>
      <c r="Q69" s="41"/>
    </row>
    <row r="70" spans="1:17" s="36" customFormat="1" ht="11.25" outlineLevel="4" x14ac:dyDescent="0.2">
      <c r="A70" s="37"/>
      <c r="B70" s="38"/>
      <c r="C70" s="39" t="s">
        <v>531</v>
      </c>
      <c r="D70" s="39"/>
      <c r="E70" s="38"/>
      <c r="F70" s="40">
        <v>4.8000000000000001E-2</v>
      </c>
      <c r="G70" s="41"/>
      <c r="H70" s="42"/>
      <c r="I70" s="482"/>
      <c r="J70" s="43"/>
      <c r="K70" s="44"/>
      <c r="L70" s="41"/>
      <c r="M70" s="41"/>
      <c r="N70" s="41"/>
      <c r="O70" s="58" t="s">
        <v>2</v>
      </c>
      <c r="P70" s="41"/>
      <c r="Q70" s="41"/>
    </row>
    <row r="71" spans="1:17" s="36" customFormat="1" ht="11.25" outlineLevel="4" x14ac:dyDescent="0.2">
      <c r="A71" s="37"/>
      <c r="B71" s="38"/>
      <c r="C71" s="39" t="s">
        <v>662</v>
      </c>
      <c r="D71" s="39"/>
      <c r="E71" s="38"/>
      <c r="F71" s="40">
        <v>0.21760000000000002</v>
      </c>
      <c r="G71" s="41"/>
      <c r="H71" s="42"/>
      <c r="I71" s="482"/>
      <c r="J71" s="43"/>
      <c r="K71" s="44"/>
      <c r="L71" s="41"/>
      <c r="M71" s="41"/>
      <c r="N71" s="41"/>
      <c r="O71" s="58" t="s">
        <v>2</v>
      </c>
      <c r="P71" s="41"/>
      <c r="Q71" s="41"/>
    </row>
    <row r="72" spans="1:17" s="36" customFormat="1" ht="11.25" outlineLevel="4" x14ac:dyDescent="0.2">
      <c r="A72" s="37"/>
      <c r="B72" s="38"/>
      <c r="C72" s="39" t="s">
        <v>666</v>
      </c>
      <c r="D72" s="39"/>
      <c r="E72" s="38"/>
      <c r="F72" s="40">
        <v>0.21839999999999998</v>
      </c>
      <c r="G72" s="41"/>
      <c r="H72" s="42"/>
      <c r="I72" s="482"/>
      <c r="J72" s="43"/>
      <c r="K72" s="44"/>
      <c r="L72" s="41"/>
      <c r="M72" s="41"/>
      <c r="N72" s="41"/>
      <c r="O72" s="58" t="s">
        <v>2</v>
      </c>
      <c r="P72" s="41"/>
      <c r="Q72" s="41"/>
    </row>
    <row r="73" spans="1:17" s="36" customFormat="1" ht="11.25" outlineLevel="4" x14ac:dyDescent="0.2">
      <c r="A73" s="37"/>
      <c r="B73" s="38"/>
      <c r="C73" s="39" t="s">
        <v>663</v>
      </c>
      <c r="D73" s="39"/>
      <c r="E73" s="38"/>
      <c r="F73" s="40">
        <v>0.24480000000000005</v>
      </c>
      <c r="G73" s="41"/>
      <c r="H73" s="42"/>
      <c r="I73" s="482"/>
      <c r="J73" s="43"/>
      <c r="K73" s="44"/>
      <c r="L73" s="41"/>
      <c r="M73" s="41"/>
      <c r="N73" s="41"/>
      <c r="O73" s="58" t="s">
        <v>2</v>
      </c>
      <c r="P73" s="41"/>
      <c r="Q73" s="41"/>
    </row>
    <row r="74" spans="1:17" s="36" customFormat="1" ht="11.25" outlineLevel="4" x14ac:dyDescent="0.2">
      <c r="A74" s="37"/>
      <c r="B74" s="38"/>
      <c r="C74" s="39" t="s">
        <v>662</v>
      </c>
      <c r="D74" s="39"/>
      <c r="E74" s="38"/>
      <c r="F74" s="40">
        <v>0.21760000000000002</v>
      </c>
      <c r="G74" s="41"/>
      <c r="H74" s="42"/>
      <c r="I74" s="482"/>
      <c r="J74" s="43"/>
      <c r="K74" s="44"/>
      <c r="L74" s="41"/>
      <c r="M74" s="41"/>
      <c r="N74" s="41"/>
      <c r="O74" s="58" t="s">
        <v>2</v>
      </c>
      <c r="P74" s="41"/>
      <c r="Q74" s="41"/>
    </row>
    <row r="75" spans="1:17" s="30" customFormat="1" ht="12" outlineLevel="3" x14ac:dyDescent="0.2">
      <c r="A75" s="12">
        <v>9</v>
      </c>
      <c r="B75" s="31" t="s">
        <v>203</v>
      </c>
      <c r="C75" s="32" t="s">
        <v>1821</v>
      </c>
      <c r="D75" s="32" t="s">
        <v>23</v>
      </c>
      <c r="E75" s="13" t="s">
        <v>7</v>
      </c>
      <c r="F75" s="33">
        <v>13.372000000000005</v>
      </c>
      <c r="G75" s="14">
        <v>0</v>
      </c>
      <c r="H75" s="33">
        <f>F75*(1+G75/100)</f>
        <v>13.372000000000005</v>
      </c>
      <c r="I75" s="475"/>
      <c r="J75" s="15">
        <f>H75*I75</f>
        <v>0</v>
      </c>
      <c r="K75" s="34">
        <v>0.17818000000000001</v>
      </c>
      <c r="L75" s="35">
        <f>H75*K75</f>
        <v>2.3826229600000008</v>
      </c>
      <c r="M75" s="34"/>
      <c r="N75" s="35">
        <f>H75*M75</f>
        <v>0</v>
      </c>
      <c r="O75" s="15">
        <v>21</v>
      </c>
      <c r="P75" s="15">
        <f>J75*(O75/100)</f>
        <v>0</v>
      </c>
      <c r="Q75" s="15">
        <f>J75+P75</f>
        <v>0</v>
      </c>
    </row>
    <row r="76" spans="1:17" s="36" customFormat="1" ht="11.25" outlineLevel="4" x14ac:dyDescent="0.2">
      <c r="A76" s="37"/>
      <c r="B76" s="38"/>
      <c r="C76" s="39" t="s">
        <v>28</v>
      </c>
      <c r="D76" s="39"/>
      <c r="E76" s="38"/>
      <c r="F76" s="40">
        <v>0</v>
      </c>
      <c r="G76" s="41"/>
      <c r="H76" s="42"/>
      <c r="I76" s="482"/>
      <c r="J76" s="43"/>
      <c r="K76" s="44"/>
      <c r="L76" s="41"/>
      <c r="M76" s="41"/>
      <c r="N76" s="41"/>
      <c r="O76" s="58" t="s">
        <v>2</v>
      </c>
      <c r="P76" s="41"/>
      <c r="Q76" s="41"/>
    </row>
    <row r="77" spans="1:17" s="36" customFormat="1" ht="11.25" outlineLevel="4" x14ac:dyDescent="0.2">
      <c r="A77" s="37"/>
      <c r="B77" s="38"/>
      <c r="C77" s="39" t="s">
        <v>1014</v>
      </c>
      <c r="D77" s="39"/>
      <c r="E77" s="38"/>
      <c r="F77" s="40">
        <v>0.55999999999999994</v>
      </c>
      <c r="G77" s="41"/>
      <c r="H77" s="42"/>
      <c r="I77" s="482"/>
      <c r="J77" s="43"/>
      <c r="K77" s="44"/>
      <c r="L77" s="41"/>
      <c r="M77" s="41"/>
      <c r="N77" s="41"/>
      <c r="O77" s="58" t="s">
        <v>2</v>
      </c>
      <c r="P77" s="41"/>
      <c r="Q77" s="41"/>
    </row>
    <row r="78" spans="1:17" s="36" customFormat="1" ht="11.25" outlineLevel="4" x14ac:dyDescent="0.2">
      <c r="A78" s="37"/>
      <c r="B78" s="38"/>
      <c r="C78" s="39" t="s">
        <v>1082</v>
      </c>
      <c r="D78" s="39"/>
      <c r="E78" s="38"/>
      <c r="F78" s="40">
        <v>0.57999999999999996</v>
      </c>
      <c r="G78" s="41"/>
      <c r="H78" s="42"/>
      <c r="I78" s="482"/>
      <c r="J78" s="43"/>
      <c r="K78" s="44"/>
      <c r="L78" s="41"/>
      <c r="M78" s="41"/>
      <c r="N78" s="41"/>
      <c r="O78" s="58" t="s">
        <v>2</v>
      </c>
      <c r="P78" s="41"/>
      <c r="Q78" s="41"/>
    </row>
    <row r="79" spans="1:17" s="36" customFormat="1" ht="11.25" outlineLevel="4" x14ac:dyDescent="0.2">
      <c r="A79" s="37"/>
      <c r="B79" s="38"/>
      <c r="C79" s="39" t="s">
        <v>1087</v>
      </c>
      <c r="D79" s="39"/>
      <c r="E79" s="38"/>
      <c r="F79" s="40">
        <v>0.74</v>
      </c>
      <c r="G79" s="41"/>
      <c r="H79" s="42"/>
      <c r="I79" s="482"/>
      <c r="J79" s="43"/>
      <c r="K79" s="44"/>
      <c r="L79" s="41"/>
      <c r="M79" s="41"/>
      <c r="N79" s="41"/>
      <c r="O79" s="58" t="s">
        <v>2</v>
      </c>
      <c r="P79" s="41"/>
      <c r="Q79" s="41"/>
    </row>
    <row r="80" spans="1:17" s="36" customFormat="1" ht="11.25" outlineLevel="4" x14ac:dyDescent="0.2">
      <c r="A80" s="37"/>
      <c r="B80" s="38"/>
      <c r="C80" s="39" t="s">
        <v>1088</v>
      </c>
      <c r="D80" s="39"/>
      <c r="E80" s="38"/>
      <c r="F80" s="40">
        <v>0.78</v>
      </c>
      <c r="G80" s="41"/>
      <c r="H80" s="42"/>
      <c r="I80" s="482"/>
      <c r="J80" s="43"/>
      <c r="K80" s="44"/>
      <c r="L80" s="41"/>
      <c r="M80" s="41"/>
      <c r="N80" s="41"/>
      <c r="O80" s="58" t="s">
        <v>2</v>
      </c>
      <c r="P80" s="41"/>
      <c r="Q80" s="41"/>
    </row>
    <row r="81" spans="1:17" s="36" customFormat="1" ht="11.25" outlineLevel="4" x14ac:dyDescent="0.2">
      <c r="A81" s="37"/>
      <c r="B81" s="38"/>
      <c r="C81" s="39" t="s">
        <v>1081</v>
      </c>
      <c r="D81" s="39"/>
      <c r="E81" s="38"/>
      <c r="F81" s="40">
        <v>0.47599999999999998</v>
      </c>
      <c r="G81" s="41"/>
      <c r="H81" s="42"/>
      <c r="I81" s="482"/>
      <c r="J81" s="43"/>
      <c r="K81" s="44"/>
      <c r="L81" s="41"/>
      <c r="M81" s="41"/>
      <c r="N81" s="41"/>
      <c r="O81" s="58" t="s">
        <v>2</v>
      </c>
      <c r="P81" s="41"/>
      <c r="Q81" s="41"/>
    </row>
    <row r="82" spans="1:17" s="36" customFormat="1" ht="11.25" outlineLevel="4" x14ac:dyDescent="0.2">
      <c r="A82" s="37"/>
      <c r="B82" s="38"/>
      <c r="C82" s="39" t="s">
        <v>1085</v>
      </c>
      <c r="D82" s="39"/>
      <c r="E82" s="38"/>
      <c r="F82" s="40">
        <v>0.66</v>
      </c>
      <c r="G82" s="41"/>
      <c r="H82" s="42"/>
      <c r="I82" s="482"/>
      <c r="J82" s="43"/>
      <c r="K82" s="44"/>
      <c r="L82" s="41"/>
      <c r="M82" s="41"/>
      <c r="N82" s="41"/>
      <c r="O82" s="58" t="s">
        <v>2</v>
      </c>
      <c r="P82" s="41"/>
      <c r="Q82" s="41"/>
    </row>
    <row r="83" spans="1:17" s="36" customFormat="1" ht="11.25" outlineLevel="4" x14ac:dyDescent="0.2">
      <c r="A83" s="37"/>
      <c r="B83" s="38"/>
      <c r="C83" s="39" t="s">
        <v>1078</v>
      </c>
      <c r="D83" s="39"/>
      <c r="E83" s="38"/>
      <c r="F83" s="40">
        <v>0.38</v>
      </c>
      <c r="G83" s="41"/>
      <c r="H83" s="42"/>
      <c r="I83" s="482"/>
      <c r="J83" s="43"/>
      <c r="K83" s="44"/>
      <c r="L83" s="41"/>
      <c r="M83" s="41"/>
      <c r="N83" s="41"/>
      <c r="O83" s="58" t="s">
        <v>2</v>
      </c>
      <c r="P83" s="41"/>
      <c r="Q83" s="41"/>
    </row>
    <row r="84" spans="1:17" s="36" customFormat="1" ht="11.25" outlineLevel="4" x14ac:dyDescent="0.2">
      <c r="A84" s="37"/>
      <c r="B84" s="38"/>
      <c r="C84" s="39" t="s">
        <v>30</v>
      </c>
      <c r="D84" s="39"/>
      <c r="E84" s="38"/>
      <c r="F84" s="40">
        <v>0</v>
      </c>
      <c r="G84" s="41"/>
      <c r="H84" s="42"/>
      <c r="I84" s="482"/>
      <c r="J84" s="43"/>
      <c r="K84" s="44"/>
      <c r="L84" s="41"/>
      <c r="M84" s="41"/>
      <c r="N84" s="41"/>
      <c r="O84" s="58" t="s">
        <v>2</v>
      </c>
      <c r="P84" s="41"/>
      <c r="Q84" s="41"/>
    </row>
    <row r="85" spans="1:17" s="36" customFormat="1" ht="11.25" outlineLevel="4" x14ac:dyDescent="0.2">
      <c r="A85" s="37"/>
      <c r="B85" s="38"/>
      <c r="C85" s="39" t="s">
        <v>1015</v>
      </c>
      <c r="D85" s="39"/>
      <c r="E85" s="38"/>
      <c r="F85" s="40">
        <v>0.68</v>
      </c>
      <c r="G85" s="41"/>
      <c r="H85" s="42"/>
      <c r="I85" s="482"/>
      <c r="J85" s="43"/>
      <c r="K85" s="44"/>
      <c r="L85" s="41"/>
      <c r="M85" s="41"/>
      <c r="N85" s="41"/>
      <c r="O85" s="58" t="s">
        <v>2</v>
      </c>
      <c r="P85" s="41"/>
      <c r="Q85" s="41"/>
    </row>
    <row r="86" spans="1:17" s="36" customFormat="1" ht="11.25" outlineLevel="4" x14ac:dyDescent="0.2">
      <c r="A86" s="37"/>
      <c r="B86" s="38"/>
      <c r="C86" s="39" t="s">
        <v>1015</v>
      </c>
      <c r="D86" s="39"/>
      <c r="E86" s="38"/>
      <c r="F86" s="40">
        <v>0.68</v>
      </c>
      <c r="G86" s="41"/>
      <c r="H86" s="42"/>
      <c r="I86" s="482"/>
      <c r="J86" s="43"/>
      <c r="K86" s="44"/>
      <c r="L86" s="41"/>
      <c r="M86" s="41"/>
      <c r="N86" s="41"/>
      <c r="O86" s="58" t="s">
        <v>2</v>
      </c>
      <c r="P86" s="41"/>
      <c r="Q86" s="41"/>
    </row>
    <row r="87" spans="1:17" s="36" customFormat="1" ht="11.25" outlineLevel="4" x14ac:dyDescent="0.2">
      <c r="A87" s="37"/>
      <c r="B87" s="38"/>
      <c r="C87" s="39" t="s">
        <v>1088</v>
      </c>
      <c r="D87" s="39"/>
      <c r="E87" s="38"/>
      <c r="F87" s="40">
        <v>0.78</v>
      </c>
      <c r="G87" s="41"/>
      <c r="H87" s="42"/>
      <c r="I87" s="482"/>
      <c r="J87" s="43"/>
      <c r="K87" s="44"/>
      <c r="L87" s="41"/>
      <c r="M87" s="41"/>
      <c r="N87" s="41"/>
      <c r="O87" s="58" t="s">
        <v>2</v>
      </c>
      <c r="P87" s="41"/>
      <c r="Q87" s="41"/>
    </row>
    <row r="88" spans="1:17" s="36" customFormat="1" ht="11.25" outlineLevel="4" x14ac:dyDescent="0.2">
      <c r="A88" s="37"/>
      <c r="B88" s="38"/>
      <c r="C88" s="39" t="s">
        <v>1080</v>
      </c>
      <c r="D88" s="39"/>
      <c r="E88" s="38"/>
      <c r="F88" s="40">
        <v>0.46</v>
      </c>
      <c r="G88" s="41"/>
      <c r="H88" s="42"/>
      <c r="I88" s="482"/>
      <c r="J88" s="43"/>
      <c r="K88" s="44"/>
      <c r="L88" s="41"/>
      <c r="M88" s="41"/>
      <c r="N88" s="41"/>
      <c r="O88" s="58" t="s">
        <v>2</v>
      </c>
      <c r="P88" s="41"/>
      <c r="Q88" s="41"/>
    </row>
    <row r="89" spans="1:17" s="36" customFormat="1" ht="11.25" outlineLevel="4" x14ac:dyDescent="0.2">
      <c r="A89" s="37"/>
      <c r="B89" s="38"/>
      <c r="C89" s="39" t="s">
        <v>1089</v>
      </c>
      <c r="D89" s="39"/>
      <c r="E89" s="38"/>
      <c r="F89" s="40">
        <v>0.98000000000000009</v>
      </c>
      <c r="G89" s="41"/>
      <c r="H89" s="42"/>
      <c r="I89" s="482"/>
      <c r="J89" s="43"/>
      <c r="K89" s="44"/>
      <c r="L89" s="41"/>
      <c r="M89" s="41"/>
      <c r="N89" s="41"/>
      <c r="O89" s="58" t="s">
        <v>2</v>
      </c>
      <c r="P89" s="41"/>
      <c r="Q89" s="41"/>
    </row>
    <row r="90" spans="1:17" s="36" customFormat="1" ht="11.25" outlineLevel="4" x14ac:dyDescent="0.2">
      <c r="A90" s="37"/>
      <c r="B90" s="38"/>
      <c r="C90" s="39" t="s">
        <v>1088</v>
      </c>
      <c r="D90" s="39"/>
      <c r="E90" s="38"/>
      <c r="F90" s="40">
        <v>0.78</v>
      </c>
      <c r="G90" s="41"/>
      <c r="H90" s="42"/>
      <c r="I90" s="482"/>
      <c r="J90" s="43"/>
      <c r="K90" s="44"/>
      <c r="L90" s="41"/>
      <c r="M90" s="41"/>
      <c r="N90" s="41"/>
      <c r="O90" s="58" t="s">
        <v>2</v>
      </c>
      <c r="P90" s="41"/>
      <c r="Q90" s="41"/>
    </row>
    <row r="91" spans="1:17" s="36" customFormat="1" ht="11.25" outlineLevel="4" x14ac:dyDescent="0.2">
      <c r="A91" s="37"/>
      <c r="B91" s="38"/>
      <c r="C91" s="39" t="s">
        <v>1078</v>
      </c>
      <c r="D91" s="39"/>
      <c r="E91" s="38"/>
      <c r="F91" s="40">
        <v>0.38</v>
      </c>
      <c r="G91" s="41"/>
      <c r="H91" s="42"/>
      <c r="I91" s="482"/>
      <c r="J91" s="43"/>
      <c r="K91" s="44"/>
      <c r="L91" s="41"/>
      <c r="M91" s="41"/>
      <c r="N91" s="41"/>
      <c r="O91" s="58" t="s">
        <v>2</v>
      </c>
      <c r="P91" s="41"/>
      <c r="Q91" s="41"/>
    </row>
    <row r="92" spans="1:17" s="36" customFormat="1" ht="11.25" outlineLevel="4" x14ac:dyDescent="0.2">
      <c r="A92" s="37"/>
      <c r="B92" s="38"/>
      <c r="C92" s="39" t="s">
        <v>1078</v>
      </c>
      <c r="D92" s="39"/>
      <c r="E92" s="38"/>
      <c r="F92" s="40">
        <v>0.38</v>
      </c>
      <c r="G92" s="41"/>
      <c r="H92" s="42"/>
      <c r="I92" s="482"/>
      <c r="J92" s="43"/>
      <c r="K92" s="44"/>
      <c r="L92" s="41"/>
      <c r="M92" s="41"/>
      <c r="N92" s="41"/>
      <c r="O92" s="58" t="s">
        <v>2</v>
      </c>
      <c r="P92" s="41"/>
      <c r="Q92" s="41"/>
    </row>
    <row r="93" spans="1:17" s="36" customFormat="1" ht="11.25" outlineLevel="4" x14ac:dyDescent="0.2">
      <c r="A93" s="37"/>
      <c r="B93" s="38"/>
      <c r="C93" s="39" t="s">
        <v>1078</v>
      </c>
      <c r="D93" s="39"/>
      <c r="E93" s="38"/>
      <c r="F93" s="40">
        <v>0.38</v>
      </c>
      <c r="G93" s="41"/>
      <c r="H93" s="42"/>
      <c r="I93" s="482"/>
      <c r="J93" s="43"/>
      <c r="K93" s="44"/>
      <c r="L93" s="41"/>
      <c r="M93" s="41"/>
      <c r="N93" s="41"/>
      <c r="O93" s="58" t="s">
        <v>2</v>
      </c>
      <c r="P93" s="41"/>
      <c r="Q93" s="41"/>
    </row>
    <row r="94" spans="1:17" s="36" customFormat="1" ht="11.25" outlineLevel="4" x14ac:dyDescent="0.2">
      <c r="A94" s="37"/>
      <c r="B94" s="38"/>
      <c r="C94" s="39" t="s">
        <v>31</v>
      </c>
      <c r="D94" s="39"/>
      <c r="E94" s="38"/>
      <c r="F94" s="40">
        <v>0</v>
      </c>
      <c r="G94" s="41"/>
      <c r="H94" s="42"/>
      <c r="I94" s="482"/>
      <c r="J94" s="43"/>
      <c r="K94" s="44"/>
      <c r="L94" s="41"/>
      <c r="M94" s="41"/>
      <c r="N94" s="41"/>
      <c r="O94" s="58" t="s">
        <v>2</v>
      </c>
      <c r="P94" s="41"/>
      <c r="Q94" s="41"/>
    </row>
    <row r="95" spans="1:17" s="36" customFormat="1" ht="11.25" outlineLevel="4" x14ac:dyDescent="0.2">
      <c r="A95" s="37"/>
      <c r="B95" s="38"/>
      <c r="C95" s="39" t="s">
        <v>1014</v>
      </c>
      <c r="D95" s="39"/>
      <c r="E95" s="38"/>
      <c r="F95" s="40">
        <v>0.55999999999999994</v>
      </c>
      <c r="G95" s="41"/>
      <c r="H95" s="42"/>
      <c r="I95" s="482"/>
      <c r="J95" s="43"/>
      <c r="K95" s="44"/>
      <c r="L95" s="41"/>
      <c r="M95" s="41"/>
      <c r="N95" s="41"/>
      <c r="O95" s="58" t="s">
        <v>2</v>
      </c>
      <c r="P95" s="41"/>
      <c r="Q95" s="41"/>
    </row>
    <row r="96" spans="1:17" s="36" customFormat="1" ht="11.25" outlineLevel="4" x14ac:dyDescent="0.2">
      <c r="A96" s="37"/>
      <c r="B96" s="38"/>
      <c r="C96" s="39" t="s">
        <v>126</v>
      </c>
      <c r="D96" s="39"/>
      <c r="E96" s="38"/>
      <c r="F96" s="40">
        <v>0</v>
      </c>
      <c r="G96" s="41"/>
      <c r="H96" s="42"/>
      <c r="I96" s="482"/>
      <c r="J96" s="43"/>
      <c r="K96" s="44"/>
      <c r="L96" s="41"/>
      <c r="M96" s="41"/>
      <c r="N96" s="41"/>
      <c r="O96" s="58" t="s">
        <v>2</v>
      </c>
      <c r="P96" s="41"/>
      <c r="Q96" s="41"/>
    </row>
    <row r="97" spans="1:17" s="36" customFormat="1" ht="11.25" outlineLevel="4" x14ac:dyDescent="0.2">
      <c r="A97" s="37"/>
      <c r="B97" s="38"/>
      <c r="C97" s="39" t="s">
        <v>1014</v>
      </c>
      <c r="D97" s="39"/>
      <c r="E97" s="38"/>
      <c r="F97" s="40">
        <v>0.55999999999999994</v>
      </c>
      <c r="G97" s="41"/>
      <c r="H97" s="42"/>
      <c r="I97" s="482"/>
      <c r="J97" s="43"/>
      <c r="K97" s="44"/>
      <c r="L97" s="41"/>
      <c r="M97" s="41"/>
      <c r="N97" s="41"/>
      <c r="O97" s="58" t="s">
        <v>2</v>
      </c>
      <c r="P97" s="41"/>
      <c r="Q97" s="41"/>
    </row>
    <row r="98" spans="1:17" s="36" customFormat="1" ht="11.25" outlineLevel="4" x14ac:dyDescent="0.2">
      <c r="A98" s="37"/>
      <c r="B98" s="38"/>
      <c r="C98" s="39" t="s">
        <v>1083</v>
      </c>
      <c r="D98" s="39"/>
      <c r="E98" s="38"/>
      <c r="F98" s="40">
        <v>0.62400000000000011</v>
      </c>
      <c r="G98" s="41"/>
      <c r="H98" s="42"/>
      <c r="I98" s="482"/>
      <c r="J98" s="43"/>
      <c r="K98" s="44"/>
      <c r="L98" s="41"/>
      <c r="M98" s="41"/>
      <c r="N98" s="41"/>
      <c r="O98" s="58" t="s">
        <v>2</v>
      </c>
      <c r="P98" s="41"/>
      <c r="Q98" s="41"/>
    </row>
    <row r="99" spans="1:17" s="36" customFormat="1" ht="11.25" outlineLevel="4" x14ac:dyDescent="0.2">
      <c r="A99" s="37"/>
      <c r="B99" s="38"/>
      <c r="C99" s="39" t="s">
        <v>1086</v>
      </c>
      <c r="D99" s="39"/>
      <c r="E99" s="38"/>
      <c r="F99" s="40">
        <v>0.70400000000000007</v>
      </c>
      <c r="G99" s="41"/>
      <c r="H99" s="42"/>
      <c r="I99" s="482"/>
      <c r="J99" s="43"/>
      <c r="K99" s="44"/>
      <c r="L99" s="41"/>
      <c r="M99" s="41"/>
      <c r="N99" s="41"/>
      <c r="O99" s="58" t="s">
        <v>2</v>
      </c>
      <c r="P99" s="41"/>
      <c r="Q99" s="41"/>
    </row>
    <row r="100" spans="1:17" s="36" customFormat="1" ht="11.25" outlineLevel="4" x14ac:dyDescent="0.2">
      <c r="A100" s="37"/>
      <c r="B100" s="38"/>
      <c r="C100" s="39" t="s">
        <v>1083</v>
      </c>
      <c r="D100" s="39"/>
      <c r="E100" s="38"/>
      <c r="F100" s="40">
        <v>0.62400000000000011</v>
      </c>
      <c r="G100" s="41"/>
      <c r="H100" s="42"/>
      <c r="I100" s="482"/>
      <c r="J100" s="43"/>
      <c r="K100" s="44"/>
      <c r="L100" s="41"/>
      <c r="M100" s="41"/>
      <c r="N100" s="41"/>
      <c r="O100" s="58" t="s">
        <v>2</v>
      </c>
      <c r="P100" s="41"/>
      <c r="Q100" s="41"/>
    </row>
    <row r="101" spans="1:17" s="36" customFormat="1" ht="11.25" outlineLevel="4" x14ac:dyDescent="0.2">
      <c r="A101" s="37"/>
      <c r="B101" s="38"/>
      <c r="C101" s="39" t="s">
        <v>1083</v>
      </c>
      <c r="D101" s="39"/>
      <c r="E101" s="38"/>
      <c r="F101" s="40">
        <v>0.62400000000000011</v>
      </c>
      <c r="G101" s="41"/>
      <c r="H101" s="42"/>
      <c r="I101" s="482"/>
      <c r="J101" s="43"/>
      <c r="K101" s="44"/>
      <c r="L101" s="41"/>
      <c r="M101" s="41"/>
      <c r="N101" s="41"/>
      <c r="O101" s="58" t="s">
        <v>2</v>
      </c>
      <c r="P101" s="41"/>
      <c r="Q101" s="41"/>
    </row>
    <row r="102" spans="1:17" s="30" customFormat="1" ht="12" outlineLevel="3" x14ac:dyDescent="0.2">
      <c r="A102" s="12">
        <v>10</v>
      </c>
      <c r="B102" s="31" t="s">
        <v>205</v>
      </c>
      <c r="C102" s="32" t="s">
        <v>1710</v>
      </c>
      <c r="D102" s="32" t="s">
        <v>105</v>
      </c>
      <c r="E102" s="13" t="s">
        <v>26</v>
      </c>
      <c r="F102" s="33">
        <v>8</v>
      </c>
      <c r="G102" s="14">
        <v>0</v>
      </c>
      <c r="H102" s="33">
        <f>F102*(1+G102/100)</f>
        <v>8</v>
      </c>
      <c r="I102" s="475"/>
      <c r="J102" s="15">
        <f>H102*I102</f>
        <v>0</v>
      </c>
      <c r="K102" s="34">
        <v>5.8999999999999997E-2</v>
      </c>
      <c r="L102" s="35">
        <f>H102*K102</f>
        <v>0.47199999999999998</v>
      </c>
      <c r="M102" s="34"/>
      <c r="N102" s="35">
        <f>H102*M102</f>
        <v>0</v>
      </c>
      <c r="O102" s="15">
        <v>21</v>
      </c>
      <c r="P102" s="15">
        <f>J102*(O102/100)</f>
        <v>0</v>
      </c>
      <c r="Q102" s="15">
        <f>J102+P102</f>
        <v>0</v>
      </c>
    </row>
    <row r="103" spans="1:17" s="36" customFormat="1" ht="11.25" outlineLevel="4" x14ac:dyDescent="0.2">
      <c r="A103" s="37"/>
      <c r="B103" s="38"/>
      <c r="C103" s="39" t="s">
        <v>10</v>
      </c>
      <c r="D103" s="39"/>
      <c r="E103" s="38"/>
      <c r="F103" s="40">
        <v>8</v>
      </c>
      <c r="G103" s="41"/>
      <c r="H103" s="42"/>
      <c r="I103" s="482"/>
      <c r="J103" s="43"/>
      <c r="K103" s="44"/>
      <c r="L103" s="41"/>
      <c r="M103" s="41"/>
      <c r="N103" s="41"/>
      <c r="O103" s="58" t="s">
        <v>2</v>
      </c>
      <c r="P103" s="41"/>
      <c r="Q103" s="41"/>
    </row>
    <row r="104" spans="1:17" s="30" customFormat="1" ht="12" outlineLevel="3" x14ac:dyDescent="0.2">
      <c r="A104" s="12">
        <v>11</v>
      </c>
      <c r="B104" s="31" t="s">
        <v>542</v>
      </c>
      <c r="C104" s="32" t="s">
        <v>1809</v>
      </c>
      <c r="D104" s="32" t="s">
        <v>105</v>
      </c>
      <c r="E104" s="13" t="s">
        <v>26</v>
      </c>
      <c r="F104" s="33">
        <v>8</v>
      </c>
      <c r="G104" s="14">
        <v>0</v>
      </c>
      <c r="H104" s="33">
        <f>F104*(1+G104/100)</f>
        <v>8</v>
      </c>
      <c r="I104" s="475"/>
      <c r="J104" s="15">
        <f>H104*I104</f>
        <v>0</v>
      </c>
      <c r="K104" s="34">
        <v>5.0999999999999997E-2</v>
      </c>
      <c r="L104" s="35">
        <f>H104*K104</f>
        <v>0.40799999999999997</v>
      </c>
      <c r="M104" s="34"/>
      <c r="N104" s="35">
        <f>H104*M104</f>
        <v>0</v>
      </c>
      <c r="O104" s="15">
        <v>21</v>
      </c>
      <c r="P104" s="15">
        <f>J104*(O104/100)</f>
        <v>0</v>
      </c>
      <c r="Q104" s="15">
        <f>J104+P104</f>
        <v>0</v>
      </c>
    </row>
    <row r="105" spans="1:17" s="36" customFormat="1" ht="11.25" outlineLevel="4" x14ac:dyDescent="0.2">
      <c r="A105" s="37"/>
      <c r="B105" s="38"/>
      <c r="C105" s="39" t="s">
        <v>10</v>
      </c>
      <c r="D105" s="39"/>
      <c r="E105" s="38"/>
      <c r="F105" s="40">
        <v>8</v>
      </c>
      <c r="G105" s="41"/>
      <c r="H105" s="42"/>
      <c r="I105" s="482"/>
      <c r="J105" s="43"/>
      <c r="K105" s="44"/>
      <c r="L105" s="41"/>
      <c r="M105" s="41"/>
      <c r="N105" s="41"/>
      <c r="O105" s="58" t="s">
        <v>2</v>
      </c>
      <c r="P105" s="41"/>
      <c r="Q105" s="41"/>
    </row>
    <row r="106" spans="1:17" s="60" customFormat="1" ht="12.75" customHeight="1" outlineLevel="3" x14ac:dyDescent="0.2">
      <c r="A106" s="61"/>
      <c r="B106" s="62"/>
      <c r="C106" s="63"/>
      <c r="D106" s="65"/>
      <c r="E106" s="62"/>
      <c r="F106" s="64"/>
      <c r="G106" s="65"/>
      <c r="H106" s="64"/>
      <c r="I106" s="483"/>
      <c r="J106" s="66"/>
      <c r="K106" s="67"/>
      <c r="L106" s="65"/>
      <c r="M106" s="65"/>
      <c r="N106" s="65"/>
      <c r="O106" s="59" t="s">
        <v>2</v>
      </c>
      <c r="P106" s="65"/>
      <c r="Q106" s="65"/>
    </row>
    <row r="107" spans="1:17" s="21" customFormat="1" ht="16.5" customHeight="1" outlineLevel="2" x14ac:dyDescent="0.2">
      <c r="A107" s="22"/>
      <c r="B107" s="23"/>
      <c r="C107" s="23" t="s">
        <v>1513</v>
      </c>
      <c r="D107" s="29"/>
      <c r="E107" s="6"/>
      <c r="F107" s="24"/>
      <c r="G107" s="25"/>
      <c r="H107" s="24"/>
      <c r="I107" s="481"/>
      <c r="J107" s="26">
        <f>SUBTOTAL(9,J108:J183)</f>
        <v>0</v>
      </c>
      <c r="K107" s="27"/>
      <c r="L107" s="28">
        <f>SUBTOTAL(9,L108:L183)</f>
        <v>9.8981759500000006</v>
      </c>
      <c r="M107" s="25"/>
      <c r="N107" s="28">
        <f>SUBTOTAL(9,N108:N183)</f>
        <v>0</v>
      </c>
      <c r="O107" s="57" t="s">
        <v>2</v>
      </c>
      <c r="P107" s="26">
        <f>SUBTOTAL(9,P108:P183)</f>
        <v>0</v>
      </c>
      <c r="Q107" s="26">
        <f>SUBTOTAL(9,Q108:Q183)</f>
        <v>0</v>
      </c>
    </row>
    <row r="108" spans="1:17" s="30" customFormat="1" ht="12" outlineLevel="3" x14ac:dyDescent="0.2">
      <c r="A108" s="12">
        <v>1</v>
      </c>
      <c r="B108" s="31" t="s">
        <v>224</v>
      </c>
      <c r="C108" s="32" t="s">
        <v>1691</v>
      </c>
      <c r="D108" s="32" t="s">
        <v>23</v>
      </c>
      <c r="E108" s="13" t="s">
        <v>7</v>
      </c>
      <c r="F108" s="33">
        <v>31.801000000000002</v>
      </c>
      <c r="G108" s="14">
        <v>0</v>
      </c>
      <c r="H108" s="33">
        <f>F108*(1+G108/100)</f>
        <v>31.801000000000002</v>
      </c>
      <c r="I108" s="475"/>
      <c r="J108" s="15">
        <f>H108*I108</f>
        <v>0</v>
      </c>
      <c r="K108" s="34">
        <v>8.4999999999999995E-4</v>
      </c>
      <c r="L108" s="35">
        <f>H108*K108</f>
        <v>2.7030849999999999E-2</v>
      </c>
      <c r="M108" s="34"/>
      <c r="N108" s="35">
        <f>H108*M108</f>
        <v>0</v>
      </c>
      <c r="O108" s="15">
        <v>21</v>
      </c>
      <c r="P108" s="15">
        <f>J108*(O108/100)</f>
        <v>0</v>
      </c>
      <c r="Q108" s="15">
        <f>J108+P108</f>
        <v>0</v>
      </c>
    </row>
    <row r="109" spans="1:17" s="36" customFormat="1" ht="11.25" outlineLevel="4" x14ac:dyDescent="0.2">
      <c r="A109" s="37"/>
      <c r="B109" s="38"/>
      <c r="C109" s="39" t="s">
        <v>28</v>
      </c>
      <c r="D109" s="39"/>
      <c r="E109" s="38"/>
      <c r="F109" s="40">
        <v>0</v>
      </c>
      <c r="G109" s="41"/>
      <c r="H109" s="42"/>
      <c r="I109" s="482"/>
      <c r="J109" s="43"/>
      <c r="K109" s="44"/>
      <c r="L109" s="41"/>
      <c r="M109" s="41"/>
      <c r="N109" s="41"/>
      <c r="O109" s="58" t="s">
        <v>2</v>
      </c>
      <c r="P109" s="41"/>
      <c r="Q109" s="41"/>
    </row>
    <row r="110" spans="1:17" s="36" customFormat="1" ht="11.25" outlineLevel="4" x14ac:dyDescent="0.2">
      <c r="A110" s="37"/>
      <c r="B110" s="38"/>
      <c r="C110" s="39" t="s">
        <v>775</v>
      </c>
      <c r="D110" s="39"/>
      <c r="E110" s="38"/>
      <c r="F110" s="40">
        <v>1.0799999999999998</v>
      </c>
      <c r="G110" s="41"/>
      <c r="H110" s="42"/>
      <c r="I110" s="482"/>
      <c r="J110" s="43"/>
      <c r="K110" s="44"/>
      <c r="L110" s="41"/>
      <c r="M110" s="41"/>
      <c r="N110" s="41"/>
      <c r="O110" s="58" t="s">
        <v>2</v>
      </c>
      <c r="P110" s="41"/>
      <c r="Q110" s="41"/>
    </row>
    <row r="111" spans="1:17" s="36" customFormat="1" ht="11.25" outlineLevel="4" x14ac:dyDescent="0.2">
      <c r="A111" s="37"/>
      <c r="B111" s="38"/>
      <c r="C111" s="39" t="s">
        <v>810</v>
      </c>
      <c r="D111" s="39"/>
      <c r="E111" s="38"/>
      <c r="F111" s="40">
        <v>1.75</v>
      </c>
      <c r="G111" s="41"/>
      <c r="H111" s="42"/>
      <c r="I111" s="482"/>
      <c r="J111" s="43"/>
      <c r="K111" s="44"/>
      <c r="L111" s="41"/>
      <c r="M111" s="41"/>
      <c r="N111" s="41"/>
      <c r="O111" s="58" t="s">
        <v>2</v>
      </c>
      <c r="P111" s="41"/>
      <c r="Q111" s="41"/>
    </row>
    <row r="112" spans="1:17" s="36" customFormat="1" ht="11.25" outlineLevel="4" x14ac:dyDescent="0.2">
      <c r="A112" s="37"/>
      <c r="B112" s="38"/>
      <c r="C112" s="39" t="s">
        <v>816</v>
      </c>
      <c r="D112" s="39"/>
      <c r="E112" s="38"/>
      <c r="F112" s="40">
        <v>1.8149999999999999</v>
      </c>
      <c r="G112" s="41"/>
      <c r="H112" s="42"/>
      <c r="I112" s="482"/>
      <c r="J112" s="43"/>
      <c r="K112" s="44"/>
      <c r="L112" s="41"/>
      <c r="M112" s="41"/>
      <c r="N112" s="41"/>
      <c r="O112" s="58" t="s">
        <v>2</v>
      </c>
      <c r="P112" s="41"/>
      <c r="Q112" s="41"/>
    </row>
    <row r="113" spans="1:17" s="36" customFormat="1" ht="11.25" outlineLevel="4" x14ac:dyDescent="0.2">
      <c r="A113" s="37"/>
      <c r="B113" s="38"/>
      <c r="C113" s="39" t="s">
        <v>817</v>
      </c>
      <c r="D113" s="39"/>
      <c r="E113" s="38"/>
      <c r="F113" s="40">
        <v>1.4</v>
      </c>
      <c r="G113" s="41"/>
      <c r="H113" s="42"/>
      <c r="I113" s="482"/>
      <c r="J113" s="43"/>
      <c r="K113" s="44"/>
      <c r="L113" s="41"/>
      <c r="M113" s="41"/>
      <c r="N113" s="41"/>
      <c r="O113" s="58" t="s">
        <v>2</v>
      </c>
      <c r="P113" s="41"/>
      <c r="Q113" s="41"/>
    </row>
    <row r="114" spans="1:17" s="36" customFormat="1" ht="11.25" outlineLevel="4" x14ac:dyDescent="0.2">
      <c r="A114" s="37"/>
      <c r="B114" s="38"/>
      <c r="C114" s="39" t="s">
        <v>809</v>
      </c>
      <c r="D114" s="39"/>
      <c r="E114" s="38"/>
      <c r="F114" s="40">
        <v>0.99</v>
      </c>
      <c r="G114" s="41"/>
      <c r="H114" s="42"/>
      <c r="I114" s="482"/>
      <c r="J114" s="43"/>
      <c r="K114" s="44"/>
      <c r="L114" s="41"/>
      <c r="M114" s="41"/>
      <c r="N114" s="41"/>
      <c r="O114" s="58" t="s">
        <v>2</v>
      </c>
      <c r="P114" s="41"/>
      <c r="Q114" s="41"/>
    </row>
    <row r="115" spans="1:17" s="36" customFormat="1" ht="11.25" outlineLevel="4" x14ac:dyDescent="0.2">
      <c r="A115" s="37"/>
      <c r="B115" s="38"/>
      <c r="C115" s="39" t="s">
        <v>813</v>
      </c>
      <c r="D115" s="39"/>
      <c r="E115" s="38"/>
      <c r="F115" s="40">
        <v>1.74</v>
      </c>
      <c r="G115" s="41"/>
      <c r="H115" s="42"/>
      <c r="I115" s="482"/>
      <c r="J115" s="43"/>
      <c r="K115" s="44"/>
      <c r="L115" s="41"/>
      <c r="M115" s="41"/>
      <c r="N115" s="41"/>
      <c r="O115" s="58" t="s">
        <v>2</v>
      </c>
      <c r="P115" s="41"/>
      <c r="Q115" s="41"/>
    </row>
    <row r="116" spans="1:17" s="36" customFormat="1" ht="11.25" outlineLevel="4" x14ac:dyDescent="0.2">
      <c r="A116" s="37"/>
      <c r="B116" s="38"/>
      <c r="C116" s="39" t="s">
        <v>807</v>
      </c>
      <c r="D116" s="39"/>
      <c r="E116" s="38"/>
      <c r="F116" s="40">
        <v>0.75</v>
      </c>
      <c r="G116" s="41"/>
      <c r="H116" s="42"/>
      <c r="I116" s="482"/>
      <c r="J116" s="43"/>
      <c r="K116" s="44"/>
      <c r="L116" s="41"/>
      <c r="M116" s="41"/>
      <c r="N116" s="41"/>
      <c r="O116" s="58" t="s">
        <v>2</v>
      </c>
      <c r="P116" s="41"/>
      <c r="Q116" s="41"/>
    </row>
    <row r="117" spans="1:17" s="36" customFormat="1" ht="11.25" outlineLevel="4" x14ac:dyDescent="0.2">
      <c r="A117" s="37"/>
      <c r="B117" s="38"/>
      <c r="C117" s="39" t="s">
        <v>30</v>
      </c>
      <c r="D117" s="39"/>
      <c r="E117" s="38"/>
      <c r="F117" s="40">
        <v>0</v>
      </c>
      <c r="G117" s="41"/>
      <c r="H117" s="42"/>
      <c r="I117" s="482"/>
      <c r="J117" s="43"/>
      <c r="K117" s="44"/>
      <c r="L117" s="41"/>
      <c r="M117" s="41"/>
      <c r="N117" s="41"/>
      <c r="O117" s="58" t="s">
        <v>2</v>
      </c>
      <c r="P117" s="41"/>
      <c r="Q117" s="41"/>
    </row>
    <row r="118" spans="1:17" s="36" customFormat="1" ht="11.25" outlineLevel="4" x14ac:dyDescent="0.2">
      <c r="A118" s="37"/>
      <c r="B118" s="38"/>
      <c r="C118" s="39" t="s">
        <v>777</v>
      </c>
      <c r="D118" s="39"/>
      <c r="E118" s="38"/>
      <c r="F118" s="40">
        <v>1.65</v>
      </c>
      <c r="G118" s="41"/>
      <c r="H118" s="42"/>
      <c r="I118" s="482"/>
      <c r="J118" s="43"/>
      <c r="K118" s="44"/>
      <c r="L118" s="41"/>
      <c r="M118" s="41"/>
      <c r="N118" s="41"/>
      <c r="O118" s="58" t="s">
        <v>2</v>
      </c>
      <c r="P118" s="41"/>
      <c r="Q118" s="41"/>
    </row>
    <row r="119" spans="1:17" s="36" customFormat="1" ht="11.25" outlineLevel="4" x14ac:dyDescent="0.2">
      <c r="A119" s="37"/>
      <c r="B119" s="38"/>
      <c r="C119" s="39" t="s">
        <v>814</v>
      </c>
      <c r="D119" s="39"/>
      <c r="E119" s="38"/>
      <c r="F119" s="40">
        <v>1.125</v>
      </c>
      <c r="G119" s="41"/>
      <c r="H119" s="42"/>
      <c r="I119" s="482"/>
      <c r="J119" s="43"/>
      <c r="K119" s="44"/>
      <c r="L119" s="41"/>
      <c r="M119" s="41"/>
      <c r="N119" s="41"/>
      <c r="O119" s="58" t="s">
        <v>2</v>
      </c>
      <c r="P119" s="41"/>
      <c r="Q119" s="41"/>
    </row>
    <row r="120" spans="1:17" s="36" customFormat="1" ht="11.25" outlineLevel="4" x14ac:dyDescent="0.2">
      <c r="A120" s="37"/>
      <c r="B120" s="38"/>
      <c r="C120" s="39" t="s">
        <v>859</v>
      </c>
      <c r="D120" s="39"/>
      <c r="E120" s="38"/>
      <c r="F120" s="40">
        <v>1.3125</v>
      </c>
      <c r="G120" s="41"/>
      <c r="H120" s="42"/>
      <c r="I120" s="482"/>
      <c r="J120" s="43"/>
      <c r="K120" s="44"/>
      <c r="L120" s="41"/>
      <c r="M120" s="41"/>
      <c r="N120" s="41"/>
      <c r="O120" s="58" t="s">
        <v>2</v>
      </c>
      <c r="P120" s="41"/>
      <c r="Q120" s="41"/>
    </row>
    <row r="121" spans="1:17" s="36" customFormat="1" ht="11.25" outlineLevel="4" x14ac:dyDescent="0.2">
      <c r="A121" s="37"/>
      <c r="B121" s="38"/>
      <c r="C121" s="39" t="s">
        <v>857</v>
      </c>
      <c r="D121" s="39"/>
      <c r="E121" s="38"/>
      <c r="F121" s="40">
        <v>0.99750000000000005</v>
      </c>
      <c r="G121" s="41"/>
      <c r="H121" s="42"/>
      <c r="I121" s="482"/>
      <c r="J121" s="43"/>
      <c r="K121" s="44"/>
      <c r="L121" s="41"/>
      <c r="M121" s="41"/>
      <c r="N121" s="41"/>
      <c r="O121" s="58" t="s">
        <v>2</v>
      </c>
      <c r="P121" s="41"/>
      <c r="Q121" s="41"/>
    </row>
    <row r="122" spans="1:17" s="36" customFormat="1" ht="11.25" outlineLevel="4" x14ac:dyDescent="0.2">
      <c r="A122" s="37"/>
      <c r="B122" s="38"/>
      <c r="C122" s="39" t="s">
        <v>860</v>
      </c>
      <c r="D122" s="39"/>
      <c r="E122" s="38"/>
      <c r="F122" s="40">
        <v>1.6875</v>
      </c>
      <c r="G122" s="41"/>
      <c r="H122" s="42"/>
      <c r="I122" s="482"/>
      <c r="J122" s="43"/>
      <c r="K122" s="44"/>
      <c r="L122" s="41"/>
      <c r="M122" s="41"/>
      <c r="N122" s="41"/>
      <c r="O122" s="58" t="s">
        <v>2</v>
      </c>
      <c r="P122" s="41"/>
      <c r="Q122" s="41"/>
    </row>
    <row r="123" spans="1:17" s="36" customFormat="1" ht="11.25" outlineLevel="4" x14ac:dyDescent="0.2">
      <c r="A123" s="37"/>
      <c r="B123" s="38"/>
      <c r="C123" s="39" t="s">
        <v>818</v>
      </c>
      <c r="D123" s="39"/>
      <c r="E123" s="38"/>
      <c r="F123" s="40">
        <v>2.1</v>
      </c>
      <c r="G123" s="41"/>
      <c r="H123" s="42"/>
      <c r="I123" s="482"/>
      <c r="J123" s="43"/>
      <c r="K123" s="44"/>
      <c r="L123" s="41"/>
      <c r="M123" s="41"/>
      <c r="N123" s="41"/>
      <c r="O123" s="58" t="s">
        <v>2</v>
      </c>
      <c r="P123" s="41"/>
      <c r="Q123" s="41"/>
    </row>
    <row r="124" spans="1:17" s="36" customFormat="1" ht="11.25" outlineLevel="4" x14ac:dyDescent="0.2">
      <c r="A124" s="37"/>
      <c r="B124" s="38"/>
      <c r="C124" s="39" t="s">
        <v>808</v>
      </c>
      <c r="D124" s="39"/>
      <c r="E124" s="38"/>
      <c r="F124" s="40">
        <v>1.0499999999999998</v>
      </c>
      <c r="G124" s="41"/>
      <c r="H124" s="42"/>
      <c r="I124" s="482"/>
      <c r="J124" s="43"/>
      <c r="K124" s="44"/>
      <c r="L124" s="41"/>
      <c r="M124" s="41"/>
      <c r="N124" s="41"/>
      <c r="O124" s="58" t="s">
        <v>2</v>
      </c>
      <c r="P124" s="41"/>
      <c r="Q124" s="41"/>
    </row>
    <row r="125" spans="1:17" s="36" customFormat="1" ht="11.25" outlineLevel="4" x14ac:dyDescent="0.2">
      <c r="A125" s="37"/>
      <c r="B125" s="38"/>
      <c r="C125" s="39" t="s">
        <v>808</v>
      </c>
      <c r="D125" s="39"/>
      <c r="E125" s="38"/>
      <c r="F125" s="40">
        <v>1.0499999999999998</v>
      </c>
      <c r="G125" s="41"/>
      <c r="H125" s="42"/>
      <c r="I125" s="482"/>
      <c r="J125" s="43"/>
      <c r="K125" s="44"/>
      <c r="L125" s="41"/>
      <c r="M125" s="41"/>
      <c r="N125" s="41"/>
      <c r="O125" s="58" t="s">
        <v>2</v>
      </c>
      <c r="P125" s="41"/>
      <c r="Q125" s="41"/>
    </row>
    <row r="126" spans="1:17" s="36" customFormat="1" ht="11.25" outlineLevel="4" x14ac:dyDescent="0.2">
      <c r="A126" s="37"/>
      <c r="B126" s="38"/>
      <c r="C126" s="39" t="s">
        <v>856</v>
      </c>
      <c r="D126" s="39"/>
      <c r="E126" s="38"/>
      <c r="F126" s="40">
        <v>0.78750000000000009</v>
      </c>
      <c r="G126" s="41"/>
      <c r="H126" s="42"/>
      <c r="I126" s="482"/>
      <c r="J126" s="43"/>
      <c r="K126" s="44"/>
      <c r="L126" s="41"/>
      <c r="M126" s="41"/>
      <c r="N126" s="41"/>
      <c r="O126" s="58" t="s">
        <v>2</v>
      </c>
      <c r="P126" s="41"/>
      <c r="Q126" s="41"/>
    </row>
    <row r="127" spans="1:17" s="36" customFormat="1" ht="11.25" outlineLevel="4" x14ac:dyDescent="0.2">
      <c r="A127" s="37"/>
      <c r="B127" s="38"/>
      <c r="C127" s="39" t="s">
        <v>31</v>
      </c>
      <c r="D127" s="39"/>
      <c r="E127" s="38"/>
      <c r="F127" s="40">
        <v>0</v>
      </c>
      <c r="G127" s="41"/>
      <c r="H127" s="42"/>
      <c r="I127" s="482"/>
      <c r="J127" s="43"/>
      <c r="K127" s="44"/>
      <c r="L127" s="41"/>
      <c r="M127" s="41"/>
      <c r="N127" s="41"/>
      <c r="O127" s="58" t="s">
        <v>2</v>
      </c>
      <c r="P127" s="41"/>
      <c r="Q127" s="41"/>
    </row>
    <row r="128" spans="1:17" s="36" customFormat="1" ht="11.25" outlineLevel="4" x14ac:dyDescent="0.2">
      <c r="A128" s="37"/>
      <c r="B128" s="38"/>
      <c r="C128" s="39" t="s">
        <v>776</v>
      </c>
      <c r="D128" s="39"/>
      <c r="E128" s="38"/>
      <c r="F128" s="40">
        <v>1.68</v>
      </c>
      <c r="G128" s="41"/>
      <c r="H128" s="42"/>
      <c r="I128" s="482"/>
      <c r="J128" s="43"/>
      <c r="K128" s="44"/>
      <c r="L128" s="41"/>
      <c r="M128" s="41"/>
      <c r="N128" s="41"/>
      <c r="O128" s="58" t="s">
        <v>2</v>
      </c>
      <c r="P128" s="41"/>
      <c r="Q128" s="41"/>
    </row>
    <row r="129" spans="1:17" s="36" customFormat="1" ht="11.25" outlineLevel="4" x14ac:dyDescent="0.2">
      <c r="A129" s="37"/>
      <c r="B129" s="38"/>
      <c r="C129" s="39" t="s">
        <v>126</v>
      </c>
      <c r="D129" s="39"/>
      <c r="E129" s="38"/>
      <c r="F129" s="40">
        <v>0</v>
      </c>
      <c r="G129" s="41"/>
      <c r="H129" s="42"/>
      <c r="I129" s="482"/>
      <c r="J129" s="43"/>
      <c r="K129" s="44"/>
      <c r="L129" s="41"/>
      <c r="M129" s="41"/>
      <c r="N129" s="41"/>
      <c r="O129" s="58" t="s">
        <v>2</v>
      </c>
      <c r="P129" s="41"/>
      <c r="Q129" s="41"/>
    </row>
    <row r="130" spans="1:17" s="36" customFormat="1" ht="11.25" outlineLevel="4" x14ac:dyDescent="0.2">
      <c r="A130" s="37"/>
      <c r="B130" s="38"/>
      <c r="C130" s="39" t="s">
        <v>774</v>
      </c>
      <c r="D130" s="39"/>
      <c r="E130" s="38"/>
      <c r="F130" s="40">
        <v>0.96</v>
      </c>
      <c r="G130" s="41"/>
      <c r="H130" s="42"/>
      <c r="I130" s="482"/>
      <c r="J130" s="43"/>
      <c r="K130" s="44"/>
      <c r="L130" s="41"/>
      <c r="M130" s="41"/>
      <c r="N130" s="41"/>
      <c r="O130" s="58" t="s">
        <v>2</v>
      </c>
      <c r="P130" s="41"/>
      <c r="Q130" s="41"/>
    </row>
    <row r="131" spans="1:17" s="36" customFormat="1" ht="11.25" outlineLevel="4" x14ac:dyDescent="0.2">
      <c r="A131" s="37"/>
      <c r="B131" s="38"/>
      <c r="C131" s="39" t="s">
        <v>811</v>
      </c>
      <c r="D131" s="39"/>
      <c r="E131" s="38"/>
      <c r="F131" s="40">
        <v>1.9039999999999999</v>
      </c>
      <c r="G131" s="41"/>
      <c r="H131" s="42"/>
      <c r="I131" s="482"/>
      <c r="J131" s="43"/>
      <c r="K131" s="44"/>
      <c r="L131" s="41"/>
      <c r="M131" s="41"/>
      <c r="N131" s="41"/>
      <c r="O131" s="58" t="s">
        <v>2</v>
      </c>
      <c r="P131" s="41"/>
      <c r="Q131" s="41"/>
    </row>
    <row r="132" spans="1:17" s="36" customFormat="1" ht="11.25" outlineLevel="4" x14ac:dyDescent="0.2">
      <c r="A132" s="37"/>
      <c r="B132" s="38"/>
      <c r="C132" s="39" t="s">
        <v>815</v>
      </c>
      <c r="D132" s="39"/>
      <c r="E132" s="38"/>
      <c r="F132" s="40">
        <v>2.0279999999999996</v>
      </c>
      <c r="G132" s="41"/>
      <c r="H132" s="42"/>
      <c r="I132" s="482"/>
      <c r="J132" s="43"/>
      <c r="K132" s="44"/>
      <c r="L132" s="41"/>
      <c r="M132" s="41"/>
      <c r="N132" s="41"/>
      <c r="O132" s="58" t="s">
        <v>2</v>
      </c>
      <c r="P132" s="41"/>
      <c r="Q132" s="41"/>
    </row>
    <row r="133" spans="1:17" s="36" customFormat="1" ht="11.25" outlineLevel="4" x14ac:dyDescent="0.2">
      <c r="A133" s="37"/>
      <c r="B133" s="38"/>
      <c r="C133" s="39" t="s">
        <v>812</v>
      </c>
      <c r="D133" s="39"/>
      <c r="E133" s="38"/>
      <c r="F133" s="40">
        <v>2.04</v>
      </c>
      <c r="G133" s="41"/>
      <c r="H133" s="42"/>
      <c r="I133" s="482"/>
      <c r="J133" s="43"/>
      <c r="K133" s="44"/>
      <c r="L133" s="41"/>
      <c r="M133" s="41"/>
      <c r="N133" s="41"/>
      <c r="O133" s="58" t="s">
        <v>2</v>
      </c>
      <c r="P133" s="41"/>
      <c r="Q133" s="41"/>
    </row>
    <row r="134" spans="1:17" s="36" customFormat="1" ht="11.25" outlineLevel="4" x14ac:dyDescent="0.2">
      <c r="A134" s="37"/>
      <c r="B134" s="38"/>
      <c r="C134" s="39" t="s">
        <v>811</v>
      </c>
      <c r="D134" s="39"/>
      <c r="E134" s="38"/>
      <c r="F134" s="40">
        <v>1.9039999999999999</v>
      </c>
      <c r="G134" s="41"/>
      <c r="H134" s="42"/>
      <c r="I134" s="482"/>
      <c r="J134" s="43"/>
      <c r="K134" s="44"/>
      <c r="L134" s="41"/>
      <c r="M134" s="41"/>
      <c r="N134" s="41"/>
      <c r="O134" s="58" t="s">
        <v>2</v>
      </c>
      <c r="P134" s="41"/>
      <c r="Q134" s="41"/>
    </row>
    <row r="135" spans="1:17" s="30" customFormat="1" ht="24" outlineLevel="3" x14ac:dyDescent="0.2">
      <c r="A135" s="12">
        <v>2</v>
      </c>
      <c r="B135" s="31" t="s">
        <v>221</v>
      </c>
      <c r="C135" s="32" t="s">
        <v>1830</v>
      </c>
      <c r="D135" s="32" t="s">
        <v>23</v>
      </c>
      <c r="E135" s="13" t="s">
        <v>26</v>
      </c>
      <c r="F135" s="33">
        <v>44</v>
      </c>
      <c r="G135" s="14">
        <v>0</v>
      </c>
      <c r="H135" s="33">
        <f>F135*(1+G135/100)</f>
        <v>44</v>
      </c>
      <c r="I135" s="475"/>
      <c r="J135" s="15">
        <f>H135*I135</f>
        <v>0</v>
      </c>
      <c r="K135" s="34">
        <v>0.1575</v>
      </c>
      <c r="L135" s="35">
        <f>H135*K135</f>
        <v>6.93</v>
      </c>
      <c r="M135" s="34"/>
      <c r="N135" s="35">
        <f>H135*M135</f>
        <v>0</v>
      </c>
      <c r="O135" s="15">
        <v>21</v>
      </c>
      <c r="P135" s="15">
        <f>J135*(O135/100)</f>
        <v>0</v>
      </c>
      <c r="Q135" s="15">
        <f>J135+P135</f>
        <v>0</v>
      </c>
    </row>
    <row r="136" spans="1:17" s="36" customFormat="1" ht="11.25" outlineLevel="4" x14ac:dyDescent="0.2">
      <c r="A136" s="37"/>
      <c r="B136" s="38"/>
      <c r="C136" s="39" t="s">
        <v>500</v>
      </c>
      <c r="D136" s="39"/>
      <c r="E136" s="38"/>
      <c r="F136" s="40">
        <v>14</v>
      </c>
      <c r="G136" s="41"/>
      <c r="H136" s="42"/>
      <c r="I136" s="482"/>
      <c r="J136" s="43"/>
      <c r="K136" s="44"/>
      <c r="L136" s="41"/>
      <c r="M136" s="41"/>
      <c r="N136" s="41"/>
      <c r="O136" s="58" t="s">
        <v>2</v>
      </c>
      <c r="P136" s="41"/>
      <c r="Q136" s="41"/>
    </row>
    <row r="137" spans="1:17" s="36" customFormat="1" ht="11.25" outlineLevel="4" x14ac:dyDescent="0.2">
      <c r="A137" s="37"/>
      <c r="B137" s="38"/>
      <c r="C137" s="39" t="s">
        <v>507</v>
      </c>
      <c r="D137" s="39"/>
      <c r="E137" s="38"/>
      <c r="F137" s="40">
        <v>18</v>
      </c>
      <c r="G137" s="41"/>
      <c r="H137" s="42"/>
      <c r="I137" s="482"/>
      <c r="J137" s="43"/>
      <c r="K137" s="44"/>
      <c r="L137" s="41"/>
      <c r="M137" s="41"/>
      <c r="N137" s="41"/>
      <c r="O137" s="58" t="s">
        <v>2</v>
      </c>
      <c r="P137" s="41"/>
      <c r="Q137" s="41"/>
    </row>
    <row r="138" spans="1:17" s="36" customFormat="1" ht="11.25" outlineLevel="4" x14ac:dyDescent="0.2">
      <c r="A138" s="37"/>
      <c r="B138" s="38"/>
      <c r="C138" s="39" t="s">
        <v>509</v>
      </c>
      <c r="D138" s="39"/>
      <c r="E138" s="38"/>
      <c r="F138" s="40">
        <v>2</v>
      </c>
      <c r="G138" s="41"/>
      <c r="H138" s="42"/>
      <c r="I138" s="482"/>
      <c r="J138" s="43"/>
      <c r="K138" s="44"/>
      <c r="L138" s="41"/>
      <c r="M138" s="41"/>
      <c r="N138" s="41"/>
      <c r="O138" s="58" t="s">
        <v>2</v>
      </c>
      <c r="P138" s="41"/>
      <c r="Q138" s="41"/>
    </row>
    <row r="139" spans="1:17" s="36" customFormat="1" ht="11.25" outlineLevel="4" x14ac:dyDescent="0.2">
      <c r="A139" s="37"/>
      <c r="B139" s="38"/>
      <c r="C139" s="39" t="s">
        <v>1129</v>
      </c>
      <c r="D139" s="39"/>
      <c r="E139" s="38"/>
      <c r="F139" s="40">
        <v>10</v>
      </c>
      <c r="G139" s="41"/>
      <c r="H139" s="42"/>
      <c r="I139" s="482"/>
      <c r="J139" s="43"/>
      <c r="K139" s="44"/>
      <c r="L139" s="41"/>
      <c r="M139" s="41"/>
      <c r="N139" s="41"/>
      <c r="O139" s="58" t="s">
        <v>2</v>
      </c>
      <c r="P139" s="41"/>
      <c r="Q139" s="41"/>
    </row>
    <row r="140" spans="1:17" s="30" customFormat="1" ht="24" outlineLevel="3" x14ac:dyDescent="0.2">
      <c r="A140" s="12">
        <v>3</v>
      </c>
      <c r="B140" s="31" t="s">
        <v>211</v>
      </c>
      <c r="C140" s="32" t="s">
        <v>1838</v>
      </c>
      <c r="D140" s="32" t="s">
        <v>22</v>
      </c>
      <c r="E140" s="13" t="s">
        <v>26</v>
      </c>
      <c r="F140" s="33">
        <v>12</v>
      </c>
      <c r="G140" s="14">
        <v>0</v>
      </c>
      <c r="H140" s="33">
        <f>F140*(1+G140/100)</f>
        <v>12</v>
      </c>
      <c r="I140" s="475"/>
      <c r="J140" s="15">
        <f>H140*I140</f>
        <v>0</v>
      </c>
      <c r="K140" s="34">
        <v>0.1575</v>
      </c>
      <c r="L140" s="35">
        <f>H140*K140</f>
        <v>1.8900000000000001</v>
      </c>
      <c r="M140" s="34"/>
      <c r="N140" s="35">
        <f>H140*M140</f>
        <v>0</v>
      </c>
      <c r="O140" s="15">
        <v>21</v>
      </c>
      <c r="P140" s="15">
        <f>J140*(O140/100)</f>
        <v>0</v>
      </c>
      <c r="Q140" s="15">
        <f>J140+P140</f>
        <v>0</v>
      </c>
    </row>
    <row r="141" spans="1:17" s="36" customFormat="1" ht="11.25" outlineLevel="4" x14ac:dyDescent="0.2">
      <c r="A141" s="37"/>
      <c r="B141" s="38"/>
      <c r="C141" s="39" t="s">
        <v>192</v>
      </c>
      <c r="D141" s="39"/>
      <c r="E141" s="38"/>
      <c r="F141" s="40">
        <v>2</v>
      </c>
      <c r="G141" s="41"/>
      <c r="H141" s="42"/>
      <c r="I141" s="482"/>
      <c r="J141" s="43"/>
      <c r="K141" s="44"/>
      <c r="L141" s="41"/>
      <c r="M141" s="41"/>
      <c r="N141" s="41"/>
      <c r="O141" s="58" t="s">
        <v>2</v>
      </c>
      <c r="P141" s="41"/>
      <c r="Q141" s="41"/>
    </row>
    <row r="142" spans="1:17" s="36" customFormat="1" ht="11.25" outlineLevel="4" x14ac:dyDescent="0.2">
      <c r="A142" s="37"/>
      <c r="B142" s="38"/>
      <c r="C142" s="39" t="s">
        <v>195</v>
      </c>
      <c r="D142" s="39"/>
      <c r="E142" s="38"/>
      <c r="F142" s="40">
        <v>2</v>
      </c>
      <c r="G142" s="41"/>
      <c r="H142" s="42"/>
      <c r="I142" s="482"/>
      <c r="J142" s="43"/>
      <c r="K142" s="44"/>
      <c r="L142" s="41"/>
      <c r="M142" s="41"/>
      <c r="N142" s="41"/>
      <c r="O142" s="58" t="s">
        <v>2</v>
      </c>
      <c r="P142" s="41"/>
      <c r="Q142" s="41"/>
    </row>
    <row r="143" spans="1:17" s="36" customFormat="1" ht="11.25" outlineLevel="4" x14ac:dyDescent="0.2">
      <c r="A143" s="37"/>
      <c r="B143" s="38"/>
      <c r="C143" s="39" t="s">
        <v>199</v>
      </c>
      <c r="D143" s="39"/>
      <c r="E143" s="38"/>
      <c r="F143" s="40">
        <v>8</v>
      </c>
      <c r="G143" s="41"/>
      <c r="H143" s="42"/>
      <c r="I143" s="482"/>
      <c r="J143" s="43"/>
      <c r="K143" s="44"/>
      <c r="L143" s="41"/>
      <c r="M143" s="41"/>
      <c r="N143" s="41"/>
      <c r="O143" s="58" t="s">
        <v>2</v>
      </c>
      <c r="P143" s="41"/>
      <c r="Q143" s="41"/>
    </row>
    <row r="144" spans="1:17" s="30" customFormat="1" ht="24" outlineLevel="3" x14ac:dyDescent="0.2">
      <c r="A144" s="12">
        <v>4</v>
      </c>
      <c r="B144" s="31" t="s">
        <v>543</v>
      </c>
      <c r="C144" s="32" t="s">
        <v>1917</v>
      </c>
      <c r="D144" s="32" t="s">
        <v>22</v>
      </c>
      <c r="E144" s="13" t="s">
        <v>7</v>
      </c>
      <c r="F144" s="33">
        <v>10.53</v>
      </c>
      <c r="G144" s="14">
        <v>0</v>
      </c>
      <c r="H144" s="33">
        <f>F144*(1+G144/100)</f>
        <v>10.53</v>
      </c>
      <c r="I144" s="475"/>
      <c r="J144" s="15">
        <f>H144*I144</f>
        <v>0</v>
      </c>
      <c r="K144" s="34">
        <v>6.8999999999999997E-4</v>
      </c>
      <c r="L144" s="35">
        <f>H144*K144</f>
        <v>7.2656999999999991E-3</v>
      </c>
      <c r="M144" s="34"/>
      <c r="N144" s="35">
        <f>H144*M144</f>
        <v>0</v>
      </c>
      <c r="O144" s="15">
        <v>21</v>
      </c>
      <c r="P144" s="15">
        <f>J144*(O144/100)</f>
        <v>0</v>
      </c>
      <c r="Q144" s="15">
        <f>J144+P144</f>
        <v>0</v>
      </c>
    </row>
    <row r="145" spans="1:17" s="36" customFormat="1" ht="11.25" outlineLevel="4" x14ac:dyDescent="0.2">
      <c r="A145" s="37"/>
      <c r="B145" s="38"/>
      <c r="C145" s="39" t="s">
        <v>28</v>
      </c>
      <c r="D145" s="39"/>
      <c r="E145" s="38"/>
      <c r="F145" s="40">
        <v>0</v>
      </c>
      <c r="G145" s="41"/>
      <c r="H145" s="42"/>
      <c r="I145" s="482"/>
      <c r="J145" s="43"/>
      <c r="K145" s="44"/>
      <c r="L145" s="41"/>
      <c r="M145" s="41"/>
      <c r="N145" s="41"/>
      <c r="O145" s="58" t="s">
        <v>2</v>
      </c>
      <c r="P145" s="41"/>
      <c r="Q145" s="41"/>
    </row>
    <row r="146" spans="1:17" s="36" customFormat="1" ht="11.25" outlineLevel="4" x14ac:dyDescent="0.2">
      <c r="A146" s="37"/>
      <c r="B146" s="38"/>
      <c r="C146" s="39" t="s">
        <v>129</v>
      </c>
      <c r="D146" s="39"/>
      <c r="E146" s="38"/>
      <c r="F146" s="40">
        <v>0.81</v>
      </c>
      <c r="G146" s="41"/>
      <c r="H146" s="42"/>
      <c r="I146" s="482"/>
      <c r="J146" s="43"/>
      <c r="K146" s="44"/>
      <c r="L146" s="41"/>
      <c r="M146" s="41"/>
      <c r="N146" s="41"/>
      <c r="O146" s="58" t="s">
        <v>2</v>
      </c>
      <c r="P146" s="41"/>
      <c r="Q146" s="41"/>
    </row>
    <row r="147" spans="1:17" s="36" customFormat="1" ht="11.25" outlineLevel="4" x14ac:dyDescent="0.2">
      <c r="A147" s="37"/>
      <c r="B147" s="38"/>
      <c r="C147" s="39" t="s">
        <v>128</v>
      </c>
      <c r="D147" s="39"/>
      <c r="E147" s="38"/>
      <c r="F147" s="40">
        <v>0.69</v>
      </c>
      <c r="G147" s="41"/>
      <c r="H147" s="42"/>
      <c r="I147" s="482"/>
      <c r="J147" s="43"/>
      <c r="K147" s="44"/>
      <c r="L147" s="41"/>
      <c r="M147" s="41"/>
      <c r="N147" s="41"/>
      <c r="O147" s="58" t="s">
        <v>2</v>
      </c>
      <c r="P147" s="41"/>
      <c r="Q147" s="41"/>
    </row>
    <row r="148" spans="1:17" s="36" customFormat="1" ht="11.25" outlineLevel="4" x14ac:dyDescent="0.2">
      <c r="A148" s="37"/>
      <c r="B148" s="38"/>
      <c r="C148" s="39" t="s">
        <v>30</v>
      </c>
      <c r="D148" s="39"/>
      <c r="E148" s="38"/>
      <c r="F148" s="40">
        <v>0</v>
      </c>
      <c r="G148" s="41"/>
      <c r="H148" s="42"/>
      <c r="I148" s="482"/>
      <c r="J148" s="43"/>
      <c r="K148" s="44"/>
      <c r="L148" s="41"/>
      <c r="M148" s="41"/>
      <c r="N148" s="41"/>
      <c r="O148" s="58" t="s">
        <v>2</v>
      </c>
      <c r="P148" s="41"/>
      <c r="Q148" s="41"/>
    </row>
    <row r="149" spans="1:17" s="36" customFormat="1" ht="11.25" outlineLevel="4" x14ac:dyDescent="0.2">
      <c r="A149" s="37"/>
      <c r="B149" s="38"/>
      <c r="C149" s="39" t="s">
        <v>186</v>
      </c>
      <c r="D149" s="39"/>
      <c r="E149" s="38"/>
      <c r="F149" s="40">
        <v>1.2825</v>
      </c>
      <c r="G149" s="41"/>
      <c r="H149" s="42"/>
      <c r="I149" s="482"/>
      <c r="J149" s="43"/>
      <c r="K149" s="44"/>
      <c r="L149" s="41"/>
      <c r="M149" s="41"/>
      <c r="N149" s="41"/>
      <c r="O149" s="58" t="s">
        <v>2</v>
      </c>
      <c r="P149" s="41"/>
      <c r="Q149" s="41"/>
    </row>
    <row r="150" spans="1:17" s="36" customFormat="1" ht="11.25" outlineLevel="4" x14ac:dyDescent="0.2">
      <c r="A150" s="37"/>
      <c r="B150" s="38"/>
      <c r="C150" s="39" t="s">
        <v>186</v>
      </c>
      <c r="D150" s="39"/>
      <c r="E150" s="38"/>
      <c r="F150" s="40">
        <v>1.2825</v>
      </c>
      <c r="G150" s="41"/>
      <c r="H150" s="42"/>
      <c r="I150" s="482"/>
      <c r="J150" s="43"/>
      <c r="K150" s="44"/>
      <c r="L150" s="41"/>
      <c r="M150" s="41"/>
      <c r="N150" s="41"/>
      <c r="O150" s="58" t="s">
        <v>2</v>
      </c>
      <c r="P150" s="41"/>
      <c r="Q150" s="41"/>
    </row>
    <row r="151" spans="1:17" s="36" customFormat="1" ht="11.25" outlineLevel="4" x14ac:dyDescent="0.2">
      <c r="A151" s="37"/>
      <c r="B151" s="38"/>
      <c r="C151" s="39" t="s">
        <v>31</v>
      </c>
      <c r="D151" s="39"/>
      <c r="E151" s="38"/>
      <c r="F151" s="40">
        <v>0</v>
      </c>
      <c r="G151" s="41"/>
      <c r="H151" s="42"/>
      <c r="I151" s="482"/>
      <c r="J151" s="43"/>
      <c r="K151" s="44"/>
      <c r="L151" s="41"/>
      <c r="M151" s="41"/>
      <c r="N151" s="41"/>
      <c r="O151" s="58" t="s">
        <v>2</v>
      </c>
      <c r="P151" s="41"/>
      <c r="Q151" s="41"/>
    </row>
    <row r="152" spans="1:17" s="36" customFormat="1" ht="11.25" outlineLevel="4" x14ac:dyDescent="0.2">
      <c r="A152" s="37"/>
      <c r="B152" s="38"/>
      <c r="C152" s="39" t="s">
        <v>186</v>
      </c>
      <c r="D152" s="39"/>
      <c r="E152" s="38"/>
      <c r="F152" s="40">
        <v>1.2825</v>
      </c>
      <c r="G152" s="41"/>
      <c r="H152" s="42"/>
      <c r="I152" s="482"/>
      <c r="J152" s="43"/>
      <c r="K152" s="44"/>
      <c r="L152" s="41"/>
      <c r="M152" s="41"/>
      <c r="N152" s="41"/>
      <c r="O152" s="58" t="s">
        <v>2</v>
      </c>
      <c r="P152" s="41"/>
      <c r="Q152" s="41"/>
    </row>
    <row r="153" spans="1:17" s="36" customFormat="1" ht="11.25" outlineLevel="4" x14ac:dyDescent="0.2">
      <c r="A153" s="37"/>
      <c r="B153" s="38"/>
      <c r="C153" s="39" t="s">
        <v>186</v>
      </c>
      <c r="D153" s="39"/>
      <c r="E153" s="38"/>
      <c r="F153" s="40">
        <v>1.2825</v>
      </c>
      <c r="G153" s="41"/>
      <c r="H153" s="42"/>
      <c r="I153" s="482"/>
      <c r="J153" s="43"/>
      <c r="K153" s="44"/>
      <c r="L153" s="41"/>
      <c r="M153" s="41"/>
      <c r="N153" s="41"/>
      <c r="O153" s="58" t="s">
        <v>2</v>
      </c>
      <c r="P153" s="41"/>
      <c r="Q153" s="41"/>
    </row>
    <row r="154" spans="1:17" s="36" customFormat="1" ht="11.25" outlineLevel="4" x14ac:dyDescent="0.2">
      <c r="A154" s="37"/>
      <c r="B154" s="38"/>
      <c r="C154" s="39" t="s">
        <v>127</v>
      </c>
      <c r="D154" s="39"/>
      <c r="E154" s="38"/>
      <c r="F154" s="40">
        <v>0.24499999999999997</v>
      </c>
      <c r="G154" s="41"/>
      <c r="H154" s="42"/>
      <c r="I154" s="482"/>
      <c r="J154" s="43"/>
      <c r="K154" s="44"/>
      <c r="L154" s="41"/>
      <c r="M154" s="41"/>
      <c r="N154" s="41"/>
      <c r="O154" s="58" t="s">
        <v>2</v>
      </c>
      <c r="P154" s="41"/>
      <c r="Q154" s="41"/>
    </row>
    <row r="155" spans="1:17" s="36" customFormat="1" ht="11.25" outlineLevel="4" x14ac:dyDescent="0.2">
      <c r="A155" s="37"/>
      <c r="B155" s="38"/>
      <c r="C155" s="39" t="s">
        <v>127</v>
      </c>
      <c r="D155" s="39"/>
      <c r="E155" s="38"/>
      <c r="F155" s="40">
        <v>0.24499999999999997</v>
      </c>
      <c r="G155" s="41"/>
      <c r="H155" s="42"/>
      <c r="I155" s="482"/>
      <c r="J155" s="43"/>
      <c r="K155" s="44"/>
      <c r="L155" s="41"/>
      <c r="M155" s="41"/>
      <c r="N155" s="41"/>
      <c r="O155" s="58" t="s">
        <v>2</v>
      </c>
      <c r="P155" s="41"/>
      <c r="Q155" s="41"/>
    </row>
    <row r="156" spans="1:17" s="36" customFormat="1" ht="11.25" outlineLevel="4" x14ac:dyDescent="0.2">
      <c r="A156" s="37"/>
      <c r="B156" s="38"/>
      <c r="C156" s="39" t="s">
        <v>127</v>
      </c>
      <c r="D156" s="39"/>
      <c r="E156" s="38"/>
      <c r="F156" s="40">
        <v>0.24499999999999997</v>
      </c>
      <c r="G156" s="41"/>
      <c r="H156" s="42"/>
      <c r="I156" s="482"/>
      <c r="J156" s="43"/>
      <c r="K156" s="44"/>
      <c r="L156" s="41"/>
      <c r="M156" s="41"/>
      <c r="N156" s="41"/>
      <c r="O156" s="58" t="s">
        <v>2</v>
      </c>
      <c r="P156" s="41"/>
      <c r="Q156" s="41"/>
    </row>
    <row r="157" spans="1:17" s="36" customFormat="1" ht="11.25" outlineLevel="4" x14ac:dyDescent="0.2">
      <c r="A157" s="37"/>
      <c r="B157" s="38"/>
      <c r="C157" s="39" t="s">
        <v>127</v>
      </c>
      <c r="D157" s="39"/>
      <c r="E157" s="38"/>
      <c r="F157" s="40">
        <v>0.24499999999999997</v>
      </c>
      <c r="G157" s="41"/>
      <c r="H157" s="42"/>
      <c r="I157" s="482"/>
      <c r="J157" s="43"/>
      <c r="K157" s="44"/>
      <c r="L157" s="41"/>
      <c r="M157" s="41"/>
      <c r="N157" s="41"/>
      <c r="O157" s="58" t="s">
        <v>2</v>
      </c>
      <c r="P157" s="41"/>
      <c r="Q157" s="41"/>
    </row>
    <row r="158" spans="1:17" s="36" customFormat="1" ht="11.25" outlineLevel="4" x14ac:dyDescent="0.2">
      <c r="A158" s="37"/>
      <c r="B158" s="38"/>
      <c r="C158" s="39" t="s">
        <v>127</v>
      </c>
      <c r="D158" s="39"/>
      <c r="E158" s="38"/>
      <c r="F158" s="40">
        <v>0.24499999999999997</v>
      </c>
      <c r="G158" s="41"/>
      <c r="H158" s="42"/>
      <c r="I158" s="482"/>
      <c r="J158" s="43"/>
      <c r="K158" s="44"/>
      <c r="L158" s="41"/>
      <c r="M158" s="41"/>
      <c r="N158" s="41"/>
      <c r="O158" s="58" t="s">
        <v>2</v>
      </c>
      <c r="P158" s="41"/>
      <c r="Q158" s="41"/>
    </row>
    <row r="159" spans="1:17" s="36" customFormat="1" ht="11.25" outlineLevel="4" x14ac:dyDescent="0.2">
      <c r="A159" s="37"/>
      <c r="B159" s="38"/>
      <c r="C159" s="39" t="s">
        <v>127</v>
      </c>
      <c r="D159" s="39"/>
      <c r="E159" s="38"/>
      <c r="F159" s="40">
        <v>0.24499999999999997</v>
      </c>
      <c r="G159" s="41"/>
      <c r="H159" s="42"/>
      <c r="I159" s="482"/>
      <c r="J159" s="43"/>
      <c r="K159" s="44"/>
      <c r="L159" s="41"/>
      <c r="M159" s="41"/>
      <c r="N159" s="41"/>
      <c r="O159" s="58" t="s">
        <v>2</v>
      </c>
      <c r="P159" s="41"/>
      <c r="Q159" s="41"/>
    </row>
    <row r="160" spans="1:17" s="36" customFormat="1" ht="11.25" outlineLevel="4" x14ac:dyDescent="0.2">
      <c r="A160" s="37"/>
      <c r="B160" s="38"/>
      <c r="C160" s="39" t="s">
        <v>1</v>
      </c>
      <c r="D160" s="39"/>
      <c r="E160" s="38"/>
      <c r="F160" s="40">
        <v>8.1</v>
      </c>
      <c r="G160" s="41"/>
      <c r="H160" s="42"/>
      <c r="I160" s="482"/>
      <c r="J160" s="43"/>
      <c r="K160" s="44"/>
      <c r="L160" s="41"/>
      <c r="M160" s="41"/>
      <c r="N160" s="41"/>
      <c r="O160" s="58" t="s">
        <v>2</v>
      </c>
      <c r="P160" s="41"/>
      <c r="Q160" s="41"/>
    </row>
    <row r="161" spans="1:17" s="36" customFormat="1" ht="11.25" outlineLevel="4" x14ac:dyDescent="0.2">
      <c r="A161" s="37"/>
      <c r="B161" s="38"/>
      <c r="C161" s="39" t="s">
        <v>1508</v>
      </c>
      <c r="D161" s="39"/>
      <c r="E161" s="38"/>
      <c r="F161" s="40">
        <v>2.4299999999999997</v>
      </c>
      <c r="G161" s="41"/>
      <c r="H161" s="42"/>
      <c r="I161" s="482"/>
      <c r="J161" s="43"/>
      <c r="K161" s="44"/>
      <c r="L161" s="41"/>
      <c r="M161" s="41"/>
      <c r="N161" s="41"/>
      <c r="O161" s="58" t="s">
        <v>2</v>
      </c>
      <c r="P161" s="41"/>
      <c r="Q161" s="41"/>
    </row>
    <row r="162" spans="1:17" s="30" customFormat="1" ht="24" outlineLevel="3" x14ac:dyDescent="0.2">
      <c r="A162" s="12">
        <v>5</v>
      </c>
      <c r="B162" s="31" t="s">
        <v>220</v>
      </c>
      <c r="C162" s="32" t="s">
        <v>1829</v>
      </c>
      <c r="D162" s="32" t="s">
        <v>105</v>
      </c>
      <c r="E162" s="13" t="s">
        <v>26</v>
      </c>
      <c r="F162" s="33">
        <v>8</v>
      </c>
      <c r="G162" s="14">
        <v>0</v>
      </c>
      <c r="H162" s="33">
        <f>F162*(1+G162/100)</f>
        <v>8</v>
      </c>
      <c r="I162" s="475"/>
      <c r="J162" s="15">
        <f>H162*I162</f>
        <v>0</v>
      </c>
      <c r="K162" s="34">
        <v>4.1500000000000002E-2</v>
      </c>
      <c r="L162" s="35">
        <f>H162*K162</f>
        <v>0.33200000000000002</v>
      </c>
      <c r="M162" s="34"/>
      <c r="N162" s="35">
        <f>H162*M162</f>
        <v>0</v>
      </c>
      <c r="O162" s="15">
        <v>21</v>
      </c>
      <c r="P162" s="15">
        <f>J162*(O162/100)</f>
        <v>0</v>
      </c>
      <c r="Q162" s="15">
        <f>J162+P162</f>
        <v>0</v>
      </c>
    </row>
    <row r="163" spans="1:17" s="36" customFormat="1" ht="11.25" outlineLevel="4" x14ac:dyDescent="0.2">
      <c r="A163" s="37"/>
      <c r="B163" s="38"/>
      <c r="C163" s="39" t="s">
        <v>10</v>
      </c>
      <c r="D163" s="39"/>
      <c r="E163" s="38"/>
      <c r="F163" s="40">
        <v>8</v>
      </c>
      <c r="G163" s="41"/>
      <c r="H163" s="42"/>
      <c r="I163" s="482"/>
      <c r="J163" s="43"/>
      <c r="K163" s="44"/>
      <c r="L163" s="41"/>
      <c r="M163" s="41"/>
      <c r="N163" s="41"/>
      <c r="O163" s="58" t="s">
        <v>2</v>
      </c>
      <c r="P163" s="41"/>
      <c r="Q163" s="41"/>
    </row>
    <row r="164" spans="1:17" s="30" customFormat="1" ht="12" outlineLevel="3" x14ac:dyDescent="0.2">
      <c r="A164" s="12">
        <v>6</v>
      </c>
      <c r="B164" s="31" t="s">
        <v>213</v>
      </c>
      <c r="C164" s="32" t="s">
        <v>1741</v>
      </c>
      <c r="D164" s="32"/>
      <c r="E164" s="13" t="s">
        <v>7</v>
      </c>
      <c r="F164" s="33">
        <v>6.98</v>
      </c>
      <c r="G164" s="14">
        <v>0</v>
      </c>
      <c r="H164" s="33">
        <f>F164*(1+G164/100)</f>
        <v>6.98</v>
      </c>
      <c r="I164" s="475"/>
      <c r="J164" s="15">
        <f>H164*I164</f>
        <v>0</v>
      </c>
      <c r="K164" s="34">
        <v>0.04</v>
      </c>
      <c r="L164" s="35">
        <f>H164*K164</f>
        <v>0.2792</v>
      </c>
      <c r="M164" s="34"/>
      <c r="N164" s="35">
        <f>H164*M164</f>
        <v>0</v>
      </c>
      <c r="O164" s="15">
        <v>21</v>
      </c>
      <c r="P164" s="15">
        <f>J164*(O164/100)</f>
        <v>0</v>
      </c>
      <c r="Q164" s="15">
        <f>J164+P164</f>
        <v>0</v>
      </c>
    </row>
    <row r="165" spans="1:17" s="36" customFormat="1" ht="11.25" outlineLevel="4" x14ac:dyDescent="0.2">
      <c r="A165" s="37"/>
      <c r="B165" s="38"/>
      <c r="C165" s="39" t="s">
        <v>1470</v>
      </c>
      <c r="D165" s="39"/>
      <c r="E165" s="38"/>
      <c r="F165" s="40">
        <v>0</v>
      </c>
      <c r="G165" s="41"/>
      <c r="H165" s="42"/>
      <c r="I165" s="482"/>
      <c r="J165" s="43"/>
      <c r="K165" s="44"/>
      <c r="L165" s="41"/>
      <c r="M165" s="41"/>
      <c r="N165" s="41"/>
      <c r="O165" s="58" t="s">
        <v>2</v>
      </c>
      <c r="P165" s="41"/>
      <c r="Q165" s="41"/>
    </row>
    <row r="166" spans="1:17" s="36" customFormat="1" ht="11.25" outlineLevel="4" x14ac:dyDescent="0.2">
      <c r="A166" s="37"/>
      <c r="B166" s="38"/>
      <c r="C166" s="39" t="s">
        <v>1419</v>
      </c>
      <c r="D166" s="39"/>
      <c r="E166" s="38"/>
      <c r="F166" s="40">
        <v>1.56</v>
      </c>
      <c r="G166" s="41"/>
      <c r="H166" s="42"/>
      <c r="I166" s="482"/>
      <c r="J166" s="43"/>
      <c r="K166" s="44"/>
      <c r="L166" s="41"/>
      <c r="M166" s="41"/>
      <c r="N166" s="41"/>
      <c r="O166" s="58" t="s">
        <v>2</v>
      </c>
      <c r="P166" s="41"/>
      <c r="Q166" s="41"/>
    </row>
    <row r="167" spans="1:17" s="36" customFormat="1" ht="11.25" outlineLevel="4" x14ac:dyDescent="0.2">
      <c r="A167" s="37"/>
      <c r="B167" s="38"/>
      <c r="C167" s="39" t="s">
        <v>852</v>
      </c>
      <c r="D167" s="39"/>
      <c r="E167" s="38"/>
      <c r="F167" s="40">
        <v>0</v>
      </c>
      <c r="G167" s="41"/>
      <c r="H167" s="42"/>
      <c r="I167" s="482"/>
      <c r="J167" s="43"/>
      <c r="K167" s="44"/>
      <c r="L167" s="41"/>
      <c r="M167" s="41"/>
      <c r="N167" s="41"/>
      <c r="O167" s="58" t="s">
        <v>2</v>
      </c>
      <c r="P167" s="41"/>
      <c r="Q167" s="41"/>
    </row>
    <row r="168" spans="1:17" s="36" customFormat="1" ht="11.25" outlineLevel="4" x14ac:dyDescent="0.2">
      <c r="A168" s="37"/>
      <c r="B168" s="38"/>
      <c r="C168" s="39" t="s">
        <v>1670</v>
      </c>
      <c r="D168" s="39"/>
      <c r="E168" s="38"/>
      <c r="F168" s="40">
        <v>5.42</v>
      </c>
      <c r="G168" s="41"/>
      <c r="H168" s="42"/>
      <c r="I168" s="482"/>
      <c r="J168" s="43"/>
      <c r="K168" s="44"/>
      <c r="L168" s="41"/>
      <c r="M168" s="41"/>
      <c r="N168" s="41"/>
      <c r="O168" s="58" t="s">
        <v>2</v>
      </c>
      <c r="P168" s="41"/>
      <c r="Q168" s="41"/>
    </row>
    <row r="169" spans="1:17" s="30" customFormat="1" ht="12" outlineLevel="3" x14ac:dyDescent="0.2">
      <c r="A169" s="12">
        <v>7</v>
      </c>
      <c r="B169" s="31" t="s">
        <v>217</v>
      </c>
      <c r="C169" s="32" t="s">
        <v>1818</v>
      </c>
      <c r="D169" s="32"/>
      <c r="E169" s="13" t="s">
        <v>7</v>
      </c>
      <c r="F169" s="33">
        <v>5.42</v>
      </c>
      <c r="G169" s="14">
        <v>0</v>
      </c>
      <c r="H169" s="33">
        <f>F169*(1+G169/100)</f>
        <v>5.42</v>
      </c>
      <c r="I169" s="475"/>
      <c r="J169" s="15">
        <f>H169*I169</f>
        <v>0</v>
      </c>
      <c r="K169" s="34">
        <v>4.1529999999999997E-2</v>
      </c>
      <c r="L169" s="35">
        <f>H169*K169</f>
        <v>0.22509259999999998</v>
      </c>
      <c r="M169" s="34"/>
      <c r="N169" s="35">
        <f>H169*M169</f>
        <v>0</v>
      </c>
      <c r="O169" s="15">
        <v>21</v>
      </c>
      <c r="P169" s="15">
        <f>J169*(O169/100)</f>
        <v>0</v>
      </c>
      <c r="Q169" s="15">
        <f>J169+P169</f>
        <v>0</v>
      </c>
    </row>
    <row r="170" spans="1:17" s="36" customFormat="1" ht="11.25" outlineLevel="4" x14ac:dyDescent="0.2">
      <c r="A170" s="37"/>
      <c r="B170" s="38"/>
      <c r="C170" s="39" t="s">
        <v>852</v>
      </c>
      <c r="D170" s="39"/>
      <c r="E170" s="38"/>
      <c r="F170" s="40">
        <v>0</v>
      </c>
      <c r="G170" s="41"/>
      <c r="H170" s="42"/>
      <c r="I170" s="482"/>
      <c r="J170" s="43"/>
      <c r="K170" s="44"/>
      <c r="L170" s="41"/>
      <c r="M170" s="41"/>
      <c r="N170" s="41"/>
      <c r="O170" s="58" t="s">
        <v>2</v>
      </c>
      <c r="P170" s="41"/>
      <c r="Q170" s="41"/>
    </row>
    <row r="171" spans="1:17" s="36" customFormat="1" ht="11.25" outlineLevel="4" x14ac:dyDescent="0.2">
      <c r="A171" s="37"/>
      <c r="B171" s="38"/>
      <c r="C171" s="39" t="s">
        <v>1670</v>
      </c>
      <c r="D171" s="39"/>
      <c r="E171" s="38"/>
      <c r="F171" s="40">
        <v>5.42</v>
      </c>
      <c r="G171" s="41"/>
      <c r="H171" s="42"/>
      <c r="I171" s="482"/>
      <c r="J171" s="43"/>
      <c r="K171" s="44"/>
      <c r="L171" s="41"/>
      <c r="M171" s="41"/>
      <c r="N171" s="41"/>
      <c r="O171" s="58" t="s">
        <v>2</v>
      </c>
      <c r="P171" s="41"/>
      <c r="Q171" s="41"/>
    </row>
    <row r="172" spans="1:17" s="30" customFormat="1" ht="12" outlineLevel="3" x14ac:dyDescent="0.2">
      <c r="A172" s="12">
        <v>8</v>
      </c>
      <c r="B172" s="31" t="s">
        <v>216</v>
      </c>
      <c r="C172" s="32" t="s">
        <v>1817</v>
      </c>
      <c r="D172" s="32"/>
      <c r="E172" s="13" t="s">
        <v>7</v>
      </c>
      <c r="F172" s="33">
        <v>1.56</v>
      </c>
      <c r="G172" s="14">
        <v>0</v>
      </c>
      <c r="H172" s="33">
        <f>F172*(1+G172/100)</f>
        <v>1.56</v>
      </c>
      <c r="I172" s="475"/>
      <c r="J172" s="15">
        <f>H172*I172</f>
        <v>0</v>
      </c>
      <c r="K172" s="34">
        <v>4.1529999999999997E-2</v>
      </c>
      <c r="L172" s="35">
        <f>H172*K172</f>
        <v>6.4786799999999992E-2</v>
      </c>
      <c r="M172" s="34"/>
      <c r="N172" s="35">
        <f>H172*M172</f>
        <v>0</v>
      </c>
      <c r="O172" s="15">
        <v>21</v>
      </c>
      <c r="P172" s="15">
        <f>J172*(O172/100)</f>
        <v>0</v>
      </c>
      <c r="Q172" s="15">
        <f>J172+P172</f>
        <v>0</v>
      </c>
    </row>
    <row r="173" spans="1:17" s="36" customFormat="1" ht="11.25" outlineLevel="4" x14ac:dyDescent="0.2">
      <c r="A173" s="37"/>
      <c r="B173" s="38"/>
      <c r="C173" s="39" t="s">
        <v>1470</v>
      </c>
      <c r="D173" s="39"/>
      <c r="E173" s="38"/>
      <c r="F173" s="40">
        <v>0</v>
      </c>
      <c r="G173" s="41"/>
      <c r="H173" s="42"/>
      <c r="I173" s="482"/>
      <c r="J173" s="43"/>
      <c r="K173" s="44"/>
      <c r="L173" s="41"/>
      <c r="M173" s="41"/>
      <c r="N173" s="41"/>
      <c r="O173" s="58" t="s">
        <v>2</v>
      </c>
      <c r="P173" s="41"/>
      <c r="Q173" s="41"/>
    </row>
    <row r="174" spans="1:17" s="36" customFormat="1" ht="11.25" outlineLevel="4" x14ac:dyDescent="0.2">
      <c r="A174" s="37"/>
      <c r="B174" s="38"/>
      <c r="C174" s="39" t="s">
        <v>1419</v>
      </c>
      <c r="D174" s="39"/>
      <c r="E174" s="38"/>
      <c r="F174" s="40">
        <v>1.56</v>
      </c>
      <c r="G174" s="41"/>
      <c r="H174" s="42"/>
      <c r="I174" s="482"/>
      <c r="J174" s="43"/>
      <c r="K174" s="44"/>
      <c r="L174" s="41"/>
      <c r="M174" s="41"/>
      <c r="N174" s="41"/>
      <c r="O174" s="58" t="s">
        <v>2</v>
      </c>
      <c r="P174" s="41"/>
      <c r="Q174" s="41"/>
    </row>
    <row r="175" spans="1:17" s="30" customFormat="1" ht="24" outlineLevel="3" x14ac:dyDescent="0.2">
      <c r="A175" s="12">
        <v>9</v>
      </c>
      <c r="B175" s="31" t="s">
        <v>219</v>
      </c>
      <c r="C175" s="32" t="s">
        <v>1837</v>
      </c>
      <c r="D175" s="32"/>
      <c r="E175" s="13" t="s">
        <v>26</v>
      </c>
      <c r="F175" s="33">
        <v>2</v>
      </c>
      <c r="G175" s="14">
        <v>0</v>
      </c>
      <c r="H175" s="33">
        <f>F175*(1+G175/100)</f>
        <v>2</v>
      </c>
      <c r="I175" s="475"/>
      <c r="J175" s="15">
        <f>H175*I175</f>
        <v>0</v>
      </c>
      <c r="K175" s="34">
        <v>1.0200000000000001E-2</v>
      </c>
      <c r="L175" s="35">
        <f>H175*K175</f>
        <v>2.0400000000000001E-2</v>
      </c>
      <c r="M175" s="34"/>
      <c r="N175" s="35">
        <f>H175*M175</f>
        <v>0</v>
      </c>
      <c r="O175" s="15">
        <v>21</v>
      </c>
      <c r="P175" s="15">
        <f>J175*(O175/100)</f>
        <v>0</v>
      </c>
      <c r="Q175" s="15">
        <f>J175+P175</f>
        <v>0</v>
      </c>
    </row>
    <row r="176" spans="1:17" s="36" customFormat="1" ht="11.25" outlineLevel="4" x14ac:dyDescent="0.2">
      <c r="A176" s="37"/>
      <c r="B176" s="38"/>
      <c r="C176" s="39" t="s">
        <v>1511</v>
      </c>
      <c r="D176" s="39"/>
      <c r="E176" s="38"/>
      <c r="F176" s="40">
        <v>0</v>
      </c>
      <c r="G176" s="41"/>
      <c r="H176" s="42"/>
      <c r="I176" s="482"/>
      <c r="J176" s="43"/>
      <c r="K176" s="44"/>
      <c r="L176" s="41"/>
      <c r="M176" s="41"/>
      <c r="N176" s="41"/>
      <c r="O176" s="58" t="s">
        <v>2</v>
      </c>
      <c r="P176" s="41"/>
      <c r="Q176" s="41"/>
    </row>
    <row r="177" spans="1:17" s="36" customFormat="1" ht="11.25" outlineLevel="4" x14ac:dyDescent="0.2">
      <c r="A177" s="37"/>
      <c r="B177" s="38"/>
      <c r="C177" s="39" t="s">
        <v>535</v>
      </c>
      <c r="D177" s="39"/>
      <c r="E177" s="38"/>
      <c r="F177" s="40">
        <v>2</v>
      </c>
      <c r="G177" s="41"/>
      <c r="H177" s="42"/>
      <c r="I177" s="482"/>
      <c r="J177" s="43"/>
      <c r="K177" s="44"/>
      <c r="L177" s="41"/>
      <c r="M177" s="41"/>
      <c r="N177" s="41"/>
      <c r="O177" s="58" t="s">
        <v>2</v>
      </c>
      <c r="P177" s="41"/>
      <c r="Q177" s="41"/>
    </row>
    <row r="178" spans="1:17" s="30" customFormat="1" ht="24" outlineLevel="3" x14ac:dyDescent="0.2">
      <c r="A178" s="12">
        <v>10</v>
      </c>
      <c r="B178" s="31" t="s">
        <v>210</v>
      </c>
      <c r="C178" s="32" t="s">
        <v>1846</v>
      </c>
      <c r="D178" s="32"/>
      <c r="E178" s="13" t="s">
        <v>26</v>
      </c>
      <c r="F178" s="33">
        <v>12</v>
      </c>
      <c r="G178" s="14">
        <v>0</v>
      </c>
      <c r="H178" s="33">
        <f>F178*(1+G178/100)</f>
        <v>12</v>
      </c>
      <c r="I178" s="475"/>
      <c r="J178" s="15">
        <f>H178*I178</f>
        <v>0</v>
      </c>
      <c r="K178" s="34">
        <v>1.0200000000000001E-2</v>
      </c>
      <c r="L178" s="35">
        <f>H178*K178</f>
        <v>0.12240000000000001</v>
      </c>
      <c r="M178" s="34"/>
      <c r="N178" s="35">
        <f>H178*M178</f>
        <v>0</v>
      </c>
      <c r="O178" s="15">
        <v>21</v>
      </c>
      <c r="P178" s="15">
        <f>J178*(O178/100)</f>
        <v>0</v>
      </c>
      <c r="Q178" s="15">
        <f>J178+P178</f>
        <v>0</v>
      </c>
    </row>
    <row r="179" spans="1:17" s="36" customFormat="1" ht="11.25" outlineLevel="4" x14ac:dyDescent="0.2">
      <c r="A179" s="37"/>
      <c r="B179" s="38"/>
      <c r="C179" s="39" t="s">
        <v>1496</v>
      </c>
      <c r="D179" s="39"/>
      <c r="E179" s="38"/>
      <c r="F179" s="40">
        <v>0</v>
      </c>
      <c r="G179" s="41"/>
      <c r="H179" s="42"/>
      <c r="I179" s="482"/>
      <c r="J179" s="43"/>
      <c r="K179" s="44"/>
      <c r="L179" s="41"/>
      <c r="M179" s="41"/>
      <c r="N179" s="41"/>
      <c r="O179" s="58" t="s">
        <v>2</v>
      </c>
      <c r="P179" s="41"/>
      <c r="Q179" s="41"/>
    </row>
    <row r="180" spans="1:17" s="36" customFormat="1" ht="11.25" outlineLevel="4" x14ac:dyDescent="0.2">
      <c r="A180" s="37"/>
      <c r="B180" s="38"/>
      <c r="C180" s="39" t="s">
        <v>1429</v>
      </c>
      <c r="D180" s="39"/>
      <c r="E180" s="38"/>
      <c r="F180" s="40">
        <v>10</v>
      </c>
      <c r="G180" s="41"/>
      <c r="H180" s="42"/>
      <c r="I180" s="482"/>
      <c r="J180" s="43"/>
      <c r="K180" s="44"/>
      <c r="L180" s="41"/>
      <c r="M180" s="41"/>
      <c r="N180" s="41"/>
      <c r="O180" s="58" t="s">
        <v>2</v>
      </c>
      <c r="P180" s="41"/>
      <c r="Q180" s="41"/>
    </row>
    <row r="181" spans="1:17" s="36" customFormat="1" ht="11.25" outlineLevel="4" x14ac:dyDescent="0.2">
      <c r="A181" s="37"/>
      <c r="B181" s="38"/>
      <c r="C181" s="39" t="s">
        <v>1530</v>
      </c>
      <c r="D181" s="39"/>
      <c r="E181" s="38"/>
      <c r="F181" s="40">
        <v>0</v>
      </c>
      <c r="G181" s="41"/>
      <c r="H181" s="42"/>
      <c r="I181" s="482"/>
      <c r="J181" s="43"/>
      <c r="K181" s="44"/>
      <c r="L181" s="41"/>
      <c r="M181" s="41"/>
      <c r="N181" s="41"/>
      <c r="O181" s="58" t="s">
        <v>2</v>
      </c>
      <c r="P181" s="41"/>
      <c r="Q181" s="41"/>
    </row>
    <row r="182" spans="1:17" s="36" customFormat="1" ht="11.25" outlineLevel="4" x14ac:dyDescent="0.2">
      <c r="A182" s="37"/>
      <c r="B182" s="38"/>
      <c r="C182" s="39" t="s">
        <v>863</v>
      </c>
      <c r="D182" s="39"/>
      <c r="E182" s="38"/>
      <c r="F182" s="40">
        <v>2</v>
      </c>
      <c r="G182" s="41"/>
      <c r="H182" s="42"/>
      <c r="I182" s="482"/>
      <c r="J182" s="43"/>
      <c r="K182" s="44"/>
      <c r="L182" s="41"/>
      <c r="M182" s="41"/>
      <c r="N182" s="41"/>
      <c r="O182" s="58" t="s">
        <v>2</v>
      </c>
      <c r="P182" s="41"/>
      <c r="Q182" s="41"/>
    </row>
    <row r="183" spans="1:17" s="60" customFormat="1" ht="12.75" customHeight="1" outlineLevel="3" x14ac:dyDescent="0.2">
      <c r="A183" s="61"/>
      <c r="B183" s="62"/>
      <c r="C183" s="63"/>
      <c r="D183" s="65"/>
      <c r="E183" s="62"/>
      <c r="F183" s="64"/>
      <c r="G183" s="65"/>
      <c r="H183" s="64"/>
      <c r="I183" s="483"/>
      <c r="J183" s="66"/>
      <c r="K183" s="67"/>
      <c r="L183" s="65"/>
      <c r="M183" s="65"/>
      <c r="N183" s="65"/>
      <c r="O183" s="59" t="s">
        <v>2</v>
      </c>
      <c r="P183" s="65"/>
      <c r="Q183" s="65"/>
    </row>
    <row r="184" spans="1:17" s="21" customFormat="1" ht="16.5" customHeight="1" outlineLevel="2" x14ac:dyDescent="0.2">
      <c r="A184" s="22"/>
      <c r="B184" s="23"/>
      <c r="C184" s="23" t="s">
        <v>1428</v>
      </c>
      <c r="D184" s="29"/>
      <c r="E184" s="6"/>
      <c r="F184" s="24"/>
      <c r="G184" s="25"/>
      <c r="H184" s="24"/>
      <c r="I184" s="481"/>
      <c r="J184" s="26">
        <f>SUBTOTAL(9,J185:J203)</f>
        <v>0</v>
      </c>
      <c r="K184" s="27"/>
      <c r="L184" s="28">
        <f>SUBTOTAL(9,L185:L203)</f>
        <v>0.37907999999999992</v>
      </c>
      <c r="M184" s="25"/>
      <c r="N184" s="28">
        <f>SUBTOTAL(9,N185:N203)</f>
        <v>0</v>
      </c>
      <c r="O184" s="57" t="s">
        <v>2</v>
      </c>
      <c r="P184" s="26">
        <f>SUBTOTAL(9,P185:P203)</f>
        <v>0</v>
      </c>
      <c r="Q184" s="26">
        <f>SUBTOTAL(9,Q185:Q203)</f>
        <v>0</v>
      </c>
    </row>
    <row r="185" spans="1:17" s="30" customFormat="1" ht="12" outlineLevel="3" x14ac:dyDescent="0.2">
      <c r="A185" s="12">
        <v>1</v>
      </c>
      <c r="B185" s="31" t="s">
        <v>554</v>
      </c>
      <c r="C185" s="32" t="s">
        <v>1626</v>
      </c>
      <c r="D185" s="32" t="s">
        <v>22</v>
      </c>
      <c r="E185" s="13" t="s">
        <v>8</v>
      </c>
      <c r="F185" s="33">
        <v>1.9439999999999995</v>
      </c>
      <c r="G185" s="14">
        <v>0</v>
      </c>
      <c r="H185" s="33">
        <f>F185*(1+G185/100)</f>
        <v>1.9439999999999995</v>
      </c>
      <c r="I185" s="475"/>
      <c r="J185" s="15">
        <f>H185*I185</f>
        <v>0</v>
      </c>
      <c r="K185" s="34">
        <v>0.19500000000000001</v>
      </c>
      <c r="L185" s="35">
        <f>H185*K185</f>
        <v>0.37907999999999992</v>
      </c>
      <c r="M185" s="34"/>
      <c r="N185" s="35">
        <f>H185*M185</f>
        <v>0</v>
      </c>
      <c r="O185" s="15">
        <v>21</v>
      </c>
      <c r="P185" s="15">
        <f>J185*(O185/100)</f>
        <v>0</v>
      </c>
      <c r="Q185" s="15">
        <f>J185+P185</f>
        <v>0</v>
      </c>
    </row>
    <row r="186" spans="1:17" s="36" customFormat="1" ht="11.25" outlineLevel="4" x14ac:dyDescent="0.2">
      <c r="A186" s="37"/>
      <c r="B186" s="38"/>
      <c r="C186" s="39" t="s">
        <v>28</v>
      </c>
      <c r="D186" s="39"/>
      <c r="E186" s="38"/>
      <c r="F186" s="40">
        <v>0</v>
      </c>
      <c r="G186" s="41"/>
      <c r="H186" s="42"/>
      <c r="I186" s="482"/>
      <c r="J186" s="43"/>
      <c r="K186" s="44"/>
      <c r="L186" s="41"/>
      <c r="M186" s="41"/>
      <c r="N186" s="41"/>
      <c r="O186" s="58" t="s">
        <v>2</v>
      </c>
      <c r="P186" s="41"/>
      <c r="Q186" s="41"/>
    </row>
    <row r="187" spans="1:17" s="36" customFormat="1" ht="11.25" outlineLevel="4" x14ac:dyDescent="0.2">
      <c r="A187" s="37"/>
      <c r="B187" s="38"/>
      <c r="C187" s="39" t="s">
        <v>656</v>
      </c>
      <c r="D187" s="39"/>
      <c r="E187" s="38"/>
      <c r="F187" s="40">
        <v>0.16200000000000003</v>
      </c>
      <c r="G187" s="41"/>
      <c r="H187" s="42"/>
      <c r="I187" s="482"/>
      <c r="J187" s="43"/>
      <c r="K187" s="44"/>
      <c r="L187" s="41"/>
      <c r="M187" s="41"/>
      <c r="N187" s="41"/>
      <c r="O187" s="58" t="s">
        <v>2</v>
      </c>
      <c r="P187" s="41"/>
      <c r="Q187" s="41"/>
    </row>
    <row r="188" spans="1:17" s="36" customFormat="1" ht="11.25" outlineLevel="4" x14ac:dyDescent="0.2">
      <c r="A188" s="37"/>
      <c r="B188" s="38"/>
      <c r="C188" s="39" t="s">
        <v>655</v>
      </c>
      <c r="D188" s="39"/>
      <c r="E188" s="38"/>
      <c r="F188" s="40">
        <v>0.13799999999999998</v>
      </c>
      <c r="G188" s="41"/>
      <c r="H188" s="42"/>
      <c r="I188" s="482"/>
      <c r="J188" s="43"/>
      <c r="K188" s="44"/>
      <c r="L188" s="41"/>
      <c r="M188" s="41"/>
      <c r="N188" s="41"/>
      <c r="O188" s="58" t="s">
        <v>2</v>
      </c>
      <c r="P188" s="41"/>
      <c r="Q188" s="41"/>
    </row>
    <row r="189" spans="1:17" s="36" customFormat="1" ht="11.25" outlineLevel="4" x14ac:dyDescent="0.2">
      <c r="A189" s="37"/>
      <c r="B189" s="38"/>
      <c r="C189" s="39" t="s">
        <v>30</v>
      </c>
      <c r="D189" s="39"/>
      <c r="E189" s="38"/>
      <c r="F189" s="40">
        <v>0</v>
      </c>
      <c r="G189" s="41"/>
      <c r="H189" s="42"/>
      <c r="I189" s="482"/>
      <c r="J189" s="43"/>
      <c r="K189" s="44"/>
      <c r="L189" s="41"/>
      <c r="M189" s="41"/>
      <c r="N189" s="41"/>
      <c r="O189" s="58" t="s">
        <v>2</v>
      </c>
      <c r="P189" s="41"/>
      <c r="Q189" s="41"/>
    </row>
    <row r="190" spans="1:17" s="36" customFormat="1" ht="11.25" outlineLevel="4" x14ac:dyDescent="0.2">
      <c r="A190" s="37"/>
      <c r="B190" s="38"/>
      <c r="C190" s="39" t="s">
        <v>728</v>
      </c>
      <c r="D190" s="39"/>
      <c r="E190" s="38"/>
      <c r="F190" s="40">
        <v>0.25650000000000001</v>
      </c>
      <c r="G190" s="41"/>
      <c r="H190" s="42"/>
      <c r="I190" s="482"/>
      <c r="J190" s="43"/>
      <c r="K190" s="44"/>
      <c r="L190" s="41"/>
      <c r="M190" s="41"/>
      <c r="N190" s="41"/>
      <c r="O190" s="58" t="s">
        <v>2</v>
      </c>
      <c r="P190" s="41"/>
      <c r="Q190" s="41"/>
    </row>
    <row r="191" spans="1:17" s="36" customFormat="1" ht="11.25" outlineLevel="4" x14ac:dyDescent="0.2">
      <c r="A191" s="37"/>
      <c r="B191" s="38"/>
      <c r="C191" s="39" t="s">
        <v>728</v>
      </c>
      <c r="D191" s="39"/>
      <c r="E191" s="38"/>
      <c r="F191" s="40">
        <v>0.25650000000000001</v>
      </c>
      <c r="G191" s="41"/>
      <c r="H191" s="42"/>
      <c r="I191" s="482"/>
      <c r="J191" s="43"/>
      <c r="K191" s="44"/>
      <c r="L191" s="41"/>
      <c r="M191" s="41"/>
      <c r="N191" s="41"/>
      <c r="O191" s="58" t="s">
        <v>2</v>
      </c>
      <c r="P191" s="41"/>
      <c r="Q191" s="41"/>
    </row>
    <row r="192" spans="1:17" s="36" customFormat="1" ht="11.25" outlineLevel="4" x14ac:dyDescent="0.2">
      <c r="A192" s="37"/>
      <c r="B192" s="38"/>
      <c r="C192" s="39" t="s">
        <v>31</v>
      </c>
      <c r="D192" s="39"/>
      <c r="E192" s="38"/>
      <c r="F192" s="40">
        <v>0</v>
      </c>
      <c r="G192" s="41"/>
      <c r="H192" s="42"/>
      <c r="I192" s="482"/>
      <c r="J192" s="43"/>
      <c r="K192" s="44"/>
      <c r="L192" s="41"/>
      <c r="M192" s="41"/>
      <c r="N192" s="41"/>
      <c r="O192" s="58" t="s">
        <v>2</v>
      </c>
      <c r="P192" s="41"/>
      <c r="Q192" s="41"/>
    </row>
    <row r="193" spans="1:17" s="36" customFormat="1" ht="11.25" outlineLevel="4" x14ac:dyDescent="0.2">
      <c r="A193" s="37"/>
      <c r="B193" s="38"/>
      <c r="C193" s="39" t="s">
        <v>728</v>
      </c>
      <c r="D193" s="39"/>
      <c r="E193" s="38"/>
      <c r="F193" s="40">
        <v>0.25650000000000001</v>
      </c>
      <c r="G193" s="41"/>
      <c r="H193" s="42"/>
      <c r="I193" s="482"/>
      <c r="J193" s="43"/>
      <c r="K193" s="44"/>
      <c r="L193" s="41"/>
      <c r="M193" s="41"/>
      <c r="N193" s="41"/>
      <c r="O193" s="58" t="s">
        <v>2</v>
      </c>
      <c r="P193" s="41"/>
      <c r="Q193" s="41"/>
    </row>
    <row r="194" spans="1:17" s="36" customFormat="1" ht="11.25" outlineLevel="4" x14ac:dyDescent="0.2">
      <c r="A194" s="37"/>
      <c r="B194" s="38"/>
      <c r="C194" s="39" t="s">
        <v>728</v>
      </c>
      <c r="D194" s="39"/>
      <c r="E194" s="38"/>
      <c r="F194" s="40">
        <v>0.25650000000000001</v>
      </c>
      <c r="G194" s="41"/>
      <c r="H194" s="42"/>
      <c r="I194" s="482"/>
      <c r="J194" s="43"/>
      <c r="K194" s="44"/>
      <c r="L194" s="41"/>
      <c r="M194" s="41"/>
      <c r="N194" s="41"/>
      <c r="O194" s="58" t="s">
        <v>2</v>
      </c>
      <c r="P194" s="41"/>
      <c r="Q194" s="41"/>
    </row>
    <row r="195" spans="1:17" s="36" customFormat="1" ht="11.25" outlineLevel="4" x14ac:dyDescent="0.2">
      <c r="A195" s="37"/>
      <c r="B195" s="38"/>
      <c r="C195" s="39" t="s">
        <v>654</v>
      </c>
      <c r="D195" s="39"/>
      <c r="E195" s="38"/>
      <c r="F195" s="40">
        <v>4.8999999999999995E-2</v>
      </c>
      <c r="G195" s="41"/>
      <c r="H195" s="42"/>
      <c r="I195" s="482"/>
      <c r="J195" s="43"/>
      <c r="K195" s="44"/>
      <c r="L195" s="41"/>
      <c r="M195" s="41"/>
      <c r="N195" s="41"/>
      <c r="O195" s="58" t="s">
        <v>2</v>
      </c>
      <c r="P195" s="41"/>
      <c r="Q195" s="41"/>
    </row>
    <row r="196" spans="1:17" s="36" customFormat="1" ht="11.25" outlineLevel="4" x14ac:dyDescent="0.2">
      <c r="A196" s="37"/>
      <c r="B196" s="38"/>
      <c r="C196" s="39" t="s">
        <v>654</v>
      </c>
      <c r="D196" s="39"/>
      <c r="E196" s="38"/>
      <c r="F196" s="40">
        <v>4.8999999999999995E-2</v>
      </c>
      <c r="G196" s="41"/>
      <c r="H196" s="42"/>
      <c r="I196" s="482"/>
      <c r="J196" s="43"/>
      <c r="K196" s="44"/>
      <c r="L196" s="41"/>
      <c r="M196" s="41"/>
      <c r="N196" s="41"/>
      <c r="O196" s="58" t="s">
        <v>2</v>
      </c>
      <c r="P196" s="41"/>
      <c r="Q196" s="41"/>
    </row>
    <row r="197" spans="1:17" s="36" customFormat="1" ht="11.25" outlineLevel="4" x14ac:dyDescent="0.2">
      <c r="A197" s="37"/>
      <c r="B197" s="38"/>
      <c r="C197" s="39" t="s">
        <v>654</v>
      </c>
      <c r="D197" s="39"/>
      <c r="E197" s="38"/>
      <c r="F197" s="40">
        <v>4.8999999999999995E-2</v>
      </c>
      <c r="G197" s="41"/>
      <c r="H197" s="42"/>
      <c r="I197" s="482"/>
      <c r="J197" s="43"/>
      <c r="K197" s="44"/>
      <c r="L197" s="41"/>
      <c r="M197" s="41"/>
      <c r="N197" s="41"/>
      <c r="O197" s="58" t="s">
        <v>2</v>
      </c>
      <c r="P197" s="41"/>
      <c r="Q197" s="41"/>
    </row>
    <row r="198" spans="1:17" s="36" customFormat="1" ht="11.25" outlineLevel="4" x14ac:dyDescent="0.2">
      <c r="A198" s="37"/>
      <c r="B198" s="38"/>
      <c r="C198" s="39" t="s">
        <v>654</v>
      </c>
      <c r="D198" s="39"/>
      <c r="E198" s="38"/>
      <c r="F198" s="40">
        <v>4.8999999999999995E-2</v>
      </c>
      <c r="G198" s="41"/>
      <c r="H198" s="42"/>
      <c r="I198" s="482"/>
      <c r="J198" s="43"/>
      <c r="K198" s="44"/>
      <c r="L198" s="41"/>
      <c r="M198" s="41"/>
      <c r="N198" s="41"/>
      <c r="O198" s="58" t="s">
        <v>2</v>
      </c>
      <c r="P198" s="41"/>
      <c r="Q198" s="41"/>
    </row>
    <row r="199" spans="1:17" s="36" customFormat="1" ht="11.25" outlineLevel="4" x14ac:dyDescent="0.2">
      <c r="A199" s="37"/>
      <c r="B199" s="38"/>
      <c r="C199" s="39" t="s">
        <v>654</v>
      </c>
      <c r="D199" s="39"/>
      <c r="E199" s="38"/>
      <c r="F199" s="40">
        <v>4.8999999999999995E-2</v>
      </c>
      <c r="G199" s="41"/>
      <c r="H199" s="42"/>
      <c r="I199" s="482"/>
      <c r="J199" s="43"/>
      <c r="K199" s="44"/>
      <c r="L199" s="41"/>
      <c r="M199" s="41"/>
      <c r="N199" s="41"/>
      <c r="O199" s="58" t="s">
        <v>2</v>
      </c>
      <c r="P199" s="41"/>
      <c r="Q199" s="41"/>
    </row>
    <row r="200" spans="1:17" s="36" customFormat="1" ht="11.25" outlineLevel="4" x14ac:dyDescent="0.2">
      <c r="A200" s="37"/>
      <c r="B200" s="38"/>
      <c r="C200" s="39" t="s">
        <v>654</v>
      </c>
      <c r="D200" s="39"/>
      <c r="E200" s="38"/>
      <c r="F200" s="40">
        <v>4.8999999999999995E-2</v>
      </c>
      <c r="G200" s="41"/>
      <c r="H200" s="42"/>
      <c r="I200" s="482"/>
      <c r="J200" s="43"/>
      <c r="K200" s="44"/>
      <c r="L200" s="41"/>
      <c r="M200" s="41"/>
      <c r="N200" s="41"/>
      <c r="O200" s="58" t="s">
        <v>2</v>
      </c>
      <c r="P200" s="41"/>
      <c r="Q200" s="41"/>
    </row>
    <row r="201" spans="1:17" s="36" customFormat="1" ht="11.25" outlineLevel="4" x14ac:dyDescent="0.2">
      <c r="A201" s="37"/>
      <c r="B201" s="38"/>
      <c r="C201" s="39" t="s">
        <v>1</v>
      </c>
      <c r="D201" s="39"/>
      <c r="E201" s="38"/>
      <c r="F201" s="40">
        <v>1.6199999999999994</v>
      </c>
      <c r="G201" s="41"/>
      <c r="H201" s="42"/>
      <c r="I201" s="482"/>
      <c r="J201" s="43"/>
      <c r="K201" s="44"/>
      <c r="L201" s="41"/>
      <c r="M201" s="41"/>
      <c r="N201" s="41"/>
      <c r="O201" s="58" t="s">
        <v>2</v>
      </c>
      <c r="P201" s="41"/>
      <c r="Q201" s="41"/>
    </row>
    <row r="202" spans="1:17" s="36" customFormat="1" ht="11.25" outlineLevel="4" x14ac:dyDescent="0.2">
      <c r="A202" s="37"/>
      <c r="B202" s="38"/>
      <c r="C202" s="39" t="s">
        <v>1205</v>
      </c>
      <c r="D202" s="39"/>
      <c r="E202" s="38"/>
      <c r="F202" s="40">
        <v>0.32400000000000007</v>
      </c>
      <c r="G202" s="41"/>
      <c r="H202" s="42"/>
      <c r="I202" s="482"/>
      <c r="J202" s="43"/>
      <c r="K202" s="44"/>
      <c r="L202" s="41"/>
      <c r="M202" s="41"/>
      <c r="N202" s="41"/>
      <c r="O202" s="58" t="s">
        <v>2</v>
      </c>
      <c r="P202" s="41"/>
      <c r="Q202" s="41"/>
    </row>
    <row r="203" spans="1:17" s="60" customFormat="1" ht="12.75" customHeight="1" outlineLevel="3" x14ac:dyDescent="0.2">
      <c r="A203" s="61"/>
      <c r="B203" s="62"/>
      <c r="C203" s="63"/>
      <c r="D203" s="65"/>
      <c r="E203" s="62"/>
      <c r="F203" s="64"/>
      <c r="G203" s="65"/>
      <c r="H203" s="64"/>
      <c r="I203" s="483"/>
      <c r="J203" s="66"/>
      <c r="K203" s="67"/>
      <c r="L203" s="65"/>
      <c r="M203" s="65"/>
      <c r="N203" s="65"/>
      <c r="O203" s="59" t="s">
        <v>2</v>
      </c>
      <c r="P203" s="65"/>
      <c r="Q203" s="65"/>
    </row>
    <row r="204" spans="1:17" s="21" customFormat="1" ht="16.5" customHeight="1" outlineLevel="2" x14ac:dyDescent="0.2">
      <c r="A204" s="22"/>
      <c r="B204" s="23"/>
      <c r="C204" s="23" t="s">
        <v>1181</v>
      </c>
      <c r="D204" s="29"/>
      <c r="E204" s="6"/>
      <c r="F204" s="24"/>
      <c r="G204" s="25"/>
      <c r="H204" s="24"/>
      <c r="I204" s="481"/>
      <c r="J204" s="26">
        <f>SUBTOTAL(9,J205:J208)</f>
        <v>0</v>
      </c>
      <c r="K204" s="27"/>
      <c r="L204" s="28">
        <f>SUBTOTAL(9,L205:L208)</f>
        <v>0.252</v>
      </c>
      <c r="M204" s="25"/>
      <c r="N204" s="28">
        <f>SUBTOTAL(9,N205:N208)</f>
        <v>0</v>
      </c>
      <c r="O204" s="57" t="s">
        <v>2</v>
      </c>
      <c r="P204" s="26">
        <f>SUBTOTAL(9,P205:P208)</f>
        <v>0</v>
      </c>
      <c r="Q204" s="26">
        <f>SUBTOTAL(9,Q205:Q208)</f>
        <v>0</v>
      </c>
    </row>
    <row r="205" spans="1:17" s="30" customFormat="1" ht="24" outlineLevel="3" x14ac:dyDescent="0.2">
      <c r="A205" s="12">
        <v>1</v>
      </c>
      <c r="B205" s="31" t="s">
        <v>359</v>
      </c>
      <c r="C205" s="32" t="s">
        <v>1996</v>
      </c>
      <c r="D205" s="32"/>
      <c r="E205" s="13" t="s">
        <v>7</v>
      </c>
      <c r="F205" s="33">
        <v>1200</v>
      </c>
      <c r="G205" s="14">
        <v>0</v>
      </c>
      <c r="H205" s="33">
        <f>F205*(1+G205/100)</f>
        <v>1200</v>
      </c>
      <c r="I205" s="475"/>
      <c r="J205" s="15">
        <f>H205*I205</f>
        <v>0</v>
      </c>
      <c r="K205" s="34">
        <v>2.1000000000000001E-4</v>
      </c>
      <c r="L205" s="35">
        <f>H205*K205</f>
        <v>0.252</v>
      </c>
      <c r="M205" s="34"/>
      <c r="N205" s="35">
        <f>H205*M205</f>
        <v>0</v>
      </c>
      <c r="O205" s="15">
        <v>21</v>
      </c>
      <c r="P205" s="15">
        <f>J205*(O205/100)</f>
        <v>0</v>
      </c>
      <c r="Q205" s="15">
        <f>J205+P205</f>
        <v>0</v>
      </c>
    </row>
    <row r="206" spans="1:17" s="30" customFormat="1" ht="12" outlineLevel="3" x14ac:dyDescent="0.2">
      <c r="A206" s="12">
        <v>2</v>
      </c>
      <c r="B206" s="31" t="s">
        <v>602</v>
      </c>
      <c r="C206" s="32" t="s">
        <v>1547</v>
      </c>
      <c r="D206" s="32"/>
      <c r="E206" s="13" t="s">
        <v>7</v>
      </c>
      <c r="F206" s="33">
        <v>1200</v>
      </c>
      <c r="G206" s="14">
        <v>0</v>
      </c>
      <c r="H206" s="33">
        <f>F206*(1+G206/100)</f>
        <v>1200</v>
      </c>
      <c r="I206" s="475"/>
      <c r="J206" s="15">
        <f>H206*I206</f>
        <v>0</v>
      </c>
      <c r="K206" s="34"/>
      <c r="L206" s="35">
        <f>H206*K206</f>
        <v>0</v>
      </c>
      <c r="M206" s="34"/>
      <c r="N206" s="35">
        <f>H206*M206</f>
        <v>0</v>
      </c>
      <c r="O206" s="15">
        <v>21</v>
      </c>
      <c r="P206" s="15">
        <f>J206*(O206/100)</f>
        <v>0</v>
      </c>
      <c r="Q206" s="15">
        <f>J206+P206</f>
        <v>0</v>
      </c>
    </row>
    <row r="207" spans="1:17" s="30" customFormat="1" ht="24" outlineLevel="3" x14ac:dyDescent="0.2">
      <c r="A207" s="12">
        <v>3</v>
      </c>
      <c r="B207" s="31" t="s">
        <v>357</v>
      </c>
      <c r="C207" s="32" t="s">
        <v>1960</v>
      </c>
      <c r="D207" s="32"/>
      <c r="E207" s="13" t="s">
        <v>24</v>
      </c>
      <c r="F207" s="33">
        <v>40</v>
      </c>
      <c r="G207" s="14">
        <v>0</v>
      </c>
      <c r="H207" s="33">
        <f>F207*(1+G207/100)</f>
        <v>40</v>
      </c>
      <c r="I207" s="475"/>
      <c r="J207" s="15">
        <f>H207*I207</f>
        <v>0</v>
      </c>
      <c r="K207" s="34"/>
      <c r="L207" s="35">
        <f>H207*K207</f>
        <v>0</v>
      </c>
      <c r="M207" s="34"/>
      <c r="N207" s="35">
        <f>H207*M207</f>
        <v>0</v>
      </c>
      <c r="O207" s="15">
        <v>21</v>
      </c>
      <c r="P207" s="15">
        <f>J207*(O207/100)</f>
        <v>0</v>
      </c>
      <c r="Q207" s="15">
        <f>J207+P207</f>
        <v>0</v>
      </c>
    </row>
    <row r="208" spans="1:17" s="60" customFormat="1" ht="12.75" customHeight="1" outlineLevel="3" x14ac:dyDescent="0.2">
      <c r="A208" s="61"/>
      <c r="B208" s="62"/>
      <c r="C208" s="63"/>
      <c r="D208" s="65"/>
      <c r="E208" s="62"/>
      <c r="F208" s="64"/>
      <c r="G208" s="65"/>
      <c r="H208" s="64"/>
      <c r="I208" s="483"/>
      <c r="J208" s="66"/>
      <c r="K208" s="67"/>
      <c r="L208" s="65"/>
      <c r="M208" s="65"/>
      <c r="N208" s="65"/>
      <c r="O208" s="59" t="s">
        <v>2</v>
      </c>
      <c r="P208" s="65"/>
      <c r="Q208" s="65"/>
    </row>
    <row r="209" spans="1:17" s="21" customFormat="1" ht="16.5" customHeight="1" outlineLevel="2" x14ac:dyDescent="0.2">
      <c r="A209" s="22"/>
      <c r="B209" s="23"/>
      <c r="C209" s="23" t="s">
        <v>1588</v>
      </c>
      <c r="D209" s="29"/>
      <c r="E209" s="6"/>
      <c r="F209" s="24"/>
      <c r="G209" s="25"/>
      <c r="H209" s="24"/>
      <c r="I209" s="481"/>
      <c r="J209" s="26">
        <f>SUBTOTAL(9,J210:J215)</f>
        <v>0</v>
      </c>
      <c r="K209" s="27"/>
      <c r="L209" s="28">
        <f>SUBTOTAL(9,L210:L215)</f>
        <v>4.8840000000000001E-2</v>
      </c>
      <c r="M209" s="25"/>
      <c r="N209" s="28">
        <f>SUBTOTAL(9,N210:N215)</f>
        <v>0</v>
      </c>
      <c r="O209" s="57" t="s">
        <v>2</v>
      </c>
      <c r="P209" s="26">
        <f>SUBTOTAL(9,P210:P215)</f>
        <v>0</v>
      </c>
      <c r="Q209" s="26">
        <f>SUBTOTAL(9,Q210:Q215)</f>
        <v>0</v>
      </c>
    </row>
    <row r="210" spans="1:17" s="30" customFormat="1" ht="24" outlineLevel="3" x14ac:dyDescent="0.2">
      <c r="A210" s="12">
        <v>1</v>
      </c>
      <c r="B210" s="31" t="s">
        <v>372</v>
      </c>
      <c r="C210" s="32" t="s">
        <v>1933</v>
      </c>
      <c r="D210" s="32" t="s">
        <v>50</v>
      </c>
      <c r="E210" s="13" t="s">
        <v>26</v>
      </c>
      <c r="F210" s="33">
        <v>2</v>
      </c>
      <c r="G210" s="14">
        <v>0</v>
      </c>
      <c r="H210" s="33">
        <f>F210*(1+G210/100)</f>
        <v>2</v>
      </c>
      <c r="I210" s="475"/>
      <c r="J210" s="15">
        <f>H210*I210</f>
        <v>0</v>
      </c>
      <c r="K210" s="34">
        <v>4.4200000000000003E-3</v>
      </c>
      <c r="L210" s="35">
        <f>H210*K210</f>
        <v>8.8400000000000006E-3</v>
      </c>
      <c r="M210" s="34"/>
      <c r="N210" s="35">
        <f>H210*M210</f>
        <v>0</v>
      </c>
      <c r="O210" s="15">
        <v>21</v>
      </c>
      <c r="P210" s="15">
        <f>J210*(O210/100)</f>
        <v>0</v>
      </c>
      <c r="Q210" s="15">
        <f>J210+P210</f>
        <v>0</v>
      </c>
    </row>
    <row r="211" spans="1:17" s="30" customFormat="1" ht="12" outlineLevel="3" x14ac:dyDescent="0.2">
      <c r="A211" s="12">
        <v>2</v>
      </c>
      <c r="B211" s="31" t="s">
        <v>97</v>
      </c>
      <c r="C211" s="32" t="s">
        <v>1682</v>
      </c>
      <c r="D211" s="32" t="s">
        <v>50</v>
      </c>
      <c r="E211" s="13" t="s">
        <v>26</v>
      </c>
      <c r="F211" s="33">
        <v>2</v>
      </c>
      <c r="G211" s="14">
        <v>0</v>
      </c>
      <c r="H211" s="33">
        <f>F211*(1+G211/100)</f>
        <v>2</v>
      </c>
      <c r="I211" s="475"/>
      <c r="J211" s="15">
        <f>H211*I211</f>
        <v>0</v>
      </c>
      <c r="K211" s="34">
        <v>0.02</v>
      </c>
      <c r="L211" s="35">
        <f>H211*K211</f>
        <v>0.04</v>
      </c>
      <c r="M211" s="34"/>
      <c r="N211" s="35">
        <f>H211*M211</f>
        <v>0</v>
      </c>
      <c r="O211" s="15">
        <v>21</v>
      </c>
      <c r="P211" s="15">
        <f>J211*(O211/100)</f>
        <v>0</v>
      </c>
      <c r="Q211" s="15">
        <f>J211+P211</f>
        <v>0</v>
      </c>
    </row>
    <row r="212" spans="1:17" s="30" customFormat="1" ht="12" outlineLevel="3" x14ac:dyDescent="0.2">
      <c r="A212" s="12">
        <v>3</v>
      </c>
      <c r="B212" s="31" t="s">
        <v>603</v>
      </c>
      <c r="C212" s="32" t="s">
        <v>1758</v>
      </c>
      <c r="D212" s="32" t="s">
        <v>57</v>
      </c>
      <c r="E212" s="13" t="s">
        <v>24</v>
      </c>
      <c r="F212" s="33">
        <v>10</v>
      </c>
      <c r="G212" s="14">
        <v>0</v>
      </c>
      <c r="H212" s="33">
        <f>F212*(1+G212/100)</f>
        <v>10</v>
      </c>
      <c r="I212" s="475"/>
      <c r="J212" s="15">
        <f>H212*I212</f>
        <v>0</v>
      </c>
      <c r="K212" s="34"/>
      <c r="L212" s="35">
        <f>H212*K212</f>
        <v>0</v>
      </c>
      <c r="M212" s="34"/>
      <c r="N212" s="35">
        <f>H212*M212</f>
        <v>0</v>
      </c>
      <c r="O212" s="15">
        <v>21</v>
      </c>
      <c r="P212" s="15">
        <f>J212*(O212/100)</f>
        <v>0</v>
      </c>
      <c r="Q212" s="15">
        <f>J212+P212</f>
        <v>0</v>
      </c>
    </row>
    <row r="213" spans="1:17" s="30" customFormat="1" ht="12" outlineLevel="3" x14ac:dyDescent="0.2">
      <c r="A213" s="12">
        <v>4</v>
      </c>
      <c r="B213" s="31" t="s">
        <v>604</v>
      </c>
      <c r="C213" s="32" t="s">
        <v>1655</v>
      </c>
      <c r="D213" s="32"/>
      <c r="E213" s="13" t="s">
        <v>24</v>
      </c>
      <c r="F213" s="33">
        <v>120</v>
      </c>
      <c r="G213" s="14">
        <v>0</v>
      </c>
      <c r="H213" s="33">
        <f>F213*(1+G213/100)</f>
        <v>120</v>
      </c>
      <c r="I213" s="475"/>
      <c r="J213" s="15">
        <f>H213*I213</f>
        <v>0</v>
      </c>
      <c r="K213" s="34"/>
      <c r="L213" s="35">
        <f>H213*K213</f>
        <v>0</v>
      </c>
      <c r="M213" s="34"/>
      <c r="N213" s="35">
        <f>H213*M213</f>
        <v>0</v>
      </c>
      <c r="O213" s="15">
        <v>21</v>
      </c>
      <c r="P213" s="15">
        <f>J213*(O213/100)</f>
        <v>0</v>
      </c>
      <c r="Q213" s="15">
        <f>J213+P213</f>
        <v>0</v>
      </c>
    </row>
    <row r="214" spans="1:17" s="30" customFormat="1" ht="36" outlineLevel="3" x14ac:dyDescent="0.2">
      <c r="A214" s="12">
        <v>5</v>
      </c>
      <c r="B214" s="31" t="s">
        <v>501</v>
      </c>
      <c r="C214" s="32" t="s">
        <v>2044</v>
      </c>
      <c r="D214" s="32" t="s">
        <v>51</v>
      </c>
      <c r="E214" s="13" t="s">
        <v>24</v>
      </c>
      <c r="F214" s="33">
        <v>8</v>
      </c>
      <c r="G214" s="14">
        <v>0</v>
      </c>
      <c r="H214" s="33">
        <f>F214*(1+G214/100)</f>
        <v>8</v>
      </c>
      <c r="I214" s="475"/>
      <c r="J214" s="15">
        <f>H214*I214</f>
        <v>0</v>
      </c>
      <c r="K214" s="34"/>
      <c r="L214" s="35">
        <f>H214*K214</f>
        <v>0</v>
      </c>
      <c r="M214" s="34"/>
      <c r="N214" s="35">
        <f>H214*M214</f>
        <v>0</v>
      </c>
      <c r="O214" s="15">
        <v>21</v>
      </c>
      <c r="P214" s="15">
        <f>J214*(O214/100)</f>
        <v>0</v>
      </c>
      <c r="Q214" s="15">
        <f>J214+P214</f>
        <v>0</v>
      </c>
    </row>
    <row r="215" spans="1:17" s="60" customFormat="1" ht="12.75" customHeight="1" outlineLevel="3" x14ac:dyDescent="0.2">
      <c r="A215" s="61"/>
      <c r="B215" s="62"/>
      <c r="C215" s="63"/>
      <c r="D215" s="65"/>
      <c r="E215" s="62"/>
      <c r="F215" s="64"/>
      <c r="G215" s="65"/>
      <c r="H215" s="64"/>
      <c r="I215" s="483"/>
      <c r="J215" s="66"/>
      <c r="K215" s="67"/>
      <c r="L215" s="65"/>
      <c r="M215" s="65"/>
      <c r="N215" s="65"/>
      <c r="O215" s="59" t="s">
        <v>2</v>
      </c>
      <c r="P215" s="65"/>
      <c r="Q215" s="65"/>
    </row>
    <row r="216" spans="1:17" s="21" customFormat="1" ht="16.5" customHeight="1" outlineLevel="2" x14ac:dyDescent="0.2">
      <c r="A216" s="22"/>
      <c r="B216" s="23"/>
      <c r="C216" s="23" t="s">
        <v>660</v>
      </c>
      <c r="D216" s="29"/>
      <c r="E216" s="6"/>
      <c r="F216" s="24"/>
      <c r="G216" s="25"/>
      <c r="H216" s="24"/>
      <c r="I216" s="481"/>
      <c r="J216" s="26">
        <f>SUBTOTAL(9,J217:J364)</f>
        <v>0</v>
      </c>
      <c r="K216" s="27"/>
      <c r="L216" s="28">
        <f>SUBTOTAL(9,L217:L364)</f>
        <v>1.917E-2</v>
      </c>
      <c r="M216" s="25"/>
      <c r="N216" s="28">
        <f>SUBTOTAL(9,N217:N364)</f>
        <v>35.774051759999999</v>
      </c>
      <c r="O216" s="57" t="s">
        <v>2</v>
      </c>
      <c r="P216" s="26">
        <f>SUBTOTAL(9,P217:P364)</f>
        <v>0</v>
      </c>
      <c r="Q216" s="26">
        <f>SUBTOTAL(9,Q217:Q364)</f>
        <v>0</v>
      </c>
    </row>
    <row r="217" spans="1:17" s="30" customFormat="1" ht="24" outlineLevel="3" x14ac:dyDescent="0.2">
      <c r="A217" s="12">
        <v>1</v>
      </c>
      <c r="B217" s="31" t="s">
        <v>386</v>
      </c>
      <c r="C217" s="32" t="s">
        <v>1946</v>
      </c>
      <c r="D217" s="32" t="s">
        <v>23</v>
      </c>
      <c r="E217" s="13" t="s">
        <v>7</v>
      </c>
      <c r="F217" s="33">
        <v>50.46696</v>
      </c>
      <c r="G217" s="14">
        <v>0</v>
      </c>
      <c r="H217" s="33">
        <f>F217*(1+G217/100)</f>
        <v>50.46696</v>
      </c>
      <c r="I217" s="475"/>
      <c r="J217" s="15">
        <f>H217*I217</f>
        <v>0</v>
      </c>
      <c r="K217" s="34"/>
      <c r="L217" s="35">
        <f>H217*K217</f>
        <v>0</v>
      </c>
      <c r="M217" s="34">
        <v>4.5999999999999999E-2</v>
      </c>
      <c r="N217" s="35">
        <f>H217*M217</f>
        <v>2.3214801600000001</v>
      </c>
      <c r="O217" s="15">
        <v>21</v>
      </c>
      <c r="P217" s="15">
        <f>J217*(O217/100)</f>
        <v>0</v>
      </c>
      <c r="Q217" s="15">
        <f>J217+P217</f>
        <v>0</v>
      </c>
    </row>
    <row r="218" spans="1:17" s="36" customFormat="1" ht="11.25" outlineLevel="4" x14ac:dyDescent="0.2">
      <c r="A218" s="37"/>
      <c r="B218" s="38"/>
      <c r="C218" s="39" t="s">
        <v>28</v>
      </c>
      <c r="D218" s="39"/>
      <c r="E218" s="38"/>
      <c r="F218" s="40">
        <v>0</v>
      </c>
      <c r="G218" s="41"/>
      <c r="H218" s="42"/>
      <c r="I218" s="482"/>
      <c r="J218" s="43"/>
      <c r="K218" s="44"/>
      <c r="L218" s="41"/>
      <c r="M218" s="41"/>
      <c r="N218" s="41"/>
      <c r="O218" s="58" t="s">
        <v>2</v>
      </c>
      <c r="P218" s="41"/>
      <c r="Q218" s="41"/>
    </row>
    <row r="219" spans="1:17" s="36" customFormat="1" ht="11.25" outlineLevel="4" x14ac:dyDescent="0.2">
      <c r="A219" s="37"/>
      <c r="B219" s="38"/>
      <c r="C219" s="39" t="s">
        <v>1219</v>
      </c>
      <c r="D219" s="39"/>
      <c r="E219" s="38"/>
      <c r="F219" s="40">
        <v>1.4183999999999999</v>
      </c>
      <c r="G219" s="41"/>
      <c r="H219" s="42"/>
      <c r="I219" s="482"/>
      <c r="J219" s="43"/>
      <c r="K219" s="44"/>
      <c r="L219" s="41"/>
      <c r="M219" s="41"/>
      <c r="N219" s="41"/>
      <c r="O219" s="58" t="s">
        <v>2</v>
      </c>
      <c r="P219" s="41"/>
      <c r="Q219" s="41"/>
    </row>
    <row r="220" spans="1:17" s="36" customFormat="1" ht="11.25" outlineLevel="4" x14ac:dyDescent="0.2">
      <c r="A220" s="37"/>
      <c r="B220" s="38"/>
      <c r="C220" s="39" t="s">
        <v>1255</v>
      </c>
      <c r="D220" s="39"/>
      <c r="E220" s="38"/>
      <c r="F220" s="40">
        <v>1.518</v>
      </c>
      <c r="G220" s="41"/>
      <c r="H220" s="42"/>
      <c r="I220" s="482"/>
      <c r="J220" s="43"/>
      <c r="K220" s="44"/>
      <c r="L220" s="41"/>
      <c r="M220" s="41"/>
      <c r="N220" s="41"/>
      <c r="O220" s="58" t="s">
        <v>2</v>
      </c>
      <c r="P220" s="41"/>
      <c r="Q220" s="41"/>
    </row>
    <row r="221" spans="1:17" s="36" customFormat="1" ht="11.25" outlineLevel="4" x14ac:dyDescent="0.2">
      <c r="A221" s="37"/>
      <c r="B221" s="38"/>
      <c r="C221" s="39" t="s">
        <v>1221</v>
      </c>
      <c r="D221" s="39"/>
      <c r="E221" s="38"/>
      <c r="F221" s="40">
        <v>2.2920000000000003</v>
      </c>
      <c r="G221" s="41"/>
      <c r="H221" s="42"/>
      <c r="I221" s="482"/>
      <c r="J221" s="43"/>
      <c r="K221" s="44"/>
      <c r="L221" s="41"/>
      <c r="M221" s="41"/>
      <c r="N221" s="41"/>
      <c r="O221" s="58" t="s">
        <v>2</v>
      </c>
      <c r="P221" s="41"/>
      <c r="Q221" s="41"/>
    </row>
    <row r="222" spans="1:17" s="36" customFormat="1" ht="11.25" outlineLevel="4" x14ac:dyDescent="0.2">
      <c r="A222" s="37"/>
      <c r="B222" s="38"/>
      <c r="C222" s="39" t="s">
        <v>1222</v>
      </c>
      <c r="D222" s="39"/>
      <c r="E222" s="38"/>
      <c r="F222" s="40">
        <v>2.3400000000000003</v>
      </c>
      <c r="G222" s="41"/>
      <c r="H222" s="42"/>
      <c r="I222" s="482"/>
      <c r="J222" s="43"/>
      <c r="K222" s="44"/>
      <c r="L222" s="41"/>
      <c r="M222" s="41"/>
      <c r="N222" s="41"/>
      <c r="O222" s="58" t="s">
        <v>2</v>
      </c>
      <c r="P222" s="41"/>
      <c r="Q222" s="41"/>
    </row>
    <row r="223" spans="1:17" s="36" customFormat="1" ht="11.25" outlineLevel="4" x14ac:dyDescent="0.2">
      <c r="A223" s="37"/>
      <c r="B223" s="38"/>
      <c r="C223" s="39" t="s">
        <v>1254</v>
      </c>
      <c r="D223" s="39"/>
      <c r="E223" s="38"/>
      <c r="F223" s="40">
        <v>0.96120000000000005</v>
      </c>
      <c r="G223" s="41"/>
      <c r="H223" s="42"/>
      <c r="I223" s="482"/>
      <c r="J223" s="43"/>
      <c r="K223" s="44"/>
      <c r="L223" s="41"/>
      <c r="M223" s="41"/>
      <c r="N223" s="41"/>
      <c r="O223" s="58" t="s">
        <v>2</v>
      </c>
      <c r="P223" s="41"/>
      <c r="Q223" s="41"/>
    </row>
    <row r="224" spans="1:17" s="36" customFormat="1" ht="11.25" outlineLevel="4" x14ac:dyDescent="0.2">
      <c r="A224" s="37"/>
      <c r="B224" s="38"/>
      <c r="C224" s="39" t="s">
        <v>1220</v>
      </c>
      <c r="D224" s="39"/>
      <c r="E224" s="38"/>
      <c r="F224" s="40">
        <v>1.8839999999999999</v>
      </c>
      <c r="G224" s="41"/>
      <c r="H224" s="42"/>
      <c r="I224" s="482"/>
      <c r="J224" s="43"/>
      <c r="K224" s="44"/>
      <c r="L224" s="41"/>
      <c r="M224" s="41"/>
      <c r="N224" s="41"/>
      <c r="O224" s="58" t="s">
        <v>2</v>
      </c>
      <c r="P224" s="41"/>
      <c r="Q224" s="41"/>
    </row>
    <row r="225" spans="1:17" s="36" customFormat="1" ht="11.25" outlineLevel="4" x14ac:dyDescent="0.2">
      <c r="A225" s="37"/>
      <c r="B225" s="38"/>
      <c r="C225" s="39" t="s">
        <v>1195</v>
      </c>
      <c r="D225" s="39"/>
      <c r="E225" s="38"/>
      <c r="F225" s="40">
        <v>0.74400000000000011</v>
      </c>
      <c r="G225" s="41"/>
      <c r="H225" s="42"/>
      <c r="I225" s="482"/>
      <c r="J225" s="43"/>
      <c r="K225" s="44"/>
      <c r="L225" s="41"/>
      <c r="M225" s="41"/>
      <c r="N225" s="41"/>
      <c r="O225" s="58" t="s">
        <v>2</v>
      </c>
      <c r="P225" s="41"/>
      <c r="Q225" s="41"/>
    </row>
    <row r="226" spans="1:17" s="36" customFormat="1" ht="11.25" outlineLevel="4" x14ac:dyDescent="0.2">
      <c r="A226" s="37"/>
      <c r="B226" s="38"/>
      <c r="C226" s="39" t="s">
        <v>30</v>
      </c>
      <c r="D226" s="39"/>
      <c r="E226" s="38"/>
      <c r="F226" s="40">
        <v>0</v>
      </c>
      <c r="G226" s="41"/>
      <c r="H226" s="42"/>
      <c r="I226" s="482"/>
      <c r="J226" s="43"/>
      <c r="K226" s="44"/>
      <c r="L226" s="41"/>
      <c r="M226" s="41"/>
      <c r="N226" s="41"/>
      <c r="O226" s="58" t="s">
        <v>2</v>
      </c>
      <c r="P226" s="41"/>
      <c r="Q226" s="41"/>
    </row>
    <row r="227" spans="1:17" s="36" customFormat="1" ht="11.25" outlineLevel="4" x14ac:dyDescent="0.2">
      <c r="A227" s="37"/>
      <c r="B227" s="38"/>
      <c r="C227" s="39" t="s">
        <v>1196</v>
      </c>
      <c r="D227" s="39"/>
      <c r="E227" s="38"/>
      <c r="F227" s="40">
        <v>1.6440000000000001</v>
      </c>
      <c r="G227" s="41"/>
      <c r="H227" s="42"/>
      <c r="I227" s="482"/>
      <c r="J227" s="43"/>
      <c r="K227" s="44"/>
      <c r="L227" s="41"/>
      <c r="M227" s="41"/>
      <c r="N227" s="41"/>
      <c r="O227" s="58" t="s">
        <v>2</v>
      </c>
      <c r="P227" s="41"/>
      <c r="Q227" s="41"/>
    </row>
    <row r="228" spans="1:17" s="36" customFormat="1" ht="11.25" outlineLevel="4" x14ac:dyDescent="0.2">
      <c r="A228" s="37"/>
      <c r="B228" s="38"/>
      <c r="C228" s="39" t="s">
        <v>1187</v>
      </c>
      <c r="D228" s="39"/>
      <c r="E228" s="38"/>
      <c r="F228" s="40">
        <v>2.448</v>
      </c>
      <c r="G228" s="41"/>
      <c r="H228" s="42"/>
      <c r="I228" s="482"/>
      <c r="J228" s="43"/>
      <c r="K228" s="44"/>
      <c r="L228" s="41"/>
      <c r="M228" s="41"/>
      <c r="N228" s="41"/>
      <c r="O228" s="58" t="s">
        <v>2</v>
      </c>
      <c r="P228" s="41"/>
      <c r="Q228" s="41"/>
    </row>
    <row r="229" spans="1:17" s="36" customFormat="1" ht="11.25" outlineLevel="4" x14ac:dyDescent="0.2">
      <c r="A229" s="37"/>
      <c r="B229" s="38"/>
      <c r="C229" s="39" t="s">
        <v>1197</v>
      </c>
      <c r="D229" s="39"/>
      <c r="E229" s="38"/>
      <c r="F229" s="40">
        <v>2.5680000000000001</v>
      </c>
      <c r="G229" s="41"/>
      <c r="H229" s="42"/>
      <c r="I229" s="482"/>
      <c r="J229" s="43"/>
      <c r="K229" s="44"/>
      <c r="L229" s="41"/>
      <c r="M229" s="41"/>
      <c r="N229" s="41"/>
      <c r="O229" s="58" t="s">
        <v>2</v>
      </c>
      <c r="P229" s="41"/>
      <c r="Q229" s="41"/>
    </row>
    <row r="230" spans="1:17" s="36" customFormat="1" ht="11.25" outlineLevel="4" x14ac:dyDescent="0.2">
      <c r="A230" s="37"/>
      <c r="B230" s="38"/>
      <c r="C230" s="39" t="s">
        <v>1217</v>
      </c>
      <c r="D230" s="39"/>
      <c r="E230" s="38"/>
      <c r="F230" s="40">
        <v>0.996</v>
      </c>
      <c r="G230" s="41"/>
      <c r="H230" s="42"/>
      <c r="I230" s="482"/>
      <c r="J230" s="43"/>
      <c r="K230" s="44"/>
      <c r="L230" s="41"/>
      <c r="M230" s="41"/>
      <c r="N230" s="41"/>
      <c r="O230" s="58" t="s">
        <v>2</v>
      </c>
      <c r="P230" s="41"/>
      <c r="Q230" s="41"/>
    </row>
    <row r="231" spans="1:17" s="36" customFormat="1" ht="11.25" outlineLevel="4" x14ac:dyDescent="0.2">
      <c r="A231" s="37"/>
      <c r="B231" s="38"/>
      <c r="C231" s="39" t="s">
        <v>1224</v>
      </c>
      <c r="D231" s="39"/>
      <c r="E231" s="38"/>
      <c r="F231" s="40">
        <v>3.7439999999999998</v>
      </c>
      <c r="G231" s="41"/>
      <c r="H231" s="42"/>
      <c r="I231" s="482"/>
      <c r="J231" s="43"/>
      <c r="K231" s="44"/>
      <c r="L231" s="41"/>
      <c r="M231" s="41"/>
      <c r="N231" s="41"/>
      <c r="O231" s="58" t="s">
        <v>2</v>
      </c>
      <c r="P231" s="41"/>
      <c r="Q231" s="41"/>
    </row>
    <row r="232" spans="1:17" s="36" customFormat="1" ht="11.25" outlineLevel="4" x14ac:dyDescent="0.2">
      <c r="A232" s="37"/>
      <c r="B232" s="38"/>
      <c r="C232" s="39" t="s">
        <v>1223</v>
      </c>
      <c r="D232" s="39"/>
      <c r="E232" s="38"/>
      <c r="F232" s="40">
        <v>2.6544000000000003</v>
      </c>
      <c r="G232" s="41"/>
      <c r="H232" s="42"/>
      <c r="I232" s="482"/>
      <c r="J232" s="43"/>
      <c r="K232" s="44"/>
      <c r="L232" s="41"/>
      <c r="M232" s="41"/>
      <c r="N232" s="41"/>
      <c r="O232" s="58" t="s">
        <v>2</v>
      </c>
      <c r="P232" s="41"/>
      <c r="Q232" s="41"/>
    </row>
    <row r="233" spans="1:17" s="36" customFormat="1" ht="11.25" outlineLevel="4" x14ac:dyDescent="0.2">
      <c r="A233" s="37"/>
      <c r="B233" s="38"/>
      <c r="C233" s="39" t="s">
        <v>1195</v>
      </c>
      <c r="D233" s="39"/>
      <c r="E233" s="38"/>
      <c r="F233" s="40">
        <v>0.74400000000000011</v>
      </c>
      <c r="G233" s="41"/>
      <c r="H233" s="42"/>
      <c r="I233" s="482"/>
      <c r="J233" s="43"/>
      <c r="K233" s="44"/>
      <c r="L233" s="41"/>
      <c r="M233" s="41"/>
      <c r="N233" s="41"/>
      <c r="O233" s="58" t="s">
        <v>2</v>
      </c>
      <c r="P233" s="41"/>
      <c r="Q233" s="41"/>
    </row>
    <row r="234" spans="1:17" s="36" customFormat="1" ht="11.25" outlineLevel="4" x14ac:dyDescent="0.2">
      <c r="A234" s="37"/>
      <c r="B234" s="38"/>
      <c r="C234" s="39" t="s">
        <v>1195</v>
      </c>
      <c r="D234" s="39"/>
      <c r="E234" s="38"/>
      <c r="F234" s="40">
        <v>0.74400000000000011</v>
      </c>
      <c r="G234" s="41"/>
      <c r="H234" s="42"/>
      <c r="I234" s="482"/>
      <c r="J234" s="43"/>
      <c r="K234" s="44"/>
      <c r="L234" s="41"/>
      <c r="M234" s="41"/>
      <c r="N234" s="41"/>
      <c r="O234" s="58" t="s">
        <v>2</v>
      </c>
      <c r="P234" s="41"/>
      <c r="Q234" s="41"/>
    </row>
    <row r="235" spans="1:17" s="36" customFormat="1" ht="11.25" outlineLevel="4" x14ac:dyDescent="0.2">
      <c r="A235" s="37"/>
      <c r="B235" s="38"/>
      <c r="C235" s="39" t="s">
        <v>1195</v>
      </c>
      <c r="D235" s="39"/>
      <c r="E235" s="38"/>
      <c r="F235" s="40">
        <v>0.74400000000000011</v>
      </c>
      <c r="G235" s="41"/>
      <c r="H235" s="42"/>
      <c r="I235" s="482"/>
      <c r="J235" s="43"/>
      <c r="K235" s="44"/>
      <c r="L235" s="41"/>
      <c r="M235" s="41"/>
      <c r="N235" s="41"/>
      <c r="O235" s="58" t="s">
        <v>2</v>
      </c>
      <c r="P235" s="41"/>
      <c r="Q235" s="41"/>
    </row>
    <row r="236" spans="1:17" s="36" customFormat="1" ht="11.25" outlineLevel="4" x14ac:dyDescent="0.2">
      <c r="A236" s="37"/>
      <c r="B236" s="38"/>
      <c r="C236" s="39" t="s">
        <v>31</v>
      </c>
      <c r="D236" s="39"/>
      <c r="E236" s="38"/>
      <c r="F236" s="40">
        <v>0</v>
      </c>
      <c r="G236" s="41"/>
      <c r="H236" s="42"/>
      <c r="I236" s="482"/>
      <c r="J236" s="43"/>
      <c r="K236" s="44"/>
      <c r="L236" s="41"/>
      <c r="M236" s="41"/>
      <c r="N236" s="41"/>
      <c r="O236" s="58" t="s">
        <v>2</v>
      </c>
      <c r="P236" s="41"/>
      <c r="Q236" s="41"/>
    </row>
    <row r="237" spans="1:17" s="36" customFormat="1" ht="11.25" outlineLevel="4" x14ac:dyDescent="0.2">
      <c r="A237" s="37"/>
      <c r="B237" s="38"/>
      <c r="C237" s="39" t="s">
        <v>1218</v>
      </c>
      <c r="D237" s="39"/>
      <c r="E237" s="38"/>
      <c r="F237" s="40">
        <v>1.2227999999999999</v>
      </c>
      <c r="G237" s="41"/>
      <c r="H237" s="42"/>
      <c r="I237" s="482"/>
      <c r="J237" s="43"/>
      <c r="K237" s="44"/>
      <c r="L237" s="41"/>
      <c r="M237" s="41"/>
      <c r="N237" s="41"/>
      <c r="O237" s="58" t="s">
        <v>2</v>
      </c>
      <c r="P237" s="41"/>
      <c r="Q237" s="41"/>
    </row>
    <row r="238" spans="1:17" s="36" customFormat="1" ht="11.25" outlineLevel="4" x14ac:dyDescent="0.2">
      <c r="A238" s="37"/>
      <c r="B238" s="38"/>
      <c r="C238" s="39" t="s">
        <v>126</v>
      </c>
      <c r="D238" s="39"/>
      <c r="E238" s="38"/>
      <c r="F238" s="40">
        <v>0</v>
      </c>
      <c r="G238" s="41"/>
      <c r="H238" s="42"/>
      <c r="I238" s="482"/>
      <c r="J238" s="43"/>
      <c r="K238" s="44"/>
      <c r="L238" s="41"/>
      <c r="M238" s="41"/>
      <c r="N238" s="41"/>
      <c r="O238" s="58" t="s">
        <v>2</v>
      </c>
      <c r="P238" s="41"/>
      <c r="Q238" s="41"/>
    </row>
    <row r="239" spans="1:17" s="36" customFormat="1" ht="11.25" outlineLevel="4" x14ac:dyDescent="0.2">
      <c r="A239" s="37"/>
      <c r="B239" s="38"/>
      <c r="C239" s="39" t="s">
        <v>1186</v>
      </c>
      <c r="D239" s="39"/>
      <c r="E239" s="38"/>
      <c r="F239" s="40">
        <v>2.3039999999999998</v>
      </c>
      <c r="G239" s="41"/>
      <c r="H239" s="42"/>
      <c r="I239" s="482"/>
      <c r="J239" s="43"/>
      <c r="K239" s="44"/>
      <c r="L239" s="41"/>
      <c r="M239" s="41"/>
      <c r="N239" s="41"/>
      <c r="O239" s="58" t="s">
        <v>2</v>
      </c>
      <c r="P239" s="41"/>
      <c r="Q239" s="41"/>
    </row>
    <row r="240" spans="1:17" s="36" customFormat="1" ht="11.25" outlineLevel="4" x14ac:dyDescent="0.2">
      <c r="A240" s="37"/>
      <c r="B240" s="38"/>
      <c r="C240" s="39" t="s">
        <v>1256</v>
      </c>
      <c r="D240" s="39"/>
      <c r="E240" s="38"/>
      <c r="F240" s="40">
        <v>5.0971200000000003</v>
      </c>
      <c r="G240" s="41"/>
      <c r="H240" s="42"/>
      <c r="I240" s="482"/>
      <c r="J240" s="43"/>
      <c r="K240" s="44"/>
      <c r="L240" s="41"/>
      <c r="M240" s="41"/>
      <c r="N240" s="41"/>
      <c r="O240" s="58" t="s">
        <v>2</v>
      </c>
      <c r="P240" s="41"/>
      <c r="Q240" s="41"/>
    </row>
    <row r="241" spans="1:17" s="36" customFormat="1" ht="11.25" outlineLevel="4" x14ac:dyDescent="0.2">
      <c r="A241" s="37"/>
      <c r="B241" s="38"/>
      <c r="C241" s="39" t="s">
        <v>1198</v>
      </c>
      <c r="D241" s="39"/>
      <c r="E241" s="38"/>
      <c r="F241" s="40">
        <v>4.2047999999999996</v>
      </c>
      <c r="G241" s="41"/>
      <c r="H241" s="42"/>
      <c r="I241" s="482"/>
      <c r="J241" s="43"/>
      <c r="K241" s="44"/>
      <c r="L241" s="41"/>
      <c r="M241" s="41"/>
      <c r="N241" s="41"/>
      <c r="O241" s="58" t="s">
        <v>2</v>
      </c>
      <c r="P241" s="41"/>
      <c r="Q241" s="41"/>
    </row>
    <row r="242" spans="1:17" s="36" customFormat="1" ht="11.25" outlineLevel="4" x14ac:dyDescent="0.2">
      <c r="A242" s="37"/>
      <c r="B242" s="38"/>
      <c r="C242" s="39" t="s">
        <v>1256</v>
      </c>
      <c r="D242" s="39"/>
      <c r="E242" s="38"/>
      <c r="F242" s="40">
        <v>5.0971200000000003</v>
      </c>
      <c r="G242" s="41"/>
      <c r="H242" s="42"/>
      <c r="I242" s="482"/>
      <c r="J242" s="43"/>
      <c r="K242" s="44"/>
      <c r="L242" s="41"/>
      <c r="M242" s="41"/>
      <c r="N242" s="41"/>
      <c r="O242" s="58" t="s">
        <v>2</v>
      </c>
      <c r="P242" s="41"/>
      <c r="Q242" s="41"/>
    </row>
    <row r="243" spans="1:17" s="36" customFormat="1" ht="11.25" outlineLevel="4" x14ac:dyDescent="0.2">
      <c r="A243" s="37"/>
      <c r="B243" s="38"/>
      <c r="C243" s="39" t="s">
        <v>1256</v>
      </c>
      <c r="D243" s="39"/>
      <c r="E243" s="38"/>
      <c r="F243" s="40">
        <v>5.0971200000000003</v>
      </c>
      <c r="G243" s="41"/>
      <c r="H243" s="42"/>
      <c r="I243" s="482"/>
      <c r="J243" s="43"/>
      <c r="K243" s="44"/>
      <c r="L243" s="41"/>
      <c r="M243" s="41"/>
      <c r="N243" s="41"/>
      <c r="O243" s="58" t="s">
        <v>2</v>
      </c>
      <c r="P243" s="41"/>
      <c r="Q243" s="41"/>
    </row>
    <row r="244" spans="1:17" s="30" customFormat="1" ht="24" outlineLevel="3" x14ac:dyDescent="0.2">
      <c r="A244" s="12">
        <v>2</v>
      </c>
      <c r="B244" s="31" t="s">
        <v>380</v>
      </c>
      <c r="C244" s="32" t="s">
        <v>1901</v>
      </c>
      <c r="D244" s="32" t="s">
        <v>23</v>
      </c>
      <c r="E244" s="13" t="s">
        <v>3</v>
      </c>
      <c r="F244" s="33">
        <v>222.54000000000002</v>
      </c>
      <c r="G244" s="14">
        <v>0</v>
      </c>
      <c r="H244" s="33">
        <f>F244*(1+G244/100)</f>
        <v>222.54000000000002</v>
      </c>
      <c r="I244" s="475"/>
      <c r="J244" s="15">
        <f>H244*I244</f>
        <v>0</v>
      </c>
      <c r="K244" s="34"/>
      <c r="L244" s="35">
        <f>H244*K244</f>
        <v>0</v>
      </c>
      <c r="M244" s="34">
        <v>6.5000000000000002E-2</v>
      </c>
      <c r="N244" s="35">
        <f>H244*M244</f>
        <v>14.465100000000001</v>
      </c>
      <c r="O244" s="15">
        <v>21</v>
      </c>
      <c r="P244" s="15">
        <f>J244*(O244/100)</f>
        <v>0</v>
      </c>
      <c r="Q244" s="15">
        <f>J244+P244</f>
        <v>0</v>
      </c>
    </row>
    <row r="245" spans="1:17" s="36" customFormat="1" ht="11.25" outlineLevel="4" x14ac:dyDescent="0.2">
      <c r="A245" s="37"/>
      <c r="B245" s="38"/>
      <c r="C245" s="39" t="s">
        <v>28</v>
      </c>
      <c r="D245" s="39"/>
      <c r="E245" s="38"/>
      <c r="F245" s="40">
        <v>0</v>
      </c>
      <c r="G245" s="41"/>
      <c r="H245" s="42"/>
      <c r="I245" s="482"/>
      <c r="J245" s="43"/>
      <c r="K245" s="44"/>
      <c r="L245" s="41"/>
      <c r="M245" s="41"/>
      <c r="N245" s="41"/>
      <c r="O245" s="58" t="s">
        <v>2</v>
      </c>
      <c r="P245" s="41"/>
      <c r="Q245" s="41"/>
    </row>
    <row r="246" spans="1:17" s="36" customFormat="1" ht="11.25" outlineLevel="4" x14ac:dyDescent="0.2">
      <c r="A246" s="37"/>
      <c r="B246" s="38"/>
      <c r="C246" s="39" t="s">
        <v>189</v>
      </c>
      <c r="D246" s="39"/>
      <c r="E246" s="38"/>
      <c r="F246" s="40">
        <v>5.76</v>
      </c>
      <c r="G246" s="41"/>
      <c r="H246" s="42"/>
      <c r="I246" s="482"/>
      <c r="J246" s="43"/>
      <c r="K246" s="44"/>
      <c r="L246" s="41"/>
      <c r="M246" s="41"/>
      <c r="N246" s="41"/>
      <c r="O246" s="58" t="s">
        <v>2</v>
      </c>
      <c r="P246" s="41"/>
      <c r="Q246" s="41"/>
    </row>
    <row r="247" spans="1:17" s="36" customFormat="1" ht="11.25" outlineLevel="4" x14ac:dyDescent="0.2">
      <c r="A247" s="37"/>
      <c r="B247" s="38"/>
      <c r="C247" s="39" t="s">
        <v>496</v>
      </c>
      <c r="D247" s="39"/>
      <c r="E247" s="38"/>
      <c r="F247" s="40">
        <v>16.5</v>
      </c>
      <c r="G247" s="41"/>
      <c r="H247" s="42"/>
      <c r="I247" s="482"/>
      <c r="J247" s="43"/>
      <c r="K247" s="44"/>
      <c r="L247" s="41"/>
      <c r="M247" s="41"/>
      <c r="N247" s="41"/>
      <c r="O247" s="58" t="s">
        <v>2</v>
      </c>
      <c r="P247" s="41"/>
      <c r="Q247" s="41"/>
    </row>
    <row r="248" spans="1:17" s="36" customFormat="1" ht="11.25" outlineLevel="4" x14ac:dyDescent="0.2">
      <c r="A248" s="37"/>
      <c r="B248" s="38"/>
      <c r="C248" s="39" t="s">
        <v>433</v>
      </c>
      <c r="D248" s="39"/>
      <c r="E248" s="38"/>
      <c r="F248" s="40">
        <v>11.879999999999997</v>
      </c>
      <c r="G248" s="41"/>
      <c r="H248" s="42"/>
      <c r="I248" s="482"/>
      <c r="J248" s="43"/>
      <c r="K248" s="44"/>
      <c r="L248" s="41"/>
      <c r="M248" s="41"/>
      <c r="N248" s="41"/>
      <c r="O248" s="58" t="s">
        <v>2</v>
      </c>
      <c r="P248" s="41"/>
      <c r="Q248" s="41"/>
    </row>
    <row r="249" spans="1:17" s="36" customFormat="1" ht="11.25" outlineLevel="4" x14ac:dyDescent="0.2">
      <c r="A249" s="37"/>
      <c r="B249" s="38"/>
      <c r="C249" s="39" t="s">
        <v>434</v>
      </c>
      <c r="D249" s="39"/>
      <c r="E249" s="38"/>
      <c r="F249" s="40">
        <v>4.2</v>
      </c>
      <c r="G249" s="41"/>
      <c r="H249" s="42"/>
      <c r="I249" s="482"/>
      <c r="J249" s="43"/>
      <c r="K249" s="44"/>
      <c r="L249" s="41"/>
      <c r="M249" s="41"/>
      <c r="N249" s="41"/>
      <c r="O249" s="58" t="s">
        <v>2</v>
      </c>
      <c r="P249" s="41"/>
      <c r="Q249" s="41"/>
    </row>
    <row r="250" spans="1:17" s="36" customFormat="1" ht="11.25" outlineLevel="4" x14ac:dyDescent="0.2">
      <c r="A250" s="37"/>
      <c r="B250" s="38"/>
      <c r="C250" s="39" t="s">
        <v>430</v>
      </c>
      <c r="D250" s="39"/>
      <c r="E250" s="38"/>
      <c r="F250" s="40">
        <v>5.94</v>
      </c>
      <c r="G250" s="41"/>
      <c r="H250" s="42"/>
      <c r="I250" s="482"/>
      <c r="J250" s="43"/>
      <c r="K250" s="44"/>
      <c r="L250" s="41"/>
      <c r="M250" s="41"/>
      <c r="N250" s="41"/>
      <c r="O250" s="58" t="s">
        <v>2</v>
      </c>
      <c r="P250" s="41"/>
      <c r="Q250" s="41"/>
    </row>
    <row r="251" spans="1:17" s="36" customFormat="1" ht="11.25" outlineLevel="4" x14ac:dyDescent="0.2">
      <c r="A251" s="37"/>
      <c r="B251" s="38"/>
      <c r="C251" s="39" t="s">
        <v>432</v>
      </c>
      <c r="D251" s="39"/>
      <c r="E251" s="38"/>
      <c r="F251" s="40">
        <v>12.18</v>
      </c>
      <c r="G251" s="41"/>
      <c r="H251" s="42"/>
      <c r="I251" s="482"/>
      <c r="J251" s="43"/>
      <c r="K251" s="44"/>
      <c r="L251" s="41"/>
      <c r="M251" s="41"/>
      <c r="N251" s="41"/>
      <c r="O251" s="58" t="s">
        <v>2</v>
      </c>
      <c r="P251" s="41"/>
      <c r="Q251" s="41"/>
    </row>
    <row r="252" spans="1:17" s="36" customFormat="1" ht="11.25" outlineLevel="4" x14ac:dyDescent="0.2">
      <c r="A252" s="37"/>
      <c r="B252" s="38"/>
      <c r="C252" s="39" t="s">
        <v>428</v>
      </c>
      <c r="D252" s="39"/>
      <c r="E252" s="38"/>
      <c r="F252" s="40">
        <v>4.5</v>
      </c>
      <c r="G252" s="41"/>
      <c r="H252" s="42"/>
      <c r="I252" s="482"/>
      <c r="J252" s="43"/>
      <c r="K252" s="44"/>
      <c r="L252" s="41"/>
      <c r="M252" s="41"/>
      <c r="N252" s="41"/>
      <c r="O252" s="58" t="s">
        <v>2</v>
      </c>
      <c r="P252" s="41"/>
      <c r="Q252" s="41"/>
    </row>
    <row r="253" spans="1:17" s="36" customFormat="1" ht="11.25" outlineLevel="4" x14ac:dyDescent="0.2">
      <c r="A253" s="37"/>
      <c r="B253" s="38"/>
      <c r="C253" s="39" t="s">
        <v>30</v>
      </c>
      <c r="D253" s="39"/>
      <c r="E253" s="38"/>
      <c r="F253" s="40">
        <v>0</v>
      </c>
      <c r="G253" s="41"/>
      <c r="H253" s="42"/>
      <c r="I253" s="482"/>
      <c r="J253" s="43"/>
      <c r="K253" s="44"/>
      <c r="L253" s="41"/>
      <c r="M253" s="41"/>
      <c r="N253" s="41"/>
      <c r="O253" s="58" t="s">
        <v>2</v>
      </c>
      <c r="P253" s="41"/>
      <c r="Q253" s="41"/>
    </row>
    <row r="254" spans="1:17" s="36" customFormat="1" ht="11.25" outlineLevel="4" x14ac:dyDescent="0.2">
      <c r="A254" s="37"/>
      <c r="B254" s="38"/>
      <c r="C254" s="39" t="s">
        <v>191</v>
      </c>
      <c r="D254" s="39"/>
      <c r="E254" s="38"/>
      <c r="F254" s="40">
        <v>10.8</v>
      </c>
      <c r="G254" s="41"/>
      <c r="H254" s="42"/>
      <c r="I254" s="482"/>
      <c r="J254" s="43"/>
      <c r="K254" s="44"/>
      <c r="L254" s="41"/>
      <c r="M254" s="41"/>
      <c r="N254" s="41"/>
      <c r="O254" s="58" t="s">
        <v>2</v>
      </c>
      <c r="P254" s="41"/>
      <c r="Q254" s="41"/>
    </row>
    <row r="255" spans="1:17" s="36" customFormat="1" ht="11.25" outlineLevel="4" x14ac:dyDescent="0.2">
      <c r="A255" s="37"/>
      <c r="B255" s="38"/>
      <c r="C255" s="39" t="s">
        <v>190</v>
      </c>
      <c r="D255" s="39"/>
      <c r="E255" s="38"/>
      <c r="F255" s="40">
        <v>3.5999999999999996</v>
      </c>
      <c r="G255" s="41"/>
      <c r="H255" s="42"/>
      <c r="I255" s="482"/>
      <c r="J255" s="43"/>
      <c r="K255" s="44"/>
      <c r="L255" s="41"/>
      <c r="M255" s="41"/>
      <c r="N255" s="41"/>
      <c r="O255" s="58" t="s">
        <v>2</v>
      </c>
      <c r="P255" s="41"/>
      <c r="Q255" s="41"/>
    </row>
    <row r="256" spans="1:17" s="36" customFormat="1" ht="11.25" outlineLevel="4" x14ac:dyDescent="0.2">
      <c r="A256" s="37"/>
      <c r="B256" s="38"/>
      <c r="C256" s="39" t="s">
        <v>434</v>
      </c>
      <c r="D256" s="39"/>
      <c r="E256" s="38"/>
      <c r="F256" s="40">
        <v>4.2</v>
      </c>
      <c r="G256" s="41"/>
      <c r="H256" s="42"/>
      <c r="I256" s="482"/>
      <c r="J256" s="43"/>
      <c r="K256" s="44"/>
      <c r="L256" s="41"/>
      <c r="M256" s="41"/>
      <c r="N256" s="41"/>
      <c r="O256" s="58" t="s">
        <v>2</v>
      </c>
      <c r="P256" s="41"/>
      <c r="Q256" s="41"/>
    </row>
    <row r="257" spans="1:17" s="36" customFormat="1" ht="11.25" outlineLevel="4" x14ac:dyDescent="0.2">
      <c r="A257" s="37"/>
      <c r="B257" s="38"/>
      <c r="C257" s="39" t="s">
        <v>429</v>
      </c>
      <c r="D257" s="39"/>
      <c r="E257" s="38"/>
      <c r="F257" s="40">
        <v>6.839999999999999</v>
      </c>
      <c r="G257" s="41"/>
      <c r="H257" s="42"/>
      <c r="I257" s="482"/>
      <c r="J257" s="43"/>
      <c r="K257" s="44"/>
      <c r="L257" s="41"/>
      <c r="M257" s="41"/>
      <c r="N257" s="41"/>
      <c r="O257" s="58" t="s">
        <v>2</v>
      </c>
      <c r="P257" s="41"/>
      <c r="Q257" s="41"/>
    </row>
    <row r="258" spans="1:17" s="36" customFormat="1" ht="11.25" outlineLevel="4" x14ac:dyDescent="0.2">
      <c r="A258" s="37"/>
      <c r="B258" s="38"/>
      <c r="C258" s="39" t="s">
        <v>440</v>
      </c>
      <c r="D258" s="39"/>
      <c r="E258" s="38"/>
      <c r="F258" s="40">
        <v>5.4</v>
      </c>
      <c r="G258" s="41"/>
      <c r="H258" s="42"/>
      <c r="I258" s="482"/>
      <c r="J258" s="43"/>
      <c r="K258" s="44"/>
      <c r="L258" s="41"/>
      <c r="M258" s="41"/>
      <c r="N258" s="41"/>
      <c r="O258" s="58" t="s">
        <v>2</v>
      </c>
      <c r="P258" s="41"/>
      <c r="Q258" s="41"/>
    </row>
    <row r="259" spans="1:17" s="36" customFormat="1" ht="11.25" outlineLevel="4" x14ac:dyDescent="0.2">
      <c r="A259" s="37"/>
      <c r="B259" s="38"/>
      <c r="C259" s="39" t="s">
        <v>435</v>
      </c>
      <c r="D259" s="39"/>
      <c r="E259" s="38"/>
      <c r="F259" s="40">
        <v>14.7</v>
      </c>
      <c r="G259" s="41"/>
      <c r="H259" s="42"/>
      <c r="I259" s="482"/>
      <c r="J259" s="43"/>
      <c r="K259" s="44"/>
      <c r="L259" s="41"/>
      <c r="M259" s="41"/>
      <c r="N259" s="41"/>
      <c r="O259" s="58" t="s">
        <v>2</v>
      </c>
      <c r="P259" s="41"/>
      <c r="Q259" s="41"/>
    </row>
    <row r="260" spans="1:17" s="36" customFormat="1" ht="11.25" outlineLevel="4" x14ac:dyDescent="0.2">
      <c r="A260" s="37"/>
      <c r="B260" s="38"/>
      <c r="C260" s="39" t="s">
        <v>494</v>
      </c>
      <c r="D260" s="39"/>
      <c r="E260" s="38"/>
      <c r="F260" s="40">
        <v>9.9</v>
      </c>
      <c r="G260" s="41"/>
      <c r="H260" s="42"/>
      <c r="I260" s="482"/>
      <c r="J260" s="43"/>
      <c r="K260" s="44"/>
      <c r="L260" s="41"/>
      <c r="M260" s="41"/>
      <c r="N260" s="41"/>
      <c r="O260" s="58" t="s">
        <v>2</v>
      </c>
      <c r="P260" s="41"/>
      <c r="Q260" s="41"/>
    </row>
    <row r="261" spans="1:17" s="36" customFormat="1" ht="11.25" outlineLevel="4" x14ac:dyDescent="0.2">
      <c r="A261" s="37"/>
      <c r="B261" s="38"/>
      <c r="C261" s="39" t="s">
        <v>494</v>
      </c>
      <c r="D261" s="39"/>
      <c r="E261" s="38"/>
      <c r="F261" s="40">
        <v>9.9</v>
      </c>
      <c r="G261" s="41"/>
      <c r="H261" s="42"/>
      <c r="I261" s="482"/>
      <c r="J261" s="43"/>
      <c r="K261" s="44"/>
      <c r="L261" s="41"/>
      <c r="M261" s="41"/>
      <c r="N261" s="41"/>
      <c r="O261" s="58" t="s">
        <v>2</v>
      </c>
      <c r="P261" s="41"/>
      <c r="Q261" s="41"/>
    </row>
    <row r="262" spans="1:17" s="36" customFormat="1" ht="11.25" outlineLevel="4" x14ac:dyDescent="0.2">
      <c r="A262" s="37"/>
      <c r="B262" s="38"/>
      <c r="C262" s="39" t="s">
        <v>31</v>
      </c>
      <c r="D262" s="39"/>
      <c r="E262" s="38"/>
      <c r="F262" s="40">
        <v>0</v>
      </c>
      <c r="G262" s="41"/>
      <c r="H262" s="42"/>
      <c r="I262" s="482"/>
      <c r="J262" s="43"/>
      <c r="K262" s="44"/>
      <c r="L262" s="41"/>
      <c r="M262" s="41"/>
      <c r="N262" s="41"/>
      <c r="O262" s="58" t="s">
        <v>2</v>
      </c>
      <c r="P262" s="41"/>
      <c r="Q262" s="41"/>
    </row>
    <row r="263" spans="1:17" s="36" customFormat="1" ht="11.25" outlineLevel="4" x14ac:dyDescent="0.2">
      <c r="A263" s="37"/>
      <c r="B263" s="38"/>
      <c r="C263" s="39" t="s">
        <v>431</v>
      </c>
      <c r="D263" s="39"/>
      <c r="E263" s="38"/>
      <c r="F263" s="40">
        <v>15.839999999999998</v>
      </c>
      <c r="G263" s="41"/>
      <c r="H263" s="42"/>
      <c r="I263" s="482"/>
      <c r="J263" s="43"/>
      <c r="K263" s="44"/>
      <c r="L263" s="41"/>
      <c r="M263" s="41"/>
      <c r="N263" s="41"/>
      <c r="O263" s="58" t="s">
        <v>2</v>
      </c>
      <c r="P263" s="41"/>
      <c r="Q263" s="41"/>
    </row>
    <row r="264" spans="1:17" s="36" customFormat="1" ht="11.25" outlineLevel="4" x14ac:dyDescent="0.2">
      <c r="A264" s="37"/>
      <c r="B264" s="38"/>
      <c r="C264" s="39" t="s">
        <v>126</v>
      </c>
      <c r="D264" s="39"/>
      <c r="E264" s="38"/>
      <c r="F264" s="40">
        <v>0</v>
      </c>
      <c r="G264" s="41"/>
      <c r="H264" s="42"/>
      <c r="I264" s="482"/>
      <c r="J264" s="43"/>
      <c r="K264" s="44"/>
      <c r="L264" s="41"/>
      <c r="M264" s="41"/>
      <c r="N264" s="41"/>
      <c r="O264" s="58" t="s">
        <v>2</v>
      </c>
      <c r="P264" s="41"/>
      <c r="Q264" s="41"/>
    </row>
    <row r="265" spans="1:17" s="36" customFormat="1" ht="11.25" outlineLevel="4" x14ac:dyDescent="0.2">
      <c r="A265" s="37"/>
      <c r="B265" s="38"/>
      <c r="C265" s="39" t="s">
        <v>188</v>
      </c>
      <c r="D265" s="39"/>
      <c r="E265" s="38"/>
      <c r="F265" s="40">
        <v>4.3199999999999994</v>
      </c>
      <c r="G265" s="41"/>
      <c r="H265" s="42"/>
      <c r="I265" s="482"/>
      <c r="J265" s="43"/>
      <c r="K265" s="44"/>
      <c r="L265" s="41"/>
      <c r="M265" s="41"/>
      <c r="N265" s="41"/>
      <c r="O265" s="58" t="s">
        <v>2</v>
      </c>
      <c r="P265" s="41"/>
      <c r="Q265" s="41"/>
    </row>
    <row r="266" spans="1:17" s="36" customFormat="1" ht="11.25" outlineLevel="4" x14ac:dyDescent="0.2">
      <c r="A266" s="37"/>
      <c r="B266" s="38"/>
      <c r="C266" s="39" t="s">
        <v>497</v>
      </c>
      <c r="D266" s="39"/>
      <c r="E266" s="38"/>
      <c r="F266" s="40">
        <v>17.952000000000002</v>
      </c>
      <c r="G266" s="41"/>
      <c r="H266" s="42"/>
      <c r="I266" s="482"/>
      <c r="J266" s="43"/>
      <c r="K266" s="44"/>
      <c r="L266" s="41"/>
      <c r="M266" s="41"/>
      <c r="N266" s="41"/>
      <c r="O266" s="58" t="s">
        <v>2</v>
      </c>
      <c r="P266" s="41"/>
      <c r="Q266" s="41"/>
    </row>
    <row r="267" spans="1:17" s="36" customFormat="1" ht="11.25" outlineLevel="4" x14ac:dyDescent="0.2">
      <c r="A267" s="37"/>
      <c r="B267" s="38"/>
      <c r="C267" s="39" t="s">
        <v>499</v>
      </c>
      <c r="D267" s="39"/>
      <c r="E267" s="38"/>
      <c r="F267" s="40">
        <v>20.591999999999999</v>
      </c>
      <c r="G267" s="41"/>
      <c r="H267" s="42"/>
      <c r="I267" s="482"/>
      <c r="J267" s="43"/>
      <c r="K267" s="44"/>
      <c r="L267" s="41"/>
      <c r="M267" s="41"/>
      <c r="N267" s="41"/>
      <c r="O267" s="58" t="s">
        <v>2</v>
      </c>
      <c r="P267" s="41"/>
      <c r="Q267" s="41"/>
    </row>
    <row r="268" spans="1:17" s="36" customFormat="1" ht="11.25" outlineLevel="4" x14ac:dyDescent="0.2">
      <c r="A268" s="37"/>
      <c r="B268" s="38"/>
      <c r="C268" s="39" t="s">
        <v>498</v>
      </c>
      <c r="D268" s="39"/>
      <c r="E268" s="38"/>
      <c r="F268" s="40">
        <v>19.584</v>
      </c>
      <c r="G268" s="41"/>
      <c r="H268" s="42"/>
      <c r="I268" s="482"/>
      <c r="J268" s="43"/>
      <c r="K268" s="44"/>
      <c r="L268" s="41"/>
      <c r="M268" s="41"/>
      <c r="N268" s="41"/>
      <c r="O268" s="58" t="s">
        <v>2</v>
      </c>
      <c r="P268" s="41"/>
      <c r="Q268" s="41"/>
    </row>
    <row r="269" spans="1:17" s="36" customFormat="1" ht="11.25" outlineLevel="4" x14ac:dyDescent="0.2">
      <c r="A269" s="37"/>
      <c r="B269" s="38"/>
      <c r="C269" s="39" t="s">
        <v>497</v>
      </c>
      <c r="D269" s="39"/>
      <c r="E269" s="38"/>
      <c r="F269" s="40">
        <v>17.952000000000002</v>
      </c>
      <c r="G269" s="41"/>
      <c r="H269" s="42"/>
      <c r="I269" s="482"/>
      <c r="J269" s="43"/>
      <c r="K269" s="44"/>
      <c r="L269" s="41"/>
      <c r="M269" s="41"/>
      <c r="N269" s="41"/>
      <c r="O269" s="58" t="s">
        <v>2</v>
      </c>
      <c r="P269" s="41"/>
      <c r="Q269" s="41"/>
    </row>
    <row r="270" spans="1:17" s="30" customFormat="1" ht="24" outlineLevel="3" x14ac:dyDescent="0.2">
      <c r="A270" s="12">
        <v>3</v>
      </c>
      <c r="B270" s="31" t="s">
        <v>376</v>
      </c>
      <c r="C270" s="32" t="s">
        <v>1609</v>
      </c>
      <c r="D270" s="32" t="s">
        <v>23</v>
      </c>
      <c r="E270" s="13" t="s">
        <v>26</v>
      </c>
      <c r="F270" s="33">
        <v>76</v>
      </c>
      <c r="G270" s="14">
        <v>0</v>
      </c>
      <c r="H270" s="33">
        <f>F270*(1+G270/100)</f>
        <v>76</v>
      </c>
      <c r="I270" s="475"/>
      <c r="J270" s="15">
        <f>H270*I270</f>
        <v>0</v>
      </c>
      <c r="K270" s="34"/>
      <c r="L270" s="35">
        <f>H270*K270</f>
        <v>0</v>
      </c>
      <c r="M270" s="34">
        <v>1.4999999999999999E-2</v>
      </c>
      <c r="N270" s="35">
        <f>H270*M270</f>
        <v>1.1399999999999999</v>
      </c>
      <c r="O270" s="15">
        <v>21</v>
      </c>
      <c r="P270" s="15">
        <f>J270*(O270/100)</f>
        <v>0</v>
      </c>
      <c r="Q270" s="15">
        <f>J270+P270</f>
        <v>0</v>
      </c>
    </row>
    <row r="271" spans="1:17" s="36" customFormat="1" ht="11.25" outlineLevel="4" x14ac:dyDescent="0.2">
      <c r="A271" s="37"/>
      <c r="B271" s="38"/>
      <c r="C271" s="39" t="s">
        <v>670</v>
      </c>
      <c r="D271" s="39"/>
      <c r="E271" s="38"/>
      <c r="F271" s="40">
        <v>28</v>
      </c>
      <c r="G271" s="41"/>
      <c r="H271" s="42"/>
      <c r="I271" s="482"/>
      <c r="J271" s="43"/>
      <c r="K271" s="44"/>
      <c r="L271" s="41"/>
      <c r="M271" s="41"/>
      <c r="N271" s="41"/>
      <c r="O271" s="58" t="s">
        <v>2</v>
      </c>
      <c r="P271" s="41"/>
      <c r="Q271" s="41"/>
    </row>
    <row r="272" spans="1:17" s="36" customFormat="1" ht="11.25" outlineLevel="4" x14ac:dyDescent="0.2">
      <c r="A272" s="37"/>
      <c r="B272" s="38"/>
      <c r="C272" s="39" t="s">
        <v>672</v>
      </c>
      <c r="D272" s="39"/>
      <c r="E272" s="38"/>
      <c r="F272" s="40">
        <v>36</v>
      </c>
      <c r="G272" s="41"/>
      <c r="H272" s="42"/>
      <c r="I272" s="482"/>
      <c r="J272" s="43"/>
      <c r="K272" s="44"/>
      <c r="L272" s="41"/>
      <c r="M272" s="41"/>
      <c r="N272" s="41"/>
      <c r="O272" s="58" t="s">
        <v>2</v>
      </c>
      <c r="P272" s="41"/>
      <c r="Q272" s="41"/>
    </row>
    <row r="273" spans="1:17" s="36" customFormat="1" ht="11.25" outlineLevel="4" x14ac:dyDescent="0.2">
      <c r="A273" s="37"/>
      <c r="B273" s="38"/>
      <c r="C273" s="39" t="s">
        <v>538</v>
      </c>
      <c r="D273" s="39"/>
      <c r="E273" s="38"/>
      <c r="F273" s="40">
        <v>4</v>
      </c>
      <c r="G273" s="41"/>
      <c r="H273" s="42"/>
      <c r="I273" s="482"/>
      <c r="J273" s="43"/>
      <c r="K273" s="44"/>
      <c r="L273" s="41"/>
      <c r="M273" s="41"/>
      <c r="N273" s="41"/>
      <c r="O273" s="58" t="s">
        <v>2</v>
      </c>
      <c r="P273" s="41"/>
      <c r="Q273" s="41"/>
    </row>
    <row r="274" spans="1:17" s="36" customFormat="1" ht="11.25" outlineLevel="4" x14ac:dyDescent="0.2">
      <c r="A274" s="37"/>
      <c r="B274" s="38"/>
      <c r="C274" s="39" t="s">
        <v>1214</v>
      </c>
      <c r="D274" s="39"/>
      <c r="E274" s="38"/>
      <c r="F274" s="40">
        <v>8</v>
      </c>
      <c r="G274" s="41"/>
      <c r="H274" s="42"/>
      <c r="I274" s="482"/>
      <c r="J274" s="43"/>
      <c r="K274" s="44"/>
      <c r="L274" s="41"/>
      <c r="M274" s="41"/>
      <c r="N274" s="41"/>
      <c r="O274" s="58" t="s">
        <v>2</v>
      </c>
      <c r="P274" s="41"/>
      <c r="Q274" s="41"/>
    </row>
    <row r="275" spans="1:17" s="30" customFormat="1" ht="12" outlineLevel="3" x14ac:dyDescent="0.2">
      <c r="A275" s="12">
        <v>4</v>
      </c>
      <c r="B275" s="31" t="s">
        <v>374</v>
      </c>
      <c r="C275" s="32" t="s">
        <v>1734</v>
      </c>
      <c r="D275" s="32"/>
      <c r="E275" s="13" t="s">
        <v>7</v>
      </c>
      <c r="F275" s="33">
        <v>38.541999999999994</v>
      </c>
      <c r="G275" s="14">
        <v>0</v>
      </c>
      <c r="H275" s="33">
        <f>F275*(1+G275/100)</f>
        <v>38.541999999999994</v>
      </c>
      <c r="I275" s="475"/>
      <c r="J275" s="15">
        <f>H275*I275</f>
        <v>0</v>
      </c>
      <c r="K275" s="34"/>
      <c r="L275" s="35">
        <f>H275*K275</f>
        <v>0</v>
      </c>
      <c r="M275" s="34">
        <v>5.5E-2</v>
      </c>
      <c r="N275" s="35">
        <f>H275*M275</f>
        <v>2.1198099999999998</v>
      </c>
      <c r="O275" s="15">
        <v>21</v>
      </c>
      <c r="P275" s="15">
        <f>J275*(O275/100)</f>
        <v>0</v>
      </c>
      <c r="Q275" s="15">
        <f>J275+P275</f>
        <v>0</v>
      </c>
    </row>
    <row r="276" spans="1:17" s="36" customFormat="1" ht="11.25" outlineLevel="4" x14ac:dyDescent="0.2">
      <c r="A276" s="37"/>
      <c r="B276" s="38"/>
      <c r="C276" s="39" t="s">
        <v>28</v>
      </c>
      <c r="D276" s="39"/>
      <c r="E276" s="38"/>
      <c r="F276" s="40">
        <v>0</v>
      </c>
      <c r="G276" s="41"/>
      <c r="H276" s="42"/>
      <c r="I276" s="482"/>
      <c r="J276" s="43"/>
      <c r="K276" s="44"/>
      <c r="L276" s="41"/>
      <c r="M276" s="41"/>
      <c r="N276" s="41"/>
      <c r="O276" s="58" t="s">
        <v>2</v>
      </c>
      <c r="P276" s="41"/>
      <c r="Q276" s="41"/>
    </row>
    <row r="277" spans="1:17" s="36" customFormat="1" ht="11.25" outlineLevel="4" x14ac:dyDescent="0.2">
      <c r="A277" s="37"/>
      <c r="B277" s="38"/>
      <c r="C277" s="39" t="s">
        <v>802</v>
      </c>
      <c r="D277" s="39"/>
      <c r="E277" s="38"/>
      <c r="F277" s="40">
        <v>0.73799999999999999</v>
      </c>
      <c r="G277" s="41"/>
      <c r="H277" s="42"/>
      <c r="I277" s="482"/>
      <c r="J277" s="43"/>
      <c r="K277" s="44"/>
      <c r="L277" s="41"/>
      <c r="M277" s="41"/>
      <c r="N277" s="41"/>
      <c r="O277" s="58" t="s">
        <v>2</v>
      </c>
      <c r="P277" s="41"/>
      <c r="Q277" s="41"/>
    </row>
    <row r="278" spans="1:17" s="36" customFormat="1" ht="11.25" outlineLevel="4" x14ac:dyDescent="0.2">
      <c r="A278" s="37"/>
      <c r="B278" s="38"/>
      <c r="C278" s="39" t="s">
        <v>803</v>
      </c>
      <c r="D278" s="39"/>
      <c r="E278" s="38"/>
      <c r="F278" s="40">
        <v>2.08</v>
      </c>
      <c r="G278" s="41"/>
      <c r="H278" s="42"/>
      <c r="I278" s="482"/>
      <c r="J278" s="43"/>
      <c r="K278" s="44"/>
      <c r="L278" s="41"/>
      <c r="M278" s="41"/>
      <c r="N278" s="41"/>
      <c r="O278" s="58" t="s">
        <v>2</v>
      </c>
      <c r="P278" s="41"/>
      <c r="Q278" s="41"/>
    </row>
    <row r="279" spans="1:17" s="36" customFormat="1" ht="11.25" outlineLevel="4" x14ac:dyDescent="0.2">
      <c r="A279" s="37"/>
      <c r="B279" s="38"/>
      <c r="C279" s="39" t="s">
        <v>769</v>
      </c>
      <c r="D279" s="39"/>
      <c r="E279" s="38"/>
      <c r="F279" s="40">
        <v>1.75</v>
      </c>
      <c r="G279" s="41"/>
      <c r="H279" s="42"/>
      <c r="I279" s="482"/>
      <c r="J279" s="43"/>
      <c r="K279" s="44"/>
      <c r="L279" s="41"/>
      <c r="M279" s="41"/>
      <c r="N279" s="41"/>
      <c r="O279" s="58" t="s">
        <v>2</v>
      </c>
      <c r="P279" s="41"/>
      <c r="Q279" s="41"/>
    </row>
    <row r="280" spans="1:17" s="36" customFormat="1" ht="11.25" outlineLevel="4" x14ac:dyDescent="0.2">
      <c r="A280" s="37"/>
      <c r="B280" s="38"/>
      <c r="C280" s="39" t="s">
        <v>768</v>
      </c>
      <c r="D280" s="39"/>
      <c r="E280" s="38"/>
      <c r="F280" s="40">
        <v>0.7</v>
      </c>
      <c r="G280" s="41"/>
      <c r="H280" s="42"/>
      <c r="I280" s="482"/>
      <c r="J280" s="43"/>
      <c r="K280" s="44"/>
      <c r="L280" s="41"/>
      <c r="M280" s="41"/>
      <c r="N280" s="41"/>
      <c r="O280" s="58" t="s">
        <v>2</v>
      </c>
      <c r="P280" s="41"/>
      <c r="Q280" s="41"/>
    </row>
    <row r="281" spans="1:17" s="36" customFormat="1" ht="11.25" outlineLevel="4" x14ac:dyDescent="0.2">
      <c r="A281" s="37"/>
      <c r="B281" s="38"/>
      <c r="C281" s="39" t="s">
        <v>797</v>
      </c>
      <c r="D281" s="39"/>
      <c r="E281" s="38"/>
      <c r="F281" s="40">
        <v>0.72000000000000008</v>
      </c>
      <c r="G281" s="41"/>
      <c r="H281" s="42"/>
      <c r="I281" s="482"/>
      <c r="J281" s="43"/>
      <c r="K281" s="44"/>
      <c r="L281" s="41"/>
      <c r="M281" s="41"/>
      <c r="N281" s="41"/>
      <c r="O281" s="58" t="s">
        <v>2</v>
      </c>
      <c r="P281" s="41"/>
      <c r="Q281" s="41"/>
    </row>
    <row r="282" spans="1:17" s="36" customFormat="1" ht="11.25" outlineLevel="4" x14ac:dyDescent="0.2">
      <c r="A282" s="37"/>
      <c r="B282" s="38"/>
      <c r="C282" s="39" t="s">
        <v>766</v>
      </c>
      <c r="D282" s="39"/>
      <c r="E282" s="38"/>
      <c r="F282" s="40">
        <v>1.86</v>
      </c>
      <c r="G282" s="41"/>
      <c r="H282" s="42"/>
      <c r="I282" s="482"/>
      <c r="J282" s="43"/>
      <c r="K282" s="44"/>
      <c r="L282" s="41"/>
      <c r="M282" s="41"/>
      <c r="N282" s="41"/>
      <c r="O282" s="58" t="s">
        <v>2</v>
      </c>
      <c r="P282" s="41"/>
      <c r="Q282" s="41"/>
    </row>
    <row r="283" spans="1:17" s="36" customFormat="1" ht="11.25" outlineLevel="4" x14ac:dyDescent="0.2">
      <c r="A283" s="37"/>
      <c r="B283" s="38"/>
      <c r="C283" s="39" t="s">
        <v>744</v>
      </c>
      <c r="D283" s="39"/>
      <c r="E283" s="38"/>
      <c r="F283" s="40">
        <v>0.64000000000000012</v>
      </c>
      <c r="G283" s="41"/>
      <c r="H283" s="42"/>
      <c r="I283" s="482"/>
      <c r="J283" s="43"/>
      <c r="K283" s="44"/>
      <c r="L283" s="41"/>
      <c r="M283" s="41"/>
      <c r="N283" s="41"/>
      <c r="O283" s="58" t="s">
        <v>2</v>
      </c>
      <c r="P283" s="41"/>
      <c r="Q283" s="41"/>
    </row>
    <row r="284" spans="1:17" s="36" customFormat="1" ht="11.25" outlineLevel="4" x14ac:dyDescent="0.2">
      <c r="A284" s="37"/>
      <c r="B284" s="38"/>
      <c r="C284" s="39" t="s">
        <v>30</v>
      </c>
      <c r="D284" s="39"/>
      <c r="E284" s="38"/>
      <c r="F284" s="40">
        <v>0</v>
      </c>
      <c r="G284" s="41"/>
      <c r="H284" s="42"/>
      <c r="I284" s="482"/>
      <c r="J284" s="43"/>
      <c r="K284" s="44"/>
      <c r="L284" s="41"/>
      <c r="M284" s="41"/>
      <c r="N284" s="41"/>
      <c r="O284" s="58" t="s">
        <v>2</v>
      </c>
      <c r="P284" s="41"/>
      <c r="Q284" s="41"/>
    </row>
    <row r="285" spans="1:17" s="36" customFormat="1" ht="11.25" outlineLevel="4" x14ac:dyDescent="0.2">
      <c r="A285" s="37"/>
      <c r="B285" s="38"/>
      <c r="C285" s="39" t="s">
        <v>765</v>
      </c>
      <c r="D285" s="39"/>
      <c r="E285" s="38"/>
      <c r="F285" s="40">
        <v>1.4500000000000002</v>
      </c>
      <c r="G285" s="41"/>
      <c r="H285" s="42"/>
      <c r="I285" s="482"/>
      <c r="J285" s="43"/>
      <c r="K285" s="44"/>
      <c r="L285" s="41"/>
      <c r="M285" s="41"/>
      <c r="N285" s="41"/>
      <c r="O285" s="58" t="s">
        <v>2</v>
      </c>
      <c r="P285" s="41"/>
      <c r="Q285" s="41"/>
    </row>
    <row r="286" spans="1:17" s="36" customFormat="1" ht="11.25" outlineLevel="4" x14ac:dyDescent="0.2">
      <c r="A286" s="37"/>
      <c r="B286" s="38"/>
      <c r="C286" s="39" t="s">
        <v>767</v>
      </c>
      <c r="D286" s="39"/>
      <c r="E286" s="38"/>
      <c r="F286" s="40">
        <v>0.53999999999999992</v>
      </c>
      <c r="G286" s="41"/>
      <c r="H286" s="42"/>
      <c r="I286" s="482"/>
      <c r="J286" s="43"/>
      <c r="K286" s="44"/>
      <c r="L286" s="41"/>
      <c r="M286" s="41"/>
      <c r="N286" s="41"/>
      <c r="O286" s="58" t="s">
        <v>2</v>
      </c>
      <c r="P286" s="41"/>
      <c r="Q286" s="41"/>
    </row>
    <row r="287" spans="1:17" s="36" customFormat="1" ht="11.25" outlineLevel="4" x14ac:dyDescent="0.2">
      <c r="A287" s="37"/>
      <c r="B287" s="38"/>
      <c r="C287" s="39" t="s">
        <v>767</v>
      </c>
      <c r="D287" s="39"/>
      <c r="E287" s="38"/>
      <c r="F287" s="40">
        <v>0.53999999999999992</v>
      </c>
      <c r="G287" s="41"/>
      <c r="H287" s="42"/>
      <c r="I287" s="482"/>
      <c r="J287" s="43"/>
      <c r="K287" s="44"/>
      <c r="L287" s="41"/>
      <c r="M287" s="41"/>
      <c r="N287" s="41"/>
      <c r="O287" s="58" t="s">
        <v>2</v>
      </c>
      <c r="P287" s="41"/>
      <c r="Q287" s="41"/>
    </row>
    <row r="288" spans="1:17" s="36" customFormat="1" ht="11.25" outlineLevel="4" x14ac:dyDescent="0.2">
      <c r="A288" s="37"/>
      <c r="B288" s="38"/>
      <c r="C288" s="39" t="s">
        <v>798</v>
      </c>
      <c r="D288" s="39"/>
      <c r="E288" s="38"/>
      <c r="F288" s="40">
        <v>0.85499999999999998</v>
      </c>
      <c r="G288" s="41"/>
      <c r="H288" s="42"/>
      <c r="I288" s="482"/>
      <c r="J288" s="43"/>
      <c r="K288" s="44"/>
      <c r="L288" s="41"/>
      <c r="M288" s="41"/>
      <c r="N288" s="41"/>
      <c r="O288" s="58" t="s">
        <v>2</v>
      </c>
      <c r="P288" s="41"/>
      <c r="Q288" s="41"/>
    </row>
    <row r="289" spans="1:17" s="36" customFormat="1" ht="11.25" outlineLevel="4" x14ac:dyDescent="0.2">
      <c r="A289" s="37"/>
      <c r="B289" s="38"/>
      <c r="C289" s="39" t="s">
        <v>806</v>
      </c>
      <c r="D289" s="39"/>
      <c r="E289" s="38"/>
      <c r="F289" s="40">
        <v>0.73499999999999999</v>
      </c>
      <c r="G289" s="41"/>
      <c r="H289" s="42"/>
      <c r="I289" s="482"/>
      <c r="J289" s="43"/>
      <c r="K289" s="44"/>
      <c r="L289" s="41"/>
      <c r="M289" s="41"/>
      <c r="N289" s="41"/>
      <c r="O289" s="58" t="s">
        <v>2</v>
      </c>
      <c r="P289" s="41"/>
      <c r="Q289" s="41"/>
    </row>
    <row r="290" spans="1:17" s="36" customFormat="1" ht="11.25" outlineLevel="4" x14ac:dyDescent="0.2">
      <c r="A290" s="37"/>
      <c r="B290" s="38"/>
      <c r="C290" s="39" t="s">
        <v>770</v>
      </c>
      <c r="D290" s="39"/>
      <c r="E290" s="38"/>
      <c r="F290" s="40">
        <v>2.2319999999999998</v>
      </c>
      <c r="G290" s="41"/>
      <c r="H290" s="42"/>
      <c r="I290" s="482"/>
      <c r="J290" s="43"/>
      <c r="K290" s="44"/>
      <c r="L290" s="41"/>
      <c r="M290" s="41"/>
      <c r="N290" s="41"/>
      <c r="O290" s="58" t="s">
        <v>2</v>
      </c>
      <c r="P290" s="41"/>
      <c r="Q290" s="41"/>
    </row>
    <row r="291" spans="1:17" s="36" customFormat="1" ht="11.25" outlineLevel="4" x14ac:dyDescent="0.2">
      <c r="A291" s="37"/>
      <c r="B291" s="38"/>
      <c r="C291" s="39" t="s">
        <v>745</v>
      </c>
      <c r="D291" s="39"/>
      <c r="E291" s="38"/>
      <c r="F291" s="40">
        <v>1.2800000000000002</v>
      </c>
      <c r="G291" s="41"/>
      <c r="H291" s="42"/>
      <c r="I291" s="482"/>
      <c r="J291" s="43"/>
      <c r="K291" s="44"/>
      <c r="L291" s="41"/>
      <c r="M291" s="41"/>
      <c r="N291" s="41"/>
      <c r="O291" s="58" t="s">
        <v>2</v>
      </c>
      <c r="P291" s="41"/>
      <c r="Q291" s="41"/>
    </row>
    <row r="292" spans="1:17" s="36" customFormat="1" ht="11.25" outlineLevel="4" x14ac:dyDescent="0.2">
      <c r="A292" s="37"/>
      <c r="B292" s="38"/>
      <c r="C292" s="39" t="s">
        <v>745</v>
      </c>
      <c r="D292" s="39"/>
      <c r="E292" s="38"/>
      <c r="F292" s="40">
        <v>1.2800000000000002</v>
      </c>
      <c r="G292" s="41"/>
      <c r="H292" s="42"/>
      <c r="I292" s="482"/>
      <c r="J292" s="43"/>
      <c r="K292" s="44"/>
      <c r="L292" s="41"/>
      <c r="M292" s="41"/>
      <c r="N292" s="41"/>
      <c r="O292" s="58" t="s">
        <v>2</v>
      </c>
      <c r="P292" s="41"/>
      <c r="Q292" s="41"/>
    </row>
    <row r="293" spans="1:17" s="36" customFormat="1" ht="11.25" outlineLevel="4" x14ac:dyDescent="0.2">
      <c r="A293" s="37"/>
      <c r="B293" s="38"/>
      <c r="C293" s="39" t="s">
        <v>764</v>
      </c>
      <c r="D293" s="39"/>
      <c r="E293" s="38"/>
      <c r="F293" s="40">
        <v>0.72000000000000008</v>
      </c>
      <c r="G293" s="41"/>
      <c r="H293" s="42"/>
      <c r="I293" s="482"/>
      <c r="J293" s="43"/>
      <c r="K293" s="44"/>
      <c r="L293" s="41"/>
      <c r="M293" s="41"/>
      <c r="N293" s="41"/>
      <c r="O293" s="58" t="s">
        <v>2</v>
      </c>
      <c r="P293" s="41"/>
      <c r="Q293" s="41"/>
    </row>
    <row r="294" spans="1:17" s="36" customFormat="1" ht="11.25" outlineLevel="4" x14ac:dyDescent="0.2">
      <c r="A294" s="37"/>
      <c r="B294" s="38"/>
      <c r="C294" s="39" t="s">
        <v>31</v>
      </c>
      <c r="D294" s="39"/>
      <c r="E294" s="38"/>
      <c r="F294" s="40">
        <v>0</v>
      </c>
      <c r="G294" s="41"/>
      <c r="H294" s="42"/>
      <c r="I294" s="482"/>
      <c r="J294" s="43"/>
      <c r="K294" s="44"/>
      <c r="L294" s="41"/>
      <c r="M294" s="41"/>
      <c r="N294" s="41"/>
      <c r="O294" s="58" t="s">
        <v>2</v>
      </c>
      <c r="P294" s="41"/>
      <c r="Q294" s="41"/>
    </row>
    <row r="295" spans="1:17" s="36" customFormat="1" ht="11.25" outlineLevel="4" x14ac:dyDescent="0.2">
      <c r="A295" s="37"/>
      <c r="B295" s="38"/>
      <c r="C295" s="39" t="s">
        <v>801</v>
      </c>
      <c r="D295" s="39"/>
      <c r="E295" s="38"/>
      <c r="F295" s="40">
        <v>1.7920000000000003</v>
      </c>
      <c r="G295" s="41"/>
      <c r="H295" s="42"/>
      <c r="I295" s="482"/>
      <c r="J295" s="43"/>
      <c r="K295" s="44"/>
      <c r="L295" s="41"/>
      <c r="M295" s="41"/>
      <c r="N295" s="41"/>
      <c r="O295" s="58" t="s">
        <v>2</v>
      </c>
      <c r="P295" s="41"/>
      <c r="Q295" s="41"/>
    </row>
    <row r="296" spans="1:17" s="36" customFormat="1" ht="11.25" outlineLevel="4" x14ac:dyDescent="0.2">
      <c r="A296" s="37"/>
      <c r="B296" s="38"/>
      <c r="C296" s="39" t="s">
        <v>126</v>
      </c>
      <c r="D296" s="39"/>
      <c r="E296" s="38"/>
      <c r="F296" s="40">
        <v>0</v>
      </c>
      <c r="G296" s="41"/>
      <c r="H296" s="42"/>
      <c r="I296" s="482"/>
      <c r="J296" s="43"/>
      <c r="K296" s="44"/>
      <c r="L296" s="41"/>
      <c r="M296" s="41"/>
      <c r="N296" s="41"/>
      <c r="O296" s="58" t="s">
        <v>2</v>
      </c>
      <c r="P296" s="41"/>
      <c r="Q296" s="41"/>
    </row>
    <row r="297" spans="1:17" s="36" customFormat="1" ht="11.25" outlineLevel="4" x14ac:dyDescent="0.2">
      <c r="A297" s="37"/>
      <c r="B297" s="38"/>
      <c r="C297" s="39" t="s">
        <v>746</v>
      </c>
      <c r="D297" s="39"/>
      <c r="E297" s="38"/>
      <c r="F297" s="40">
        <v>0.72</v>
      </c>
      <c r="G297" s="41"/>
      <c r="H297" s="42"/>
      <c r="I297" s="482"/>
      <c r="J297" s="43"/>
      <c r="K297" s="44"/>
      <c r="L297" s="41"/>
      <c r="M297" s="41"/>
      <c r="N297" s="41"/>
      <c r="O297" s="58" t="s">
        <v>2</v>
      </c>
      <c r="P297" s="41"/>
      <c r="Q297" s="41"/>
    </row>
    <row r="298" spans="1:17" s="36" customFormat="1" ht="11.25" outlineLevel="4" x14ac:dyDescent="0.2">
      <c r="A298" s="37"/>
      <c r="B298" s="38"/>
      <c r="C298" s="39" t="s">
        <v>804</v>
      </c>
      <c r="D298" s="39"/>
      <c r="E298" s="38"/>
      <c r="F298" s="40">
        <v>4.6560000000000006</v>
      </c>
      <c r="G298" s="41"/>
      <c r="H298" s="42"/>
      <c r="I298" s="482"/>
      <c r="J298" s="43"/>
      <c r="K298" s="44"/>
      <c r="L298" s="41"/>
      <c r="M298" s="41"/>
      <c r="N298" s="41"/>
      <c r="O298" s="58" t="s">
        <v>2</v>
      </c>
      <c r="P298" s="41"/>
      <c r="Q298" s="41"/>
    </row>
    <row r="299" spans="1:17" s="36" customFormat="1" ht="11.25" outlineLevel="4" x14ac:dyDescent="0.2">
      <c r="A299" s="37"/>
      <c r="B299" s="38"/>
      <c r="C299" s="39" t="s">
        <v>748</v>
      </c>
      <c r="D299" s="39"/>
      <c r="E299" s="38"/>
      <c r="F299" s="40">
        <v>3.36</v>
      </c>
      <c r="G299" s="41"/>
      <c r="H299" s="42"/>
      <c r="I299" s="482"/>
      <c r="J299" s="43"/>
      <c r="K299" s="44"/>
      <c r="L299" s="41"/>
      <c r="M299" s="41"/>
      <c r="N299" s="41"/>
      <c r="O299" s="58" t="s">
        <v>2</v>
      </c>
      <c r="P299" s="41"/>
      <c r="Q299" s="41"/>
    </row>
    <row r="300" spans="1:17" s="36" customFormat="1" ht="11.25" outlineLevel="4" x14ac:dyDescent="0.2">
      <c r="A300" s="37"/>
      <c r="B300" s="38"/>
      <c r="C300" s="39" t="s">
        <v>805</v>
      </c>
      <c r="D300" s="39"/>
      <c r="E300" s="38"/>
      <c r="F300" s="40">
        <v>5.2380000000000004</v>
      </c>
      <c r="G300" s="41"/>
      <c r="H300" s="42"/>
      <c r="I300" s="482"/>
      <c r="J300" s="43"/>
      <c r="K300" s="44"/>
      <c r="L300" s="41"/>
      <c r="M300" s="41"/>
      <c r="N300" s="41"/>
      <c r="O300" s="58" t="s">
        <v>2</v>
      </c>
      <c r="P300" s="41"/>
      <c r="Q300" s="41"/>
    </row>
    <row r="301" spans="1:17" s="36" customFormat="1" ht="11.25" outlineLevel="4" x14ac:dyDescent="0.2">
      <c r="A301" s="37"/>
      <c r="B301" s="38"/>
      <c r="C301" s="39" t="s">
        <v>804</v>
      </c>
      <c r="D301" s="39"/>
      <c r="E301" s="38"/>
      <c r="F301" s="40">
        <v>4.6560000000000006</v>
      </c>
      <c r="G301" s="41"/>
      <c r="H301" s="42"/>
      <c r="I301" s="482"/>
      <c r="J301" s="43"/>
      <c r="K301" s="44"/>
      <c r="L301" s="41"/>
      <c r="M301" s="41"/>
      <c r="N301" s="41"/>
      <c r="O301" s="58" t="s">
        <v>2</v>
      </c>
      <c r="P301" s="41"/>
      <c r="Q301" s="41"/>
    </row>
    <row r="302" spans="1:17" s="30" customFormat="1" ht="24" outlineLevel="3" x14ac:dyDescent="0.2">
      <c r="A302" s="12">
        <v>5</v>
      </c>
      <c r="B302" s="31" t="s">
        <v>614</v>
      </c>
      <c r="C302" s="32" t="s">
        <v>2018</v>
      </c>
      <c r="D302" s="32" t="s">
        <v>22</v>
      </c>
      <c r="E302" s="13" t="s">
        <v>7</v>
      </c>
      <c r="F302" s="33">
        <v>8.1</v>
      </c>
      <c r="G302" s="14">
        <v>0</v>
      </c>
      <c r="H302" s="33">
        <f>F302*(1+G302/100)</f>
        <v>8.1</v>
      </c>
      <c r="I302" s="475"/>
      <c r="J302" s="15">
        <f>H302*I302</f>
        <v>0</v>
      </c>
      <c r="K302" s="34"/>
      <c r="L302" s="35">
        <f>H302*K302</f>
        <v>0</v>
      </c>
      <c r="M302" s="34">
        <v>0.05</v>
      </c>
      <c r="N302" s="35">
        <f>H302*M302</f>
        <v>0.40500000000000003</v>
      </c>
      <c r="O302" s="15">
        <v>21</v>
      </c>
      <c r="P302" s="15">
        <f>J302*(O302/100)</f>
        <v>0</v>
      </c>
      <c r="Q302" s="15">
        <f>J302+P302</f>
        <v>0</v>
      </c>
    </row>
    <row r="303" spans="1:17" s="36" customFormat="1" ht="11.25" outlineLevel="4" x14ac:dyDescent="0.2">
      <c r="A303" s="37"/>
      <c r="B303" s="38"/>
      <c r="C303" s="39" t="s">
        <v>28</v>
      </c>
      <c r="D303" s="39"/>
      <c r="E303" s="38"/>
      <c r="F303" s="40">
        <v>0</v>
      </c>
      <c r="G303" s="41"/>
      <c r="H303" s="42"/>
      <c r="I303" s="482"/>
      <c r="J303" s="43"/>
      <c r="K303" s="44"/>
      <c r="L303" s="41"/>
      <c r="M303" s="41"/>
      <c r="N303" s="41"/>
      <c r="O303" s="58" t="s">
        <v>2</v>
      </c>
      <c r="P303" s="41"/>
      <c r="Q303" s="41"/>
    </row>
    <row r="304" spans="1:17" s="36" customFormat="1" ht="11.25" outlineLevel="4" x14ac:dyDescent="0.2">
      <c r="A304" s="37"/>
      <c r="B304" s="38"/>
      <c r="C304" s="39" t="s">
        <v>129</v>
      </c>
      <c r="D304" s="39"/>
      <c r="E304" s="38"/>
      <c r="F304" s="40">
        <v>0.81</v>
      </c>
      <c r="G304" s="41"/>
      <c r="H304" s="42"/>
      <c r="I304" s="482"/>
      <c r="J304" s="43"/>
      <c r="K304" s="44"/>
      <c r="L304" s="41"/>
      <c r="M304" s="41"/>
      <c r="N304" s="41"/>
      <c r="O304" s="58" t="s">
        <v>2</v>
      </c>
      <c r="P304" s="41"/>
      <c r="Q304" s="41"/>
    </row>
    <row r="305" spans="1:17" s="36" customFormat="1" ht="11.25" outlineLevel="4" x14ac:dyDescent="0.2">
      <c r="A305" s="37"/>
      <c r="B305" s="38"/>
      <c r="C305" s="39" t="s">
        <v>128</v>
      </c>
      <c r="D305" s="39"/>
      <c r="E305" s="38"/>
      <c r="F305" s="40">
        <v>0.69</v>
      </c>
      <c r="G305" s="41"/>
      <c r="H305" s="42"/>
      <c r="I305" s="482"/>
      <c r="J305" s="43"/>
      <c r="K305" s="44"/>
      <c r="L305" s="41"/>
      <c r="M305" s="41"/>
      <c r="N305" s="41"/>
      <c r="O305" s="58" t="s">
        <v>2</v>
      </c>
      <c r="P305" s="41"/>
      <c r="Q305" s="41"/>
    </row>
    <row r="306" spans="1:17" s="36" customFormat="1" ht="11.25" outlineLevel="4" x14ac:dyDescent="0.2">
      <c r="A306" s="37"/>
      <c r="B306" s="38"/>
      <c r="C306" s="39" t="s">
        <v>30</v>
      </c>
      <c r="D306" s="39"/>
      <c r="E306" s="38"/>
      <c r="F306" s="40">
        <v>0</v>
      </c>
      <c r="G306" s="41"/>
      <c r="H306" s="42"/>
      <c r="I306" s="482"/>
      <c r="J306" s="43"/>
      <c r="K306" s="44"/>
      <c r="L306" s="41"/>
      <c r="M306" s="41"/>
      <c r="N306" s="41"/>
      <c r="O306" s="58" t="s">
        <v>2</v>
      </c>
      <c r="P306" s="41"/>
      <c r="Q306" s="41"/>
    </row>
    <row r="307" spans="1:17" s="36" customFormat="1" ht="11.25" outlineLevel="4" x14ac:dyDescent="0.2">
      <c r="A307" s="37"/>
      <c r="B307" s="38"/>
      <c r="C307" s="39" t="s">
        <v>186</v>
      </c>
      <c r="D307" s="39"/>
      <c r="E307" s="38"/>
      <c r="F307" s="40">
        <v>1.2825</v>
      </c>
      <c r="G307" s="41"/>
      <c r="H307" s="42"/>
      <c r="I307" s="482"/>
      <c r="J307" s="43"/>
      <c r="K307" s="44"/>
      <c r="L307" s="41"/>
      <c r="M307" s="41"/>
      <c r="N307" s="41"/>
      <c r="O307" s="58" t="s">
        <v>2</v>
      </c>
      <c r="P307" s="41"/>
      <c r="Q307" s="41"/>
    </row>
    <row r="308" spans="1:17" s="36" customFormat="1" ht="11.25" outlineLevel="4" x14ac:dyDescent="0.2">
      <c r="A308" s="37"/>
      <c r="B308" s="38"/>
      <c r="C308" s="39" t="s">
        <v>186</v>
      </c>
      <c r="D308" s="39"/>
      <c r="E308" s="38"/>
      <c r="F308" s="40">
        <v>1.2825</v>
      </c>
      <c r="G308" s="41"/>
      <c r="H308" s="42"/>
      <c r="I308" s="482"/>
      <c r="J308" s="43"/>
      <c r="K308" s="44"/>
      <c r="L308" s="41"/>
      <c r="M308" s="41"/>
      <c r="N308" s="41"/>
      <c r="O308" s="58" t="s">
        <v>2</v>
      </c>
      <c r="P308" s="41"/>
      <c r="Q308" s="41"/>
    </row>
    <row r="309" spans="1:17" s="36" customFormat="1" ht="11.25" outlineLevel="4" x14ac:dyDescent="0.2">
      <c r="A309" s="37"/>
      <c r="B309" s="38"/>
      <c r="C309" s="39" t="s">
        <v>31</v>
      </c>
      <c r="D309" s="39"/>
      <c r="E309" s="38"/>
      <c r="F309" s="40">
        <v>0</v>
      </c>
      <c r="G309" s="41"/>
      <c r="H309" s="42"/>
      <c r="I309" s="482"/>
      <c r="J309" s="43"/>
      <c r="K309" s="44"/>
      <c r="L309" s="41"/>
      <c r="M309" s="41"/>
      <c r="N309" s="41"/>
      <c r="O309" s="58" t="s">
        <v>2</v>
      </c>
      <c r="P309" s="41"/>
      <c r="Q309" s="41"/>
    </row>
    <row r="310" spans="1:17" s="36" customFormat="1" ht="11.25" outlineLevel="4" x14ac:dyDescent="0.2">
      <c r="A310" s="37"/>
      <c r="B310" s="38"/>
      <c r="C310" s="39" t="s">
        <v>186</v>
      </c>
      <c r="D310" s="39"/>
      <c r="E310" s="38"/>
      <c r="F310" s="40">
        <v>1.2825</v>
      </c>
      <c r="G310" s="41"/>
      <c r="H310" s="42"/>
      <c r="I310" s="482"/>
      <c r="J310" s="43"/>
      <c r="K310" s="44"/>
      <c r="L310" s="41"/>
      <c r="M310" s="41"/>
      <c r="N310" s="41"/>
      <c r="O310" s="58" t="s">
        <v>2</v>
      </c>
      <c r="P310" s="41"/>
      <c r="Q310" s="41"/>
    </row>
    <row r="311" spans="1:17" s="36" customFormat="1" ht="11.25" outlineLevel="4" x14ac:dyDescent="0.2">
      <c r="A311" s="37"/>
      <c r="B311" s="38"/>
      <c r="C311" s="39" t="s">
        <v>186</v>
      </c>
      <c r="D311" s="39"/>
      <c r="E311" s="38"/>
      <c r="F311" s="40">
        <v>1.2825</v>
      </c>
      <c r="G311" s="41"/>
      <c r="H311" s="42"/>
      <c r="I311" s="482"/>
      <c r="J311" s="43"/>
      <c r="K311" s="44"/>
      <c r="L311" s="41"/>
      <c r="M311" s="41"/>
      <c r="N311" s="41"/>
      <c r="O311" s="58" t="s">
        <v>2</v>
      </c>
      <c r="P311" s="41"/>
      <c r="Q311" s="41"/>
    </row>
    <row r="312" spans="1:17" s="36" customFormat="1" ht="11.25" outlineLevel="4" x14ac:dyDescent="0.2">
      <c r="A312" s="37"/>
      <c r="B312" s="38"/>
      <c r="C312" s="39" t="s">
        <v>127</v>
      </c>
      <c r="D312" s="39"/>
      <c r="E312" s="38"/>
      <c r="F312" s="40">
        <v>0.24499999999999997</v>
      </c>
      <c r="G312" s="41"/>
      <c r="H312" s="42"/>
      <c r="I312" s="482"/>
      <c r="J312" s="43"/>
      <c r="K312" s="44"/>
      <c r="L312" s="41"/>
      <c r="M312" s="41"/>
      <c r="N312" s="41"/>
      <c r="O312" s="58" t="s">
        <v>2</v>
      </c>
      <c r="P312" s="41"/>
      <c r="Q312" s="41"/>
    </row>
    <row r="313" spans="1:17" s="36" customFormat="1" ht="11.25" outlineLevel="4" x14ac:dyDescent="0.2">
      <c r="A313" s="37"/>
      <c r="B313" s="38"/>
      <c r="C313" s="39" t="s">
        <v>127</v>
      </c>
      <c r="D313" s="39"/>
      <c r="E313" s="38"/>
      <c r="F313" s="40">
        <v>0.24499999999999997</v>
      </c>
      <c r="G313" s="41"/>
      <c r="H313" s="42"/>
      <c r="I313" s="482"/>
      <c r="J313" s="43"/>
      <c r="K313" s="44"/>
      <c r="L313" s="41"/>
      <c r="M313" s="41"/>
      <c r="N313" s="41"/>
      <c r="O313" s="58" t="s">
        <v>2</v>
      </c>
      <c r="P313" s="41"/>
      <c r="Q313" s="41"/>
    </row>
    <row r="314" spans="1:17" s="36" customFormat="1" ht="11.25" outlineLevel="4" x14ac:dyDescent="0.2">
      <c r="A314" s="37"/>
      <c r="B314" s="38"/>
      <c r="C314" s="39" t="s">
        <v>127</v>
      </c>
      <c r="D314" s="39"/>
      <c r="E314" s="38"/>
      <c r="F314" s="40">
        <v>0.24499999999999997</v>
      </c>
      <c r="G314" s="41"/>
      <c r="H314" s="42"/>
      <c r="I314" s="482"/>
      <c r="J314" s="43"/>
      <c r="K314" s="44"/>
      <c r="L314" s="41"/>
      <c r="M314" s="41"/>
      <c r="N314" s="41"/>
      <c r="O314" s="58" t="s">
        <v>2</v>
      </c>
      <c r="P314" s="41"/>
      <c r="Q314" s="41"/>
    </row>
    <row r="315" spans="1:17" s="36" customFormat="1" ht="11.25" outlineLevel="4" x14ac:dyDescent="0.2">
      <c r="A315" s="37"/>
      <c r="B315" s="38"/>
      <c r="C315" s="39" t="s">
        <v>127</v>
      </c>
      <c r="D315" s="39"/>
      <c r="E315" s="38"/>
      <c r="F315" s="40">
        <v>0.24499999999999997</v>
      </c>
      <c r="G315" s="41"/>
      <c r="H315" s="42"/>
      <c r="I315" s="482"/>
      <c r="J315" s="43"/>
      <c r="K315" s="44"/>
      <c r="L315" s="41"/>
      <c r="M315" s="41"/>
      <c r="N315" s="41"/>
      <c r="O315" s="58" t="s">
        <v>2</v>
      </c>
      <c r="P315" s="41"/>
      <c r="Q315" s="41"/>
    </row>
    <row r="316" spans="1:17" s="36" customFormat="1" ht="11.25" outlineLevel="4" x14ac:dyDescent="0.2">
      <c r="A316" s="37"/>
      <c r="B316" s="38"/>
      <c r="C316" s="39" t="s">
        <v>127</v>
      </c>
      <c r="D316" s="39"/>
      <c r="E316" s="38"/>
      <c r="F316" s="40">
        <v>0.24499999999999997</v>
      </c>
      <c r="G316" s="41"/>
      <c r="H316" s="42"/>
      <c r="I316" s="482"/>
      <c r="J316" s="43"/>
      <c r="K316" s="44"/>
      <c r="L316" s="41"/>
      <c r="M316" s="41"/>
      <c r="N316" s="41"/>
      <c r="O316" s="58" t="s">
        <v>2</v>
      </c>
      <c r="P316" s="41"/>
      <c r="Q316" s="41"/>
    </row>
    <row r="317" spans="1:17" s="36" customFormat="1" ht="11.25" outlineLevel="4" x14ac:dyDescent="0.2">
      <c r="A317" s="37"/>
      <c r="B317" s="38"/>
      <c r="C317" s="39" t="s">
        <v>127</v>
      </c>
      <c r="D317" s="39"/>
      <c r="E317" s="38"/>
      <c r="F317" s="40">
        <v>0.24499999999999997</v>
      </c>
      <c r="G317" s="41"/>
      <c r="H317" s="42"/>
      <c r="I317" s="482"/>
      <c r="J317" s="43"/>
      <c r="K317" s="44"/>
      <c r="L317" s="41"/>
      <c r="M317" s="41"/>
      <c r="N317" s="41"/>
      <c r="O317" s="58" t="s">
        <v>2</v>
      </c>
      <c r="P317" s="41"/>
      <c r="Q317" s="41"/>
    </row>
    <row r="318" spans="1:17" s="30" customFormat="1" ht="24" outlineLevel="3" x14ac:dyDescent="0.2">
      <c r="A318" s="12">
        <v>6</v>
      </c>
      <c r="B318" s="31" t="s">
        <v>373</v>
      </c>
      <c r="C318" s="32" t="s">
        <v>1843</v>
      </c>
      <c r="D318" s="32" t="s">
        <v>22</v>
      </c>
      <c r="E318" s="13" t="s">
        <v>8</v>
      </c>
      <c r="F318" s="33">
        <v>1.9439999999999995</v>
      </c>
      <c r="G318" s="14">
        <v>0</v>
      </c>
      <c r="H318" s="33">
        <f>F318*(1+G318/100)</f>
        <v>1.9439999999999995</v>
      </c>
      <c r="I318" s="475"/>
      <c r="J318" s="15">
        <f>H318*I318</f>
        <v>0</v>
      </c>
      <c r="K318" s="34"/>
      <c r="L318" s="35">
        <f>H318*K318</f>
        <v>0</v>
      </c>
      <c r="M318" s="34">
        <v>1.4</v>
      </c>
      <c r="N318" s="35">
        <f>H318*M318</f>
        <v>2.7215999999999991</v>
      </c>
      <c r="O318" s="15">
        <v>21</v>
      </c>
      <c r="P318" s="15">
        <f>J318*(O318/100)</f>
        <v>0</v>
      </c>
      <c r="Q318" s="15">
        <f>J318+P318</f>
        <v>0</v>
      </c>
    </row>
    <row r="319" spans="1:17" s="36" customFormat="1" ht="11.25" outlineLevel="4" x14ac:dyDescent="0.2">
      <c r="A319" s="37"/>
      <c r="B319" s="38"/>
      <c r="C319" s="39" t="s">
        <v>28</v>
      </c>
      <c r="D319" s="39"/>
      <c r="E319" s="38"/>
      <c r="F319" s="40">
        <v>0</v>
      </c>
      <c r="G319" s="41"/>
      <c r="H319" s="42"/>
      <c r="I319" s="482"/>
      <c r="J319" s="43"/>
      <c r="K319" s="44"/>
      <c r="L319" s="41"/>
      <c r="M319" s="41"/>
      <c r="N319" s="41"/>
      <c r="O319" s="58" t="s">
        <v>2</v>
      </c>
      <c r="P319" s="41"/>
      <c r="Q319" s="41"/>
    </row>
    <row r="320" spans="1:17" s="36" customFormat="1" ht="11.25" outlineLevel="4" x14ac:dyDescent="0.2">
      <c r="A320" s="37"/>
      <c r="B320" s="38"/>
      <c r="C320" s="39" t="s">
        <v>656</v>
      </c>
      <c r="D320" s="39"/>
      <c r="E320" s="38"/>
      <c r="F320" s="40">
        <v>0.16200000000000003</v>
      </c>
      <c r="G320" s="41"/>
      <c r="H320" s="42"/>
      <c r="I320" s="482"/>
      <c r="J320" s="43"/>
      <c r="K320" s="44"/>
      <c r="L320" s="41"/>
      <c r="M320" s="41"/>
      <c r="N320" s="41"/>
      <c r="O320" s="58" t="s">
        <v>2</v>
      </c>
      <c r="P320" s="41"/>
      <c r="Q320" s="41"/>
    </row>
    <row r="321" spans="1:17" s="36" customFormat="1" ht="11.25" outlineLevel="4" x14ac:dyDescent="0.2">
      <c r="A321" s="37"/>
      <c r="B321" s="38"/>
      <c r="C321" s="39" t="s">
        <v>655</v>
      </c>
      <c r="D321" s="39"/>
      <c r="E321" s="38"/>
      <c r="F321" s="40">
        <v>0.13799999999999998</v>
      </c>
      <c r="G321" s="41"/>
      <c r="H321" s="42"/>
      <c r="I321" s="482"/>
      <c r="J321" s="43"/>
      <c r="K321" s="44"/>
      <c r="L321" s="41"/>
      <c r="M321" s="41"/>
      <c r="N321" s="41"/>
      <c r="O321" s="58" t="s">
        <v>2</v>
      </c>
      <c r="P321" s="41"/>
      <c r="Q321" s="41"/>
    </row>
    <row r="322" spans="1:17" s="36" customFormat="1" ht="11.25" outlineLevel="4" x14ac:dyDescent="0.2">
      <c r="A322" s="37"/>
      <c r="B322" s="38"/>
      <c r="C322" s="39" t="s">
        <v>30</v>
      </c>
      <c r="D322" s="39"/>
      <c r="E322" s="38"/>
      <c r="F322" s="40">
        <v>0</v>
      </c>
      <c r="G322" s="41"/>
      <c r="H322" s="42"/>
      <c r="I322" s="482"/>
      <c r="J322" s="43"/>
      <c r="K322" s="44"/>
      <c r="L322" s="41"/>
      <c r="M322" s="41"/>
      <c r="N322" s="41"/>
      <c r="O322" s="58" t="s">
        <v>2</v>
      </c>
      <c r="P322" s="41"/>
      <c r="Q322" s="41"/>
    </row>
    <row r="323" spans="1:17" s="36" customFormat="1" ht="11.25" outlineLevel="4" x14ac:dyDescent="0.2">
      <c r="A323" s="37"/>
      <c r="B323" s="38"/>
      <c r="C323" s="39" t="s">
        <v>728</v>
      </c>
      <c r="D323" s="39"/>
      <c r="E323" s="38"/>
      <c r="F323" s="40">
        <v>0.25650000000000001</v>
      </c>
      <c r="G323" s="41"/>
      <c r="H323" s="42"/>
      <c r="I323" s="482"/>
      <c r="J323" s="43"/>
      <c r="K323" s="44"/>
      <c r="L323" s="41"/>
      <c r="M323" s="41"/>
      <c r="N323" s="41"/>
      <c r="O323" s="58" t="s">
        <v>2</v>
      </c>
      <c r="P323" s="41"/>
      <c r="Q323" s="41"/>
    </row>
    <row r="324" spans="1:17" s="36" customFormat="1" ht="11.25" outlineLevel="4" x14ac:dyDescent="0.2">
      <c r="A324" s="37"/>
      <c r="B324" s="38"/>
      <c r="C324" s="39" t="s">
        <v>728</v>
      </c>
      <c r="D324" s="39"/>
      <c r="E324" s="38"/>
      <c r="F324" s="40">
        <v>0.25650000000000001</v>
      </c>
      <c r="G324" s="41"/>
      <c r="H324" s="42"/>
      <c r="I324" s="482"/>
      <c r="J324" s="43"/>
      <c r="K324" s="44"/>
      <c r="L324" s="41"/>
      <c r="M324" s="41"/>
      <c r="N324" s="41"/>
      <c r="O324" s="58" t="s">
        <v>2</v>
      </c>
      <c r="P324" s="41"/>
      <c r="Q324" s="41"/>
    </row>
    <row r="325" spans="1:17" s="36" customFormat="1" ht="11.25" outlineLevel="4" x14ac:dyDescent="0.2">
      <c r="A325" s="37"/>
      <c r="B325" s="38"/>
      <c r="C325" s="39" t="s">
        <v>31</v>
      </c>
      <c r="D325" s="39"/>
      <c r="E325" s="38"/>
      <c r="F325" s="40">
        <v>0</v>
      </c>
      <c r="G325" s="41"/>
      <c r="H325" s="42"/>
      <c r="I325" s="482"/>
      <c r="J325" s="43"/>
      <c r="K325" s="44"/>
      <c r="L325" s="41"/>
      <c r="M325" s="41"/>
      <c r="N325" s="41"/>
      <c r="O325" s="58" t="s">
        <v>2</v>
      </c>
      <c r="P325" s="41"/>
      <c r="Q325" s="41"/>
    </row>
    <row r="326" spans="1:17" s="36" customFormat="1" ht="11.25" outlineLevel="4" x14ac:dyDescent="0.2">
      <c r="A326" s="37"/>
      <c r="B326" s="38"/>
      <c r="C326" s="39" t="s">
        <v>728</v>
      </c>
      <c r="D326" s="39"/>
      <c r="E326" s="38"/>
      <c r="F326" s="40">
        <v>0.25650000000000001</v>
      </c>
      <c r="G326" s="41"/>
      <c r="H326" s="42"/>
      <c r="I326" s="482"/>
      <c r="J326" s="43"/>
      <c r="K326" s="44"/>
      <c r="L326" s="41"/>
      <c r="M326" s="41"/>
      <c r="N326" s="41"/>
      <c r="O326" s="58" t="s">
        <v>2</v>
      </c>
      <c r="P326" s="41"/>
      <c r="Q326" s="41"/>
    </row>
    <row r="327" spans="1:17" s="36" customFormat="1" ht="11.25" outlineLevel="4" x14ac:dyDescent="0.2">
      <c r="A327" s="37"/>
      <c r="B327" s="38"/>
      <c r="C327" s="39" t="s">
        <v>728</v>
      </c>
      <c r="D327" s="39"/>
      <c r="E327" s="38"/>
      <c r="F327" s="40">
        <v>0.25650000000000001</v>
      </c>
      <c r="G327" s="41"/>
      <c r="H327" s="42"/>
      <c r="I327" s="482"/>
      <c r="J327" s="43"/>
      <c r="K327" s="44"/>
      <c r="L327" s="41"/>
      <c r="M327" s="41"/>
      <c r="N327" s="41"/>
      <c r="O327" s="58" t="s">
        <v>2</v>
      </c>
      <c r="P327" s="41"/>
      <c r="Q327" s="41"/>
    </row>
    <row r="328" spans="1:17" s="36" customFormat="1" ht="11.25" outlineLevel="4" x14ac:dyDescent="0.2">
      <c r="A328" s="37"/>
      <c r="B328" s="38"/>
      <c r="C328" s="39" t="s">
        <v>654</v>
      </c>
      <c r="D328" s="39"/>
      <c r="E328" s="38"/>
      <c r="F328" s="40">
        <v>4.8999999999999995E-2</v>
      </c>
      <c r="G328" s="41"/>
      <c r="H328" s="42"/>
      <c r="I328" s="482"/>
      <c r="J328" s="43"/>
      <c r="K328" s="44"/>
      <c r="L328" s="41"/>
      <c r="M328" s="41"/>
      <c r="N328" s="41"/>
      <c r="O328" s="58" t="s">
        <v>2</v>
      </c>
      <c r="P328" s="41"/>
      <c r="Q328" s="41"/>
    </row>
    <row r="329" spans="1:17" s="36" customFormat="1" ht="11.25" outlineLevel="4" x14ac:dyDescent="0.2">
      <c r="A329" s="37"/>
      <c r="B329" s="38"/>
      <c r="C329" s="39" t="s">
        <v>654</v>
      </c>
      <c r="D329" s="39"/>
      <c r="E329" s="38"/>
      <c r="F329" s="40">
        <v>4.8999999999999995E-2</v>
      </c>
      <c r="G329" s="41"/>
      <c r="H329" s="42"/>
      <c r="I329" s="482"/>
      <c r="J329" s="43"/>
      <c r="K329" s="44"/>
      <c r="L329" s="41"/>
      <c r="M329" s="41"/>
      <c r="N329" s="41"/>
      <c r="O329" s="58" t="s">
        <v>2</v>
      </c>
      <c r="P329" s="41"/>
      <c r="Q329" s="41"/>
    </row>
    <row r="330" spans="1:17" s="36" customFormat="1" ht="11.25" outlineLevel="4" x14ac:dyDescent="0.2">
      <c r="A330" s="37"/>
      <c r="B330" s="38"/>
      <c r="C330" s="39" t="s">
        <v>654</v>
      </c>
      <c r="D330" s="39"/>
      <c r="E330" s="38"/>
      <c r="F330" s="40">
        <v>4.8999999999999995E-2</v>
      </c>
      <c r="G330" s="41"/>
      <c r="H330" s="42"/>
      <c r="I330" s="482"/>
      <c r="J330" s="43"/>
      <c r="K330" s="44"/>
      <c r="L330" s="41"/>
      <c r="M330" s="41"/>
      <c r="N330" s="41"/>
      <c r="O330" s="58" t="s">
        <v>2</v>
      </c>
      <c r="P330" s="41"/>
      <c r="Q330" s="41"/>
    </row>
    <row r="331" spans="1:17" s="36" customFormat="1" ht="11.25" outlineLevel="4" x14ac:dyDescent="0.2">
      <c r="A331" s="37"/>
      <c r="B331" s="38"/>
      <c r="C331" s="39" t="s">
        <v>654</v>
      </c>
      <c r="D331" s="39"/>
      <c r="E331" s="38"/>
      <c r="F331" s="40">
        <v>4.8999999999999995E-2</v>
      </c>
      <c r="G331" s="41"/>
      <c r="H331" s="42"/>
      <c r="I331" s="482"/>
      <c r="J331" s="43"/>
      <c r="K331" s="44"/>
      <c r="L331" s="41"/>
      <c r="M331" s="41"/>
      <c r="N331" s="41"/>
      <c r="O331" s="58" t="s">
        <v>2</v>
      </c>
      <c r="P331" s="41"/>
      <c r="Q331" s="41"/>
    </row>
    <row r="332" spans="1:17" s="36" customFormat="1" ht="11.25" outlineLevel="4" x14ac:dyDescent="0.2">
      <c r="A332" s="37"/>
      <c r="B332" s="38"/>
      <c r="C332" s="39" t="s">
        <v>654</v>
      </c>
      <c r="D332" s="39"/>
      <c r="E332" s="38"/>
      <c r="F332" s="40">
        <v>4.8999999999999995E-2</v>
      </c>
      <c r="G332" s="41"/>
      <c r="H332" s="42"/>
      <c r="I332" s="482"/>
      <c r="J332" s="43"/>
      <c r="K332" s="44"/>
      <c r="L332" s="41"/>
      <c r="M332" s="41"/>
      <c r="N332" s="41"/>
      <c r="O332" s="58" t="s">
        <v>2</v>
      </c>
      <c r="P332" s="41"/>
      <c r="Q332" s="41"/>
    </row>
    <row r="333" spans="1:17" s="36" customFormat="1" ht="11.25" outlineLevel="4" x14ac:dyDescent="0.2">
      <c r="A333" s="37"/>
      <c r="B333" s="38"/>
      <c r="C333" s="39" t="s">
        <v>654</v>
      </c>
      <c r="D333" s="39"/>
      <c r="E333" s="38"/>
      <c r="F333" s="40">
        <v>4.8999999999999995E-2</v>
      </c>
      <c r="G333" s="41"/>
      <c r="H333" s="42"/>
      <c r="I333" s="482"/>
      <c r="J333" s="43"/>
      <c r="K333" s="44"/>
      <c r="L333" s="41"/>
      <c r="M333" s="41"/>
      <c r="N333" s="41"/>
      <c r="O333" s="58" t="s">
        <v>2</v>
      </c>
      <c r="P333" s="41"/>
      <c r="Q333" s="41"/>
    </row>
    <row r="334" spans="1:17" s="36" customFormat="1" ht="11.25" outlineLevel="4" x14ac:dyDescent="0.2">
      <c r="A334" s="37"/>
      <c r="B334" s="38"/>
      <c r="C334" s="39" t="s">
        <v>1</v>
      </c>
      <c r="D334" s="39"/>
      <c r="E334" s="38"/>
      <c r="F334" s="40">
        <v>1.6199999999999994</v>
      </c>
      <c r="G334" s="41"/>
      <c r="H334" s="42"/>
      <c r="I334" s="482"/>
      <c r="J334" s="43"/>
      <c r="K334" s="44"/>
      <c r="L334" s="41"/>
      <c r="M334" s="41"/>
      <c r="N334" s="41"/>
      <c r="O334" s="58" t="s">
        <v>2</v>
      </c>
      <c r="P334" s="41"/>
      <c r="Q334" s="41"/>
    </row>
    <row r="335" spans="1:17" s="36" customFormat="1" ht="11.25" outlineLevel="4" x14ac:dyDescent="0.2">
      <c r="A335" s="37"/>
      <c r="B335" s="38"/>
      <c r="C335" s="39" t="s">
        <v>1205</v>
      </c>
      <c r="D335" s="39"/>
      <c r="E335" s="38"/>
      <c r="F335" s="40">
        <v>0.32400000000000007</v>
      </c>
      <c r="G335" s="41"/>
      <c r="H335" s="42"/>
      <c r="I335" s="482"/>
      <c r="J335" s="43"/>
      <c r="K335" s="44"/>
      <c r="L335" s="41"/>
      <c r="M335" s="41"/>
      <c r="N335" s="41"/>
      <c r="O335" s="58" t="s">
        <v>2</v>
      </c>
      <c r="P335" s="41"/>
      <c r="Q335" s="41"/>
    </row>
    <row r="336" spans="1:17" s="30" customFormat="1" ht="24" outlineLevel="3" x14ac:dyDescent="0.2">
      <c r="A336" s="12">
        <v>7</v>
      </c>
      <c r="B336" s="31" t="s">
        <v>590</v>
      </c>
      <c r="C336" s="32" t="s">
        <v>1908</v>
      </c>
      <c r="D336" s="32" t="s">
        <v>57</v>
      </c>
      <c r="E336" s="13" t="s">
        <v>7</v>
      </c>
      <c r="F336" s="33">
        <v>71</v>
      </c>
      <c r="G336" s="14">
        <v>0</v>
      </c>
      <c r="H336" s="33">
        <f>F336*(1+G336/100)</f>
        <v>71</v>
      </c>
      <c r="I336" s="475"/>
      <c r="J336" s="15">
        <f>H336*I336</f>
        <v>0</v>
      </c>
      <c r="K336" s="34"/>
      <c r="L336" s="35">
        <f>H336*K336</f>
        <v>0</v>
      </c>
      <c r="M336" s="34">
        <v>2.4649999999999998E-2</v>
      </c>
      <c r="N336" s="35">
        <f>H336*M336</f>
        <v>1.7501499999999999</v>
      </c>
      <c r="O336" s="15">
        <v>21</v>
      </c>
      <c r="P336" s="15">
        <f>J336*(O336/100)</f>
        <v>0</v>
      </c>
      <c r="Q336" s="15">
        <f>J336+P336</f>
        <v>0</v>
      </c>
    </row>
    <row r="337" spans="1:17" s="30" customFormat="1" ht="12" outlineLevel="3" x14ac:dyDescent="0.2">
      <c r="A337" s="12">
        <v>8</v>
      </c>
      <c r="B337" s="31" t="s">
        <v>275</v>
      </c>
      <c r="C337" s="32" t="s">
        <v>1793</v>
      </c>
      <c r="D337" s="32" t="s">
        <v>57</v>
      </c>
      <c r="E337" s="13" t="s">
        <v>7</v>
      </c>
      <c r="F337" s="33">
        <v>71</v>
      </c>
      <c r="G337" s="14">
        <v>0</v>
      </c>
      <c r="H337" s="33">
        <f>F337*(1+G337/100)</f>
        <v>71</v>
      </c>
      <c r="I337" s="475"/>
      <c r="J337" s="15">
        <f>H337*I337</f>
        <v>0</v>
      </c>
      <c r="K337" s="34"/>
      <c r="L337" s="35">
        <f>H337*K337</f>
        <v>0</v>
      </c>
      <c r="M337" s="34">
        <v>8.0000000000000002E-3</v>
      </c>
      <c r="N337" s="35">
        <f>H337*M337</f>
        <v>0.56800000000000006</v>
      </c>
      <c r="O337" s="15">
        <v>21</v>
      </c>
      <c r="P337" s="15">
        <f>J337*(O337/100)</f>
        <v>0</v>
      </c>
      <c r="Q337" s="15">
        <f>J337+P337</f>
        <v>0</v>
      </c>
    </row>
    <row r="338" spans="1:17" s="30" customFormat="1" ht="24" outlineLevel="3" x14ac:dyDescent="0.2">
      <c r="A338" s="12">
        <v>9</v>
      </c>
      <c r="B338" s="31" t="s">
        <v>264</v>
      </c>
      <c r="C338" s="32" t="s">
        <v>1949</v>
      </c>
      <c r="D338" s="32" t="s">
        <v>70</v>
      </c>
      <c r="E338" s="13" t="s">
        <v>7</v>
      </c>
      <c r="F338" s="33">
        <v>356.85999999999996</v>
      </c>
      <c r="G338" s="14">
        <v>0</v>
      </c>
      <c r="H338" s="33">
        <f>F338*(1+G338/100)</f>
        <v>356.85999999999996</v>
      </c>
      <c r="I338" s="475"/>
      <c r="J338" s="15">
        <f>H338*I338</f>
        <v>0</v>
      </c>
      <c r="K338" s="34"/>
      <c r="L338" s="35">
        <f>H338*K338</f>
        <v>0</v>
      </c>
      <c r="M338" s="34">
        <v>1.721E-2</v>
      </c>
      <c r="N338" s="35">
        <f>H338*M338</f>
        <v>6.1415605999999991</v>
      </c>
      <c r="O338" s="15">
        <v>21</v>
      </c>
      <c r="P338" s="15">
        <f>J338*(O338/100)</f>
        <v>0</v>
      </c>
      <c r="Q338" s="15">
        <f>J338+P338</f>
        <v>0</v>
      </c>
    </row>
    <row r="339" spans="1:17" s="36" customFormat="1" ht="11.25" outlineLevel="4" x14ac:dyDescent="0.2">
      <c r="A339" s="37"/>
      <c r="B339" s="38"/>
      <c r="C339" s="39" t="s">
        <v>29</v>
      </c>
      <c r="D339" s="39"/>
      <c r="E339" s="38"/>
      <c r="F339" s="40">
        <v>0</v>
      </c>
      <c r="G339" s="41"/>
      <c r="H339" s="42"/>
      <c r="I339" s="482"/>
      <c r="J339" s="43"/>
      <c r="K339" s="44"/>
      <c r="L339" s="41"/>
      <c r="M339" s="41"/>
      <c r="N339" s="41"/>
      <c r="O339" s="58" t="s">
        <v>2</v>
      </c>
      <c r="P339" s="41"/>
      <c r="Q339" s="41"/>
    </row>
    <row r="340" spans="1:17" s="36" customFormat="1" ht="11.25" outlineLevel="4" x14ac:dyDescent="0.2">
      <c r="A340" s="37"/>
      <c r="B340" s="38"/>
      <c r="C340" s="39" t="s">
        <v>1575</v>
      </c>
      <c r="D340" s="39"/>
      <c r="E340" s="38"/>
      <c r="F340" s="40">
        <v>0</v>
      </c>
      <c r="G340" s="41"/>
      <c r="H340" s="42"/>
      <c r="I340" s="482"/>
      <c r="J340" s="43"/>
      <c r="K340" s="44"/>
      <c r="L340" s="41"/>
      <c r="M340" s="41"/>
      <c r="N340" s="41"/>
      <c r="O340" s="58" t="s">
        <v>2</v>
      </c>
      <c r="P340" s="41"/>
      <c r="Q340" s="41"/>
    </row>
    <row r="341" spans="1:17" s="36" customFormat="1" ht="11.25" outlineLevel="4" x14ac:dyDescent="0.2">
      <c r="A341" s="37"/>
      <c r="B341" s="38"/>
      <c r="C341" s="39" t="s">
        <v>1390</v>
      </c>
      <c r="D341" s="39"/>
      <c r="E341" s="38"/>
      <c r="F341" s="40">
        <v>356.85999999999996</v>
      </c>
      <c r="G341" s="41"/>
      <c r="H341" s="42"/>
      <c r="I341" s="482"/>
      <c r="J341" s="43"/>
      <c r="K341" s="44"/>
      <c r="L341" s="41"/>
      <c r="M341" s="41"/>
      <c r="N341" s="41"/>
      <c r="O341" s="58" t="s">
        <v>2</v>
      </c>
      <c r="P341" s="41"/>
      <c r="Q341" s="41"/>
    </row>
    <row r="342" spans="1:17" s="30" customFormat="1" ht="24" outlineLevel="3" x14ac:dyDescent="0.2">
      <c r="A342" s="12">
        <v>10</v>
      </c>
      <c r="B342" s="31" t="s">
        <v>576</v>
      </c>
      <c r="C342" s="32" t="s">
        <v>1919</v>
      </c>
      <c r="D342" s="32"/>
      <c r="E342" s="13" t="s">
        <v>7</v>
      </c>
      <c r="F342" s="33">
        <v>3.1</v>
      </c>
      <c r="G342" s="14">
        <v>0</v>
      </c>
      <c r="H342" s="33">
        <f>F342*(1+G342/100)</f>
        <v>3.1</v>
      </c>
      <c r="I342" s="475"/>
      <c r="J342" s="15">
        <f>H342*I342</f>
        <v>0</v>
      </c>
      <c r="K342" s="34"/>
      <c r="L342" s="35">
        <f>H342*K342</f>
        <v>0</v>
      </c>
      <c r="M342" s="34">
        <v>1.721E-2</v>
      </c>
      <c r="N342" s="35">
        <f>H342*M342</f>
        <v>5.3351000000000003E-2</v>
      </c>
      <c r="O342" s="15">
        <v>21</v>
      </c>
      <c r="P342" s="15">
        <f>J342*(O342/100)</f>
        <v>0</v>
      </c>
      <c r="Q342" s="15">
        <f>J342+P342</f>
        <v>0</v>
      </c>
    </row>
    <row r="343" spans="1:17" s="36" customFormat="1" ht="11.25" outlineLevel="4" x14ac:dyDescent="0.2">
      <c r="A343" s="37"/>
      <c r="B343" s="38"/>
      <c r="C343" s="39" t="s">
        <v>1404</v>
      </c>
      <c r="D343" s="39"/>
      <c r="E343" s="38"/>
      <c r="F343" s="40">
        <v>0</v>
      </c>
      <c r="G343" s="41"/>
      <c r="H343" s="42"/>
      <c r="I343" s="482"/>
      <c r="J343" s="43"/>
      <c r="K343" s="44"/>
      <c r="L343" s="41"/>
      <c r="M343" s="41"/>
      <c r="N343" s="41"/>
      <c r="O343" s="58" t="s">
        <v>2</v>
      </c>
      <c r="P343" s="41"/>
      <c r="Q343" s="41"/>
    </row>
    <row r="344" spans="1:17" s="36" customFormat="1" ht="11.25" outlineLevel="4" x14ac:dyDescent="0.2">
      <c r="A344" s="37"/>
      <c r="B344" s="38"/>
      <c r="C344" s="39" t="s">
        <v>196</v>
      </c>
      <c r="D344" s="39"/>
      <c r="E344" s="38"/>
      <c r="F344" s="40">
        <v>3.1</v>
      </c>
      <c r="G344" s="41"/>
      <c r="H344" s="42"/>
      <c r="I344" s="482"/>
      <c r="J344" s="43"/>
      <c r="K344" s="44"/>
      <c r="L344" s="41"/>
      <c r="M344" s="41"/>
      <c r="N344" s="41"/>
      <c r="O344" s="58" t="s">
        <v>2</v>
      </c>
      <c r="P344" s="41"/>
      <c r="Q344" s="41"/>
    </row>
    <row r="345" spans="1:17" s="30" customFormat="1" ht="24" outlineLevel="3" x14ac:dyDescent="0.2">
      <c r="A345" s="12">
        <v>11</v>
      </c>
      <c r="B345" s="31" t="s">
        <v>377</v>
      </c>
      <c r="C345" s="32" t="s">
        <v>1610</v>
      </c>
      <c r="D345" s="32" t="s">
        <v>105</v>
      </c>
      <c r="E345" s="13" t="s">
        <v>26</v>
      </c>
      <c r="F345" s="33">
        <v>8</v>
      </c>
      <c r="G345" s="14">
        <v>0</v>
      </c>
      <c r="H345" s="33">
        <f>F345*(1+G345/100)</f>
        <v>8</v>
      </c>
      <c r="I345" s="475"/>
      <c r="J345" s="15">
        <f>H345*I345</f>
        <v>0</v>
      </c>
      <c r="K345" s="34"/>
      <c r="L345" s="35">
        <f>H345*K345</f>
        <v>0</v>
      </c>
      <c r="M345" s="34">
        <v>0.154</v>
      </c>
      <c r="N345" s="35">
        <f>H345*M345</f>
        <v>1.232</v>
      </c>
      <c r="O345" s="15">
        <v>21</v>
      </c>
      <c r="P345" s="15">
        <f>J345*(O345/100)</f>
        <v>0</v>
      </c>
      <c r="Q345" s="15">
        <f>J345+P345</f>
        <v>0</v>
      </c>
    </row>
    <row r="346" spans="1:17" s="36" customFormat="1" ht="11.25" outlineLevel="4" x14ac:dyDescent="0.2">
      <c r="A346" s="37"/>
      <c r="B346" s="38"/>
      <c r="C346" s="39" t="s">
        <v>10</v>
      </c>
      <c r="D346" s="39"/>
      <c r="E346" s="38"/>
      <c r="F346" s="40">
        <v>8</v>
      </c>
      <c r="G346" s="41"/>
      <c r="H346" s="42"/>
      <c r="I346" s="482"/>
      <c r="J346" s="43"/>
      <c r="K346" s="44"/>
      <c r="L346" s="41"/>
      <c r="M346" s="41"/>
      <c r="N346" s="41"/>
      <c r="O346" s="58" t="s">
        <v>2</v>
      </c>
      <c r="P346" s="41"/>
      <c r="Q346" s="41"/>
    </row>
    <row r="347" spans="1:17" s="30" customFormat="1" ht="12" outlineLevel="3" x14ac:dyDescent="0.2">
      <c r="A347" s="12">
        <v>12</v>
      </c>
      <c r="B347" s="31" t="s">
        <v>378</v>
      </c>
      <c r="C347" s="32" t="s">
        <v>1776</v>
      </c>
      <c r="D347" s="32"/>
      <c r="E347" s="13" t="s">
        <v>3</v>
      </c>
      <c r="F347" s="33">
        <v>15.6</v>
      </c>
      <c r="G347" s="14">
        <v>0</v>
      </c>
      <c r="H347" s="33">
        <f>F347*(1+G347/100)</f>
        <v>15.6</v>
      </c>
      <c r="I347" s="475"/>
      <c r="J347" s="15">
        <f>H347*I347</f>
        <v>0</v>
      </c>
      <c r="K347" s="34"/>
      <c r="L347" s="35">
        <f>H347*K347</f>
        <v>0</v>
      </c>
      <c r="M347" s="34">
        <v>1.7999999999999999E-2</v>
      </c>
      <c r="N347" s="35">
        <f>H347*M347</f>
        <v>0.28079999999999999</v>
      </c>
      <c r="O347" s="15">
        <v>21</v>
      </c>
      <c r="P347" s="15">
        <f>J347*(O347/100)</f>
        <v>0</v>
      </c>
      <c r="Q347" s="15">
        <f>J347+P347</f>
        <v>0</v>
      </c>
    </row>
    <row r="348" spans="1:17" s="36" customFormat="1" ht="11.25" outlineLevel="4" x14ac:dyDescent="0.2">
      <c r="A348" s="37"/>
      <c r="B348" s="38"/>
      <c r="C348" s="39" t="s">
        <v>1470</v>
      </c>
      <c r="D348" s="39"/>
      <c r="E348" s="38"/>
      <c r="F348" s="40">
        <v>0</v>
      </c>
      <c r="G348" s="41"/>
      <c r="H348" s="42"/>
      <c r="I348" s="482"/>
      <c r="J348" s="43"/>
      <c r="K348" s="44"/>
      <c r="L348" s="41"/>
      <c r="M348" s="41"/>
      <c r="N348" s="41"/>
      <c r="O348" s="58" t="s">
        <v>2</v>
      </c>
      <c r="P348" s="41"/>
      <c r="Q348" s="41"/>
    </row>
    <row r="349" spans="1:17" s="36" customFormat="1" ht="11.25" outlineLevel="4" x14ac:dyDescent="0.2">
      <c r="A349" s="37"/>
      <c r="B349" s="38"/>
      <c r="C349" s="39" t="s">
        <v>1347</v>
      </c>
      <c r="D349" s="39"/>
      <c r="E349" s="38"/>
      <c r="F349" s="40">
        <v>15.6</v>
      </c>
      <c r="G349" s="41"/>
      <c r="H349" s="42"/>
      <c r="I349" s="482"/>
      <c r="J349" s="43"/>
      <c r="K349" s="44"/>
      <c r="L349" s="41"/>
      <c r="M349" s="41"/>
      <c r="N349" s="41"/>
      <c r="O349" s="58" t="s">
        <v>2</v>
      </c>
      <c r="P349" s="41"/>
      <c r="Q349" s="41"/>
    </row>
    <row r="350" spans="1:17" s="30" customFormat="1" ht="12" outlineLevel="3" x14ac:dyDescent="0.2">
      <c r="A350" s="12">
        <v>13</v>
      </c>
      <c r="B350" s="31" t="s">
        <v>379</v>
      </c>
      <c r="C350" s="32" t="s">
        <v>1777</v>
      </c>
      <c r="D350" s="32"/>
      <c r="E350" s="13" t="s">
        <v>3</v>
      </c>
      <c r="F350" s="33">
        <v>27.1</v>
      </c>
      <c r="G350" s="14">
        <v>0</v>
      </c>
      <c r="H350" s="33">
        <f>F350*(1+G350/100)</f>
        <v>27.1</v>
      </c>
      <c r="I350" s="475"/>
      <c r="J350" s="15">
        <f>H350*I350</f>
        <v>0</v>
      </c>
      <c r="K350" s="34"/>
      <c r="L350" s="35">
        <f>H350*K350</f>
        <v>0</v>
      </c>
      <c r="M350" s="34">
        <v>5.3999999999999999E-2</v>
      </c>
      <c r="N350" s="35">
        <f>H350*M350</f>
        <v>1.4634</v>
      </c>
      <c r="O350" s="15">
        <v>21</v>
      </c>
      <c r="P350" s="15">
        <f>J350*(O350/100)</f>
        <v>0</v>
      </c>
      <c r="Q350" s="15">
        <f>J350+P350</f>
        <v>0</v>
      </c>
    </row>
    <row r="351" spans="1:17" s="36" customFormat="1" ht="11.25" outlineLevel="4" x14ac:dyDescent="0.2">
      <c r="A351" s="37"/>
      <c r="B351" s="38"/>
      <c r="C351" s="39" t="s">
        <v>852</v>
      </c>
      <c r="D351" s="39"/>
      <c r="E351" s="38"/>
      <c r="F351" s="40">
        <v>0</v>
      </c>
      <c r="G351" s="41"/>
      <c r="H351" s="42"/>
      <c r="I351" s="482"/>
      <c r="J351" s="43"/>
      <c r="K351" s="44"/>
      <c r="L351" s="41"/>
      <c r="M351" s="41"/>
      <c r="N351" s="41"/>
      <c r="O351" s="58" t="s">
        <v>2</v>
      </c>
      <c r="P351" s="41"/>
      <c r="Q351" s="41"/>
    </row>
    <row r="352" spans="1:17" s="36" customFormat="1" ht="11.25" outlineLevel="4" x14ac:dyDescent="0.2">
      <c r="A352" s="37"/>
      <c r="B352" s="38"/>
      <c r="C352" s="39" t="s">
        <v>1612</v>
      </c>
      <c r="D352" s="39"/>
      <c r="E352" s="38"/>
      <c r="F352" s="40">
        <v>27.1</v>
      </c>
      <c r="G352" s="41"/>
      <c r="H352" s="42"/>
      <c r="I352" s="482"/>
      <c r="J352" s="43"/>
      <c r="K352" s="44"/>
      <c r="L352" s="41"/>
      <c r="M352" s="41"/>
      <c r="N352" s="41"/>
      <c r="O352" s="58" t="s">
        <v>2</v>
      </c>
      <c r="P352" s="41"/>
      <c r="Q352" s="41"/>
    </row>
    <row r="353" spans="1:17" s="30" customFormat="1" ht="24" outlineLevel="3" x14ac:dyDescent="0.2">
      <c r="A353" s="12">
        <v>14</v>
      </c>
      <c r="B353" s="31" t="s">
        <v>375</v>
      </c>
      <c r="C353" s="32" t="s">
        <v>1975</v>
      </c>
      <c r="D353" s="32"/>
      <c r="E353" s="13" t="s">
        <v>26</v>
      </c>
      <c r="F353" s="33">
        <v>1</v>
      </c>
      <c r="G353" s="14">
        <v>0</v>
      </c>
      <c r="H353" s="33">
        <f>F353*(1+G353/100)</f>
        <v>1</v>
      </c>
      <c r="I353" s="475"/>
      <c r="J353" s="15">
        <f>H353*I353</f>
        <v>0</v>
      </c>
      <c r="K353" s="34"/>
      <c r="L353" s="35">
        <f>H353*K353</f>
        <v>0</v>
      </c>
      <c r="M353" s="34">
        <v>0.41299999999999998</v>
      </c>
      <c r="N353" s="35">
        <f>H353*M353</f>
        <v>0.41299999999999998</v>
      </c>
      <c r="O353" s="15">
        <v>21</v>
      </c>
      <c r="P353" s="15">
        <f>J353*(O353/100)</f>
        <v>0</v>
      </c>
      <c r="Q353" s="15">
        <f>J353+P353</f>
        <v>0</v>
      </c>
    </row>
    <row r="354" spans="1:17" s="36" customFormat="1" ht="11.25" outlineLevel="4" x14ac:dyDescent="0.2">
      <c r="A354" s="37"/>
      <c r="B354" s="38"/>
      <c r="C354" s="39" t="s">
        <v>1511</v>
      </c>
      <c r="D354" s="39"/>
      <c r="E354" s="38"/>
      <c r="F354" s="40">
        <v>0</v>
      </c>
      <c r="G354" s="41"/>
      <c r="H354" s="42"/>
      <c r="I354" s="482"/>
      <c r="J354" s="43"/>
      <c r="K354" s="44"/>
      <c r="L354" s="41"/>
      <c r="M354" s="41"/>
      <c r="N354" s="41"/>
      <c r="O354" s="58" t="s">
        <v>2</v>
      </c>
      <c r="P354" s="41"/>
      <c r="Q354" s="41"/>
    </row>
    <row r="355" spans="1:17" s="36" customFormat="1" ht="11.25" outlineLevel="4" x14ac:dyDescent="0.2">
      <c r="A355" s="37"/>
      <c r="B355" s="38"/>
      <c r="C355" s="39" t="s">
        <v>436</v>
      </c>
      <c r="D355" s="39"/>
      <c r="E355" s="38"/>
      <c r="F355" s="40">
        <v>1</v>
      </c>
      <c r="G355" s="41"/>
      <c r="H355" s="42"/>
      <c r="I355" s="482"/>
      <c r="J355" s="43"/>
      <c r="K355" s="44"/>
      <c r="L355" s="41"/>
      <c r="M355" s="41"/>
      <c r="N355" s="41"/>
      <c r="O355" s="58" t="s">
        <v>2</v>
      </c>
      <c r="P355" s="41"/>
      <c r="Q355" s="41"/>
    </row>
    <row r="356" spans="1:17" s="30" customFormat="1" ht="24" outlineLevel="3" x14ac:dyDescent="0.2">
      <c r="A356" s="12">
        <v>15</v>
      </c>
      <c r="B356" s="31" t="s">
        <v>384</v>
      </c>
      <c r="C356" s="32" t="s">
        <v>1911</v>
      </c>
      <c r="D356" s="32"/>
      <c r="E356" s="13" t="s">
        <v>3</v>
      </c>
      <c r="F356" s="33">
        <v>5.3</v>
      </c>
      <c r="G356" s="14">
        <v>0</v>
      </c>
      <c r="H356" s="33">
        <f>F356*(1+G356/100)</f>
        <v>5.3</v>
      </c>
      <c r="I356" s="475"/>
      <c r="J356" s="15">
        <f>H356*I356</f>
        <v>0</v>
      </c>
      <c r="K356" s="34">
        <v>3.3999999999999998E-3</v>
      </c>
      <c r="L356" s="35">
        <f>H356*K356</f>
        <v>1.8019999999999998E-2</v>
      </c>
      <c r="M356" s="34">
        <v>0.126</v>
      </c>
      <c r="N356" s="35">
        <f>H356*M356</f>
        <v>0.66779999999999995</v>
      </c>
      <c r="O356" s="15">
        <v>21</v>
      </c>
      <c r="P356" s="15">
        <f>J356*(O356/100)</f>
        <v>0</v>
      </c>
      <c r="Q356" s="15">
        <f>J356+P356</f>
        <v>0</v>
      </c>
    </row>
    <row r="357" spans="1:17" s="36" customFormat="1" ht="11.25" outlineLevel="4" x14ac:dyDescent="0.2">
      <c r="A357" s="37"/>
      <c r="B357" s="38"/>
      <c r="C357" s="39" t="s">
        <v>1496</v>
      </c>
      <c r="D357" s="39"/>
      <c r="E357" s="38"/>
      <c r="F357" s="40">
        <v>0</v>
      </c>
      <c r="G357" s="41"/>
      <c r="H357" s="42"/>
      <c r="I357" s="482"/>
      <c r="J357" s="43"/>
      <c r="K357" s="44"/>
      <c r="L357" s="41"/>
      <c r="M357" s="41"/>
      <c r="N357" s="41"/>
      <c r="O357" s="58" t="s">
        <v>2</v>
      </c>
      <c r="P357" s="41"/>
      <c r="Q357" s="41"/>
    </row>
    <row r="358" spans="1:17" s="36" customFormat="1" ht="11.25" outlineLevel="4" x14ac:dyDescent="0.2">
      <c r="A358" s="37"/>
      <c r="B358" s="38"/>
      <c r="C358" s="39" t="s">
        <v>1534</v>
      </c>
      <c r="D358" s="39"/>
      <c r="E358" s="38"/>
      <c r="F358" s="40">
        <v>5.3</v>
      </c>
      <c r="G358" s="41"/>
      <c r="H358" s="42"/>
      <c r="I358" s="482"/>
      <c r="J358" s="43"/>
      <c r="K358" s="44"/>
      <c r="L358" s="41"/>
      <c r="M358" s="41"/>
      <c r="N358" s="41"/>
      <c r="O358" s="58" t="s">
        <v>2</v>
      </c>
      <c r="P358" s="41"/>
      <c r="Q358" s="41"/>
    </row>
    <row r="359" spans="1:17" s="30" customFormat="1" ht="24" outlineLevel="3" x14ac:dyDescent="0.2">
      <c r="A359" s="12">
        <v>16</v>
      </c>
      <c r="B359" s="31" t="s">
        <v>383</v>
      </c>
      <c r="C359" s="32" t="s">
        <v>1910</v>
      </c>
      <c r="D359" s="32"/>
      <c r="E359" s="13" t="s">
        <v>3</v>
      </c>
      <c r="F359" s="33">
        <v>1</v>
      </c>
      <c r="G359" s="14">
        <v>0</v>
      </c>
      <c r="H359" s="33">
        <f>F359*(1+G359/100)</f>
        <v>1</v>
      </c>
      <c r="I359" s="475"/>
      <c r="J359" s="15">
        <f>H359*I359</f>
        <v>0</v>
      </c>
      <c r="K359" s="34">
        <v>1.15E-3</v>
      </c>
      <c r="L359" s="35">
        <f>H359*K359</f>
        <v>1.15E-3</v>
      </c>
      <c r="M359" s="34">
        <v>3.1E-2</v>
      </c>
      <c r="N359" s="35">
        <f>H359*M359</f>
        <v>3.1E-2</v>
      </c>
      <c r="O359" s="15">
        <v>21</v>
      </c>
      <c r="P359" s="15">
        <f>J359*(O359/100)</f>
        <v>0</v>
      </c>
      <c r="Q359" s="15">
        <f>J359+P359</f>
        <v>0</v>
      </c>
    </row>
    <row r="360" spans="1:17" s="36" customFormat="1" ht="11.25" outlineLevel="4" x14ac:dyDescent="0.2">
      <c r="A360" s="37"/>
      <c r="B360" s="38"/>
      <c r="C360" s="39" t="s">
        <v>1530</v>
      </c>
      <c r="D360" s="39"/>
      <c r="E360" s="38"/>
      <c r="F360" s="40">
        <v>0</v>
      </c>
      <c r="G360" s="41"/>
      <c r="H360" s="42"/>
      <c r="I360" s="482"/>
      <c r="J360" s="43"/>
      <c r="K360" s="44"/>
      <c r="L360" s="41"/>
      <c r="M360" s="41"/>
      <c r="N360" s="41"/>
      <c r="O360" s="58" t="s">
        <v>2</v>
      </c>
      <c r="P360" s="41"/>
      <c r="Q360" s="41"/>
    </row>
    <row r="361" spans="1:17" s="36" customFormat="1" ht="11.25" outlineLevel="4" x14ac:dyDescent="0.2">
      <c r="A361" s="37"/>
      <c r="B361" s="38"/>
      <c r="C361" s="39" t="s">
        <v>1167</v>
      </c>
      <c r="D361" s="39"/>
      <c r="E361" s="38"/>
      <c r="F361" s="40">
        <v>1</v>
      </c>
      <c r="G361" s="41"/>
      <c r="H361" s="42"/>
      <c r="I361" s="482"/>
      <c r="J361" s="43"/>
      <c r="K361" s="44"/>
      <c r="L361" s="41"/>
      <c r="M361" s="41"/>
      <c r="N361" s="41"/>
      <c r="O361" s="58" t="s">
        <v>2</v>
      </c>
      <c r="P361" s="41"/>
      <c r="Q361" s="41"/>
    </row>
    <row r="362" spans="1:17" s="30" customFormat="1" ht="12" outlineLevel="3" x14ac:dyDescent="0.2">
      <c r="A362" s="12">
        <v>17</v>
      </c>
      <c r="B362" s="31" t="s">
        <v>385</v>
      </c>
      <c r="C362" s="32" t="s">
        <v>1786</v>
      </c>
      <c r="D362" s="32"/>
      <c r="E362" s="13" t="s">
        <v>3</v>
      </c>
      <c r="F362" s="33">
        <v>6.3</v>
      </c>
      <c r="G362" s="14">
        <v>0</v>
      </c>
      <c r="H362" s="33">
        <f>F362*(1+G362/100)</f>
        <v>6.3</v>
      </c>
      <c r="I362" s="475"/>
      <c r="J362" s="15">
        <f>H362*I362</f>
        <v>0</v>
      </c>
      <c r="K362" s="34"/>
      <c r="L362" s="35">
        <f>H362*K362</f>
        <v>0</v>
      </c>
      <c r="M362" s="34"/>
      <c r="N362" s="35">
        <f>H362*M362</f>
        <v>0</v>
      </c>
      <c r="O362" s="15">
        <v>21</v>
      </c>
      <c r="P362" s="15">
        <f>J362*(O362/100)</f>
        <v>0</v>
      </c>
      <c r="Q362" s="15">
        <f>J362+P362</f>
        <v>0</v>
      </c>
    </row>
    <row r="363" spans="1:17" s="36" customFormat="1" ht="11.25" outlineLevel="4" x14ac:dyDescent="0.2">
      <c r="A363" s="37"/>
      <c r="B363" s="38"/>
      <c r="C363" s="39" t="s">
        <v>207</v>
      </c>
      <c r="D363" s="39"/>
      <c r="E363" s="38"/>
      <c r="F363" s="40">
        <v>6.3</v>
      </c>
      <c r="G363" s="41"/>
      <c r="H363" s="42"/>
      <c r="I363" s="482"/>
      <c r="J363" s="43"/>
      <c r="K363" s="44"/>
      <c r="L363" s="41"/>
      <c r="M363" s="41"/>
      <c r="N363" s="41"/>
      <c r="O363" s="58" t="s">
        <v>2</v>
      </c>
      <c r="P363" s="41"/>
      <c r="Q363" s="41"/>
    </row>
    <row r="364" spans="1:17" s="60" customFormat="1" ht="12.75" customHeight="1" outlineLevel="3" x14ac:dyDescent="0.2">
      <c r="A364" s="61"/>
      <c r="B364" s="62"/>
      <c r="C364" s="63"/>
      <c r="D364" s="65"/>
      <c r="E364" s="62"/>
      <c r="F364" s="64"/>
      <c r="G364" s="65"/>
      <c r="H364" s="64"/>
      <c r="I364" s="483"/>
      <c r="J364" s="66"/>
      <c r="K364" s="67"/>
      <c r="L364" s="65"/>
      <c r="M364" s="65"/>
      <c r="N364" s="65"/>
      <c r="O364" s="59" t="s">
        <v>2</v>
      </c>
      <c r="P364" s="65"/>
      <c r="Q364" s="65"/>
    </row>
    <row r="365" spans="1:17" s="21" customFormat="1" ht="16.5" customHeight="1" outlineLevel="2" x14ac:dyDescent="0.2">
      <c r="A365" s="22"/>
      <c r="B365" s="23"/>
      <c r="C365" s="23" t="s">
        <v>858</v>
      </c>
      <c r="D365" s="29"/>
      <c r="E365" s="6"/>
      <c r="F365" s="24"/>
      <c r="G365" s="25"/>
      <c r="H365" s="24"/>
      <c r="I365" s="481"/>
      <c r="J365" s="26">
        <f>SUBTOTAL(9,J366:J394)</f>
        <v>0</v>
      </c>
      <c r="K365" s="27"/>
      <c r="L365" s="28">
        <f>SUBTOTAL(9,L366:L394)</f>
        <v>17.6526</v>
      </c>
      <c r="M365" s="25"/>
      <c r="N365" s="28">
        <f>SUBTOTAL(9,N366:N394)</f>
        <v>0</v>
      </c>
      <c r="O365" s="57" t="s">
        <v>2</v>
      </c>
      <c r="P365" s="26">
        <f>SUBTOTAL(9,P366:P394)</f>
        <v>0</v>
      </c>
      <c r="Q365" s="26">
        <f>SUBTOTAL(9,Q366:Q394)</f>
        <v>0</v>
      </c>
    </row>
    <row r="366" spans="1:17" s="30" customFormat="1" ht="24" outlineLevel="3" x14ac:dyDescent="0.2">
      <c r="A366" s="12">
        <v>1</v>
      </c>
      <c r="B366" s="31" t="s">
        <v>381</v>
      </c>
      <c r="C366" s="32" t="s">
        <v>1945</v>
      </c>
      <c r="D366" s="32" t="s">
        <v>23</v>
      </c>
      <c r="E366" s="13" t="s">
        <v>3</v>
      </c>
      <c r="F366" s="33">
        <v>630</v>
      </c>
      <c r="G366" s="14">
        <v>0</v>
      </c>
      <c r="H366" s="33">
        <f>F366*(1+G366/100)</f>
        <v>630</v>
      </c>
      <c r="I366" s="475"/>
      <c r="J366" s="15">
        <f>H366*I366</f>
        <v>0</v>
      </c>
      <c r="K366" s="34">
        <v>2.3619999999999999E-2</v>
      </c>
      <c r="L366" s="35">
        <f>H366*K366</f>
        <v>14.880599999999999</v>
      </c>
      <c r="M366" s="34"/>
      <c r="N366" s="35">
        <f>H366*M366</f>
        <v>0</v>
      </c>
      <c r="O366" s="15">
        <v>21</v>
      </c>
      <c r="P366" s="15">
        <f>J366*(O366/100)</f>
        <v>0</v>
      </c>
      <c r="Q366" s="15">
        <f>J366+P366</f>
        <v>0</v>
      </c>
    </row>
    <row r="367" spans="1:17" s="36" customFormat="1" ht="11.25" outlineLevel="4" x14ac:dyDescent="0.2">
      <c r="A367" s="37"/>
      <c r="B367" s="38"/>
      <c r="C367" s="39" t="s">
        <v>28</v>
      </c>
      <c r="D367" s="39"/>
      <c r="E367" s="38"/>
      <c r="F367" s="40">
        <v>0</v>
      </c>
      <c r="G367" s="41"/>
      <c r="H367" s="42"/>
      <c r="I367" s="482"/>
      <c r="J367" s="43"/>
      <c r="K367" s="44"/>
      <c r="L367" s="41"/>
      <c r="M367" s="41"/>
      <c r="N367" s="41"/>
      <c r="O367" s="58" t="s">
        <v>2</v>
      </c>
      <c r="P367" s="41"/>
      <c r="Q367" s="41"/>
    </row>
    <row r="368" spans="1:17" s="36" customFormat="1" ht="11.25" outlineLevel="4" x14ac:dyDescent="0.2">
      <c r="A368" s="37"/>
      <c r="B368" s="38"/>
      <c r="C368" s="39" t="s">
        <v>136</v>
      </c>
      <c r="D368" s="39"/>
      <c r="E368" s="38"/>
      <c r="F368" s="40">
        <v>14</v>
      </c>
      <c r="G368" s="41"/>
      <c r="H368" s="42"/>
      <c r="I368" s="482"/>
      <c r="J368" s="43"/>
      <c r="K368" s="44"/>
      <c r="L368" s="41"/>
      <c r="M368" s="41"/>
      <c r="N368" s="41"/>
      <c r="O368" s="58" t="s">
        <v>2</v>
      </c>
      <c r="P368" s="41"/>
      <c r="Q368" s="41"/>
    </row>
    <row r="369" spans="1:17" s="36" customFormat="1" ht="11.25" outlineLevel="4" x14ac:dyDescent="0.2">
      <c r="A369" s="37"/>
      <c r="B369" s="38"/>
      <c r="C369" s="39" t="s">
        <v>136</v>
      </c>
      <c r="D369" s="39"/>
      <c r="E369" s="38"/>
      <c r="F369" s="40">
        <v>14</v>
      </c>
      <c r="G369" s="41"/>
      <c r="H369" s="42"/>
      <c r="I369" s="482"/>
      <c r="J369" s="43"/>
      <c r="K369" s="44"/>
      <c r="L369" s="41"/>
      <c r="M369" s="41"/>
      <c r="N369" s="41"/>
      <c r="O369" s="58" t="s">
        <v>2</v>
      </c>
      <c r="P369" s="41"/>
      <c r="Q369" s="41"/>
    </row>
    <row r="370" spans="1:17" s="36" customFormat="1" ht="11.25" outlineLevel="4" x14ac:dyDescent="0.2">
      <c r="A370" s="37"/>
      <c r="B370" s="38"/>
      <c r="C370" s="39" t="s">
        <v>136</v>
      </c>
      <c r="D370" s="39"/>
      <c r="E370" s="38"/>
      <c r="F370" s="40">
        <v>14</v>
      </c>
      <c r="G370" s="41"/>
      <c r="H370" s="42"/>
      <c r="I370" s="482"/>
      <c r="J370" s="43"/>
      <c r="K370" s="44"/>
      <c r="L370" s="41"/>
      <c r="M370" s="41"/>
      <c r="N370" s="41"/>
      <c r="O370" s="58" t="s">
        <v>2</v>
      </c>
      <c r="P370" s="41"/>
      <c r="Q370" s="41"/>
    </row>
    <row r="371" spans="1:17" s="36" customFormat="1" ht="11.25" outlineLevel="4" x14ac:dyDescent="0.2">
      <c r="A371" s="37"/>
      <c r="B371" s="38"/>
      <c r="C371" s="39" t="s">
        <v>136</v>
      </c>
      <c r="D371" s="39"/>
      <c r="E371" s="38"/>
      <c r="F371" s="40">
        <v>14</v>
      </c>
      <c r="G371" s="41"/>
      <c r="H371" s="42"/>
      <c r="I371" s="482"/>
      <c r="J371" s="43"/>
      <c r="K371" s="44"/>
      <c r="L371" s="41"/>
      <c r="M371" s="41"/>
      <c r="N371" s="41"/>
      <c r="O371" s="58" t="s">
        <v>2</v>
      </c>
      <c r="P371" s="41"/>
      <c r="Q371" s="41"/>
    </row>
    <row r="372" spans="1:17" s="36" customFormat="1" ht="11.25" outlineLevel="4" x14ac:dyDescent="0.2">
      <c r="A372" s="37"/>
      <c r="B372" s="38"/>
      <c r="C372" s="39" t="s">
        <v>136</v>
      </c>
      <c r="D372" s="39"/>
      <c r="E372" s="38"/>
      <c r="F372" s="40">
        <v>14</v>
      </c>
      <c r="G372" s="41"/>
      <c r="H372" s="42"/>
      <c r="I372" s="482"/>
      <c r="J372" s="43"/>
      <c r="K372" s="44"/>
      <c r="L372" s="41"/>
      <c r="M372" s="41"/>
      <c r="N372" s="41"/>
      <c r="O372" s="58" t="s">
        <v>2</v>
      </c>
      <c r="P372" s="41"/>
      <c r="Q372" s="41"/>
    </row>
    <row r="373" spans="1:17" s="36" customFormat="1" ht="11.25" outlineLevel="4" x14ac:dyDescent="0.2">
      <c r="A373" s="37"/>
      <c r="B373" s="38"/>
      <c r="C373" s="39" t="s">
        <v>136</v>
      </c>
      <c r="D373" s="39"/>
      <c r="E373" s="38"/>
      <c r="F373" s="40">
        <v>14</v>
      </c>
      <c r="G373" s="41"/>
      <c r="H373" s="42"/>
      <c r="I373" s="482"/>
      <c r="J373" s="43"/>
      <c r="K373" s="44"/>
      <c r="L373" s="41"/>
      <c r="M373" s="41"/>
      <c r="N373" s="41"/>
      <c r="O373" s="58" t="s">
        <v>2</v>
      </c>
      <c r="P373" s="41"/>
      <c r="Q373" s="41"/>
    </row>
    <row r="374" spans="1:17" s="36" customFormat="1" ht="11.25" outlineLevel="4" x14ac:dyDescent="0.2">
      <c r="A374" s="37"/>
      <c r="B374" s="38"/>
      <c r="C374" s="39" t="s">
        <v>136</v>
      </c>
      <c r="D374" s="39"/>
      <c r="E374" s="38"/>
      <c r="F374" s="40">
        <v>14</v>
      </c>
      <c r="G374" s="41"/>
      <c r="H374" s="42"/>
      <c r="I374" s="482"/>
      <c r="J374" s="43"/>
      <c r="K374" s="44"/>
      <c r="L374" s="41"/>
      <c r="M374" s="41"/>
      <c r="N374" s="41"/>
      <c r="O374" s="58" t="s">
        <v>2</v>
      </c>
      <c r="P374" s="41"/>
      <c r="Q374" s="41"/>
    </row>
    <row r="375" spans="1:17" s="36" customFormat="1" ht="11.25" outlineLevel="4" x14ac:dyDescent="0.2">
      <c r="A375" s="37"/>
      <c r="B375" s="38"/>
      <c r="C375" s="39" t="s">
        <v>30</v>
      </c>
      <c r="D375" s="39"/>
      <c r="E375" s="38"/>
      <c r="F375" s="40">
        <v>0</v>
      </c>
      <c r="G375" s="41"/>
      <c r="H375" s="42"/>
      <c r="I375" s="482"/>
      <c r="J375" s="43"/>
      <c r="K375" s="44"/>
      <c r="L375" s="41"/>
      <c r="M375" s="41"/>
      <c r="N375" s="41"/>
      <c r="O375" s="58" t="s">
        <v>2</v>
      </c>
      <c r="P375" s="41"/>
      <c r="Q375" s="41"/>
    </row>
    <row r="376" spans="1:17" s="36" customFormat="1" ht="11.25" outlineLevel="4" x14ac:dyDescent="0.2">
      <c r="A376" s="37"/>
      <c r="B376" s="38"/>
      <c r="C376" s="39" t="s">
        <v>137</v>
      </c>
      <c r="D376" s="39"/>
      <c r="E376" s="38"/>
      <c r="F376" s="40">
        <v>21</v>
      </c>
      <c r="G376" s="41"/>
      <c r="H376" s="42"/>
      <c r="I376" s="482"/>
      <c r="J376" s="43"/>
      <c r="K376" s="44"/>
      <c r="L376" s="41"/>
      <c r="M376" s="41"/>
      <c r="N376" s="41"/>
      <c r="O376" s="58" t="s">
        <v>2</v>
      </c>
      <c r="P376" s="41"/>
      <c r="Q376" s="41"/>
    </row>
    <row r="377" spans="1:17" s="36" customFormat="1" ht="11.25" outlineLevel="4" x14ac:dyDescent="0.2">
      <c r="A377" s="37"/>
      <c r="B377" s="38"/>
      <c r="C377" s="39" t="s">
        <v>137</v>
      </c>
      <c r="D377" s="39"/>
      <c r="E377" s="38"/>
      <c r="F377" s="40">
        <v>21</v>
      </c>
      <c r="G377" s="41"/>
      <c r="H377" s="42"/>
      <c r="I377" s="482"/>
      <c r="J377" s="43"/>
      <c r="K377" s="44"/>
      <c r="L377" s="41"/>
      <c r="M377" s="41"/>
      <c r="N377" s="41"/>
      <c r="O377" s="58" t="s">
        <v>2</v>
      </c>
      <c r="P377" s="41"/>
      <c r="Q377" s="41"/>
    </row>
    <row r="378" spans="1:17" s="36" customFormat="1" ht="11.25" outlineLevel="4" x14ac:dyDescent="0.2">
      <c r="A378" s="37"/>
      <c r="B378" s="38"/>
      <c r="C378" s="39" t="s">
        <v>137</v>
      </c>
      <c r="D378" s="39"/>
      <c r="E378" s="38"/>
      <c r="F378" s="40">
        <v>21</v>
      </c>
      <c r="G378" s="41"/>
      <c r="H378" s="42"/>
      <c r="I378" s="482"/>
      <c r="J378" s="43"/>
      <c r="K378" s="44"/>
      <c r="L378" s="41"/>
      <c r="M378" s="41"/>
      <c r="N378" s="41"/>
      <c r="O378" s="58" t="s">
        <v>2</v>
      </c>
      <c r="P378" s="41"/>
      <c r="Q378" s="41"/>
    </row>
    <row r="379" spans="1:17" s="36" customFormat="1" ht="11.25" outlineLevel="4" x14ac:dyDescent="0.2">
      <c r="A379" s="37"/>
      <c r="B379" s="38"/>
      <c r="C379" s="39" t="s">
        <v>137</v>
      </c>
      <c r="D379" s="39"/>
      <c r="E379" s="38"/>
      <c r="F379" s="40">
        <v>21</v>
      </c>
      <c r="G379" s="41"/>
      <c r="H379" s="42"/>
      <c r="I379" s="482"/>
      <c r="J379" s="43"/>
      <c r="K379" s="44"/>
      <c r="L379" s="41"/>
      <c r="M379" s="41"/>
      <c r="N379" s="41"/>
      <c r="O379" s="58" t="s">
        <v>2</v>
      </c>
      <c r="P379" s="41"/>
      <c r="Q379" s="41"/>
    </row>
    <row r="380" spans="1:17" s="36" customFormat="1" ht="11.25" outlineLevel="4" x14ac:dyDescent="0.2">
      <c r="A380" s="37"/>
      <c r="B380" s="38"/>
      <c r="C380" s="39" t="s">
        <v>137</v>
      </c>
      <c r="D380" s="39"/>
      <c r="E380" s="38"/>
      <c r="F380" s="40">
        <v>21</v>
      </c>
      <c r="G380" s="41"/>
      <c r="H380" s="42"/>
      <c r="I380" s="482"/>
      <c r="J380" s="43"/>
      <c r="K380" s="44"/>
      <c r="L380" s="41"/>
      <c r="M380" s="41"/>
      <c r="N380" s="41"/>
      <c r="O380" s="58" t="s">
        <v>2</v>
      </c>
      <c r="P380" s="41"/>
      <c r="Q380" s="41"/>
    </row>
    <row r="381" spans="1:17" s="36" customFormat="1" ht="11.25" outlineLevel="4" x14ac:dyDescent="0.2">
      <c r="A381" s="37"/>
      <c r="B381" s="38"/>
      <c r="C381" s="39" t="s">
        <v>137</v>
      </c>
      <c r="D381" s="39"/>
      <c r="E381" s="38"/>
      <c r="F381" s="40">
        <v>21</v>
      </c>
      <c r="G381" s="41"/>
      <c r="H381" s="42"/>
      <c r="I381" s="482"/>
      <c r="J381" s="43"/>
      <c r="K381" s="44"/>
      <c r="L381" s="41"/>
      <c r="M381" s="41"/>
      <c r="N381" s="41"/>
      <c r="O381" s="58" t="s">
        <v>2</v>
      </c>
      <c r="P381" s="41"/>
      <c r="Q381" s="41"/>
    </row>
    <row r="382" spans="1:17" s="36" customFormat="1" ht="11.25" outlineLevel="4" x14ac:dyDescent="0.2">
      <c r="A382" s="37"/>
      <c r="B382" s="38"/>
      <c r="C382" s="39" t="s">
        <v>137</v>
      </c>
      <c r="D382" s="39"/>
      <c r="E382" s="38"/>
      <c r="F382" s="40">
        <v>21</v>
      </c>
      <c r="G382" s="41"/>
      <c r="H382" s="42"/>
      <c r="I382" s="482"/>
      <c r="J382" s="43"/>
      <c r="K382" s="44"/>
      <c r="L382" s="41"/>
      <c r="M382" s="41"/>
      <c r="N382" s="41"/>
      <c r="O382" s="58" t="s">
        <v>2</v>
      </c>
      <c r="P382" s="41"/>
      <c r="Q382" s="41"/>
    </row>
    <row r="383" spans="1:17" s="36" customFormat="1" ht="11.25" outlineLevel="4" x14ac:dyDescent="0.2">
      <c r="A383" s="37"/>
      <c r="B383" s="38"/>
      <c r="C383" s="39" t="s">
        <v>197</v>
      </c>
      <c r="D383" s="39"/>
      <c r="E383" s="38"/>
      <c r="F383" s="40">
        <v>91</v>
      </c>
      <c r="G383" s="41"/>
      <c r="H383" s="42"/>
      <c r="I383" s="482"/>
      <c r="J383" s="43"/>
      <c r="K383" s="44"/>
      <c r="L383" s="41"/>
      <c r="M383" s="41"/>
      <c r="N383" s="41"/>
      <c r="O383" s="58" t="s">
        <v>2</v>
      </c>
      <c r="P383" s="41"/>
      <c r="Q383" s="41"/>
    </row>
    <row r="384" spans="1:17" s="36" customFormat="1" ht="11.25" outlineLevel="4" x14ac:dyDescent="0.2">
      <c r="A384" s="37"/>
      <c r="B384" s="38"/>
      <c r="C384" s="39" t="s">
        <v>197</v>
      </c>
      <c r="D384" s="39"/>
      <c r="E384" s="38"/>
      <c r="F384" s="40">
        <v>91</v>
      </c>
      <c r="G384" s="41"/>
      <c r="H384" s="42"/>
      <c r="I384" s="482"/>
      <c r="J384" s="43"/>
      <c r="K384" s="44"/>
      <c r="L384" s="41"/>
      <c r="M384" s="41"/>
      <c r="N384" s="41"/>
      <c r="O384" s="58" t="s">
        <v>2</v>
      </c>
      <c r="P384" s="41"/>
      <c r="Q384" s="41"/>
    </row>
    <row r="385" spans="1:17" s="36" customFormat="1" ht="11.25" outlineLevel="4" x14ac:dyDescent="0.2">
      <c r="A385" s="37"/>
      <c r="B385" s="38"/>
      <c r="C385" s="39" t="s">
        <v>31</v>
      </c>
      <c r="D385" s="39"/>
      <c r="E385" s="38"/>
      <c r="F385" s="40">
        <v>0</v>
      </c>
      <c r="G385" s="41"/>
      <c r="H385" s="42"/>
      <c r="I385" s="482"/>
      <c r="J385" s="43"/>
      <c r="K385" s="44"/>
      <c r="L385" s="41"/>
      <c r="M385" s="41"/>
      <c r="N385" s="41"/>
      <c r="O385" s="58" t="s">
        <v>2</v>
      </c>
      <c r="P385" s="41"/>
      <c r="Q385" s="41"/>
    </row>
    <row r="386" spans="1:17" s="36" customFormat="1" ht="11.25" outlineLevel="4" x14ac:dyDescent="0.2">
      <c r="A386" s="37"/>
      <c r="B386" s="38"/>
      <c r="C386" s="39" t="s">
        <v>138</v>
      </c>
      <c r="D386" s="39"/>
      <c r="E386" s="38"/>
      <c r="F386" s="40">
        <v>28</v>
      </c>
      <c r="G386" s="41"/>
      <c r="H386" s="42"/>
      <c r="I386" s="482"/>
      <c r="J386" s="43"/>
      <c r="K386" s="44"/>
      <c r="L386" s="41"/>
      <c r="M386" s="41"/>
      <c r="N386" s="41"/>
      <c r="O386" s="58" t="s">
        <v>2</v>
      </c>
      <c r="P386" s="41"/>
      <c r="Q386" s="41"/>
    </row>
    <row r="387" spans="1:17" s="36" customFormat="1" ht="11.25" outlineLevel="4" x14ac:dyDescent="0.2">
      <c r="A387" s="37"/>
      <c r="B387" s="38"/>
      <c r="C387" s="39" t="s">
        <v>126</v>
      </c>
      <c r="D387" s="39"/>
      <c r="E387" s="38"/>
      <c r="F387" s="40">
        <v>0</v>
      </c>
      <c r="G387" s="41"/>
      <c r="H387" s="42"/>
      <c r="I387" s="482"/>
      <c r="J387" s="43"/>
      <c r="K387" s="44"/>
      <c r="L387" s="41"/>
      <c r="M387" s="41"/>
      <c r="N387" s="41"/>
      <c r="O387" s="58" t="s">
        <v>2</v>
      </c>
      <c r="P387" s="41"/>
      <c r="Q387" s="41"/>
    </row>
    <row r="388" spans="1:17" s="36" customFormat="1" ht="11.25" outlineLevel="4" x14ac:dyDescent="0.2">
      <c r="A388" s="37"/>
      <c r="B388" s="38"/>
      <c r="C388" s="39" t="s">
        <v>139</v>
      </c>
      <c r="D388" s="39"/>
      <c r="E388" s="38"/>
      <c r="F388" s="40">
        <v>35</v>
      </c>
      <c r="G388" s="41"/>
      <c r="H388" s="42"/>
      <c r="I388" s="482"/>
      <c r="J388" s="43"/>
      <c r="K388" s="44"/>
      <c r="L388" s="41"/>
      <c r="M388" s="41"/>
      <c r="N388" s="41"/>
      <c r="O388" s="58" t="s">
        <v>2</v>
      </c>
      <c r="P388" s="41"/>
      <c r="Q388" s="41"/>
    </row>
    <row r="389" spans="1:17" s="36" customFormat="1" ht="11.25" outlineLevel="4" x14ac:dyDescent="0.2">
      <c r="A389" s="37"/>
      <c r="B389" s="38"/>
      <c r="C389" s="39" t="s">
        <v>139</v>
      </c>
      <c r="D389" s="39"/>
      <c r="E389" s="38"/>
      <c r="F389" s="40">
        <v>35</v>
      </c>
      <c r="G389" s="41"/>
      <c r="H389" s="42"/>
      <c r="I389" s="482"/>
      <c r="J389" s="43"/>
      <c r="K389" s="44"/>
      <c r="L389" s="41"/>
      <c r="M389" s="41"/>
      <c r="N389" s="41"/>
      <c r="O389" s="58" t="s">
        <v>2</v>
      </c>
      <c r="P389" s="41"/>
      <c r="Q389" s="41"/>
    </row>
    <row r="390" spans="1:17" s="36" customFormat="1" ht="11.25" outlineLevel="4" x14ac:dyDescent="0.2">
      <c r="A390" s="37"/>
      <c r="B390" s="38"/>
      <c r="C390" s="39" t="s">
        <v>139</v>
      </c>
      <c r="D390" s="39"/>
      <c r="E390" s="38"/>
      <c r="F390" s="40">
        <v>35</v>
      </c>
      <c r="G390" s="41"/>
      <c r="H390" s="42"/>
      <c r="I390" s="482"/>
      <c r="J390" s="43"/>
      <c r="K390" s="44"/>
      <c r="L390" s="41"/>
      <c r="M390" s="41"/>
      <c r="N390" s="41"/>
      <c r="O390" s="58" t="s">
        <v>2</v>
      </c>
      <c r="P390" s="41"/>
      <c r="Q390" s="41"/>
    </row>
    <row r="391" spans="1:17" s="36" customFormat="1" ht="11.25" outlineLevel="4" x14ac:dyDescent="0.2">
      <c r="A391" s="37"/>
      <c r="B391" s="38"/>
      <c r="C391" s="39" t="s">
        <v>139</v>
      </c>
      <c r="D391" s="39"/>
      <c r="E391" s="38"/>
      <c r="F391" s="40">
        <v>35</v>
      </c>
      <c r="G391" s="41"/>
      <c r="H391" s="42"/>
      <c r="I391" s="482"/>
      <c r="J391" s="43"/>
      <c r="K391" s="44"/>
      <c r="L391" s="41"/>
      <c r="M391" s="41"/>
      <c r="N391" s="41"/>
      <c r="O391" s="58" t="s">
        <v>2</v>
      </c>
      <c r="P391" s="41"/>
      <c r="Q391" s="41"/>
    </row>
    <row r="392" spans="1:17" s="36" customFormat="1" ht="11.25" outlineLevel="4" x14ac:dyDescent="0.2">
      <c r="A392" s="37"/>
      <c r="B392" s="38"/>
      <c r="C392" s="39" t="s">
        <v>139</v>
      </c>
      <c r="D392" s="39"/>
      <c r="E392" s="38"/>
      <c r="F392" s="40">
        <v>35</v>
      </c>
      <c r="G392" s="41"/>
      <c r="H392" s="42"/>
      <c r="I392" s="482"/>
      <c r="J392" s="43"/>
      <c r="K392" s="44"/>
      <c r="L392" s="41"/>
      <c r="M392" s="41"/>
      <c r="N392" s="41"/>
      <c r="O392" s="58" t="s">
        <v>2</v>
      </c>
      <c r="P392" s="41"/>
      <c r="Q392" s="41"/>
    </row>
    <row r="393" spans="1:17" s="30" customFormat="1" ht="24" outlineLevel="3" x14ac:dyDescent="0.2">
      <c r="A393" s="12">
        <v>2</v>
      </c>
      <c r="B393" s="31" t="s">
        <v>382</v>
      </c>
      <c r="C393" s="32" t="s">
        <v>1961</v>
      </c>
      <c r="D393" s="32" t="s">
        <v>23</v>
      </c>
      <c r="E393" s="13" t="s">
        <v>3</v>
      </c>
      <c r="F393" s="33">
        <v>630</v>
      </c>
      <c r="G393" s="14">
        <v>0</v>
      </c>
      <c r="H393" s="33">
        <f>F393*(1+G393/100)</f>
        <v>630</v>
      </c>
      <c r="I393" s="475"/>
      <c r="J393" s="15">
        <f>H393*I393</f>
        <v>0</v>
      </c>
      <c r="K393" s="34">
        <v>4.4000000000000003E-3</v>
      </c>
      <c r="L393" s="35">
        <f>H393*K393</f>
        <v>2.7720000000000002</v>
      </c>
      <c r="M393" s="34"/>
      <c r="N393" s="35">
        <f>H393*M393</f>
        <v>0</v>
      </c>
      <c r="O393" s="15">
        <v>21</v>
      </c>
      <c r="P393" s="15">
        <f>J393*(O393/100)</f>
        <v>0</v>
      </c>
      <c r="Q393" s="15">
        <f>J393+P393</f>
        <v>0</v>
      </c>
    </row>
    <row r="394" spans="1:17" s="60" customFormat="1" ht="12.75" customHeight="1" outlineLevel="3" x14ac:dyDescent="0.2">
      <c r="A394" s="61"/>
      <c r="B394" s="62"/>
      <c r="C394" s="63"/>
      <c r="D394" s="65"/>
      <c r="E394" s="62"/>
      <c r="F394" s="64"/>
      <c r="G394" s="65"/>
      <c r="H394" s="64"/>
      <c r="I394" s="483"/>
      <c r="J394" s="66"/>
      <c r="K394" s="67"/>
      <c r="L394" s="65"/>
      <c r="M394" s="65"/>
      <c r="N394" s="65"/>
      <c r="O394" s="59" t="s">
        <v>2</v>
      </c>
      <c r="P394" s="65"/>
      <c r="Q394" s="65"/>
    </row>
    <row r="395" spans="1:17" s="21" customFormat="1" ht="16.5" customHeight="1" outlineLevel="2" x14ac:dyDescent="0.2">
      <c r="A395" s="22"/>
      <c r="B395" s="23"/>
      <c r="C395" s="23" t="s">
        <v>1461</v>
      </c>
      <c r="D395" s="29"/>
      <c r="E395" s="6"/>
      <c r="F395" s="24"/>
      <c r="G395" s="25"/>
      <c r="H395" s="24"/>
      <c r="I395" s="481"/>
      <c r="J395" s="26">
        <f>SUBTOTAL(9,J396:J407)</f>
        <v>0</v>
      </c>
      <c r="K395" s="27"/>
      <c r="L395" s="28">
        <f>SUBTOTAL(9,L396:L407)</f>
        <v>0</v>
      </c>
      <c r="M395" s="25"/>
      <c r="N395" s="28">
        <f>SUBTOTAL(9,N396:N407)</f>
        <v>0</v>
      </c>
      <c r="O395" s="57" t="s">
        <v>2</v>
      </c>
      <c r="P395" s="26">
        <f>SUBTOTAL(9,P396:P407)</f>
        <v>0</v>
      </c>
      <c r="Q395" s="26">
        <f>SUBTOTAL(9,Q396:Q407)</f>
        <v>0</v>
      </c>
    </row>
    <row r="396" spans="1:17" s="30" customFormat="1" ht="24" outlineLevel="3" x14ac:dyDescent="0.2">
      <c r="A396" s="12">
        <v>1</v>
      </c>
      <c r="B396" s="31" t="s">
        <v>389</v>
      </c>
      <c r="C396" s="32" t="s">
        <v>1986</v>
      </c>
      <c r="D396" s="32"/>
      <c r="E396" s="13" t="s">
        <v>4</v>
      </c>
      <c r="F396" s="33">
        <v>40.363376559999992</v>
      </c>
      <c r="G396" s="14">
        <v>0</v>
      </c>
      <c r="H396" s="33">
        <f>F396*(1+G396/100)</f>
        <v>40.363376559999992</v>
      </c>
      <c r="I396" s="475"/>
      <c r="J396" s="15">
        <f>H396*I396</f>
        <v>0</v>
      </c>
      <c r="K396" s="34"/>
      <c r="L396" s="35">
        <f>H396*K396</f>
        <v>0</v>
      </c>
      <c r="M396" s="34"/>
      <c r="N396" s="35">
        <f>H396*M396</f>
        <v>0</v>
      </c>
      <c r="O396" s="15">
        <v>21</v>
      </c>
      <c r="P396" s="15">
        <f>J396*(O396/100)</f>
        <v>0</v>
      </c>
      <c r="Q396" s="15">
        <f>J396+P396</f>
        <v>0</v>
      </c>
    </row>
    <row r="397" spans="1:17" s="30" customFormat="1" ht="24" outlineLevel="3" x14ac:dyDescent="0.2">
      <c r="A397" s="12">
        <v>2</v>
      </c>
      <c r="B397" s="31" t="s">
        <v>391</v>
      </c>
      <c r="C397" s="32" t="s">
        <v>1953</v>
      </c>
      <c r="D397" s="32"/>
      <c r="E397" s="13" t="s">
        <v>4</v>
      </c>
      <c r="F397" s="33">
        <v>40.363</v>
      </c>
      <c r="G397" s="14">
        <v>0</v>
      </c>
      <c r="H397" s="33">
        <f>F397*(1+G397/100)</f>
        <v>40.363</v>
      </c>
      <c r="I397" s="475"/>
      <c r="J397" s="15">
        <f>H397*I397</f>
        <v>0</v>
      </c>
      <c r="K397" s="34"/>
      <c r="L397" s="35">
        <f>H397*K397</f>
        <v>0</v>
      </c>
      <c r="M397" s="34"/>
      <c r="N397" s="35">
        <f>H397*M397</f>
        <v>0</v>
      </c>
      <c r="O397" s="15">
        <v>21</v>
      </c>
      <c r="P397" s="15">
        <f>J397*(O397/100)</f>
        <v>0</v>
      </c>
      <c r="Q397" s="15">
        <f>J397+P397</f>
        <v>0</v>
      </c>
    </row>
    <row r="398" spans="1:17" s="30" customFormat="1" ht="24" outlineLevel="3" x14ac:dyDescent="0.2">
      <c r="A398" s="12">
        <v>3</v>
      </c>
      <c r="B398" s="31" t="s">
        <v>390</v>
      </c>
      <c r="C398" s="32" t="s">
        <v>1878</v>
      </c>
      <c r="D398" s="32"/>
      <c r="E398" s="13" t="s">
        <v>4</v>
      </c>
      <c r="F398" s="33">
        <v>968.71199999999999</v>
      </c>
      <c r="G398" s="14">
        <v>0</v>
      </c>
      <c r="H398" s="33">
        <f>F398*(1+G398/100)</f>
        <v>968.71199999999999</v>
      </c>
      <c r="I398" s="475"/>
      <c r="J398" s="15">
        <f>H398*I398</f>
        <v>0</v>
      </c>
      <c r="K398" s="34"/>
      <c r="L398" s="35">
        <f>H398*K398</f>
        <v>0</v>
      </c>
      <c r="M398" s="34"/>
      <c r="N398" s="35">
        <f>H398*M398</f>
        <v>0</v>
      </c>
      <c r="O398" s="15">
        <v>21</v>
      </c>
      <c r="P398" s="15">
        <f>J398*(O398/100)</f>
        <v>0</v>
      </c>
      <c r="Q398" s="15">
        <f>J398+P398</f>
        <v>0</v>
      </c>
    </row>
    <row r="399" spans="1:17" s="36" customFormat="1" ht="11.25" outlineLevel="4" x14ac:dyDescent="0.2">
      <c r="A399" s="37"/>
      <c r="B399" s="38"/>
      <c r="C399" s="39" t="s">
        <v>204</v>
      </c>
      <c r="D399" s="39"/>
      <c r="E399" s="38"/>
      <c r="F399" s="40">
        <v>968.71199999999999</v>
      </c>
      <c r="G399" s="41"/>
      <c r="H399" s="42"/>
      <c r="I399" s="482"/>
      <c r="J399" s="43"/>
      <c r="K399" s="44"/>
      <c r="L399" s="41"/>
      <c r="M399" s="41"/>
      <c r="N399" s="41"/>
      <c r="O399" s="58" t="s">
        <v>2</v>
      </c>
      <c r="P399" s="41"/>
      <c r="Q399" s="41"/>
    </row>
    <row r="400" spans="1:17" s="30" customFormat="1" ht="24" outlineLevel="3" x14ac:dyDescent="0.2">
      <c r="A400" s="12">
        <v>4</v>
      </c>
      <c r="B400" s="31" t="s">
        <v>396</v>
      </c>
      <c r="C400" s="32" t="s">
        <v>1967</v>
      </c>
      <c r="D400" s="32"/>
      <c r="E400" s="13" t="s">
        <v>4</v>
      </c>
      <c r="F400" s="33">
        <v>4.7910000000000004</v>
      </c>
      <c r="G400" s="14">
        <v>0</v>
      </c>
      <c r="H400" s="33">
        <f t="shared" ref="H400:H406" si="0">F400*(1+G400/100)</f>
        <v>4.7910000000000004</v>
      </c>
      <c r="I400" s="475"/>
      <c r="J400" s="15">
        <f t="shared" ref="J400:J406" si="1">H400*I400</f>
        <v>0</v>
      </c>
      <c r="K400" s="34"/>
      <c r="L400" s="35">
        <f t="shared" ref="L400:L406" si="2">H400*K400</f>
        <v>0</v>
      </c>
      <c r="M400" s="34"/>
      <c r="N400" s="35">
        <f t="shared" ref="N400:N406" si="3">H400*M400</f>
        <v>0</v>
      </c>
      <c r="O400" s="15">
        <v>21</v>
      </c>
      <c r="P400" s="15">
        <f t="shared" ref="P400:P406" si="4">J400*(O400/100)</f>
        <v>0</v>
      </c>
      <c r="Q400" s="15">
        <f t="shared" ref="Q400:Q406" si="5">J400+P400</f>
        <v>0</v>
      </c>
    </row>
    <row r="401" spans="1:17" s="30" customFormat="1" ht="24" outlineLevel="3" x14ac:dyDescent="0.2">
      <c r="A401" s="12">
        <v>5</v>
      </c>
      <c r="B401" s="31" t="s">
        <v>392</v>
      </c>
      <c r="C401" s="32" t="s">
        <v>1966</v>
      </c>
      <c r="D401" s="32"/>
      <c r="E401" s="13" t="s">
        <v>4</v>
      </c>
      <c r="F401" s="33">
        <v>24.701000000000001</v>
      </c>
      <c r="G401" s="14">
        <v>0</v>
      </c>
      <c r="H401" s="33">
        <f t="shared" si="0"/>
        <v>24.701000000000001</v>
      </c>
      <c r="I401" s="475"/>
      <c r="J401" s="15">
        <f t="shared" si="1"/>
        <v>0</v>
      </c>
      <c r="K401" s="34"/>
      <c r="L401" s="35">
        <f t="shared" si="2"/>
        <v>0</v>
      </c>
      <c r="M401" s="34"/>
      <c r="N401" s="35">
        <f t="shared" si="3"/>
        <v>0</v>
      </c>
      <c r="O401" s="15">
        <v>21</v>
      </c>
      <c r="P401" s="15">
        <f t="shared" si="4"/>
        <v>0</v>
      </c>
      <c r="Q401" s="15">
        <f t="shared" si="5"/>
        <v>0</v>
      </c>
    </row>
    <row r="402" spans="1:17" s="30" customFormat="1" ht="12" outlineLevel="3" x14ac:dyDescent="0.2">
      <c r="A402" s="12">
        <v>6</v>
      </c>
      <c r="B402" s="31" t="s">
        <v>616</v>
      </c>
      <c r="C402" s="32" t="s">
        <v>1397</v>
      </c>
      <c r="D402" s="32"/>
      <c r="E402" s="13" t="s">
        <v>6</v>
      </c>
      <c r="F402" s="33">
        <v>55</v>
      </c>
      <c r="G402" s="14">
        <v>0</v>
      </c>
      <c r="H402" s="33">
        <f t="shared" si="0"/>
        <v>55</v>
      </c>
      <c r="I402" s="475"/>
      <c r="J402" s="15">
        <f t="shared" si="1"/>
        <v>0</v>
      </c>
      <c r="K402" s="34"/>
      <c r="L402" s="35">
        <f t="shared" si="2"/>
        <v>0</v>
      </c>
      <c r="M402" s="34"/>
      <c r="N402" s="35">
        <f t="shared" si="3"/>
        <v>0</v>
      </c>
      <c r="O402" s="15">
        <v>21</v>
      </c>
      <c r="P402" s="15">
        <f t="shared" si="4"/>
        <v>0</v>
      </c>
      <c r="Q402" s="15">
        <f t="shared" si="5"/>
        <v>0</v>
      </c>
    </row>
    <row r="403" spans="1:17" s="30" customFormat="1" ht="24" outlineLevel="3" x14ac:dyDescent="0.2">
      <c r="A403" s="12">
        <v>7</v>
      </c>
      <c r="B403" s="31" t="s">
        <v>394</v>
      </c>
      <c r="C403" s="32" t="s">
        <v>1981</v>
      </c>
      <c r="D403" s="32"/>
      <c r="E403" s="13" t="s">
        <v>4</v>
      </c>
      <c r="F403" s="33">
        <v>1.6910000000000001</v>
      </c>
      <c r="G403" s="14">
        <v>0</v>
      </c>
      <c r="H403" s="33">
        <f t="shared" si="0"/>
        <v>1.6910000000000001</v>
      </c>
      <c r="I403" s="475"/>
      <c r="J403" s="15">
        <f t="shared" si="1"/>
        <v>0</v>
      </c>
      <c r="K403" s="34"/>
      <c r="L403" s="35">
        <f t="shared" si="2"/>
        <v>0</v>
      </c>
      <c r="M403" s="34"/>
      <c r="N403" s="35">
        <f t="shared" si="3"/>
        <v>0</v>
      </c>
      <c r="O403" s="15">
        <v>21</v>
      </c>
      <c r="P403" s="15">
        <f t="shared" si="4"/>
        <v>0</v>
      </c>
      <c r="Q403" s="15">
        <f t="shared" si="5"/>
        <v>0</v>
      </c>
    </row>
    <row r="404" spans="1:17" s="30" customFormat="1" ht="24" outlineLevel="3" x14ac:dyDescent="0.2">
      <c r="A404" s="12">
        <v>8</v>
      </c>
      <c r="B404" s="31" t="s">
        <v>397</v>
      </c>
      <c r="C404" s="32" t="s">
        <v>1988</v>
      </c>
      <c r="D404" s="32"/>
      <c r="E404" s="13" t="s">
        <v>4</v>
      </c>
      <c r="F404" s="33">
        <v>6.4029999999999996</v>
      </c>
      <c r="G404" s="14">
        <v>0</v>
      </c>
      <c r="H404" s="33">
        <f t="shared" si="0"/>
        <v>6.4029999999999996</v>
      </c>
      <c r="I404" s="475"/>
      <c r="J404" s="15">
        <f t="shared" si="1"/>
        <v>0</v>
      </c>
      <c r="K404" s="34"/>
      <c r="L404" s="35">
        <f t="shared" si="2"/>
        <v>0</v>
      </c>
      <c r="M404" s="34"/>
      <c r="N404" s="35">
        <f t="shared" si="3"/>
        <v>0</v>
      </c>
      <c r="O404" s="15">
        <v>21</v>
      </c>
      <c r="P404" s="15">
        <f t="shared" si="4"/>
        <v>0</v>
      </c>
      <c r="Q404" s="15">
        <f t="shared" si="5"/>
        <v>0</v>
      </c>
    </row>
    <row r="405" spans="1:17" s="30" customFormat="1" ht="36" outlineLevel="3" x14ac:dyDescent="0.2">
      <c r="A405" s="12">
        <v>9</v>
      </c>
      <c r="B405" s="31" t="s">
        <v>395</v>
      </c>
      <c r="C405" s="32" t="s">
        <v>2039</v>
      </c>
      <c r="D405" s="32"/>
      <c r="E405" s="13" t="s">
        <v>4</v>
      </c>
      <c r="F405" s="33">
        <v>2.722</v>
      </c>
      <c r="G405" s="14">
        <v>0</v>
      </c>
      <c r="H405" s="33">
        <f t="shared" si="0"/>
        <v>2.722</v>
      </c>
      <c r="I405" s="475"/>
      <c r="J405" s="15">
        <f t="shared" si="1"/>
        <v>0</v>
      </c>
      <c r="K405" s="34"/>
      <c r="L405" s="35">
        <f t="shared" si="2"/>
        <v>0</v>
      </c>
      <c r="M405" s="34"/>
      <c r="N405" s="35">
        <f t="shared" si="3"/>
        <v>0</v>
      </c>
      <c r="O405" s="15">
        <v>21</v>
      </c>
      <c r="P405" s="15">
        <f t="shared" si="4"/>
        <v>0</v>
      </c>
      <c r="Q405" s="15">
        <f t="shared" si="5"/>
        <v>0</v>
      </c>
    </row>
    <row r="406" spans="1:17" s="30" customFormat="1" ht="12" outlineLevel="3" x14ac:dyDescent="0.2">
      <c r="A406" s="12">
        <v>10</v>
      </c>
      <c r="B406" s="31" t="s">
        <v>400</v>
      </c>
      <c r="C406" s="32" t="s">
        <v>1773</v>
      </c>
      <c r="D406" s="32"/>
      <c r="E406" s="13" t="s">
        <v>4</v>
      </c>
      <c r="F406" s="33">
        <v>45.669289742000018</v>
      </c>
      <c r="G406" s="14">
        <v>0</v>
      </c>
      <c r="H406" s="33">
        <f t="shared" si="0"/>
        <v>45.669289742000018</v>
      </c>
      <c r="I406" s="475"/>
      <c r="J406" s="15">
        <f t="shared" si="1"/>
        <v>0</v>
      </c>
      <c r="K406" s="34"/>
      <c r="L406" s="35">
        <f t="shared" si="2"/>
        <v>0</v>
      </c>
      <c r="M406" s="34"/>
      <c r="N406" s="35">
        <f t="shared" si="3"/>
        <v>0</v>
      </c>
      <c r="O406" s="15">
        <v>21</v>
      </c>
      <c r="P406" s="15">
        <f t="shared" si="4"/>
        <v>0</v>
      </c>
      <c r="Q406" s="15">
        <f t="shared" si="5"/>
        <v>0</v>
      </c>
    </row>
    <row r="407" spans="1:17" s="60" customFormat="1" ht="12.75" customHeight="1" outlineLevel="3" x14ac:dyDescent="0.2">
      <c r="A407" s="61"/>
      <c r="B407" s="62"/>
      <c r="C407" s="63"/>
      <c r="D407" s="65"/>
      <c r="E407" s="62"/>
      <c r="F407" s="64"/>
      <c r="G407" s="65"/>
      <c r="H407" s="64"/>
      <c r="I407" s="483"/>
      <c r="J407" s="66"/>
      <c r="K407" s="67"/>
      <c r="L407" s="65"/>
      <c r="M407" s="65"/>
      <c r="N407" s="65"/>
      <c r="O407" s="59" t="s">
        <v>2</v>
      </c>
      <c r="P407" s="65"/>
      <c r="Q407" s="65"/>
    </row>
    <row r="408" spans="1:17" s="60" customFormat="1" ht="12.75" customHeight="1" outlineLevel="2" x14ac:dyDescent="0.2">
      <c r="A408" s="61"/>
      <c r="B408" s="62"/>
      <c r="C408" s="63"/>
      <c r="D408" s="65"/>
      <c r="E408" s="62"/>
      <c r="F408" s="64"/>
      <c r="G408" s="65"/>
      <c r="H408" s="64"/>
      <c r="I408" s="483"/>
      <c r="J408" s="66"/>
      <c r="K408" s="67"/>
      <c r="L408" s="65"/>
      <c r="M408" s="65"/>
      <c r="N408" s="65"/>
      <c r="O408" s="59" t="s">
        <v>2</v>
      </c>
      <c r="P408" s="65"/>
      <c r="Q408" s="65"/>
    </row>
    <row r="409" spans="1:17" s="193" customFormat="1" ht="18.75" customHeight="1" outlineLevel="1" x14ac:dyDescent="0.2">
      <c r="A409" s="194"/>
      <c r="B409" s="195"/>
      <c r="C409" s="195" t="s">
        <v>1036</v>
      </c>
      <c r="D409" s="196"/>
      <c r="E409" s="197"/>
      <c r="F409" s="198"/>
      <c r="G409" s="199"/>
      <c r="H409" s="198"/>
      <c r="I409" s="480"/>
      <c r="J409" s="200">
        <f>SUBTOTAL(9,J410:J818)</f>
        <v>0</v>
      </c>
      <c r="K409" s="190"/>
      <c r="L409" s="191">
        <f>SUBTOTAL(9,L410:L818)</f>
        <v>28.1972004</v>
      </c>
      <c r="M409" s="189"/>
      <c r="N409" s="191">
        <f>SUBTOTAL(9,N410:N818)</f>
        <v>4.5893248</v>
      </c>
      <c r="O409" s="192" t="s">
        <v>2</v>
      </c>
      <c r="P409" s="187">
        <f>SUBTOTAL(9,P410:P818)</f>
        <v>0</v>
      </c>
      <c r="Q409" s="187">
        <f>SUBTOTAL(9,Q410:Q818)</f>
        <v>0</v>
      </c>
    </row>
    <row r="410" spans="1:17" s="21" customFormat="1" ht="16.5" customHeight="1" outlineLevel="2" x14ac:dyDescent="0.2">
      <c r="A410" s="22"/>
      <c r="B410" s="23"/>
      <c r="C410" s="23" t="s">
        <v>1597</v>
      </c>
      <c r="D410" s="29"/>
      <c r="E410" s="6"/>
      <c r="F410" s="24"/>
      <c r="G410" s="25"/>
      <c r="H410" s="24"/>
      <c r="I410" s="481"/>
      <c r="J410" s="26">
        <f>SUBTOTAL(9,J411:J414)</f>
        <v>0</v>
      </c>
      <c r="K410" s="27"/>
      <c r="L410" s="28">
        <f>SUBTOTAL(9,L411:L414)</f>
        <v>2.5599999999999998E-2</v>
      </c>
      <c r="M410" s="25"/>
      <c r="N410" s="28">
        <f>SUBTOTAL(9,N411:N414)</f>
        <v>0</v>
      </c>
      <c r="O410" s="57" t="s">
        <v>2</v>
      </c>
      <c r="P410" s="26">
        <f>SUBTOTAL(9,P411:P414)</f>
        <v>0</v>
      </c>
      <c r="Q410" s="26">
        <f>SUBTOTAL(9,Q411:Q414)</f>
        <v>0</v>
      </c>
    </row>
    <row r="411" spans="1:17" s="30" customFormat="1" ht="12" outlineLevel="3" x14ac:dyDescent="0.2">
      <c r="A411" s="12">
        <v>1</v>
      </c>
      <c r="B411" s="31" t="s">
        <v>563</v>
      </c>
      <c r="C411" s="32" t="s">
        <v>1615</v>
      </c>
      <c r="D411" s="32" t="s">
        <v>49</v>
      </c>
      <c r="E411" s="13" t="s">
        <v>26</v>
      </c>
      <c r="F411" s="33">
        <v>20</v>
      </c>
      <c r="G411" s="14">
        <v>0</v>
      </c>
      <c r="H411" s="33">
        <f>F411*(1+G411/100)</f>
        <v>20</v>
      </c>
      <c r="I411" s="475"/>
      <c r="J411" s="15">
        <f>H411*I411</f>
        <v>0</v>
      </c>
      <c r="K411" s="34">
        <v>8.0000000000000004E-4</v>
      </c>
      <c r="L411" s="35">
        <f>H411*K411</f>
        <v>1.6E-2</v>
      </c>
      <c r="M411" s="34"/>
      <c r="N411" s="35">
        <f>H411*M411</f>
        <v>0</v>
      </c>
      <c r="O411" s="15">
        <v>21</v>
      </c>
      <c r="P411" s="15">
        <f>J411*(O411/100)</f>
        <v>0</v>
      </c>
      <c r="Q411" s="15">
        <f>J411+P411</f>
        <v>0</v>
      </c>
    </row>
    <row r="412" spans="1:17" s="30" customFormat="1" ht="12" outlineLevel="3" x14ac:dyDescent="0.2">
      <c r="A412" s="12">
        <v>2</v>
      </c>
      <c r="B412" s="31" t="s">
        <v>561</v>
      </c>
      <c r="C412" s="32" t="s">
        <v>1722</v>
      </c>
      <c r="D412" s="32" t="s">
        <v>49</v>
      </c>
      <c r="E412" s="13" t="s">
        <v>26</v>
      </c>
      <c r="F412" s="33">
        <v>6</v>
      </c>
      <c r="G412" s="14">
        <v>0</v>
      </c>
      <c r="H412" s="33">
        <f>F412*(1+G412/100)</f>
        <v>6</v>
      </c>
      <c r="I412" s="475"/>
      <c r="J412" s="15">
        <f>H412*I412</f>
        <v>0</v>
      </c>
      <c r="K412" s="34">
        <v>8.0000000000000004E-4</v>
      </c>
      <c r="L412" s="35">
        <f>H412*K412</f>
        <v>4.8000000000000004E-3</v>
      </c>
      <c r="M412" s="34"/>
      <c r="N412" s="35">
        <f>H412*M412</f>
        <v>0</v>
      </c>
      <c r="O412" s="15">
        <v>21</v>
      </c>
      <c r="P412" s="15">
        <f>J412*(O412/100)</f>
        <v>0</v>
      </c>
      <c r="Q412" s="15">
        <f>J412+P412</f>
        <v>0</v>
      </c>
    </row>
    <row r="413" spans="1:17" s="30" customFormat="1" ht="12" outlineLevel="3" x14ac:dyDescent="0.2">
      <c r="A413" s="12">
        <v>3</v>
      </c>
      <c r="B413" s="31" t="s">
        <v>562</v>
      </c>
      <c r="C413" s="32" t="s">
        <v>1719</v>
      </c>
      <c r="D413" s="32" t="s">
        <v>49</v>
      </c>
      <c r="E413" s="13" t="s">
        <v>26</v>
      </c>
      <c r="F413" s="33">
        <v>6</v>
      </c>
      <c r="G413" s="14">
        <v>0</v>
      </c>
      <c r="H413" s="33">
        <f>F413*(1+G413/100)</f>
        <v>6</v>
      </c>
      <c r="I413" s="475"/>
      <c r="J413" s="15">
        <f>H413*I413</f>
        <v>0</v>
      </c>
      <c r="K413" s="34">
        <v>8.0000000000000004E-4</v>
      </c>
      <c r="L413" s="35">
        <f>H413*K413</f>
        <v>4.8000000000000004E-3</v>
      </c>
      <c r="M413" s="34"/>
      <c r="N413" s="35">
        <f>H413*M413</f>
        <v>0</v>
      </c>
      <c r="O413" s="15">
        <v>21</v>
      </c>
      <c r="P413" s="15">
        <f>J413*(O413/100)</f>
        <v>0</v>
      </c>
      <c r="Q413" s="15">
        <f>J413+P413</f>
        <v>0</v>
      </c>
    </row>
    <row r="414" spans="1:17" s="60" customFormat="1" ht="12.75" customHeight="1" outlineLevel="3" x14ac:dyDescent="0.2">
      <c r="A414" s="61"/>
      <c r="B414" s="62"/>
      <c r="C414" s="63"/>
      <c r="D414" s="65"/>
      <c r="E414" s="62"/>
      <c r="F414" s="64"/>
      <c r="G414" s="65"/>
      <c r="H414" s="64"/>
      <c r="I414" s="483"/>
      <c r="J414" s="66"/>
      <c r="K414" s="67"/>
      <c r="L414" s="65"/>
      <c r="M414" s="65"/>
      <c r="N414" s="65"/>
      <c r="O414" s="59" t="s">
        <v>2</v>
      </c>
      <c r="P414" s="65"/>
      <c r="Q414" s="65"/>
    </row>
    <row r="415" spans="1:17" s="21" customFormat="1" ht="16.5" customHeight="1" outlineLevel="2" x14ac:dyDescent="0.2">
      <c r="A415" s="22"/>
      <c r="B415" s="23"/>
      <c r="C415" s="23" t="s">
        <v>1490</v>
      </c>
      <c r="D415" s="29"/>
      <c r="E415" s="6"/>
      <c r="F415" s="24"/>
      <c r="G415" s="25"/>
      <c r="H415" s="24"/>
      <c r="I415" s="481"/>
      <c r="J415" s="26">
        <f>SUBTOTAL(9,J416:J572)</f>
        <v>0</v>
      </c>
      <c r="K415" s="27"/>
      <c r="L415" s="28">
        <f>SUBTOTAL(9,L416:L572)</f>
        <v>11.770467790000001</v>
      </c>
      <c r="M415" s="25"/>
      <c r="N415" s="28">
        <f>SUBTOTAL(9,N416:N572)</f>
        <v>1.8488560000000001</v>
      </c>
      <c r="O415" s="57" t="s">
        <v>2</v>
      </c>
      <c r="P415" s="26">
        <f>SUBTOTAL(9,P416:P572)</f>
        <v>0</v>
      </c>
      <c r="Q415" s="26">
        <f>SUBTOTAL(9,Q416:Q572)</f>
        <v>0</v>
      </c>
    </row>
    <row r="416" spans="1:17" s="30" customFormat="1" ht="24" outlineLevel="3" x14ac:dyDescent="0.2">
      <c r="A416" s="12">
        <v>1</v>
      </c>
      <c r="B416" s="31" t="s">
        <v>245</v>
      </c>
      <c r="C416" s="32" t="s">
        <v>1924</v>
      </c>
      <c r="D416" s="32" t="s">
        <v>22</v>
      </c>
      <c r="E416" s="13" t="s">
        <v>3</v>
      </c>
      <c r="F416" s="33">
        <v>38.400000000000013</v>
      </c>
      <c r="G416" s="14">
        <v>0</v>
      </c>
      <c r="H416" s="33">
        <f>F416*(1+G416/100)</f>
        <v>38.400000000000013</v>
      </c>
      <c r="I416" s="475"/>
      <c r="J416" s="15">
        <f>H416*I416</f>
        <v>0</v>
      </c>
      <c r="K416" s="34"/>
      <c r="L416" s="35">
        <f>H416*K416</f>
        <v>0</v>
      </c>
      <c r="M416" s="34">
        <v>4.4000000000000003E-3</v>
      </c>
      <c r="N416" s="35">
        <f>H416*M416</f>
        <v>0.16896000000000005</v>
      </c>
      <c r="O416" s="15">
        <v>21</v>
      </c>
      <c r="P416" s="15">
        <f>J416*(O416/100)</f>
        <v>0</v>
      </c>
      <c r="Q416" s="15">
        <f>J416+P416</f>
        <v>0</v>
      </c>
    </row>
    <row r="417" spans="1:17" s="36" customFormat="1" ht="11.25" outlineLevel="4" x14ac:dyDescent="0.2">
      <c r="A417" s="37"/>
      <c r="B417" s="38"/>
      <c r="C417" s="39" t="s">
        <v>28</v>
      </c>
      <c r="D417" s="39"/>
      <c r="E417" s="38"/>
      <c r="F417" s="40">
        <v>0</v>
      </c>
      <c r="G417" s="41"/>
      <c r="H417" s="42"/>
      <c r="I417" s="482"/>
      <c r="J417" s="43"/>
      <c r="K417" s="44"/>
      <c r="L417" s="41"/>
      <c r="M417" s="41"/>
      <c r="N417" s="41"/>
      <c r="O417" s="58" t="s">
        <v>2</v>
      </c>
      <c r="P417" s="41"/>
      <c r="Q417" s="41"/>
    </row>
    <row r="418" spans="1:17" s="36" customFormat="1" ht="11.25" outlineLevel="4" x14ac:dyDescent="0.2">
      <c r="A418" s="37"/>
      <c r="B418" s="38"/>
      <c r="C418" s="39" t="s">
        <v>530</v>
      </c>
      <c r="D418" s="39"/>
      <c r="E418" s="38"/>
      <c r="F418" s="40">
        <v>3.9000000000000004</v>
      </c>
      <c r="G418" s="41"/>
      <c r="H418" s="42"/>
      <c r="I418" s="482"/>
      <c r="J418" s="43"/>
      <c r="K418" s="44"/>
      <c r="L418" s="41"/>
      <c r="M418" s="41"/>
      <c r="N418" s="41"/>
      <c r="O418" s="58" t="s">
        <v>2</v>
      </c>
      <c r="P418" s="41"/>
      <c r="Q418" s="41"/>
    </row>
    <row r="419" spans="1:17" s="36" customFormat="1" ht="11.25" outlineLevel="4" x14ac:dyDescent="0.2">
      <c r="A419" s="37"/>
      <c r="B419" s="38"/>
      <c r="C419" s="39" t="s">
        <v>529</v>
      </c>
      <c r="D419" s="39"/>
      <c r="E419" s="38"/>
      <c r="F419" s="40">
        <v>3.5</v>
      </c>
      <c r="G419" s="41"/>
      <c r="H419" s="42"/>
      <c r="I419" s="482"/>
      <c r="J419" s="43"/>
      <c r="K419" s="44"/>
      <c r="L419" s="41"/>
      <c r="M419" s="41"/>
      <c r="N419" s="41"/>
      <c r="O419" s="58" t="s">
        <v>2</v>
      </c>
      <c r="P419" s="41"/>
      <c r="Q419" s="41"/>
    </row>
    <row r="420" spans="1:17" s="36" customFormat="1" ht="11.25" outlineLevel="4" x14ac:dyDescent="0.2">
      <c r="A420" s="37"/>
      <c r="B420" s="38"/>
      <c r="C420" s="39" t="s">
        <v>30</v>
      </c>
      <c r="D420" s="39"/>
      <c r="E420" s="38"/>
      <c r="F420" s="40">
        <v>0</v>
      </c>
      <c r="G420" s="41"/>
      <c r="H420" s="42"/>
      <c r="I420" s="482"/>
      <c r="J420" s="43"/>
      <c r="K420" s="44"/>
      <c r="L420" s="41"/>
      <c r="M420" s="41"/>
      <c r="N420" s="41"/>
      <c r="O420" s="58" t="s">
        <v>2</v>
      </c>
      <c r="P420" s="41"/>
      <c r="Q420" s="41"/>
    </row>
    <row r="421" spans="1:17" s="36" customFormat="1" ht="11.25" outlineLevel="4" x14ac:dyDescent="0.2">
      <c r="A421" s="37"/>
      <c r="B421" s="38"/>
      <c r="C421" s="39" t="s">
        <v>653</v>
      </c>
      <c r="D421" s="39"/>
      <c r="E421" s="38"/>
      <c r="F421" s="40">
        <v>4.5999999999999996</v>
      </c>
      <c r="G421" s="41"/>
      <c r="H421" s="42"/>
      <c r="I421" s="482"/>
      <c r="J421" s="43"/>
      <c r="K421" s="44"/>
      <c r="L421" s="41"/>
      <c r="M421" s="41"/>
      <c r="N421" s="41"/>
      <c r="O421" s="58" t="s">
        <v>2</v>
      </c>
      <c r="P421" s="41"/>
      <c r="Q421" s="41"/>
    </row>
    <row r="422" spans="1:17" s="36" customFormat="1" ht="11.25" outlineLevel="4" x14ac:dyDescent="0.2">
      <c r="A422" s="37"/>
      <c r="B422" s="38"/>
      <c r="C422" s="39" t="s">
        <v>653</v>
      </c>
      <c r="D422" s="39"/>
      <c r="E422" s="38"/>
      <c r="F422" s="40">
        <v>4.5999999999999996</v>
      </c>
      <c r="G422" s="41"/>
      <c r="H422" s="42"/>
      <c r="I422" s="482"/>
      <c r="J422" s="43"/>
      <c r="K422" s="44"/>
      <c r="L422" s="41"/>
      <c r="M422" s="41"/>
      <c r="N422" s="41"/>
      <c r="O422" s="58" t="s">
        <v>2</v>
      </c>
      <c r="P422" s="41"/>
      <c r="Q422" s="41"/>
    </row>
    <row r="423" spans="1:17" s="36" customFormat="1" ht="11.25" outlineLevel="4" x14ac:dyDescent="0.2">
      <c r="A423" s="37"/>
      <c r="B423" s="38"/>
      <c r="C423" s="39" t="s">
        <v>31</v>
      </c>
      <c r="D423" s="39"/>
      <c r="E423" s="38"/>
      <c r="F423" s="40">
        <v>0</v>
      </c>
      <c r="G423" s="41"/>
      <c r="H423" s="42"/>
      <c r="I423" s="482"/>
      <c r="J423" s="43"/>
      <c r="K423" s="44"/>
      <c r="L423" s="41"/>
      <c r="M423" s="41"/>
      <c r="N423" s="41"/>
      <c r="O423" s="58" t="s">
        <v>2</v>
      </c>
      <c r="P423" s="41"/>
      <c r="Q423" s="41"/>
    </row>
    <row r="424" spans="1:17" s="36" customFormat="1" ht="11.25" outlineLevel="4" x14ac:dyDescent="0.2">
      <c r="A424" s="37"/>
      <c r="B424" s="38"/>
      <c r="C424" s="39" t="s">
        <v>653</v>
      </c>
      <c r="D424" s="39"/>
      <c r="E424" s="38"/>
      <c r="F424" s="40">
        <v>4.5999999999999996</v>
      </c>
      <c r="G424" s="41"/>
      <c r="H424" s="42"/>
      <c r="I424" s="482"/>
      <c r="J424" s="43"/>
      <c r="K424" s="44"/>
      <c r="L424" s="41"/>
      <c r="M424" s="41"/>
      <c r="N424" s="41"/>
      <c r="O424" s="58" t="s">
        <v>2</v>
      </c>
      <c r="P424" s="41"/>
      <c r="Q424" s="41"/>
    </row>
    <row r="425" spans="1:17" s="36" customFormat="1" ht="11.25" outlineLevel="4" x14ac:dyDescent="0.2">
      <c r="A425" s="37"/>
      <c r="B425" s="38"/>
      <c r="C425" s="39" t="s">
        <v>653</v>
      </c>
      <c r="D425" s="39"/>
      <c r="E425" s="38"/>
      <c r="F425" s="40">
        <v>4.5999999999999996</v>
      </c>
      <c r="G425" s="41"/>
      <c r="H425" s="42"/>
      <c r="I425" s="482"/>
      <c r="J425" s="43"/>
      <c r="K425" s="44"/>
      <c r="L425" s="41"/>
      <c r="M425" s="41"/>
      <c r="N425" s="41"/>
      <c r="O425" s="58" t="s">
        <v>2</v>
      </c>
      <c r="P425" s="41"/>
      <c r="Q425" s="41"/>
    </row>
    <row r="426" spans="1:17" s="36" customFormat="1" ht="11.25" outlineLevel="4" x14ac:dyDescent="0.2">
      <c r="A426" s="37"/>
      <c r="B426" s="38"/>
      <c r="C426" s="39" t="s">
        <v>528</v>
      </c>
      <c r="D426" s="39"/>
      <c r="E426" s="38"/>
      <c r="F426" s="40">
        <v>2.0999999999999996</v>
      </c>
      <c r="G426" s="41"/>
      <c r="H426" s="42"/>
      <c r="I426" s="482"/>
      <c r="J426" s="43"/>
      <c r="K426" s="44"/>
      <c r="L426" s="41"/>
      <c r="M426" s="41"/>
      <c r="N426" s="41"/>
      <c r="O426" s="58" t="s">
        <v>2</v>
      </c>
      <c r="P426" s="41"/>
      <c r="Q426" s="41"/>
    </row>
    <row r="427" spans="1:17" s="36" customFormat="1" ht="11.25" outlineLevel="4" x14ac:dyDescent="0.2">
      <c r="A427" s="37"/>
      <c r="B427" s="38"/>
      <c r="C427" s="39" t="s">
        <v>528</v>
      </c>
      <c r="D427" s="39"/>
      <c r="E427" s="38"/>
      <c r="F427" s="40">
        <v>2.0999999999999996</v>
      </c>
      <c r="G427" s="41"/>
      <c r="H427" s="42"/>
      <c r="I427" s="482"/>
      <c r="J427" s="43"/>
      <c r="K427" s="44"/>
      <c r="L427" s="41"/>
      <c r="M427" s="41"/>
      <c r="N427" s="41"/>
      <c r="O427" s="58" t="s">
        <v>2</v>
      </c>
      <c r="P427" s="41"/>
      <c r="Q427" s="41"/>
    </row>
    <row r="428" spans="1:17" s="36" customFormat="1" ht="11.25" outlineLevel="4" x14ac:dyDescent="0.2">
      <c r="A428" s="37"/>
      <c r="B428" s="38"/>
      <c r="C428" s="39" t="s">
        <v>528</v>
      </c>
      <c r="D428" s="39"/>
      <c r="E428" s="38"/>
      <c r="F428" s="40">
        <v>2.0999999999999996</v>
      </c>
      <c r="G428" s="41"/>
      <c r="H428" s="42"/>
      <c r="I428" s="482"/>
      <c r="J428" s="43"/>
      <c r="K428" s="44"/>
      <c r="L428" s="41"/>
      <c r="M428" s="41"/>
      <c r="N428" s="41"/>
      <c r="O428" s="58" t="s">
        <v>2</v>
      </c>
      <c r="P428" s="41"/>
      <c r="Q428" s="41"/>
    </row>
    <row r="429" spans="1:17" s="36" customFormat="1" ht="11.25" outlineLevel="4" x14ac:dyDescent="0.2">
      <c r="A429" s="37"/>
      <c r="B429" s="38"/>
      <c r="C429" s="39" t="s">
        <v>528</v>
      </c>
      <c r="D429" s="39"/>
      <c r="E429" s="38"/>
      <c r="F429" s="40">
        <v>2.0999999999999996</v>
      </c>
      <c r="G429" s="41"/>
      <c r="H429" s="42"/>
      <c r="I429" s="482"/>
      <c r="J429" s="43"/>
      <c r="K429" s="44"/>
      <c r="L429" s="41"/>
      <c r="M429" s="41"/>
      <c r="N429" s="41"/>
      <c r="O429" s="58" t="s">
        <v>2</v>
      </c>
      <c r="P429" s="41"/>
      <c r="Q429" s="41"/>
    </row>
    <row r="430" spans="1:17" s="36" customFormat="1" ht="11.25" outlineLevel="4" x14ac:dyDescent="0.2">
      <c r="A430" s="37"/>
      <c r="B430" s="38"/>
      <c r="C430" s="39" t="s">
        <v>528</v>
      </c>
      <c r="D430" s="39"/>
      <c r="E430" s="38"/>
      <c r="F430" s="40">
        <v>2.0999999999999996</v>
      </c>
      <c r="G430" s="41"/>
      <c r="H430" s="42"/>
      <c r="I430" s="482"/>
      <c r="J430" s="43"/>
      <c r="K430" s="44"/>
      <c r="L430" s="41"/>
      <c r="M430" s="41"/>
      <c r="N430" s="41"/>
      <c r="O430" s="58" t="s">
        <v>2</v>
      </c>
      <c r="P430" s="41"/>
      <c r="Q430" s="41"/>
    </row>
    <row r="431" spans="1:17" s="36" customFormat="1" ht="11.25" outlineLevel="4" x14ac:dyDescent="0.2">
      <c r="A431" s="37"/>
      <c r="B431" s="38"/>
      <c r="C431" s="39" t="s">
        <v>528</v>
      </c>
      <c r="D431" s="39"/>
      <c r="E431" s="38"/>
      <c r="F431" s="40">
        <v>2.0999999999999996</v>
      </c>
      <c r="G431" s="41"/>
      <c r="H431" s="42"/>
      <c r="I431" s="482"/>
      <c r="J431" s="43"/>
      <c r="K431" s="44"/>
      <c r="L431" s="41"/>
      <c r="M431" s="41"/>
      <c r="N431" s="41"/>
      <c r="O431" s="58" t="s">
        <v>2</v>
      </c>
      <c r="P431" s="41"/>
      <c r="Q431" s="41"/>
    </row>
    <row r="432" spans="1:17" s="30" customFormat="1" ht="12" outlineLevel="3" x14ac:dyDescent="0.2">
      <c r="A432" s="12">
        <v>2</v>
      </c>
      <c r="B432" s="31" t="s">
        <v>246</v>
      </c>
      <c r="C432" s="32" t="s">
        <v>1592</v>
      </c>
      <c r="D432" s="32" t="s">
        <v>22</v>
      </c>
      <c r="E432" s="13" t="s">
        <v>3</v>
      </c>
      <c r="F432" s="33">
        <v>19.999999999999996</v>
      </c>
      <c r="G432" s="14">
        <v>0</v>
      </c>
      <c r="H432" s="33">
        <f>F432*(1+G432/100)</f>
        <v>19.999999999999996</v>
      </c>
      <c r="I432" s="475"/>
      <c r="J432" s="15">
        <f>H432*I432</f>
        <v>0</v>
      </c>
      <c r="K432" s="34"/>
      <c r="L432" s="35">
        <f>H432*K432</f>
        <v>0</v>
      </c>
      <c r="M432" s="34">
        <v>5.4400000000000004E-3</v>
      </c>
      <c r="N432" s="35">
        <f>H432*M432</f>
        <v>0.10879999999999999</v>
      </c>
      <c r="O432" s="15">
        <v>21</v>
      </c>
      <c r="P432" s="15">
        <f>J432*(O432/100)</f>
        <v>0</v>
      </c>
      <c r="Q432" s="15">
        <f>J432+P432</f>
        <v>0</v>
      </c>
    </row>
    <row r="433" spans="1:17" s="36" customFormat="1" ht="11.25" outlineLevel="4" x14ac:dyDescent="0.2">
      <c r="A433" s="37"/>
      <c r="B433" s="38"/>
      <c r="C433" s="39" t="s">
        <v>28</v>
      </c>
      <c r="D433" s="39"/>
      <c r="E433" s="38"/>
      <c r="F433" s="40">
        <v>0</v>
      </c>
      <c r="G433" s="41"/>
      <c r="H433" s="42"/>
      <c r="I433" s="482"/>
      <c r="J433" s="43"/>
      <c r="K433" s="44"/>
      <c r="L433" s="41"/>
      <c r="M433" s="41"/>
      <c r="N433" s="41"/>
      <c r="O433" s="58" t="s">
        <v>2</v>
      </c>
      <c r="P433" s="41"/>
      <c r="Q433" s="41"/>
    </row>
    <row r="434" spans="1:17" s="36" customFormat="1" ht="11.25" outlineLevel="4" x14ac:dyDescent="0.2">
      <c r="A434" s="37"/>
      <c r="B434" s="38"/>
      <c r="C434" s="39" t="s">
        <v>87</v>
      </c>
      <c r="D434" s="39"/>
      <c r="E434" s="38"/>
      <c r="F434" s="40">
        <v>2.7</v>
      </c>
      <c r="G434" s="41"/>
      <c r="H434" s="42"/>
      <c r="I434" s="482"/>
      <c r="J434" s="43"/>
      <c r="K434" s="44"/>
      <c r="L434" s="41"/>
      <c r="M434" s="41"/>
      <c r="N434" s="41"/>
      <c r="O434" s="58" t="s">
        <v>2</v>
      </c>
      <c r="P434" s="41"/>
      <c r="Q434" s="41"/>
    </row>
    <row r="435" spans="1:17" s="36" customFormat="1" ht="11.25" outlineLevel="4" x14ac:dyDescent="0.2">
      <c r="A435" s="37"/>
      <c r="B435" s="38"/>
      <c r="C435" s="39" t="s">
        <v>86</v>
      </c>
      <c r="D435" s="39"/>
      <c r="E435" s="38"/>
      <c r="F435" s="40">
        <v>2.2999999999999998</v>
      </c>
      <c r="G435" s="41"/>
      <c r="H435" s="42"/>
      <c r="I435" s="482"/>
      <c r="J435" s="43"/>
      <c r="K435" s="44"/>
      <c r="L435" s="41"/>
      <c r="M435" s="41"/>
      <c r="N435" s="41"/>
      <c r="O435" s="58" t="s">
        <v>2</v>
      </c>
      <c r="P435" s="41"/>
      <c r="Q435" s="41"/>
    </row>
    <row r="436" spans="1:17" s="36" customFormat="1" ht="11.25" outlineLevel="4" x14ac:dyDescent="0.2">
      <c r="A436" s="37"/>
      <c r="B436" s="38"/>
      <c r="C436" s="39" t="s">
        <v>30</v>
      </c>
      <c r="D436" s="39"/>
      <c r="E436" s="38"/>
      <c r="F436" s="40">
        <v>0</v>
      </c>
      <c r="G436" s="41"/>
      <c r="H436" s="42"/>
      <c r="I436" s="482"/>
      <c r="J436" s="43"/>
      <c r="K436" s="44"/>
      <c r="L436" s="41"/>
      <c r="M436" s="41"/>
      <c r="N436" s="41"/>
      <c r="O436" s="58" t="s">
        <v>2</v>
      </c>
      <c r="P436" s="41"/>
      <c r="Q436" s="41"/>
    </row>
    <row r="437" spans="1:17" s="36" customFormat="1" ht="11.25" outlineLevel="4" x14ac:dyDescent="0.2">
      <c r="A437" s="37"/>
      <c r="B437" s="38"/>
      <c r="C437" s="39" t="s">
        <v>87</v>
      </c>
      <c r="D437" s="39"/>
      <c r="E437" s="38"/>
      <c r="F437" s="40">
        <v>2.7</v>
      </c>
      <c r="G437" s="41"/>
      <c r="H437" s="42"/>
      <c r="I437" s="482"/>
      <c r="J437" s="43"/>
      <c r="K437" s="44"/>
      <c r="L437" s="41"/>
      <c r="M437" s="41"/>
      <c r="N437" s="41"/>
      <c r="O437" s="58" t="s">
        <v>2</v>
      </c>
      <c r="P437" s="41"/>
      <c r="Q437" s="41"/>
    </row>
    <row r="438" spans="1:17" s="36" customFormat="1" ht="11.25" outlineLevel="4" x14ac:dyDescent="0.2">
      <c r="A438" s="37"/>
      <c r="B438" s="38"/>
      <c r="C438" s="39" t="s">
        <v>87</v>
      </c>
      <c r="D438" s="39"/>
      <c r="E438" s="38"/>
      <c r="F438" s="40">
        <v>2.7</v>
      </c>
      <c r="G438" s="41"/>
      <c r="H438" s="42"/>
      <c r="I438" s="482"/>
      <c r="J438" s="43"/>
      <c r="K438" s="44"/>
      <c r="L438" s="41"/>
      <c r="M438" s="41"/>
      <c r="N438" s="41"/>
      <c r="O438" s="58" t="s">
        <v>2</v>
      </c>
      <c r="P438" s="41"/>
      <c r="Q438" s="41"/>
    </row>
    <row r="439" spans="1:17" s="36" customFormat="1" ht="11.25" outlineLevel="4" x14ac:dyDescent="0.2">
      <c r="A439" s="37"/>
      <c r="B439" s="38"/>
      <c r="C439" s="39" t="s">
        <v>31</v>
      </c>
      <c r="D439" s="39"/>
      <c r="E439" s="38"/>
      <c r="F439" s="40">
        <v>0</v>
      </c>
      <c r="G439" s="41"/>
      <c r="H439" s="42"/>
      <c r="I439" s="482"/>
      <c r="J439" s="43"/>
      <c r="K439" s="44"/>
      <c r="L439" s="41"/>
      <c r="M439" s="41"/>
      <c r="N439" s="41"/>
      <c r="O439" s="58" t="s">
        <v>2</v>
      </c>
      <c r="P439" s="41"/>
      <c r="Q439" s="41"/>
    </row>
    <row r="440" spans="1:17" s="36" customFormat="1" ht="11.25" outlineLevel="4" x14ac:dyDescent="0.2">
      <c r="A440" s="37"/>
      <c r="B440" s="38"/>
      <c r="C440" s="39" t="s">
        <v>87</v>
      </c>
      <c r="D440" s="39"/>
      <c r="E440" s="38"/>
      <c r="F440" s="40">
        <v>2.7</v>
      </c>
      <c r="G440" s="41"/>
      <c r="H440" s="42"/>
      <c r="I440" s="482"/>
      <c r="J440" s="43"/>
      <c r="K440" s="44"/>
      <c r="L440" s="41"/>
      <c r="M440" s="41"/>
      <c r="N440" s="41"/>
      <c r="O440" s="58" t="s">
        <v>2</v>
      </c>
      <c r="P440" s="41"/>
      <c r="Q440" s="41"/>
    </row>
    <row r="441" spans="1:17" s="36" customFormat="1" ht="11.25" outlineLevel="4" x14ac:dyDescent="0.2">
      <c r="A441" s="37"/>
      <c r="B441" s="38"/>
      <c r="C441" s="39" t="s">
        <v>87</v>
      </c>
      <c r="D441" s="39"/>
      <c r="E441" s="38"/>
      <c r="F441" s="40">
        <v>2.7</v>
      </c>
      <c r="G441" s="41"/>
      <c r="H441" s="42"/>
      <c r="I441" s="482"/>
      <c r="J441" s="43"/>
      <c r="K441" s="44"/>
      <c r="L441" s="41"/>
      <c r="M441" s="41"/>
      <c r="N441" s="41"/>
      <c r="O441" s="58" t="s">
        <v>2</v>
      </c>
      <c r="P441" s="41"/>
      <c r="Q441" s="41"/>
    </row>
    <row r="442" spans="1:17" s="36" customFormat="1" ht="11.25" outlineLevel="4" x14ac:dyDescent="0.2">
      <c r="A442" s="37"/>
      <c r="B442" s="38"/>
      <c r="C442" s="39" t="s">
        <v>9</v>
      </c>
      <c r="D442" s="39"/>
      <c r="E442" s="38"/>
      <c r="F442" s="40">
        <v>0.7</v>
      </c>
      <c r="G442" s="41"/>
      <c r="H442" s="42"/>
      <c r="I442" s="482"/>
      <c r="J442" s="43"/>
      <c r="K442" s="44"/>
      <c r="L442" s="41"/>
      <c r="M442" s="41"/>
      <c r="N442" s="41"/>
      <c r="O442" s="58" t="s">
        <v>2</v>
      </c>
      <c r="P442" s="41"/>
      <c r="Q442" s="41"/>
    </row>
    <row r="443" spans="1:17" s="36" customFormat="1" ht="11.25" outlineLevel="4" x14ac:dyDescent="0.2">
      <c r="A443" s="37"/>
      <c r="B443" s="38"/>
      <c r="C443" s="39" t="s">
        <v>9</v>
      </c>
      <c r="D443" s="39"/>
      <c r="E443" s="38"/>
      <c r="F443" s="40">
        <v>0.7</v>
      </c>
      <c r="G443" s="41"/>
      <c r="H443" s="42"/>
      <c r="I443" s="482"/>
      <c r="J443" s="43"/>
      <c r="K443" s="44"/>
      <c r="L443" s="41"/>
      <c r="M443" s="41"/>
      <c r="N443" s="41"/>
      <c r="O443" s="58" t="s">
        <v>2</v>
      </c>
      <c r="P443" s="41"/>
      <c r="Q443" s="41"/>
    </row>
    <row r="444" spans="1:17" s="36" customFormat="1" ht="11.25" outlineLevel="4" x14ac:dyDescent="0.2">
      <c r="A444" s="37"/>
      <c r="B444" s="38"/>
      <c r="C444" s="39" t="s">
        <v>9</v>
      </c>
      <c r="D444" s="39"/>
      <c r="E444" s="38"/>
      <c r="F444" s="40">
        <v>0.7</v>
      </c>
      <c r="G444" s="41"/>
      <c r="H444" s="42"/>
      <c r="I444" s="482"/>
      <c r="J444" s="43"/>
      <c r="K444" s="44"/>
      <c r="L444" s="41"/>
      <c r="M444" s="41"/>
      <c r="N444" s="41"/>
      <c r="O444" s="58" t="s">
        <v>2</v>
      </c>
      <c r="P444" s="41"/>
      <c r="Q444" s="41"/>
    </row>
    <row r="445" spans="1:17" s="36" customFormat="1" ht="11.25" outlineLevel="4" x14ac:dyDescent="0.2">
      <c r="A445" s="37"/>
      <c r="B445" s="38"/>
      <c r="C445" s="39" t="s">
        <v>9</v>
      </c>
      <c r="D445" s="39"/>
      <c r="E445" s="38"/>
      <c r="F445" s="40">
        <v>0.7</v>
      </c>
      <c r="G445" s="41"/>
      <c r="H445" s="42"/>
      <c r="I445" s="482"/>
      <c r="J445" s="43"/>
      <c r="K445" s="44"/>
      <c r="L445" s="41"/>
      <c r="M445" s="41"/>
      <c r="N445" s="41"/>
      <c r="O445" s="58" t="s">
        <v>2</v>
      </c>
      <c r="P445" s="41"/>
      <c r="Q445" s="41"/>
    </row>
    <row r="446" spans="1:17" s="36" customFormat="1" ht="11.25" outlineLevel="4" x14ac:dyDescent="0.2">
      <c r="A446" s="37"/>
      <c r="B446" s="38"/>
      <c r="C446" s="39" t="s">
        <v>9</v>
      </c>
      <c r="D446" s="39"/>
      <c r="E446" s="38"/>
      <c r="F446" s="40">
        <v>0.7</v>
      </c>
      <c r="G446" s="41"/>
      <c r="H446" s="42"/>
      <c r="I446" s="482"/>
      <c r="J446" s="43"/>
      <c r="K446" s="44"/>
      <c r="L446" s="41"/>
      <c r="M446" s="41"/>
      <c r="N446" s="41"/>
      <c r="O446" s="58" t="s">
        <v>2</v>
      </c>
      <c r="P446" s="41"/>
      <c r="Q446" s="41"/>
    </row>
    <row r="447" spans="1:17" s="36" customFormat="1" ht="11.25" outlineLevel="4" x14ac:dyDescent="0.2">
      <c r="A447" s="37"/>
      <c r="B447" s="38"/>
      <c r="C447" s="39" t="s">
        <v>9</v>
      </c>
      <c r="D447" s="39"/>
      <c r="E447" s="38"/>
      <c r="F447" s="40">
        <v>0.7</v>
      </c>
      <c r="G447" s="41"/>
      <c r="H447" s="42"/>
      <c r="I447" s="482"/>
      <c r="J447" s="43"/>
      <c r="K447" s="44"/>
      <c r="L447" s="41"/>
      <c r="M447" s="41"/>
      <c r="N447" s="41"/>
      <c r="O447" s="58" t="s">
        <v>2</v>
      </c>
      <c r="P447" s="41"/>
      <c r="Q447" s="41"/>
    </row>
    <row r="448" spans="1:17" s="30" customFormat="1" ht="24" outlineLevel="3" x14ac:dyDescent="0.2">
      <c r="A448" s="12">
        <v>3</v>
      </c>
      <c r="B448" s="31" t="s">
        <v>253</v>
      </c>
      <c r="C448" s="32" t="s">
        <v>1969</v>
      </c>
      <c r="D448" s="32" t="s">
        <v>22</v>
      </c>
      <c r="E448" s="13" t="s">
        <v>3</v>
      </c>
      <c r="F448" s="33">
        <v>38.4</v>
      </c>
      <c r="G448" s="14">
        <v>0</v>
      </c>
      <c r="H448" s="33">
        <f>F448*(1+G448/100)</f>
        <v>38.4</v>
      </c>
      <c r="I448" s="475"/>
      <c r="J448" s="15">
        <f>H448*I448</f>
        <v>0</v>
      </c>
      <c r="K448" s="34"/>
      <c r="L448" s="35">
        <f>H448*K448</f>
        <v>0</v>
      </c>
      <c r="M448" s="34">
        <v>4.4000000000000003E-3</v>
      </c>
      <c r="N448" s="35">
        <f>H448*M448</f>
        <v>0.16896</v>
      </c>
      <c r="O448" s="15">
        <v>21</v>
      </c>
      <c r="P448" s="15">
        <f>J448*(O448/100)</f>
        <v>0</v>
      </c>
      <c r="Q448" s="15">
        <f>J448+P448</f>
        <v>0</v>
      </c>
    </row>
    <row r="449" spans="1:17" s="30" customFormat="1" ht="24" outlineLevel="3" x14ac:dyDescent="0.2">
      <c r="A449" s="12">
        <v>4</v>
      </c>
      <c r="B449" s="31" t="s">
        <v>571</v>
      </c>
      <c r="C449" s="32" t="s">
        <v>1954</v>
      </c>
      <c r="D449" s="32" t="s">
        <v>22</v>
      </c>
      <c r="E449" s="13" t="s">
        <v>7</v>
      </c>
      <c r="F449" s="33">
        <v>8.1</v>
      </c>
      <c r="G449" s="14">
        <v>0</v>
      </c>
      <c r="H449" s="33">
        <f>F449*(1+G449/100)</f>
        <v>8.1</v>
      </c>
      <c r="I449" s="475"/>
      <c r="J449" s="15">
        <f>H449*I449</f>
        <v>0</v>
      </c>
      <c r="K449" s="34"/>
      <c r="L449" s="35">
        <f>H449*K449</f>
        <v>0</v>
      </c>
      <c r="M449" s="34">
        <v>1.4E-2</v>
      </c>
      <c r="N449" s="35">
        <f>H449*M449</f>
        <v>0.1134</v>
      </c>
      <c r="O449" s="15">
        <v>21</v>
      </c>
      <c r="P449" s="15">
        <f>J449*(O449/100)</f>
        <v>0</v>
      </c>
      <c r="Q449" s="15">
        <f>J449+P449</f>
        <v>0</v>
      </c>
    </row>
    <row r="450" spans="1:17" s="36" customFormat="1" ht="11.25" outlineLevel="4" x14ac:dyDescent="0.2">
      <c r="A450" s="37"/>
      <c r="B450" s="38"/>
      <c r="C450" s="39" t="s">
        <v>28</v>
      </c>
      <c r="D450" s="39"/>
      <c r="E450" s="38"/>
      <c r="F450" s="40">
        <v>0</v>
      </c>
      <c r="G450" s="41"/>
      <c r="H450" s="42"/>
      <c r="I450" s="482"/>
      <c r="J450" s="43"/>
      <c r="K450" s="44"/>
      <c r="L450" s="41"/>
      <c r="M450" s="41"/>
      <c r="N450" s="41"/>
      <c r="O450" s="58" t="s">
        <v>2</v>
      </c>
      <c r="P450" s="41"/>
      <c r="Q450" s="41"/>
    </row>
    <row r="451" spans="1:17" s="36" customFormat="1" ht="11.25" outlineLevel="4" x14ac:dyDescent="0.2">
      <c r="A451" s="37"/>
      <c r="B451" s="38"/>
      <c r="C451" s="39" t="s">
        <v>129</v>
      </c>
      <c r="D451" s="39"/>
      <c r="E451" s="38"/>
      <c r="F451" s="40">
        <v>0.81</v>
      </c>
      <c r="G451" s="41"/>
      <c r="H451" s="42"/>
      <c r="I451" s="482"/>
      <c r="J451" s="43"/>
      <c r="K451" s="44"/>
      <c r="L451" s="41"/>
      <c r="M451" s="41"/>
      <c r="N451" s="41"/>
      <c r="O451" s="58" t="s">
        <v>2</v>
      </c>
      <c r="P451" s="41"/>
      <c r="Q451" s="41"/>
    </row>
    <row r="452" spans="1:17" s="36" customFormat="1" ht="11.25" outlineLevel="4" x14ac:dyDescent="0.2">
      <c r="A452" s="37"/>
      <c r="B452" s="38"/>
      <c r="C452" s="39" t="s">
        <v>128</v>
      </c>
      <c r="D452" s="39"/>
      <c r="E452" s="38"/>
      <c r="F452" s="40">
        <v>0.69</v>
      </c>
      <c r="G452" s="41"/>
      <c r="H452" s="42"/>
      <c r="I452" s="482"/>
      <c r="J452" s="43"/>
      <c r="K452" s="44"/>
      <c r="L452" s="41"/>
      <c r="M452" s="41"/>
      <c r="N452" s="41"/>
      <c r="O452" s="58" t="s">
        <v>2</v>
      </c>
      <c r="P452" s="41"/>
      <c r="Q452" s="41"/>
    </row>
    <row r="453" spans="1:17" s="36" customFormat="1" ht="11.25" outlineLevel="4" x14ac:dyDescent="0.2">
      <c r="A453" s="37"/>
      <c r="B453" s="38"/>
      <c r="C453" s="39" t="s">
        <v>30</v>
      </c>
      <c r="D453" s="39"/>
      <c r="E453" s="38"/>
      <c r="F453" s="40">
        <v>0</v>
      </c>
      <c r="G453" s="41"/>
      <c r="H453" s="42"/>
      <c r="I453" s="482"/>
      <c r="J453" s="43"/>
      <c r="K453" s="44"/>
      <c r="L453" s="41"/>
      <c r="M453" s="41"/>
      <c r="N453" s="41"/>
      <c r="O453" s="58" t="s">
        <v>2</v>
      </c>
      <c r="P453" s="41"/>
      <c r="Q453" s="41"/>
    </row>
    <row r="454" spans="1:17" s="36" customFormat="1" ht="11.25" outlineLevel="4" x14ac:dyDescent="0.2">
      <c r="A454" s="37"/>
      <c r="B454" s="38"/>
      <c r="C454" s="39" t="s">
        <v>186</v>
      </c>
      <c r="D454" s="39"/>
      <c r="E454" s="38"/>
      <c r="F454" s="40">
        <v>1.2825</v>
      </c>
      <c r="G454" s="41"/>
      <c r="H454" s="42"/>
      <c r="I454" s="482"/>
      <c r="J454" s="43"/>
      <c r="K454" s="44"/>
      <c r="L454" s="41"/>
      <c r="M454" s="41"/>
      <c r="N454" s="41"/>
      <c r="O454" s="58" t="s">
        <v>2</v>
      </c>
      <c r="P454" s="41"/>
      <c r="Q454" s="41"/>
    </row>
    <row r="455" spans="1:17" s="36" customFormat="1" ht="11.25" outlineLevel="4" x14ac:dyDescent="0.2">
      <c r="A455" s="37"/>
      <c r="B455" s="38"/>
      <c r="C455" s="39" t="s">
        <v>186</v>
      </c>
      <c r="D455" s="39"/>
      <c r="E455" s="38"/>
      <c r="F455" s="40">
        <v>1.2825</v>
      </c>
      <c r="G455" s="41"/>
      <c r="H455" s="42"/>
      <c r="I455" s="482"/>
      <c r="J455" s="43"/>
      <c r="K455" s="44"/>
      <c r="L455" s="41"/>
      <c r="M455" s="41"/>
      <c r="N455" s="41"/>
      <c r="O455" s="58" t="s">
        <v>2</v>
      </c>
      <c r="P455" s="41"/>
      <c r="Q455" s="41"/>
    </row>
    <row r="456" spans="1:17" s="36" customFormat="1" ht="11.25" outlineLevel="4" x14ac:dyDescent="0.2">
      <c r="A456" s="37"/>
      <c r="B456" s="38"/>
      <c r="C456" s="39" t="s">
        <v>31</v>
      </c>
      <c r="D456" s="39"/>
      <c r="E456" s="38"/>
      <c r="F456" s="40">
        <v>0</v>
      </c>
      <c r="G456" s="41"/>
      <c r="H456" s="42"/>
      <c r="I456" s="482"/>
      <c r="J456" s="43"/>
      <c r="K456" s="44"/>
      <c r="L456" s="41"/>
      <c r="M456" s="41"/>
      <c r="N456" s="41"/>
      <c r="O456" s="58" t="s">
        <v>2</v>
      </c>
      <c r="P456" s="41"/>
      <c r="Q456" s="41"/>
    </row>
    <row r="457" spans="1:17" s="36" customFormat="1" ht="11.25" outlineLevel="4" x14ac:dyDescent="0.2">
      <c r="A457" s="37"/>
      <c r="B457" s="38"/>
      <c r="C457" s="39" t="s">
        <v>186</v>
      </c>
      <c r="D457" s="39"/>
      <c r="E457" s="38"/>
      <c r="F457" s="40">
        <v>1.2825</v>
      </c>
      <c r="G457" s="41"/>
      <c r="H457" s="42"/>
      <c r="I457" s="482"/>
      <c r="J457" s="43"/>
      <c r="K457" s="44"/>
      <c r="L457" s="41"/>
      <c r="M457" s="41"/>
      <c r="N457" s="41"/>
      <c r="O457" s="58" t="s">
        <v>2</v>
      </c>
      <c r="P457" s="41"/>
      <c r="Q457" s="41"/>
    </row>
    <row r="458" spans="1:17" s="36" customFormat="1" ht="11.25" outlineLevel="4" x14ac:dyDescent="0.2">
      <c r="A458" s="37"/>
      <c r="B458" s="38"/>
      <c r="C458" s="39" t="s">
        <v>186</v>
      </c>
      <c r="D458" s="39"/>
      <c r="E458" s="38"/>
      <c r="F458" s="40">
        <v>1.2825</v>
      </c>
      <c r="G458" s="41"/>
      <c r="H458" s="42"/>
      <c r="I458" s="482"/>
      <c r="J458" s="43"/>
      <c r="K458" s="44"/>
      <c r="L458" s="41"/>
      <c r="M458" s="41"/>
      <c r="N458" s="41"/>
      <c r="O458" s="58" t="s">
        <v>2</v>
      </c>
      <c r="P458" s="41"/>
      <c r="Q458" s="41"/>
    </row>
    <row r="459" spans="1:17" s="36" customFormat="1" ht="11.25" outlineLevel="4" x14ac:dyDescent="0.2">
      <c r="A459" s="37"/>
      <c r="B459" s="38"/>
      <c r="C459" s="39" t="s">
        <v>127</v>
      </c>
      <c r="D459" s="39"/>
      <c r="E459" s="38"/>
      <c r="F459" s="40">
        <v>0.24499999999999997</v>
      </c>
      <c r="G459" s="41"/>
      <c r="H459" s="42"/>
      <c r="I459" s="482"/>
      <c r="J459" s="43"/>
      <c r="K459" s="44"/>
      <c r="L459" s="41"/>
      <c r="M459" s="41"/>
      <c r="N459" s="41"/>
      <c r="O459" s="58" t="s">
        <v>2</v>
      </c>
      <c r="P459" s="41"/>
      <c r="Q459" s="41"/>
    </row>
    <row r="460" spans="1:17" s="36" customFormat="1" ht="11.25" outlineLevel="4" x14ac:dyDescent="0.2">
      <c r="A460" s="37"/>
      <c r="B460" s="38"/>
      <c r="C460" s="39" t="s">
        <v>127</v>
      </c>
      <c r="D460" s="39"/>
      <c r="E460" s="38"/>
      <c r="F460" s="40">
        <v>0.24499999999999997</v>
      </c>
      <c r="G460" s="41"/>
      <c r="H460" s="42"/>
      <c r="I460" s="482"/>
      <c r="J460" s="43"/>
      <c r="K460" s="44"/>
      <c r="L460" s="41"/>
      <c r="M460" s="41"/>
      <c r="N460" s="41"/>
      <c r="O460" s="58" t="s">
        <v>2</v>
      </c>
      <c r="P460" s="41"/>
      <c r="Q460" s="41"/>
    </row>
    <row r="461" spans="1:17" s="36" customFormat="1" ht="11.25" outlineLevel="4" x14ac:dyDescent="0.2">
      <c r="A461" s="37"/>
      <c r="B461" s="38"/>
      <c r="C461" s="39" t="s">
        <v>127</v>
      </c>
      <c r="D461" s="39"/>
      <c r="E461" s="38"/>
      <c r="F461" s="40">
        <v>0.24499999999999997</v>
      </c>
      <c r="G461" s="41"/>
      <c r="H461" s="42"/>
      <c r="I461" s="482"/>
      <c r="J461" s="43"/>
      <c r="K461" s="44"/>
      <c r="L461" s="41"/>
      <c r="M461" s="41"/>
      <c r="N461" s="41"/>
      <c r="O461" s="58" t="s">
        <v>2</v>
      </c>
      <c r="P461" s="41"/>
      <c r="Q461" s="41"/>
    </row>
    <row r="462" spans="1:17" s="36" customFormat="1" ht="11.25" outlineLevel="4" x14ac:dyDescent="0.2">
      <c r="A462" s="37"/>
      <c r="B462" s="38"/>
      <c r="C462" s="39" t="s">
        <v>127</v>
      </c>
      <c r="D462" s="39"/>
      <c r="E462" s="38"/>
      <c r="F462" s="40">
        <v>0.24499999999999997</v>
      </c>
      <c r="G462" s="41"/>
      <c r="H462" s="42"/>
      <c r="I462" s="482"/>
      <c r="J462" s="43"/>
      <c r="K462" s="44"/>
      <c r="L462" s="41"/>
      <c r="M462" s="41"/>
      <c r="N462" s="41"/>
      <c r="O462" s="58" t="s">
        <v>2</v>
      </c>
      <c r="P462" s="41"/>
      <c r="Q462" s="41"/>
    </row>
    <row r="463" spans="1:17" s="36" customFormat="1" ht="11.25" outlineLevel="4" x14ac:dyDescent="0.2">
      <c r="A463" s="37"/>
      <c r="B463" s="38"/>
      <c r="C463" s="39" t="s">
        <v>127</v>
      </c>
      <c r="D463" s="39"/>
      <c r="E463" s="38"/>
      <c r="F463" s="40">
        <v>0.24499999999999997</v>
      </c>
      <c r="G463" s="41"/>
      <c r="H463" s="42"/>
      <c r="I463" s="482"/>
      <c r="J463" s="43"/>
      <c r="K463" s="44"/>
      <c r="L463" s="41"/>
      <c r="M463" s="41"/>
      <c r="N463" s="41"/>
      <c r="O463" s="58" t="s">
        <v>2</v>
      </c>
      <c r="P463" s="41"/>
      <c r="Q463" s="41"/>
    </row>
    <row r="464" spans="1:17" s="36" customFormat="1" ht="11.25" outlineLevel="4" x14ac:dyDescent="0.2">
      <c r="A464" s="37"/>
      <c r="B464" s="38"/>
      <c r="C464" s="39" t="s">
        <v>127</v>
      </c>
      <c r="D464" s="39"/>
      <c r="E464" s="38"/>
      <c r="F464" s="40">
        <v>0.24499999999999997</v>
      </c>
      <c r="G464" s="41"/>
      <c r="H464" s="42"/>
      <c r="I464" s="482"/>
      <c r="J464" s="43"/>
      <c r="K464" s="44"/>
      <c r="L464" s="41"/>
      <c r="M464" s="41"/>
      <c r="N464" s="41"/>
      <c r="O464" s="58" t="s">
        <v>2</v>
      </c>
      <c r="P464" s="41"/>
      <c r="Q464" s="41"/>
    </row>
    <row r="465" spans="1:17" s="30" customFormat="1" ht="24" outlineLevel="3" x14ac:dyDescent="0.2">
      <c r="A465" s="12">
        <v>5</v>
      </c>
      <c r="B465" s="31" t="s">
        <v>248</v>
      </c>
      <c r="C465" s="32" t="s">
        <v>1869</v>
      </c>
      <c r="D465" s="32" t="s">
        <v>22</v>
      </c>
      <c r="E465" s="13" t="s">
        <v>3</v>
      </c>
      <c r="F465" s="33">
        <v>20</v>
      </c>
      <c r="G465" s="14">
        <v>0</v>
      </c>
      <c r="H465" s="33">
        <f>F465*(1+G465/100)</f>
        <v>20</v>
      </c>
      <c r="I465" s="475"/>
      <c r="J465" s="15">
        <f>H465*I465</f>
        <v>0</v>
      </c>
      <c r="K465" s="34">
        <v>5.4400000000000004E-3</v>
      </c>
      <c r="L465" s="35">
        <f>H465*K465</f>
        <v>0.10880000000000001</v>
      </c>
      <c r="M465" s="34"/>
      <c r="N465" s="35">
        <f>H465*M465</f>
        <v>0</v>
      </c>
      <c r="O465" s="15">
        <v>21</v>
      </c>
      <c r="P465" s="15">
        <f>J465*(O465/100)</f>
        <v>0</v>
      </c>
      <c r="Q465" s="15">
        <f>J465+P465</f>
        <v>0</v>
      </c>
    </row>
    <row r="466" spans="1:17" s="30" customFormat="1" ht="24" outlineLevel="3" x14ac:dyDescent="0.2">
      <c r="A466" s="12">
        <v>6</v>
      </c>
      <c r="B466" s="31" t="s">
        <v>247</v>
      </c>
      <c r="C466" s="32" t="s">
        <v>1989</v>
      </c>
      <c r="D466" s="32" t="s">
        <v>22</v>
      </c>
      <c r="E466" s="13" t="s">
        <v>7</v>
      </c>
      <c r="F466" s="33">
        <v>8.1</v>
      </c>
      <c r="G466" s="14">
        <v>0</v>
      </c>
      <c r="H466" s="33">
        <f>F466*(1+G466/100)</f>
        <v>8.1</v>
      </c>
      <c r="I466" s="475"/>
      <c r="J466" s="15">
        <f>H466*I466</f>
        <v>0</v>
      </c>
      <c r="K466" s="34">
        <v>1.9130000000000001E-2</v>
      </c>
      <c r="L466" s="35">
        <f>H466*K466</f>
        <v>0.15495300000000001</v>
      </c>
      <c r="M466" s="34"/>
      <c r="N466" s="35">
        <f>H466*M466</f>
        <v>0</v>
      </c>
      <c r="O466" s="15">
        <v>21</v>
      </c>
      <c r="P466" s="15">
        <f>J466*(O466/100)</f>
        <v>0</v>
      </c>
      <c r="Q466" s="15">
        <f>J466+P466</f>
        <v>0</v>
      </c>
    </row>
    <row r="467" spans="1:17" s="30" customFormat="1" ht="24" outlineLevel="3" x14ac:dyDescent="0.2">
      <c r="A467" s="12">
        <v>7</v>
      </c>
      <c r="B467" s="31" t="s">
        <v>254</v>
      </c>
      <c r="C467" s="32" t="s">
        <v>2005</v>
      </c>
      <c r="D467" s="32" t="s">
        <v>22</v>
      </c>
      <c r="E467" s="13" t="s">
        <v>7</v>
      </c>
      <c r="F467" s="33">
        <v>8.1</v>
      </c>
      <c r="G467" s="14">
        <v>0</v>
      </c>
      <c r="H467" s="33">
        <f>F467*(1+G467/100)</f>
        <v>8.1</v>
      </c>
      <c r="I467" s="475"/>
      <c r="J467" s="15">
        <f>H467*I467</f>
        <v>0</v>
      </c>
      <c r="K467" s="34">
        <v>1.9130000000000001E-2</v>
      </c>
      <c r="L467" s="35">
        <f>H467*K467</f>
        <v>0.15495300000000001</v>
      </c>
      <c r="M467" s="34"/>
      <c r="N467" s="35">
        <f>H467*M467</f>
        <v>0</v>
      </c>
      <c r="O467" s="15">
        <v>21</v>
      </c>
      <c r="P467" s="15">
        <f>J467*(O467/100)</f>
        <v>0</v>
      </c>
      <c r="Q467" s="15">
        <f>J467+P467</f>
        <v>0</v>
      </c>
    </row>
    <row r="468" spans="1:17" s="30" customFormat="1" ht="24" outlineLevel="3" x14ac:dyDescent="0.2">
      <c r="A468" s="12">
        <v>8</v>
      </c>
      <c r="B468" s="31" t="s">
        <v>256</v>
      </c>
      <c r="C468" s="32" t="s">
        <v>1944</v>
      </c>
      <c r="D468" s="32" t="s">
        <v>22</v>
      </c>
      <c r="E468" s="13" t="s">
        <v>7</v>
      </c>
      <c r="F468" s="33">
        <v>8.1</v>
      </c>
      <c r="G468" s="14">
        <v>0</v>
      </c>
      <c r="H468" s="33">
        <f>F468*(1+G468/100)</f>
        <v>8.1</v>
      </c>
      <c r="I468" s="475"/>
      <c r="J468" s="15">
        <f>H468*I468</f>
        <v>0</v>
      </c>
      <c r="K468" s="34">
        <v>1.9109999999999999E-2</v>
      </c>
      <c r="L468" s="35">
        <f>H468*K468</f>
        <v>0.15479099999999998</v>
      </c>
      <c r="M468" s="34"/>
      <c r="N468" s="35">
        <f>H468*M468</f>
        <v>0</v>
      </c>
      <c r="O468" s="15">
        <v>21</v>
      </c>
      <c r="P468" s="15">
        <f>J468*(O468/100)</f>
        <v>0</v>
      </c>
      <c r="Q468" s="15">
        <f>J468+P468</f>
        <v>0</v>
      </c>
    </row>
    <row r="469" spans="1:17" s="30" customFormat="1" ht="24" outlineLevel="3" x14ac:dyDescent="0.2">
      <c r="A469" s="12">
        <v>9</v>
      </c>
      <c r="B469" s="31" t="s">
        <v>255</v>
      </c>
      <c r="C469" s="32" t="s">
        <v>2015</v>
      </c>
      <c r="D469" s="32" t="s">
        <v>22</v>
      </c>
      <c r="E469" s="13" t="s">
        <v>3</v>
      </c>
      <c r="F469" s="33">
        <v>38.400000000000013</v>
      </c>
      <c r="G469" s="14">
        <v>0</v>
      </c>
      <c r="H469" s="33">
        <f>F469*(1+G469/100)</f>
        <v>38.400000000000013</v>
      </c>
      <c r="I469" s="475"/>
      <c r="J469" s="15">
        <f>H469*I469</f>
        <v>0</v>
      </c>
      <c r="K469" s="34">
        <v>8.0000000000000007E-5</v>
      </c>
      <c r="L469" s="35">
        <f>H469*K469</f>
        <v>3.0720000000000014E-3</v>
      </c>
      <c r="M469" s="34"/>
      <c r="N469" s="35">
        <f>H469*M469</f>
        <v>0</v>
      </c>
      <c r="O469" s="15">
        <v>21</v>
      </c>
      <c r="P469" s="15">
        <f>J469*(O469/100)</f>
        <v>0</v>
      </c>
      <c r="Q469" s="15">
        <f>J469+P469</f>
        <v>0</v>
      </c>
    </row>
    <row r="470" spans="1:17" s="36" customFormat="1" ht="11.25" outlineLevel="4" x14ac:dyDescent="0.2">
      <c r="A470" s="37"/>
      <c r="B470" s="38"/>
      <c r="C470" s="39" t="s">
        <v>28</v>
      </c>
      <c r="D470" s="39"/>
      <c r="E470" s="38"/>
      <c r="F470" s="40">
        <v>0</v>
      </c>
      <c r="G470" s="41"/>
      <c r="H470" s="42"/>
      <c r="I470" s="482"/>
      <c r="J470" s="43"/>
      <c r="K470" s="44"/>
      <c r="L470" s="41"/>
      <c r="M470" s="41"/>
      <c r="N470" s="41"/>
      <c r="O470" s="58" t="s">
        <v>2</v>
      </c>
      <c r="P470" s="41"/>
      <c r="Q470" s="41"/>
    </row>
    <row r="471" spans="1:17" s="36" customFormat="1" ht="11.25" outlineLevel="4" x14ac:dyDescent="0.2">
      <c r="A471" s="37"/>
      <c r="B471" s="38"/>
      <c r="C471" s="39" t="s">
        <v>530</v>
      </c>
      <c r="D471" s="39"/>
      <c r="E471" s="38"/>
      <c r="F471" s="40">
        <v>3.9000000000000004</v>
      </c>
      <c r="G471" s="41"/>
      <c r="H471" s="42"/>
      <c r="I471" s="482"/>
      <c r="J471" s="43"/>
      <c r="K471" s="44"/>
      <c r="L471" s="41"/>
      <c r="M471" s="41"/>
      <c r="N471" s="41"/>
      <c r="O471" s="58" t="s">
        <v>2</v>
      </c>
      <c r="P471" s="41"/>
      <c r="Q471" s="41"/>
    </row>
    <row r="472" spans="1:17" s="36" customFormat="1" ht="11.25" outlineLevel="4" x14ac:dyDescent="0.2">
      <c r="A472" s="37"/>
      <c r="B472" s="38"/>
      <c r="C472" s="39" t="s">
        <v>529</v>
      </c>
      <c r="D472" s="39"/>
      <c r="E472" s="38"/>
      <c r="F472" s="40">
        <v>3.5</v>
      </c>
      <c r="G472" s="41"/>
      <c r="H472" s="42"/>
      <c r="I472" s="482"/>
      <c r="J472" s="43"/>
      <c r="K472" s="44"/>
      <c r="L472" s="41"/>
      <c r="M472" s="41"/>
      <c r="N472" s="41"/>
      <c r="O472" s="58" t="s">
        <v>2</v>
      </c>
      <c r="P472" s="41"/>
      <c r="Q472" s="41"/>
    </row>
    <row r="473" spans="1:17" s="36" customFormat="1" ht="11.25" outlineLevel="4" x14ac:dyDescent="0.2">
      <c r="A473" s="37"/>
      <c r="B473" s="38"/>
      <c r="C473" s="39" t="s">
        <v>30</v>
      </c>
      <c r="D473" s="39"/>
      <c r="E473" s="38"/>
      <c r="F473" s="40">
        <v>0</v>
      </c>
      <c r="G473" s="41"/>
      <c r="H473" s="42"/>
      <c r="I473" s="482"/>
      <c r="J473" s="43"/>
      <c r="K473" s="44"/>
      <c r="L473" s="41"/>
      <c r="M473" s="41"/>
      <c r="N473" s="41"/>
      <c r="O473" s="58" t="s">
        <v>2</v>
      </c>
      <c r="P473" s="41"/>
      <c r="Q473" s="41"/>
    </row>
    <row r="474" spans="1:17" s="36" customFormat="1" ht="11.25" outlineLevel="4" x14ac:dyDescent="0.2">
      <c r="A474" s="37"/>
      <c r="B474" s="38"/>
      <c r="C474" s="39" t="s">
        <v>653</v>
      </c>
      <c r="D474" s="39"/>
      <c r="E474" s="38"/>
      <c r="F474" s="40">
        <v>4.5999999999999996</v>
      </c>
      <c r="G474" s="41"/>
      <c r="H474" s="42"/>
      <c r="I474" s="482"/>
      <c r="J474" s="43"/>
      <c r="K474" s="44"/>
      <c r="L474" s="41"/>
      <c r="M474" s="41"/>
      <c r="N474" s="41"/>
      <c r="O474" s="58" t="s">
        <v>2</v>
      </c>
      <c r="P474" s="41"/>
      <c r="Q474" s="41"/>
    </row>
    <row r="475" spans="1:17" s="36" customFormat="1" ht="11.25" outlineLevel="4" x14ac:dyDescent="0.2">
      <c r="A475" s="37"/>
      <c r="B475" s="38"/>
      <c r="C475" s="39" t="s">
        <v>653</v>
      </c>
      <c r="D475" s="39"/>
      <c r="E475" s="38"/>
      <c r="F475" s="40">
        <v>4.5999999999999996</v>
      </c>
      <c r="G475" s="41"/>
      <c r="H475" s="42"/>
      <c r="I475" s="482"/>
      <c r="J475" s="43"/>
      <c r="K475" s="44"/>
      <c r="L475" s="41"/>
      <c r="M475" s="41"/>
      <c r="N475" s="41"/>
      <c r="O475" s="58" t="s">
        <v>2</v>
      </c>
      <c r="P475" s="41"/>
      <c r="Q475" s="41"/>
    </row>
    <row r="476" spans="1:17" s="36" customFormat="1" ht="11.25" outlineLevel="4" x14ac:dyDescent="0.2">
      <c r="A476" s="37"/>
      <c r="B476" s="38"/>
      <c r="C476" s="39" t="s">
        <v>31</v>
      </c>
      <c r="D476" s="39"/>
      <c r="E476" s="38"/>
      <c r="F476" s="40">
        <v>0</v>
      </c>
      <c r="G476" s="41"/>
      <c r="H476" s="42"/>
      <c r="I476" s="482"/>
      <c r="J476" s="43"/>
      <c r="K476" s="44"/>
      <c r="L476" s="41"/>
      <c r="M476" s="41"/>
      <c r="N476" s="41"/>
      <c r="O476" s="58" t="s">
        <v>2</v>
      </c>
      <c r="P476" s="41"/>
      <c r="Q476" s="41"/>
    </row>
    <row r="477" spans="1:17" s="36" customFormat="1" ht="11.25" outlineLevel="4" x14ac:dyDescent="0.2">
      <c r="A477" s="37"/>
      <c r="B477" s="38"/>
      <c r="C477" s="39" t="s">
        <v>653</v>
      </c>
      <c r="D477" s="39"/>
      <c r="E477" s="38"/>
      <c r="F477" s="40">
        <v>4.5999999999999996</v>
      </c>
      <c r="G477" s="41"/>
      <c r="H477" s="42"/>
      <c r="I477" s="482"/>
      <c r="J477" s="43"/>
      <c r="K477" s="44"/>
      <c r="L477" s="41"/>
      <c r="M477" s="41"/>
      <c r="N477" s="41"/>
      <c r="O477" s="58" t="s">
        <v>2</v>
      </c>
      <c r="P477" s="41"/>
      <c r="Q477" s="41"/>
    </row>
    <row r="478" spans="1:17" s="36" customFormat="1" ht="11.25" outlineLevel="4" x14ac:dyDescent="0.2">
      <c r="A478" s="37"/>
      <c r="B478" s="38"/>
      <c r="C478" s="39" t="s">
        <v>653</v>
      </c>
      <c r="D478" s="39"/>
      <c r="E478" s="38"/>
      <c r="F478" s="40">
        <v>4.5999999999999996</v>
      </c>
      <c r="G478" s="41"/>
      <c r="H478" s="42"/>
      <c r="I478" s="482"/>
      <c r="J478" s="43"/>
      <c r="K478" s="44"/>
      <c r="L478" s="41"/>
      <c r="M478" s="41"/>
      <c r="N478" s="41"/>
      <c r="O478" s="58" t="s">
        <v>2</v>
      </c>
      <c r="P478" s="41"/>
      <c r="Q478" s="41"/>
    </row>
    <row r="479" spans="1:17" s="36" customFormat="1" ht="11.25" outlineLevel="4" x14ac:dyDescent="0.2">
      <c r="A479" s="37"/>
      <c r="B479" s="38"/>
      <c r="C479" s="39" t="s">
        <v>528</v>
      </c>
      <c r="D479" s="39"/>
      <c r="E479" s="38"/>
      <c r="F479" s="40">
        <v>2.0999999999999996</v>
      </c>
      <c r="G479" s="41"/>
      <c r="H479" s="42"/>
      <c r="I479" s="482"/>
      <c r="J479" s="43"/>
      <c r="K479" s="44"/>
      <c r="L479" s="41"/>
      <c r="M479" s="41"/>
      <c r="N479" s="41"/>
      <c r="O479" s="58" t="s">
        <v>2</v>
      </c>
      <c r="P479" s="41"/>
      <c r="Q479" s="41"/>
    </row>
    <row r="480" spans="1:17" s="36" customFormat="1" ht="11.25" outlineLevel="4" x14ac:dyDescent="0.2">
      <c r="A480" s="37"/>
      <c r="B480" s="38"/>
      <c r="C480" s="39" t="s">
        <v>528</v>
      </c>
      <c r="D480" s="39"/>
      <c r="E480" s="38"/>
      <c r="F480" s="40">
        <v>2.0999999999999996</v>
      </c>
      <c r="G480" s="41"/>
      <c r="H480" s="42"/>
      <c r="I480" s="482"/>
      <c r="J480" s="43"/>
      <c r="K480" s="44"/>
      <c r="L480" s="41"/>
      <c r="M480" s="41"/>
      <c r="N480" s="41"/>
      <c r="O480" s="58" t="s">
        <v>2</v>
      </c>
      <c r="P480" s="41"/>
      <c r="Q480" s="41"/>
    </row>
    <row r="481" spans="1:17" s="36" customFormat="1" ht="11.25" outlineLevel="4" x14ac:dyDescent="0.2">
      <c r="A481" s="37"/>
      <c r="B481" s="38"/>
      <c r="C481" s="39" t="s">
        <v>528</v>
      </c>
      <c r="D481" s="39"/>
      <c r="E481" s="38"/>
      <c r="F481" s="40">
        <v>2.0999999999999996</v>
      </c>
      <c r="G481" s="41"/>
      <c r="H481" s="42"/>
      <c r="I481" s="482"/>
      <c r="J481" s="43"/>
      <c r="K481" s="44"/>
      <c r="L481" s="41"/>
      <c r="M481" s="41"/>
      <c r="N481" s="41"/>
      <c r="O481" s="58" t="s">
        <v>2</v>
      </c>
      <c r="P481" s="41"/>
      <c r="Q481" s="41"/>
    </row>
    <row r="482" spans="1:17" s="36" customFormat="1" ht="11.25" outlineLevel="4" x14ac:dyDescent="0.2">
      <c r="A482" s="37"/>
      <c r="B482" s="38"/>
      <c r="C482" s="39" t="s">
        <v>528</v>
      </c>
      <c r="D482" s="39"/>
      <c r="E482" s="38"/>
      <c r="F482" s="40">
        <v>2.0999999999999996</v>
      </c>
      <c r="G482" s="41"/>
      <c r="H482" s="42"/>
      <c r="I482" s="482"/>
      <c r="J482" s="43"/>
      <c r="K482" s="44"/>
      <c r="L482" s="41"/>
      <c r="M482" s="41"/>
      <c r="N482" s="41"/>
      <c r="O482" s="58" t="s">
        <v>2</v>
      </c>
      <c r="P482" s="41"/>
      <c r="Q482" s="41"/>
    </row>
    <row r="483" spans="1:17" s="36" customFormat="1" ht="11.25" outlineLevel="4" x14ac:dyDescent="0.2">
      <c r="A483" s="37"/>
      <c r="B483" s="38"/>
      <c r="C483" s="39" t="s">
        <v>528</v>
      </c>
      <c r="D483" s="39"/>
      <c r="E483" s="38"/>
      <c r="F483" s="40">
        <v>2.0999999999999996</v>
      </c>
      <c r="G483" s="41"/>
      <c r="H483" s="42"/>
      <c r="I483" s="482"/>
      <c r="J483" s="43"/>
      <c r="K483" s="44"/>
      <c r="L483" s="41"/>
      <c r="M483" s="41"/>
      <c r="N483" s="41"/>
      <c r="O483" s="58" t="s">
        <v>2</v>
      </c>
      <c r="P483" s="41"/>
      <c r="Q483" s="41"/>
    </row>
    <row r="484" spans="1:17" s="36" customFormat="1" ht="11.25" outlineLevel="4" x14ac:dyDescent="0.2">
      <c r="A484" s="37"/>
      <c r="B484" s="38"/>
      <c r="C484" s="39" t="s">
        <v>528</v>
      </c>
      <c r="D484" s="39"/>
      <c r="E484" s="38"/>
      <c r="F484" s="40">
        <v>2.0999999999999996</v>
      </c>
      <c r="G484" s="41"/>
      <c r="H484" s="42"/>
      <c r="I484" s="482"/>
      <c r="J484" s="43"/>
      <c r="K484" s="44"/>
      <c r="L484" s="41"/>
      <c r="M484" s="41"/>
      <c r="N484" s="41"/>
      <c r="O484" s="58" t="s">
        <v>2</v>
      </c>
      <c r="P484" s="41"/>
      <c r="Q484" s="41"/>
    </row>
    <row r="485" spans="1:17" s="30" customFormat="1" ht="24" outlineLevel="3" x14ac:dyDescent="0.2">
      <c r="A485" s="12">
        <v>10</v>
      </c>
      <c r="B485" s="31" t="s">
        <v>452</v>
      </c>
      <c r="C485" s="32" t="s">
        <v>1847</v>
      </c>
      <c r="D485" s="32" t="s">
        <v>22</v>
      </c>
      <c r="E485" s="13" t="s">
        <v>8</v>
      </c>
      <c r="F485" s="33">
        <v>0.49152000000000001</v>
      </c>
      <c r="G485" s="14">
        <v>15</v>
      </c>
      <c r="H485" s="33">
        <f>F485*(1+G485/100)</f>
        <v>0.56524799999999997</v>
      </c>
      <c r="I485" s="475"/>
      <c r="J485" s="15">
        <f>H485*I485</f>
        <v>0</v>
      </c>
      <c r="K485" s="34">
        <v>0.44</v>
      </c>
      <c r="L485" s="35">
        <f>H485*K485</f>
        <v>0.24870911999999998</v>
      </c>
      <c r="M485" s="34"/>
      <c r="N485" s="35">
        <f>H485*M485</f>
        <v>0</v>
      </c>
      <c r="O485" s="15">
        <v>21</v>
      </c>
      <c r="P485" s="15">
        <f>J485*(O485/100)</f>
        <v>0</v>
      </c>
      <c r="Q485" s="15">
        <f>J485+P485</f>
        <v>0</v>
      </c>
    </row>
    <row r="486" spans="1:17" s="36" customFormat="1" ht="11.25" outlineLevel="4" x14ac:dyDescent="0.2">
      <c r="A486" s="37"/>
      <c r="B486" s="38"/>
      <c r="C486" s="39" t="s">
        <v>753</v>
      </c>
      <c r="D486" s="39"/>
      <c r="E486" s="38"/>
      <c r="F486" s="40">
        <v>0.49152000000000001</v>
      </c>
      <c r="G486" s="41"/>
      <c r="H486" s="42"/>
      <c r="I486" s="482"/>
      <c r="J486" s="43"/>
      <c r="K486" s="44"/>
      <c r="L486" s="41"/>
      <c r="M486" s="41"/>
      <c r="N486" s="41"/>
      <c r="O486" s="58" t="s">
        <v>2</v>
      </c>
      <c r="P486" s="41"/>
      <c r="Q486" s="41"/>
    </row>
    <row r="487" spans="1:17" s="30" customFormat="1" ht="24" outlineLevel="3" x14ac:dyDescent="0.2">
      <c r="A487" s="12">
        <v>11</v>
      </c>
      <c r="B487" s="31" t="s">
        <v>569</v>
      </c>
      <c r="C487" s="32" t="s">
        <v>1970</v>
      </c>
      <c r="D487" s="32" t="s">
        <v>22</v>
      </c>
      <c r="E487" s="13" t="s">
        <v>7</v>
      </c>
      <c r="F487" s="33">
        <v>19.200000000000006</v>
      </c>
      <c r="G487" s="14">
        <v>0</v>
      </c>
      <c r="H487" s="33">
        <f>F487*(1+G487/100)</f>
        <v>19.200000000000006</v>
      </c>
      <c r="I487" s="475"/>
      <c r="J487" s="15">
        <f>H487*I487</f>
        <v>0</v>
      </c>
      <c r="K487" s="34">
        <v>4.1480000000000003E-2</v>
      </c>
      <c r="L487" s="35">
        <f>H487*K487</f>
        <v>0.79641600000000035</v>
      </c>
      <c r="M487" s="34"/>
      <c r="N487" s="35">
        <f>H487*M487</f>
        <v>0</v>
      </c>
      <c r="O487" s="15">
        <v>21</v>
      </c>
      <c r="P487" s="15">
        <f>J487*(O487/100)</f>
        <v>0</v>
      </c>
      <c r="Q487" s="15">
        <f>J487+P487</f>
        <v>0</v>
      </c>
    </row>
    <row r="488" spans="1:17" s="36" customFormat="1" ht="11.25" outlineLevel="4" x14ac:dyDescent="0.2">
      <c r="A488" s="37"/>
      <c r="B488" s="38"/>
      <c r="C488" s="39" t="s">
        <v>28</v>
      </c>
      <c r="D488" s="39"/>
      <c r="E488" s="38"/>
      <c r="F488" s="40">
        <v>0</v>
      </c>
      <c r="G488" s="41"/>
      <c r="H488" s="42"/>
      <c r="I488" s="482"/>
      <c r="J488" s="43"/>
      <c r="K488" s="44"/>
      <c r="L488" s="41"/>
      <c r="M488" s="41"/>
      <c r="N488" s="41"/>
      <c r="O488" s="58" t="s">
        <v>2</v>
      </c>
      <c r="P488" s="41"/>
      <c r="Q488" s="41"/>
    </row>
    <row r="489" spans="1:17" s="36" customFormat="1" ht="11.25" outlineLevel="4" x14ac:dyDescent="0.2">
      <c r="A489" s="37"/>
      <c r="B489" s="38"/>
      <c r="C489" s="39" t="s">
        <v>800</v>
      </c>
      <c r="D489" s="39"/>
      <c r="E489" s="38"/>
      <c r="F489" s="40">
        <v>1.9500000000000002</v>
      </c>
      <c r="G489" s="41"/>
      <c r="H489" s="42"/>
      <c r="I489" s="482"/>
      <c r="J489" s="43"/>
      <c r="K489" s="44"/>
      <c r="L489" s="41"/>
      <c r="M489" s="41"/>
      <c r="N489" s="41"/>
      <c r="O489" s="58" t="s">
        <v>2</v>
      </c>
      <c r="P489" s="41"/>
      <c r="Q489" s="41"/>
    </row>
    <row r="490" spans="1:17" s="36" customFormat="1" ht="11.25" outlineLevel="4" x14ac:dyDescent="0.2">
      <c r="A490" s="37"/>
      <c r="B490" s="38"/>
      <c r="C490" s="39" t="s">
        <v>799</v>
      </c>
      <c r="D490" s="39"/>
      <c r="E490" s="38"/>
      <c r="F490" s="40">
        <v>1.75</v>
      </c>
      <c r="G490" s="41"/>
      <c r="H490" s="42"/>
      <c r="I490" s="482"/>
      <c r="J490" s="43"/>
      <c r="K490" s="44"/>
      <c r="L490" s="41"/>
      <c r="M490" s="41"/>
      <c r="N490" s="41"/>
      <c r="O490" s="58" t="s">
        <v>2</v>
      </c>
      <c r="P490" s="41"/>
      <c r="Q490" s="41"/>
    </row>
    <row r="491" spans="1:17" s="36" customFormat="1" ht="11.25" outlineLevel="4" x14ac:dyDescent="0.2">
      <c r="A491" s="37"/>
      <c r="B491" s="38"/>
      <c r="C491" s="39" t="s">
        <v>30</v>
      </c>
      <c r="D491" s="39"/>
      <c r="E491" s="38"/>
      <c r="F491" s="40">
        <v>0</v>
      </c>
      <c r="G491" s="41"/>
      <c r="H491" s="42"/>
      <c r="I491" s="482"/>
      <c r="J491" s="43"/>
      <c r="K491" s="44"/>
      <c r="L491" s="41"/>
      <c r="M491" s="41"/>
      <c r="N491" s="41"/>
      <c r="O491" s="58" t="s">
        <v>2</v>
      </c>
      <c r="P491" s="41"/>
      <c r="Q491" s="41"/>
    </row>
    <row r="492" spans="1:17" s="36" customFormat="1" ht="11.25" outlineLevel="4" x14ac:dyDescent="0.2">
      <c r="A492" s="37"/>
      <c r="B492" s="38"/>
      <c r="C492" s="39" t="s">
        <v>854</v>
      </c>
      <c r="D492" s="39"/>
      <c r="E492" s="38"/>
      <c r="F492" s="40">
        <v>2.2999999999999998</v>
      </c>
      <c r="G492" s="41"/>
      <c r="H492" s="42"/>
      <c r="I492" s="482"/>
      <c r="J492" s="43"/>
      <c r="K492" s="44"/>
      <c r="L492" s="41"/>
      <c r="M492" s="41"/>
      <c r="N492" s="41"/>
      <c r="O492" s="58" t="s">
        <v>2</v>
      </c>
      <c r="P492" s="41"/>
      <c r="Q492" s="41"/>
    </row>
    <row r="493" spans="1:17" s="36" customFormat="1" ht="11.25" outlineLevel="4" x14ac:dyDescent="0.2">
      <c r="A493" s="37"/>
      <c r="B493" s="38"/>
      <c r="C493" s="39" t="s">
        <v>854</v>
      </c>
      <c r="D493" s="39"/>
      <c r="E493" s="38"/>
      <c r="F493" s="40">
        <v>2.2999999999999998</v>
      </c>
      <c r="G493" s="41"/>
      <c r="H493" s="42"/>
      <c r="I493" s="482"/>
      <c r="J493" s="43"/>
      <c r="K493" s="44"/>
      <c r="L493" s="41"/>
      <c r="M493" s="41"/>
      <c r="N493" s="41"/>
      <c r="O493" s="58" t="s">
        <v>2</v>
      </c>
      <c r="P493" s="41"/>
      <c r="Q493" s="41"/>
    </row>
    <row r="494" spans="1:17" s="36" customFormat="1" ht="11.25" outlineLevel="4" x14ac:dyDescent="0.2">
      <c r="A494" s="37"/>
      <c r="B494" s="38"/>
      <c r="C494" s="39" t="s">
        <v>31</v>
      </c>
      <c r="D494" s="39"/>
      <c r="E494" s="38"/>
      <c r="F494" s="40">
        <v>0</v>
      </c>
      <c r="G494" s="41"/>
      <c r="H494" s="42"/>
      <c r="I494" s="482"/>
      <c r="J494" s="43"/>
      <c r="K494" s="44"/>
      <c r="L494" s="41"/>
      <c r="M494" s="41"/>
      <c r="N494" s="41"/>
      <c r="O494" s="58" t="s">
        <v>2</v>
      </c>
      <c r="P494" s="41"/>
      <c r="Q494" s="41"/>
    </row>
    <row r="495" spans="1:17" s="36" customFormat="1" ht="11.25" outlineLevel="4" x14ac:dyDescent="0.2">
      <c r="A495" s="37"/>
      <c r="B495" s="38"/>
      <c r="C495" s="39" t="s">
        <v>854</v>
      </c>
      <c r="D495" s="39"/>
      <c r="E495" s="38"/>
      <c r="F495" s="40">
        <v>2.2999999999999998</v>
      </c>
      <c r="G495" s="41"/>
      <c r="H495" s="42"/>
      <c r="I495" s="482"/>
      <c r="J495" s="43"/>
      <c r="K495" s="44"/>
      <c r="L495" s="41"/>
      <c r="M495" s="41"/>
      <c r="N495" s="41"/>
      <c r="O495" s="58" t="s">
        <v>2</v>
      </c>
      <c r="P495" s="41"/>
      <c r="Q495" s="41"/>
    </row>
    <row r="496" spans="1:17" s="36" customFormat="1" ht="11.25" outlineLevel="4" x14ac:dyDescent="0.2">
      <c r="A496" s="37"/>
      <c r="B496" s="38"/>
      <c r="C496" s="39" t="s">
        <v>854</v>
      </c>
      <c r="D496" s="39"/>
      <c r="E496" s="38"/>
      <c r="F496" s="40">
        <v>2.2999999999999998</v>
      </c>
      <c r="G496" s="41"/>
      <c r="H496" s="42"/>
      <c r="I496" s="482"/>
      <c r="J496" s="43"/>
      <c r="K496" s="44"/>
      <c r="L496" s="41"/>
      <c r="M496" s="41"/>
      <c r="N496" s="41"/>
      <c r="O496" s="58" t="s">
        <v>2</v>
      </c>
      <c r="P496" s="41"/>
      <c r="Q496" s="41"/>
    </row>
    <row r="497" spans="1:17" s="36" customFormat="1" ht="11.25" outlineLevel="4" x14ac:dyDescent="0.2">
      <c r="A497" s="37"/>
      <c r="B497" s="38"/>
      <c r="C497" s="39" t="s">
        <v>796</v>
      </c>
      <c r="D497" s="39"/>
      <c r="E497" s="38"/>
      <c r="F497" s="40">
        <v>1.0499999999999998</v>
      </c>
      <c r="G497" s="41"/>
      <c r="H497" s="42"/>
      <c r="I497" s="482"/>
      <c r="J497" s="43"/>
      <c r="K497" s="44"/>
      <c r="L497" s="41"/>
      <c r="M497" s="41"/>
      <c r="N497" s="41"/>
      <c r="O497" s="58" t="s">
        <v>2</v>
      </c>
      <c r="P497" s="41"/>
      <c r="Q497" s="41"/>
    </row>
    <row r="498" spans="1:17" s="36" customFormat="1" ht="11.25" outlineLevel="4" x14ac:dyDescent="0.2">
      <c r="A498" s="37"/>
      <c r="B498" s="38"/>
      <c r="C498" s="39" t="s">
        <v>796</v>
      </c>
      <c r="D498" s="39"/>
      <c r="E498" s="38"/>
      <c r="F498" s="40">
        <v>1.0499999999999998</v>
      </c>
      <c r="G498" s="41"/>
      <c r="H498" s="42"/>
      <c r="I498" s="482"/>
      <c r="J498" s="43"/>
      <c r="K498" s="44"/>
      <c r="L498" s="41"/>
      <c r="M498" s="41"/>
      <c r="N498" s="41"/>
      <c r="O498" s="58" t="s">
        <v>2</v>
      </c>
      <c r="P498" s="41"/>
      <c r="Q498" s="41"/>
    </row>
    <row r="499" spans="1:17" s="36" customFormat="1" ht="11.25" outlineLevel="4" x14ac:dyDescent="0.2">
      <c r="A499" s="37"/>
      <c r="B499" s="38"/>
      <c r="C499" s="39" t="s">
        <v>796</v>
      </c>
      <c r="D499" s="39"/>
      <c r="E499" s="38"/>
      <c r="F499" s="40">
        <v>1.0499999999999998</v>
      </c>
      <c r="G499" s="41"/>
      <c r="H499" s="42"/>
      <c r="I499" s="482"/>
      <c r="J499" s="43"/>
      <c r="K499" s="44"/>
      <c r="L499" s="41"/>
      <c r="M499" s="41"/>
      <c r="N499" s="41"/>
      <c r="O499" s="58" t="s">
        <v>2</v>
      </c>
      <c r="P499" s="41"/>
      <c r="Q499" s="41"/>
    </row>
    <row r="500" spans="1:17" s="36" customFormat="1" ht="11.25" outlineLevel="4" x14ac:dyDescent="0.2">
      <c r="A500" s="37"/>
      <c r="B500" s="38"/>
      <c r="C500" s="39" t="s">
        <v>796</v>
      </c>
      <c r="D500" s="39"/>
      <c r="E500" s="38"/>
      <c r="F500" s="40">
        <v>1.0499999999999998</v>
      </c>
      <c r="G500" s="41"/>
      <c r="H500" s="42"/>
      <c r="I500" s="482"/>
      <c r="J500" s="43"/>
      <c r="K500" s="44"/>
      <c r="L500" s="41"/>
      <c r="M500" s="41"/>
      <c r="N500" s="41"/>
      <c r="O500" s="58" t="s">
        <v>2</v>
      </c>
      <c r="P500" s="41"/>
      <c r="Q500" s="41"/>
    </row>
    <row r="501" spans="1:17" s="36" customFormat="1" ht="11.25" outlineLevel="4" x14ac:dyDescent="0.2">
      <c r="A501" s="37"/>
      <c r="B501" s="38"/>
      <c r="C501" s="39" t="s">
        <v>796</v>
      </c>
      <c r="D501" s="39"/>
      <c r="E501" s="38"/>
      <c r="F501" s="40">
        <v>1.0499999999999998</v>
      </c>
      <c r="G501" s="41"/>
      <c r="H501" s="42"/>
      <c r="I501" s="482"/>
      <c r="J501" s="43"/>
      <c r="K501" s="44"/>
      <c r="L501" s="41"/>
      <c r="M501" s="41"/>
      <c r="N501" s="41"/>
      <c r="O501" s="58" t="s">
        <v>2</v>
      </c>
      <c r="P501" s="41"/>
      <c r="Q501" s="41"/>
    </row>
    <row r="502" spans="1:17" s="36" customFormat="1" ht="11.25" outlineLevel="4" x14ac:dyDescent="0.2">
      <c r="A502" s="37"/>
      <c r="B502" s="38"/>
      <c r="C502" s="39" t="s">
        <v>796</v>
      </c>
      <c r="D502" s="39"/>
      <c r="E502" s="38"/>
      <c r="F502" s="40">
        <v>1.0499999999999998</v>
      </c>
      <c r="G502" s="41"/>
      <c r="H502" s="42"/>
      <c r="I502" s="482"/>
      <c r="J502" s="43"/>
      <c r="K502" s="44"/>
      <c r="L502" s="41"/>
      <c r="M502" s="41"/>
      <c r="N502" s="41"/>
      <c r="O502" s="58" t="s">
        <v>2</v>
      </c>
      <c r="P502" s="41"/>
      <c r="Q502" s="41"/>
    </row>
    <row r="503" spans="1:17" s="30" customFormat="1" ht="24" outlineLevel="3" x14ac:dyDescent="0.2">
      <c r="A503" s="12">
        <v>12</v>
      </c>
      <c r="B503" s="31" t="s">
        <v>239</v>
      </c>
      <c r="C503" s="32" t="s">
        <v>1898</v>
      </c>
      <c r="D503" s="32" t="s">
        <v>20</v>
      </c>
      <c r="E503" s="13" t="s">
        <v>3</v>
      </c>
      <c r="F503" s="33">
        <v>28.8</v>
      </c>
      <c r="G503" s="14">
        <v>0</v>
      </c>
      <c r="H503" s="33">
        <f>F503*(1+G503/100)</f>
        <v>28.8</v>
      </c>
      <c r="I503" s="475"/>
      <c r="J503" s="15">
        <f>H503*I503</f>
        <v>0</v>
      </c>
      <c r="K503" s="34"/>
      <c r="L503" s="35">
        <f>H503*K503</f>
        <v>0</v>
      </c>
      <c r="M503" s="34">
        <v>1.584E-2</v>
      </c>
      <c r="N503" s="35">
        <f>H503*M503</f>
        <v>0.45619199999999999</v>
      </c>
      <c r="O503" s="15">
        <v>21</v>
      </c>
      <c r="P503" s="15">
        <f>J503*(O503/100)</f>
        <v>0</v>
      </c>
      <c r="Q503" s="15">
        <f>J503+P503</f>
        <v>0</v>
      </c>
    </row>
    <row r="504" spans="1:17" s="36" customFormat="1" ht="11.25" outlineLevel="4" x14ac:dyDescent="0.2">
      <c r="A504" s="37"/>
      <c r="B504" s="38"/>
      <c r="C504" s="39" t="s">
        <v>760</v>
      </c>
      <c r="D504" s="39"/>
      <c r="E504" s="38"/>
      <c r="F504" s="40">
        <v>0</v>
      </c>
      <c r="G504" s="41"/>
      <c r="H504" s="42"/>
      <c r="I504" s="482"/>
      <c r="J504" s="43"/>
      <c r="K504" s="44"/>
      <c r="L504" s="41"/>
      <c r="M504" s="41"/>
      <c r="N504" s="41"/>
      <c r="O504" s="58" t="s">
        <v>2</v>
      </c>
      <c r="P504" s="41"/>
      <c r="Q504" s="41"/>
    </row>
    <row r="505" spans="1:17" s="36" customFormat="1" ht="11.25" outlineLevel="4" x14ac:dyDescent="0.2">
      <c r="A505" s="37"/>
      <c r="B505" s="38"/>
      <c r="C505" s="39" t="s">
        <v>106</v>
      </c>
      <c r="D505" s="39"/>
      <c r="E505" s="38"/>
      <c r="F505" s="40">
        <v>0</v>
      </c>
      <c r="G505" s="41"/>
      <c r="H505" s="42"/>
      <c r="I505" s="482"/>
      <c r="J505" s="43"/>
      <c r="K505" s="44"/>
      <c r="L505" s="41"/>
      <c r="M505" s="41"/>
      <c r="N505" s="41"/>
      <c r="O505" s="58" t="s">
        <v>2</v>
      </c>
      <c r="P505" s="41"/>
      <c r="Q505" s="41"/>
    </row>
    <row r="506" spans="1:17" s="36" customFormat="1" ht="11.25" outlineLevel="4" x14ac:dyDescent="0.2">
      <c r="A506" s="37"/>
      <c r="B506" s="38"/>
      <c r="C506" s="39" t="s">
        <v>140</v>
      </c>
      <c r="D506" s="39"/>
      <c r="E506" s="38"/>
      <c r="F506" s="40">
        <v>28.8</v>
      </c>
      <c r="G506" s="41"/>
      <c r="H506" s="42"/>
      <c r="I506" s="482"/>
      <c r="J506" s="43"/>
      <c r="K506" s="44"/>
      <c r="L506" s="41"/>
      <c r="M506" s="41"/>
      <c r="N506" s="41"/>
      <c r="O506" s="58" t="s">
        <v>2</v>
      </c>
      <c r="P506" s="41"/>
      <c r="Q506" s="41"/>
    </row>
    <row r="507" spans="1:17" s="30" customFormat="1" ht="12" outlineLevel="3" x14ac:dyDescent="0.2">
      <c r="A507" s="12">
        <v>13</v>
      </c>
      <c r="B507" s="31" t="s">
        <v>241</v>
      </c>
      <c r="C507" s="32" t="s">
        <v>1750</v>
      </c>
      <c r="D507" s="32" t="s">
        <v>20</v>
      </c>
      <c r="E507" s="13" t="s">
        <v>7</v>
      </c>
      <c r="F507" s="33">
        <v>24</v>
      </c>
      <c r="G507" s="14">
        <v>0</v>
      </c>
      <c r="H507" s="33">
        <f>F507*(1+G507/100)</f>
        <v>24</v>
      </c>
      <c r="I507" s="475"/>
      <c r="J507" s="15">
        <f>H507*I507</f>
        <v>0</v>
      </c>
      <c r="K507" s="34"/>
      <c r="L507" s="35">
        <f>H507*K507</f>
        <v>0</v>
      </c>
      <c r="M507" s="34">
        <v>7.0000000000000001E-3</v>
      </c>
      <c r="N507" s="35">
        <f>H507*M507</f>
        <v>0.16800000000000001</v>
      </c>
      <c r="O507" s="15">
        <v>21</v>
      </c>
      <c r="P507" s="15">
        <f>J507*(O507/100)</f>
        <v>0</v>
      </c>
      <c r="Q507" s="15">
        <f>J507+P507</f>
        <v>0</v>
      </c>
    </row>
    <row r="508" spans="1:17" s="36" customFormat="1" ht="11.25" outlineLevel="4" x14ac:dyDescent="0.2">
      <c r="A508" s="37"/>
      <c r="B508" s="38"/>
      <c r="C508" s="39" t="s">
        <v>760</v>
      </c>
      <c r="D508" s="39"/>
      <c r="E508" s="38"/>
      <c r="F508" s="40">
        <v>0</v>
      </c>
      <c r="G508" s="41"/>
      <c r="H508" s="42"/>
      <c r="I508" s="482"/>
      <c r="J508" s="43"/>
      <c r="K508" s="44"/>
      <c r="L508" s="41"/>
      <c r="M508" s="41"/>
      <c r="N508" s="41"/>
      <c r="O508" s="58" t="s">
        <v>2</v>
      </c>
      <c r="P508" s="41"/>
      <c r="Q508" s="41"/>
    </row>
    <row r="509" spans="1:17" s="36" customFormat="1" ht="11.25" outlineLevel="4" x14ac:dyDescent="0.2">
      <c r="A509" s="37"/>
      <c r="B509" s="38"/>
      <c r="C509" s="39" t="s">
        <v>510</v>
      </c>
      <c r="D509" s="39"/>
      <c r="E509" s="38"/>
      <c r="F509" s="40">
        <v>24</v>
      </c>
      <c r="G509" s="41"/>
      <c r="H509" s="42"/>
      <c r="I509" s="482"/>
      <c r="J509" s="43"/>
      <c r="K509" s="44"/>
      <c r="L509" s="41"/>
      <c r="M509" s="41"/>
      <c r="N509" s="41"/>
      <c r="O509" s="58" t="s">
        <v>2</v>
      </c>
      <c r="P509" s="41"/>
      <c r="Q509" s="41"/>
    </row>
    <row r="510" spans="1:17" s="30" customFormat="1" ht="24" outlineLevel="3" x14ac:dyDescent="0.2">
      <c r="A510" s="12">
        <v>14</v>
      </c>
      <c r="B510" s="31" t="s">
        <v>250</v>
      </c>
      <c r="C510" s="32" t="s">
        <v>1992</v>
      </c>
      <c r="D510" s="32" t="s">
        <v>20</v>
      </c>
      <c r="E510" s="13" t="s">
        <v>3</v>
      </c>
      <c r="F510" s="33">
        <v>80</v>
      </c>
      <c r="G510" s="14">
        <v>0</v>
      </c>
      <c r="H510" s="33">
        <f>F510*(1+G510/100)</f>
        <v>80</v>
      </c>
      <c r="I510" s="475"/>
      <c r="J510" s="15">
        <f>H510*I510</f>
        <v>0</v>
      </c>
      <c r="K510" s="34"/>
      <c r="L510" s="35">
        <f>H510*K510</f>
        <v>0</v>
      </c>
      <c r="M510" s="34"/>
      <c r="N510" s="35">
        <f>H510*M510</f>
        <v>0</v>
      </c>
      <c r="O510" s="15">
        <v>21</v>
      </c>
      <c r="P510" s="15">
        <f>J510*(O510/100)</f>
        <v>0</v>
      </c>
      <c r="Q510" s="15">
        <f>J510+P510</f>
        <v>0</v>
      </c>
    </row>
    <row r="511" spans="1:17" s="36" customFormat="1" ht="11.25" outlineLevel="4" x14ac:dyDescent="0.2">
      <c r="A511" s="37"/>
      <c r="B511" s="38"/>
      <c r="C511" s="39" t="s">
        <v>1431</v>
      </c>
      <c r="D511" s="39"/>
      <c r="E511" s="38"/>
      <c r="F511" s="40">
        <v>80</v>
      </c>
      <c r="G511" s="41"/>
      <c r="H511" s="42"/>
      <c r="I511" s="482"/>
      <c r="J511" s="43"/>
      <c r="K511" s="44"/>
      <c r="L511" s="41"/>
      <c r="M511" s="41"/>
      <c r="N511" s="41"/>
      <c r="O511" s="58" t="s">
        <v>2</v>
      </c>
      <c r="P511" s="41"/>
      <c r="Q511" s="41"/>
    </row>
    <row r="512" spans="1:17" s="30" customFormat="1" ht="12" outlineLevel="3" x14ac:dyDescent="0.2">
      <c r="A512" s="12">
        <v>15</v>
      </c>
      <c r="B512" s="31" t="s">
        <v>566</v>
      </c>
      <c r="C512" s="32" t="s">
        <v>1780</v>
      </c>
      <c r="D512" s="32" t="s">
        <v>20</v>
      </c>
      <c r="E512" s="13" t="s">
        <v>26</v>
      </c>
      <c r="F512" s="33">
        <v>16</v>
      </c>
      <c r="G512" s="14">
        <v>0</v>
      </c>
      <c r="H512" s="33">
        <f>F512*(1+G512/100)</f>
        <v>16</v>
      </c>
      <c r="I512" s="475"/>
      <c r="J512" s="15">
        <f>H512*I512</f>
        <v>0</v>
      </c>
      <c r="K512" s="34">
        <v>2.9999999999999997E-4</v>
      </c>
      <c r="L512" s="35">
        <f>H512*K512</f>
        <v>4.7999999999999996E-3</v>
      </c>
      <c r="M512" s="34"/>
      <c r="N512" s="35">
        <f>H512*M512</f>
        <v>0</v>
      </c>
      <c r="O512" s="15">
        <v>21</v>
      </c>
      <c r="P512" s="15">
        <f>J512*(O512/100)</f>
        <v>0</v>
      </c>
      <c r="Q512" s="15">
        <f>J512+P512</f>
        <v>0</v>
      </c>
    </row>
    <row r="513" spans="1:17" s="36" customFormat="1" ht="11.25" outlineLevel="4" x14ac:dyDescent="0.2">
      <c r="A513" s="37"/>
      <c r="B513" s="38"/>
      <c r="C513" s="39" t="s">
        <v>1387</v>
      </c>
      <c r="D513" s="39"/>
      <c r="E513" s="38"/>
      <c r="F513" s="40">
        <v>16</v>
      </c>
      <c r="G513" s="41"/>
      <c r="H513" s="42"/>
      <c r="I513" s="482"/>
      <c r="J513" s="43"/>
      <c r="K513" s="44"/>
      <c r="L513" s="41"/>
      <c r="M513" s="41"/>
      <c r="N513" s="41"/>
      <c r="O513" s="58" t="s">
        <v>2</v>
      </c>
      <c r="P513" s="41"/>
      <c r="Q513" s="41"/>
    </row>
    <row r="514" spans="1:17" s="30" customFormat="1" ht="24" outlineLevel="3" x14ac:dyDescent="0.2">
      <c r="A514" s="12">
        <v>16</v>
      </c>
      <c r="B514" s="31" t="s">
        <v>143</v>
      </c>
      <c r="C514" s="32" t="s">
        <v>1872</v>
      </c>
      <c r="D514" s="32" t="s">
        <v>20</v>
      </c>
      <c r="E514" s="13" t="s">
        <v>8</v>
      </c>
      <c r="F514" s="33">
        <v>0.51200000000000001</v>
      </c>
      <c r="G514" s="14">
        <v>15</v>
      </c>
      <c r="H514" s="33">
        <f>F514*(1+G514/100)</f>
        <v>0.58879999999999999</v>
      </c>
      <c r="I514" s="475"/>
      <c r="J514" s="15">
        <f>H514*I514</f>
        <v>0</v>
      </c>
      <c r="K514" s="34">
        <v>0.44</v>
      </c>
      <c r="L514" s="35">
        <f>H514*K514</f>
        <v>0.25907200000000002</v>
      </c>
      <c r="M514" s="34"/>
      <c r="N514" s="35">
        <f>H514*M514</f>
        <v>0</v>
      </c>
      <c r="O514" s="15">
        <v>21</v>
      </c>
      <c r="P514" s="15">
        <f>J514*(O514/100)</f>
        <v>0</v>
      </c>
      <c r="Q514" s="15">
        <f>J514+P514</f>
        <v>0</v>
      </c>
    </row>
    <row r="515" spans="1:17" s="36" customFormat="1" ht="11.25" outlineLevel="4" x14ac:dyDescent="0.2">
      <c r="A515" s="37"/>
      <c r="B515" s="38"/>
      <c r="C515" s="39" t="s">
        <v>754</v>
      </c>
      <c r="D515" s="39"/>
      <c r="E515" s="38"/>
      <c r="F515" s="40">
        <v>0.51200000000000001</v>
      </c>
      <c r="G515" s="41"/>
      <c r="H515" s="42"/>
      <c r="I515" s="482"/>
      <c r="J515" s="43"/>
      <c r="K515" s="44"/>
      <c r="L515" s="41"/>
      <c r="M515" s="41"/>
      <c r="N515" s="41"/>
      <c r="O515" s="58" t="s">
        <v>2</v>
      </c>
      <c r="P515" s="41"/>
      <c r="Q515" s="41"/>
    </row>
    <row r="516" spans="1:17" s="30" customFormat="1" ht="12" outlineLevel="3" x14ac:dyDescent="0.2">
      <c r="A516" s="12">
        <v>17</v>
      </c>
      <c r="B516" s="31" t="s">
        <v>567</v>
      </c>
      <c r="C516" s="32" t="s">
        <v>1601</v>
      </c>
      <c r="D516" s="32" t="s">
        <v>20</v>
      </c>
      <c r="E516" s="13" t="s">
        <v>7</v>
      </c>
      <c r="F516" s="33">
        <v>40</v>
      </c>
      <c r="G516" s="14">
        <v>0</v>
      </c>
      <c r="H516" s="33">
        <f>F516*(1+G516/100)</f>
        <v>40</v>
      </c>
      <c r="I516" s="475"/>
      <c r="J516" s="15">
        <f>H516*I516</f>
        <v>0</v>
      </c>
      <c r="K516" s="34"/>
      <c r="L516" s="35">
        <f>H516*K516</f>
        <v>0</v>
      </c>
      <c r="M516" s="34"/>
      <c r="N516" s="35">
        <f>H516*M516</f>
        <v>0</v>
      </c>
      <c r="O516" s="15">
        <v>21</v>
      </c>
      <c r="P516" s="15">
        <f>J516*(O516/100)</f>
        <v>0</v>
      </c>
      <c r="Q516" s="15">
        <f>J516+P516</f>
        <v>0</v>
      </c>
    </row>
    <row r="517" spans="1:17" s="36" customFormat="1" ht="11.25" outlineLevel="4" x14ac:dyDescent="0.2">
      <c r="A517" s="37"/>
      <c r="B517" s="38"/>
      <c r="C517" s="39" t="s">
        <v>1430</v>
      </c>
      <c r="D517" s="39"/>
      <c r="E517" s="38"/>
      <c r="F517" s="40">
        <v>40</v>
      </c>
      <c r="G517" s="41"/>
      <c r="H517" s="42"/>
      <c r="I517" s="482"/>
      <c r="J517" s="43"/>
      <c r="K517" s="44"/>
      <c r="L517" s="41"/>
      <c r="M517" s="41"/>
      <c r="N517" s="41"/>
      <c r="O517" s="58" t="s">
        <v>2</v>
      </c>
      <c r="P517" s="41"/>
      <c r="Q517" s="41"/>
    </row>
    <row r="518" spans="1:17" s="30" customFormat="1" ht="12" outlineLevel="3" x14ac:dyDescent="0.2">
      <c r="A518" s="12">
        <v>18</v>
      </c>
      <c r="B518" s="31" t="s">
        <v>89</v>
      </c>
      <c r="C518" s="32" t="s">
        <v>1586</v>
      </c>
      <c r="D518" s="32"/>
      <c r="E518" s="13" t="s">
        <v>8</v>
      </c>
      <c r="F518" s="33">
        <v>1</v>
      </c>
      <c r="G518" s="14">
        <v>12</v>
      </c>
      <c r="H518" s="33">
        <f>F518*(1+G518/100)</f>
        <v>1.1200000000000001</v>
      </c>
      <c r="I518" s="475"/>
      <c r="J518" s="15">
        <f>H518*I518</f>
        <v>0</v>
      </c>
      <c r="K518" s="34"/>
      <c r="L518" s="35">
        <f>H518*K518</f>
        <v>0</v>
      </c>
      <c r="M518" s="34"/>
      <c r="N518" s="35">
        <f>H518*M518</f>
        <v>0</v>
      </c>
      <c r="O518" s="15">
        <v>21</v>
      </c>
      <c r="P518" s="15">
        <f>J518*(O518/100)</f>
        <v>0</v>
      </c>
      <c r="Q518" s="15">
        <f>J518+P518</f>
        <v>0</v>
      </c>
    </row>
    <row r="519" spans="1:17" s="36" customFormat="1" ht="11.25" outlineLevel="4" x14ac:dyDescent="0.2">
      <c r="A519" s="37"/>
      <c r="B519" s="38"/>
      <c r="C519" s="39" t="s">
        <v>511</v>
      </c>
      <c r="D519" s="39"/>
      <c r="E519" s="38"/>
      <c r="F519" s="40">
        <v>1</v>
      </c>
      <c r="G519" s="41"/>
      <c r="H519" s="42"/>
      <c r="I519" s="482"/>
      <c r="J519" s="43"/>
      <c r="K519" s="44"/>
      <c r="L519" s="41"/>
      <c r="M519" s="41"/>
      <c r="N519" s="41"/>
      <c r="O519" s="58" t="s">
        <v>2</v>
      </c>
      <c r="P519" s="41"/>
      <c r="Q519" s="41"/>
    </row>
    <row r="520" spans="1:17" s="30" customFormat="1" ht="12" outlineLevel="3" x14ac:dyDescent="0.2">
      <c r="A520" s="12">
        <v>19</v>
      </c>
      <c r="B520" s="31" t="s">
        <v>242</v>
      </c>
      <c r="C520" s="32" t="s">
        <v>1797</v>
      </c>
      <c r="D520" s="32" t="s">
        <v>20</v>
      </c>
      <c r="E520" s="13" t="s">
        <v>7</v>
      </c>
      <c r="F520" s="33">
        <v>11.6</v>
      </c>
      <c r="G520" s="14">
        <v>0</v>
      </c>
      <c r="H520" s="33">
        <f>F520*(1+G520/100)</f>
        <v>11.6</v>
      </c>
      <c r="I520" s="475"/>
      <c r="J520" s="15">
        <f>H520*I520</f>
        <v>0</v>
      </c>
      <c r="K520" s="34">
        <v>1.0000000000000001E-5</v>
      </c>
      <c r="L520" s="35">
        <f>H520*K520</f>
        <v>1.16E-4</v>
      </c>
      <c r="M520" s="34"/>
      <c r="N520" s="35">
        <f>H520*M520</f>
        <v>0</v>
      </c>
      <c r="O520" s="15">
        <v>21</v>
      </c>
      <c r="P520" s="15">
        <f>J520*(O520/100)</f>
        <v>0</v>
      </c>
      <c r="Q520" s="15">
        <f>J520+P520</f>
        <v>0</v>
      </c>
    </row>
    <row r="521" spans="1:17" s="36" customFormat="1" ht="11.25" outlineLevel="4" x14ac:dyDescent="0.2">
      <c r="A521" s="37"/>
      <c r="B521" s="38"/>
      <c r="C521" s="39" t="s">
        <v>760</v>
      </c>
      <c r="D521" s="39"/>
      <c r="E521" s="38"/>
      <c r="F521" s="40">
        <v>0</v>
      </c>
      <c r="G521" s="41"/>
      <c r="H521" s="42"/>
      <c r="I521" s="482"/>
      <c r="J521" s="43"/>
      <c r="K521" s="44"/>
      <c r="L521" s="41"/>
      <c r="M521" s="41"/>
      <c r="N521" s="41"/>
      <c r="O521" s="58" t="s">
        <v>2</v>
      </c>
      <c r="P521" s="41"/>
      <c r="Q521" s="41"/>
    </row>
    <row r="522" spans="1:17" s="36" customFormat="1" ht="11.25" outlineLevel="4" x14ac:dyDescent="0.2">
      <c r="A522" s="37"/>
      <c r="B522" s="38"/>
      <c r="C522" s="39" t="s">
        <v>1168</v>
      </c>
      <c r="D522" s="39"/>
      <c r="E522" s="38"/>
      <c r="F522" s="40">
        <v>11.6</v>
      </c>
      <c r="G522" s="41"/>
      <c r="H522" s="42"/>
      <c r="I522" s="482"/>
      <c r="J522" s="43"/>
      <c r="K522" s="44"/>
      <c r="L522" s="41"/>
      <c r="M522" s="41"/>
      <c r="N522" s="41"/>
      <c r="O522" s="58" t="s">
        <v>2</v>
      </c>
      <c r="P522" s="41"/>
      <c r="Q522" s="41"/>
    </row>
    <row r="523" spans="1:17" s="30" customFormat="1" ht="24" outlineLevel="3" x14ac:dyDescent="0.2">
      <c r="A523" s="12">
        <v>20</v>
      </c>
      <c r="B523" s="31" t="s">
        <v>142</v>
      </c>
      <c r="C523" s="32" t="s">
        <v>1863</v>
      </c>
      <c r="D523" s="32" t="s">
        <v>20</v>
      </c>
      <c r="E523" s="13" t="s">
        <v>8</v>
      </c>
      <c r="F523" s="33">
        <v>0.13919999999999999</v>
      </c>
      <c r="G523" s="14">
        <v>12</v>
      </c>
      <c r="H523" s="33">
        <f>F523*(1+G523/100)</f>
        <v>0.15590400000000001</v>
      </c>
      <c r="I523" s="475"/>
      <c r="J523" s="15">
        <f>H523*I523</f>
        <v>0</v>
      </c>
      <c r="K523" s="34">
        <v>0.55000000000000004</v>
      </c>
      <c r="L523" s="35">
        <f>H523*K523</f>
        <v>8.574720000000001E-2</v>
      </c>
      <c r="M523" s="34"/>
      <c r="N523" s="35">
        <f>H523*M523</f>
        <v>0</v>
      </c>
      <c r="O523" s="15">
        <v>21</v>
      </c>
      <c r="P523" s="15">
        <f>J523*(O523/100)</f>
        <v>0</v>
      </c>
      <c r="Q523" s="15">
        <f>J523+P523</f>
        <v>0</v>
      </c>
    </row>
    <row r="524" spans="1:17" s="36" customFormat="1" ht="11.25" outlineLevel="4" x14ac:dyDescent="0.2">
      <c r="A524" s="37"/>
      <c r="B524" s="38"/>
      <c r="C524" s="39" t="s">
        <v>1019</v>
      </c>
      <c r="D524" s="39"/>
      <c r="E524" s="38"/>
      <c r="F524" s="40">
        <v>0.13919999999999999</v>
      </c>
      <c r="G524" s="41"/>
      <c r="H524" s="42"/>
      <c r="I524" s="482"/>
      <c r="J524" s="43"/>
      <c r="K524" s="44"/>
      <c r="L524" s="41"/>
      <c r="M524" s="41"/>
      <c r="N524" s="41"/>
      <c r="O524" s="58" t="s">
        <v>2</v>
      </c>
      <c r="P524" s="41"/>
      <c r="Q524" s="41"/>
    </row>
    <row r="525" spans="1:17" s="30" customFormat="1" ht="12" outlineLevel="3" x14ac:dyDescent="0.2">
      <c r="A525" s="12">
        <v>21</v>
      </c>
      <c r="B525" s="31" t="s">
        <v>252</v>
      </c>
      <c r="C525" s="32" t="s">
        <v>1788</v>
      </c>
      <c r="D525" s="32" t="s">
        <v>20</v>
      </c>
      <c r="E525" s="13" t="s">
        <v>8</v>
      </c>
      <c r="F525" s="33">
        <v>1.651</v>
      </c>
      <c r="G525" s="14">
        <v>0</v>
      </c>
      <c r="H525" s="33">
        <f>F525*(1+G525/100)</f>
        <v>1.651</v>
      </c>
      <c r="I525" s="475"/>
      <c r="J525" s="15">
        <f>H525*I525</f>
        <v>0</v>
      </c>
      <c r="K525" s="34">
        <v>2.4469999999999999E-2</v>
      </c>
      <c r="L525" s="35">
        <f>H525*K525</f>
        <v>4.039997E-2</v>
      </c>
      <c r="M525" s="34"/>
      <c r="N525" s="35">
        <f>H525*M525</f>
        <v>0</v>
      </c>
      <c r="O525" s="15">
        <v>21</v>
      </c>
      <c r="P525" s="15">
        <f>J525*(O525/100)</f>
        <v>0</v>
      </c>
      <c r="Q525" s="15">
        <f>J525+P525</f>
        <v>0</v>
      </c>
    </row>
    <row r="526" spans="1:17" s="36" customFormat="1" ht="11.25" outlineLevel="4" x14ac:dyDescent="0.2">
      <c r="A526" s="37"/>
      <c r="B526" s="38"/>
      <c r="C526" s="39" t="s">
        <v>773</v>
      </c>
      <c r="D526" s="39"/>
      <c r="E526" s="38"/>
      <c r="F526" s="40">
        <v>1.651</v>
      </c>
      <c r="G526" s="41"/>
      <c r="H526" s="42"/>
      <c r="I526" s="482"/>
      <c r="J526" s="43"/>
      <c r="K526" s="44"/>
      <c r="L526" s="41"/>
      <c r="M526" s="41"/>
      <c r="N526" s="41"/>
      <c r="O526" s="58" t="s">
        <v>2</v>
      </c>
      <c r="P526" s="41"/>
      <c r="Q526" s="41"/>
    </row>
    <row r="527" spans="1:17" s="30" customFormat="1" ht="24" outlineLevel="3" x14ac:dyDescent="0.2">
      <c r="A527" s="12">
        <v>22</v>
      </c>
      <c r="B527" s="31" t="s">
        <v>568</v>
      </c>
      <c r="C527" s="32" t="s">
        <v>1891</v>
      </c>
      <c r="D527" s="32" t="s">
        <v>630</v>
      </c>
      <c r="E527" s="13" t="s">
        <v>7</v>
      </c>
      <c r="F527" s="33">
        <v>9.3000000000000007</v>
      </c>
      <c r="G527" s="14">
        <v>0</v>
      </c>
      <c r="H527" s="33">
        <f>F527*(1+G527/100)</f>
        <v>9.3000000000000007</v>
      </c>
      <c r="I527" s="475"/>
      <c r="J527" s="15">
        <f>H527*I527</f>
        <v>0</v>
      </c>
      <c r="K527" s="34"/>
      <c r="L527" s="35">
        <f>H527*K527</f>
        <v>0</v>
      </c>
      <c r="M527" s="34">
        <v>8.8000000000000005E-3</v>
      </c>
      <c r="N527" s="35">
        <f>H527*M527</f>
        <v>8.184000000000001E-2</v>
      </c>
      <c r="O527" s="15">
        <v>21</v>
      </c>
      <c r="P527" s="15">
        <f>J527*(O527/100)</f>
        <v>0</v>
      </c>
      <c r="Q527" s="15">
        <f>J527+P527</f>
        <v>0</v>
      </c>
    </row>
    <row r="528" spans="1:17" s="36" customFormat="1" ht="11.25" outlineLevel="4" x14ac:dyDescent="0.2">
      <c r="A528" s="37"/>
      <c r="B528" s="38"/>
      <c r="C528" s="39" t="s">
        <v>1576</v>
      </c>
      <c r="D528" s="39"/>
      <c r="E528" s="38"/>
      <c r="F528" s="40">
        <v>4.6500000000000004</v>
      </c>
      <c r="G528" s="41"/>
      <c r="H528" s="42"/>
      <c r="I528" s="482"/>
      <c r="J528" s="43"/>
      <c r="K528" s="44"/>
      <c r="L528" s="41"/>
      <c r="M528" s="41"/>
      <c r="N528" s="41"/>
      <c r="O528" s="58" t="s">
        <v>2</v>
      </c>
      <c r="P528" s="41"/>
      <c r="Q528" s="41"/>
    </row>
    <row r="529" spans="1:17" s="36" customFormat="1" ht="11.25" outlineLevel="4" x14ac:dyDescent="0.2">
      <c r="A529" s="37"/>
      <c r="B529" s="38"/>
      <c r="C529" s="39" t="s">
        <v>1607</v>
      </c>
      <c r="D529" s="39"/>
      <c r="E529" s="38"/>
      <c r="F529" s="40">
        <v>4.6500000000000004</v>
      </c>
      <c r="G529" s="41"/>
      <c r="H529" s="42"/>
      <c r="I529" s="482"/>
      <c r="J529" s="43"/>
      <c r="K529" s="44"/>
      <c r="L529" s="41"/>
      <c r="M529" s="41"/>
      <c r="N529" s="41"/>
      <c r="O529" s="58" t="s">
        <v>2</v>
      </c>
      <c r="P529" s="41"/>
      <c r="Q529" s="41"/>
    </row>
    <row r="530" spans="1:17" s="30" customFormat="1" ht="24" outlineLevel="3" x14ac:dyDescent="0.2">
      <c r="A530" s="12">
        <v>23</v>
      </c>
      <c r="B530" s="31" t="s">
        <v>243</v>
      </c>
      <c r="C530" s="32" t="s">
        <v>1864</v>
      </c>
      <c r="D530" s="32" t="s">
        <v>630</v>
      </c>
      <c r="E530" s="13" t="s">
        <v>7</v>
      </c>
      <c r="F530" s="33">
        <v>9.3000000000000007</v>
      </c>
      <c r="G530" s="14">
        <v>0</v>
      </c>
      <c r="H530" s="33">
        <f>F530*(1+G530/100)</f>
        <v>9.3000000000000007</v>
      </c>
      <c r="I530" s="475"/>
      <c r="J530" s="15">
        <f>H530*I530</f>
        <v>0</v>
      </c>
      <c r="K530" s="34">
        <v>1.9460000000000002E-2</v>
      </c>
      <c r="L530" s="35">
        <f>H530*K530</f>
        <v>0.18097800000000003</v>
      </c>
      <c r="M530" s="34"/>
      <c r="N530" s="35">
        <f>H530*M530</f>
        <v>0</v>
      </c>
      <c r="O530" s="15">
        <v>21</v>
      </c>
      <c r="P530" s="15">
        <f>J530*(O530/100)</f>
        <v>0</v>
      </c>
      <c r="Q530" s="15">
        <f>J530+P530</f>
        <v>0</v>
      </c>
    </row>
    <row r="531" spans="1:17" s="30" customFormat="1" ht="12" outlineLevel="3" x14ac:dyDescent="0.2">
      <c r="A531" s="12">
        <v>24</v>
      </c>
      <c r="B531" s="31" t="s">
        <v>89</v>
      </c>
      <c r="C531" s="32" t="s">
        <v>1586</v>
      </c>
      <c r="D531" s="32" t="s">
        <v>630</v>
      </c>
      <c r="E531" s="13" t="s">
        <v>8</v>
      </c>
      <c r="F531" s="33">
        <v>0.23250000000000004</v>
      </c>
      <c r="G531" s="14">
        <v>12</v>
      </c>
      <c r="H531" s="33">
        <f>F531*(1+G531/100)</f>
        <v>0.26040000000000008</v>
      </c>
      <c r="I531" s="475"/>
      <c r="J531" s="15">
        <f>H531*I531</f>
        <v>0</v>
      </c>
      <c r="K531" s="34"/>
      <c r="L531" s="35">
        <f>H531*K531</f>
        <v>0</v>
      </c>
      <c r="M531" s="34"/>
      <c r="N531" s="35">
        <f>H531*M531</f>
        <v>0</v>
      </c>
      <c r="O531" s="15">
        <v>21</v>
      </c>
      <c r="P531" s="15">
        <f>J531*(O531/100)</f>
        <v>0</v>
      </c>
      <c r="Q531" s="15">
        <f>J531+P531</f>
        <v>0</v>
      </c>
    </row>
    <row r="532" spans="1:17" s="36" customFormat="1" ht="11.25" outlineLevel="4" x14ac:dyDescent="0.2">
      <c r="A532" s="37"/>
      <c r="B532" s="38"/>
      <c r="C532" s="39" t="s">
        <v>455</v>
      </c>
      <c r="D532" s="39"/>
      <c r="E532" s="38"/>
      <c r="F532" s="40">
        <v>0.23250000000000004</v>
      </c>
      <c r="G532" s="41"/>
      <c r="H532" s="42"/>
      <c r="I532" s="482"/>
      <c r="J532" s="43"/>
      <c r="K532" s="44"/>
      <c r="L532" s="41"/>
      <c r="M532" s="41"/>
      <c r="N532" s="41"/>
      <c r="O532" s="58" t="s">
        <v>2</v>
      </c>
      <c r="P532" s="41"/>
      <c r="Q532" s="41"/>
    </row>
    <row r="533" spans="1:17" s="30" customFormat="1" ht="24" outlineLevel="3" x14ac:dyDescent="0.2">
      <c r="A533" s="12">
        <v>25</v>
      </c>
      <c r="B533" s="31" t="s">
        <v>239</v>
      </c>
      <c r="C533" s="32" t="s">
        <v>1898</v>
      </c>
      <c r="D533" s="32" t="s">
        <v>414</v>
      </c>
      <c r="E533" s="13" t="s">
        <v>3</v>
      </c>
      <c r="F533" s="33">
        <v>30.6</v>
      </c>
      <c r="G533" s="14">
        <v>0</v>
      </c>
      <c r="H533" s="33">
        <f>F533*(1+G533/100)</f>
        <v>30.6</v>
      </c>
      <c r="I533" s="475"/>
      <c r="J533" s="15">
        <f>H533*I533</f>
        <v>0</v>
      </c>
      <c r="K533" s="34"/>
      <c r="L533" s="35">
        <f>H533*K533</f>
        <v>0</v>
      </c>
      <c r="M533" s="34">
        <v>1.584E-2</v>
      </c>
      <c r="N533" s="35">
        <f>H533*M533</f>
        <v>0.48470400000000002</v>
      </c>
      <c r="O533" s="15">
        <v>21</v>
      </c>
      <c r="P533" s="15">
        <f>J533*(O533/100)</f>
        <v>0</v>
      </c>
      <c r="Q533" s="15">
        <f>J533+P533</f>
        <v>0</v>
      </c>
    </row>
    <row r="534" spans="1:17" s="36" customFormat="1" ht="11.25" outlineLevel="4" x14ac:dyDescent="0.2">
      <c r="A534" s="37"/>
      <c r="B534" s="38"/>
      <c r="C534" s="39" t="s">
        <v>1388</v>
      </c>
      <c r="D534" s="39"/>
      <c r="E534" s="38"/>
      <c r="F534" s="40">
        <v>0</v>
      </c>
      <c r="G534" s="41"/>
      <c r="H534" s="42"/>
      <c r="I534" s="482"/>
      <c r="J534" s="43"/>
      <c r="K534" s="44"/>
      <c r="L534" s="41"/>
      <c r="M534" s="41"/>
      <c r="N534" s="41"/>
      <c r="O534" s="58" t="s">
        <v>2</v>
      </c>
      <c r="P534" s="41"/>
      <c r="Q534" s="41"/>
    </row>
    <row r="535" spans="1:17" s="36" customFormat="1" ht="11.25" outlineLevel="4" x14ac:dyDescent="0.2">
      <c r="A535" s="37"/>
      <c r="B535" s="38"/>
      <c r="C535" s="39" t="s">
        <v>734</v>
      </c>
      <c r="D535" s="39"/>
      <c r="E535" s="38"/>
      <c r="F535" s="40">
        <v>12</v>
      </c>
      <c r="G535" s="41"/>
      <c r="H535" s="42"/>
      <c r="I535" s="482"/>
      <c r="J535" s="43"/>
      <c r="K535" s="44"/>
      <c r="L535" s="41"/>
      <c r="M535" s="41"/>
      <c r="N535" s="41"/>
      <c r="O535" s="58" t="s">
        <v>2</v>
      </c>
      <c r="P535" s="41"/>
      <c r="Q535" s="41"/>
    </row>
    <row r="536" spans="1:17" s="36" customFormat="1" ht="11.25" outlineLevel="4" x14ac:dyDescent="0.2">
      <c r="A536" s="37"/>
      <c r="B536" s="38"/>
      <c r="C536" s="39" t="s">
        <v>1035</v>
      </c>
      <c r="D536" s="39"/>
      <c r="E536" s="38"/>
      <c r="F536" s="40">
        <v>18.600000000000001</v>
      </c>
      <c r="G536" s="41"/>
      <c r="H536" s="42"/>
      <c r="I536" s="482"/>
      <c r="J536" s="43"/>
      <c r="K536" s="44"/>
      <c r="L536" s="41"/>
      <c r="M536" s="41"/>
      <c r="N536" s="41"/>
      <c r="O536" s="58" t="s">
        <v>2</v>
      </c>
      <c r="P536" s="41"/>
      <c r="Q536" s="41"/>
    </row>
    <row r="537" spans="1:17" s="30" customFormat="1" ht="24" outlineLevel="3" x14ac:dyDescent="0.2">
      <c r="A537" s="12">
        <v>26</v>
      </c>
      <c r="B537" s="31" t="s">
        <v>240</v>
      </c>
      <c r="C537" s="32" t="s">
        <v>1926</v>
      </c>
      <c r="D537" s="32" t="s">
        <v>414</v>
      </c>
      <c r="E537" s="13" t="s">
        <v>3</v>
      </c>
      <c r="F537" s="33">
        <v>30.6</v>
      </c>
      <c r="G537" s="14">
        <v>0</v>
      </c>
      <c r="H537" s="33">
        <f>F537*(1+G537/100)</f>
        <v>30.6</v>
      </c>
      <c r="I537" s="475"/>
      <c r="J537" s="15">
        <f>H537*I537</f>
        <v>0</v>
      </c>
      <c r="K537" s="34">
        <v>1.7520000000000001E-2</v>
      </c>
      <c r="L537" s="35">
        <f>H537*K537</f>
        <v>0.53611200000000003</v>
      </c>
      <c r="M537" s="34"/>
      <c r="N537" s="35">
        <f>H537*M537</f>
        <v>0</v>
      </c>
      <c r="O537" s="15">
        <v>21</v>
      </c>
      <c r="P537" s="15">
        <f>J537*(O537/100)</f>
        <v>0</v>
      </c>
      <c r="Q537" s="15">
        <f>J537+P537</f>
        <v>0</v>
      </c>
    </row>
    <row r="538" spans="1:17" s="30" customFormat="1" ht="12" outlineLevel="3" x14ac:dyDescent="0.2">
      <c r="A538" s="12">
        <v>27</v>
      </c>
      <c r="B538" s="31" t="s">
        <v>241</v>
      </c>
      <c r="C538" s="32" t="s">
        <v>1750</v>
      </c>
      <c r="D538" s="32" t="s">
        <v>66</v>
      </c>
      <c r="E538" s="13" t="s">
        <v>7</v>
      </c>
      <c r="F538" s="33">
        <v>14</v>
      </c>
      <c r="G538" s="14">
        <v>0</v>
      </c>
      <c r="H538" s="33">
        <f>F538*(1+G538/100)</f>
        <v>14</v>
      </c>
      <c r="I538" s="475"/>
      <c r="J538" s="15">
        <f>H538*I538</f>
        <v>0</v>
      </c>
      <c r="K538" s="34"/>
      <c r="L538" s="35">
        <f>H538*K538</f>
        <v>0</v>
      </c>
      <c r="M538" s="34">
        <v>7.0000000000000001E-3</v>
      </c>
      <c r="N538" s="35">
        <f>H538*M538</f>
        <v>9.8000000000000004E-2</v>
      </c>
      <c r="O538" s="15">
        <v>21</v>
      </c>
      <c r="P538" s="15">
        <f>J538*(O538/100)</f>
        <v>0</v>
      </c>
      <c r="Q538" s="15">
        <f>J538+P538</f>
        <v>0</v>
      </c>
    </row>
    <row r="539" spans="1:17" s="36" customFormat="1" ht="11.25" outlineLevel="4" x14ac:dyDescent="0.2">
      <c r="A539" s="37"/>
      <c r="B539" s="38"/>
      <c r="C539" s="39" t="s">
        <v>1345</v>
      </c>
      <c r="D539" s="39"/>
      <c r="E539" s="38"/>
      <c r="F539" s="40">
        <v>0</v>
      </c>
      <c r="G539" s="41"/>
      <c r="H539" s="42"/>
      <c r="I539" s="482"/>
      <c r="J539" s="43"/>
      <c r="K539" s="44"/>
      <c r="L539" s="41"/>
      <c r="M539" s="41"/>
      <c r="N539" s="41"/>
      <c r="O539" s="58" t="s">
        <v>2</v>
      </c>
      <c r="P539" s="41"/>
      <c r="Q539" s="41"/>
    </row>
    <row r="540" spans="1:17" s="36" customFormat="1" ht="11.25" outlineLevel="4" x14ac:dyDescent="0.2">
      <c r="A540" s="37"/>
      <c r="B540" s="38"/>
      <c r="C540" s="39" t="s">
        <v>198</v>
      </c>
      <c r="D540" s="39"/>
      <c r="E540" s="38"/>
      <c r="F540" s="40">
        <v>14</v>
      </c>
      <c r="G540" s="41"/>
      <c r="H540" s="42"/>
      <c r="I540" s="482"/>
      <c r="J540" s="43"/>
      <c r="K540" s="44"/>
      <c r="L540" s="41"/>
      <c r="M540" s="41"/>
      <c r="N540" s="41"/>
      <c r="O540" s="58" t="s">
        <v>2</v>
      </c>
      <c r="P540" s="41"/>
      <c r="Q540" s="41"/>
    </row>
    <row r="541" spans="1:17" s="30" customFormat="1" ht="12" outlineLevel="3" x14ac:dyDescent="0.2">
      <c r="A541" s="12">
        <v>28</v>
      </c>
      <c r="B541" s="31" t="s">
        <v>242</v>
      </c>
      <c r="C541" s="32" t="s">
        <v>1797</v>
      </c>
      <c r="D541" s="32" t="s">
        <v>66</v>
      </c>
      <c r="E541" s="13" t="s">
        <v>7</v>
      </c>
      <c r="F541" s="33">
        <v>14</v>
      </c>
      <c r="G541" s="14">
        <v>0</v>
      </c>
      <c r="H541" s="33">
        <f>F541*(1+G541/100)</f>
        <v>14</v>
      </c>
      <c r="I541" s="475"/>
      <c r="J541" s="15">
        <f>H541*I541</f>
        <v>0</v>
      </c>
      <c r="K541" s="34">
        <v>1.0000000000000001E-5</v>
      </c>
      <c r="L541" s="35">
        <f>H541*K541</f>
        <v>1.4000000000000001E-4</v>
      </c>
      <c r="M541" s="34"/>
      <c r="N541" s="35">
        <f>H541*M541</f>
        <v>0</v>
      </c>
      <c r="O541" s="15">
        <v>21</v>
      </c>
      <c r="P541" s="15">
        <f>J541*(O541/100)</f>
        <v>0</v>
      </c>
      <c r="Q541" s="15">
        <f>J541+P541</f>
        <v>0</v>
      </c>
    </row>
    <row r="542" spans="1:17" s="36" customFormat="1" ht="11.25" outlineLevel="4" x14ac:dyDescent="0.2">
      <c r="A542" s="37"/>
      <c r="B542" s="38"/>
      <c r="C542" s="39" t="s">
        <v>1483</v>
      </c>
      <c r="D542" s="39"/>
      <c r="E542" s="38"/>
      <c r="F542" s="40">
        <v>14</v>
      </c>
      <c r="G542" s="41"/>
      <c r="H542" s="42"/>
      <c r="I542" s="482"/>
      <c r="J542" s="43"/>
      <c r="K542" s="44"/>
      <c r="L542" s="41"/>
      <c r="M542" s="41"/>
      <c r="N542" s="41"/>
      <c r="O542" s="58" t="s">
        <v>2</v>
      </c>
      <c r="P542" s="41"/>
      <c r="Q542" s="41"/>
    </row>
    <row r="543" spans="1:17" s="30" customFormat="1" ht="24" outlineLevel="3" x14ac:dyDescent="0.2">
      <c r="A543" s="12">
        <v>29</v>
      </c>
      <c r="B543" s="31" t="s">
        <v>142</v>
      </c>
      <c r="C543" s="32" t="s">
        <v>1863</v>
      </c>
      <c r="D543" s="32" t="s">
        <v>66</v>
      </c>
      <c r="E543" s="13" t="s">
        <v>8</v>
      </c>
      <c r="F543" s="33">
        <v>0.16800000000000001</v>
      </c>
      <c r="G543" s="14">
        <v>12</v>
      </c>
      <c r="H543" s="33">
        <f>F543*(1+G543/100)</f>
        <v>0.18816000000000002</v>
      </c>
      <c r="I543" s="475"/>
      <c r="J543" s="15">
        <f>H543*I543</f>
        <v>0</v>
      </c>
      <c r="K543" s="34">
        <v>0.55000000000000004</v>
      </c>
      <c r="L543" s="35">
        <f>H543*K543</f>
        <v>0.10348800000000002</v>
      </c>
      <c r="M543" s="34"/>
      <c r="N543" s="35">
        <f>H543*M543</f>
        <v>0</v>
      </c>
      <c r="O543" s="15">
        <v>21</v>
      </c>
      <c r="P543" s="15">
        <f>J543*(O543/100)</f>
        <v>0</v>
      </c>
      <c r="Q543" s="15">
        <f>J543+P543</f>
        <v>0</v>
      </c>
    </row>
    <row r="544" spans="1:17" s="36" customFormat="1" ht="11.25" outlineLevel="4" x14ac:dyDescent="0.2">
      <c r="A544" s="37"/>
      <c r="B544" s="38"/>
      <c r="C544" s="39" t="s">
        <v>1020</v>
      </c>
      <c r="D544" s="39"/>
      <c r="E544" s="38"/>
      <c r="F544" s="40">
        <v>0.16800000000000001</v>
      </c>
      <c r="G544" s="41"/>
      <c r="H544" s="42"/>
      <c r="I544" s="482"/>
      <c r="J544" s="43"/>
      <c r="K544" s="44"/>
      <c r="L544" s="41"/>
      <c r="M544" s="41"/>
      <c r="N544" s="41"/>
      <c r="O544" s="58" t="s">
        <v>2</v>
      </c>
      <c r="P544" s="41"/>
      <c r="Q544" s="41"/>
    </row>
    <row r="545" spans="1:17" s="30" customFormat="1" ht="24" outlineLevel="3" x14ac:dyDescent="0.2">
      <c r="A545" s="12">
        <v>30</v>
      </c>
      <c r="B545" s="31" t="s">
        <v>251</v>
      </c>
      <c r="C545" s="32" t="s">
        <v>1993</v>
      </c>
      <c r="D545" s="32" t="s">
        <v>21</v>
      </c>
      <c r="E545" s="13" t="s">
        <v>3</v>
      </c>
      <c r="F545" s="33">
        <v>642</v>
      </c>
      <c r="G545" s="14">
        <v>0</v>
      </c>
      <c r="H545" s="33">
        <f>F545*(1+G545/100)</f>
        <v>642</v>
      </c>
      <c r="I545" s="475"/>
      <c r="J545" s="15">
        <f>H545*I545</f>
        <v>0</v>
      </c>
      <c r="K545" s="34"/>
      <c r="L545" s="35">
        <f>H545*K545</f>
        <v>0</v>
      </c>
      <c r="M545" s="34"/>
      <c r="N545" s="35">
        <f>H545*M545</f>
        <v>0</v>
      </c>
      <c r="O545" s="15">
        <v>21</v>
      </c>
      <c r="P545" s="15">
        <f>J545*(O545/100)</f>
        <v>0</v>
      </c>
      <c r="Q545" s="15">
        <f>J545+P545</f>
        <v>0</v>
      </c>
    </row>
    <row r="546" spans="1:17" s="30" customFormat="1" ht="24" outlineLevel="3" x14ac:dyDescent="0.2">
      <c r="A546" s="12">
        <v>31</v>
      </c>
      <c r="B546" s="31" t="s">
        <v>452</v>
      </c>
      <c r="C546" s="32" t="s">
        <v>1847</v>
      </c>
      <c r="D546" s="32" t="s">
        <v>21</v>
      </c>
      <c r="E546" s="13" t="s">
        <v>8</v>
      </c>
      <c r="F546" s="33">
        <v>8.2176000000000009</v>
      </c>
      <c r="G546" s="14">
        <v>15</v>
      </c>
      <c r="H546" s="33">
        <f>F546*(1+G546/100)</f>
        <v>9.4502400000000009</v>
      </c>
      <c r="I546" s="475"/>
      <c r="J546" s="15">
        <f>H546*I546</f>
        <v>0</v>
      </c>
      <c r="K546" s="34">
        <v>0.44</v>
      </c>
      <c r="L546" s="35">
        <f>H546*K546</f>
        <v>4.1581056000000007</v>
      </c>
      <c r="M546" s="34"/>
      <c r="N546" s="35">
        <f>H546*M546</f>
        <v>0</v>
      </c>
      <c r="O546" s="15">
        <v>21</v>
      </c>
      <c r="P546" s="15">
        <f>J546*(O546/100)</f>
        <v>0</v>
      </c>
      <c r="Q546" s="15">
        <f>J546+P546</f>
        <v>0</v>
      </c>
    </row>
    <row r="547" spans="1:17" s="36" customFormat="1" ht="11.25" outlineLevel="4" x14ac:dyDescent="0.2">
      <c r="A547" s="37"/>
      <c r="B547" s="38"/>
      <c r="C547" s="39" t="s">
        <v>779</v>
      </c>
      <c r="D547" s="39"/>
      <c r="E547" s="38"/>
      <c r="F547" s="40">
        <v>8.2176000000000009</v>
      </c>
      <c r="G547" s="41"/>
      <c r="H547" s="42"/>
      <c r="I547" s="482"/>
      <c r="J547" s="43"/>
      <c r="K547" s="44"/>
      <c r="L547" s="41"/>
      <c r="M547" s="41"/>
      <c r="N547" s="41"/>
      <c r="O547" s="58" t="s">
        <v>2</v>
      </c>
      <c r="P547" s="41"/>
      <c r="Q547" s="41"/>
    </row>
    <row r="548" spans="1:17" s="30" customFormat="1" ht="12" outlineLevel="3" x14ac:dyDescent="0.2">
      <c r="A548" s="12">
        <v>32</v>
      </c>
      <c r="B548" s="31" t="s">
        <v>252</v>
      </c>
      <c r="C548" s="32" t="s">
        <v>1788</v>
      </c>
      <c r="D548" s="32" t="s">
        <v>21</v>
      </c>
      <c r="E548" s="13" t="s">
        <v>8</v>
      </c>
      <c r="F548" s="33">
        <v>8.218</v>
      </c>
      <c r="G548" s="14">
        <v>0</v>
      </c>
      <c r="H548" s="33">
        <f>F548*(1+G548/100)</f>
        <v>8.218</v>
      </c>
      <c r="I548" s="475"/>
      <c r="J548" s="15">
        <f>H548*I548</f>
        <v>0</v>
      </c>
      <c r="K548" s="34">
        <v>2.4469999999999999E-2</v>
      </c>
      <c r="L548" s="35">
        <f>H548*K548</f>
        <v>0.20109445999999997</v>
      </c>
      <c r="M548" s="34"/>
      <c r="N548" s="35">
        <f>H548*M548</f>
        <v>0</v>
      </c>
      <c r="O548" s="15">
        <v>21</v>
      </c>
      <c r="P548" s="15">
        <f>J548*(O548/100)</f>
        <v>0</v>
      </c>
      <c r="Q548" s="15">
        <f>J548+P548</f>
        <v>0</v>
      </c>
    </row>
    <row r="549" spans="1:17" s="30" customFormat="1" ht="24" outlineLevel="3" x14ac:dyDescent="0.2">
      <c r="A549" s="12">
        <v>33</v>
      </c>
      <c r="B549" s="31" t="s">
        <v>244</v>
      </c>
      <c r="C549" s="32" t="s">
        <v>1947</v>
      </c>
      <c r="D549" s="32" t="s">
        <v>21</v>
      </c>
      <c r="E549" s="13" t="s">
        <v>7</v>
      </c>
      <c r="F549" s="33">
        <v>321</v>
      </c>
      <c r="G549" s="14">
        <v>0</v>
      </c>
      <c r="H549" s="33">
        <f>F549*(1+G549/100)</f>
        <v>321</v>
      </c>
      <c r="I549" s="475"/>
      <c r="J549" s="15">
        <f>H549*I549</f>
        <v>0</v>
      </c>
      <c r="K549" s="34">
        <v>1.3899999999999999E-2</v>
      </c>
      <c r="L549" s="35">
        <f>H549*K549</f>
        <v>4.4619</v>
      </c>
      <c r="M549" s="34"/>
      <c r="N549" s="35">
        <f>H549*M549</f>
        <v>0</v>
      </c>
      <c r="O549" s="15">
        <v>21</v>
      </c>
      <c r="P549" s="15">
        <f>J549*(O549/100)</f>
        <v>0</v>
      </c>
      <c r="Q549" s="15">
        <f>J549+P549</f>
        <v>0</v>
      </c>
    </row>
    <row r="550" spans="1:17" s="30" customFormat="1" ht="12" outlineLevel="3" x14ac:dyDescent="0.2">
      <c r="A550" s="12">
        <v>34</v>
      </c>
      <c r="B550" s="31" t="s">
        <v>318</v>
      </c>
      <c r="C550" s="32" t="s">
        <v>1743</v>
      </c>
      <c r="D550" s="32"/>
      <c r="E550" s="13" t="s">
        <v>7</v>
      </c>
      <c r="F550" s="33">
        <v>531.00199999999995</v>
      </c>
      <c r="G550" s="14">
        <v>0</v>
      </c>
      <c r="H550" s="33">
        <f>F550*(1+G550/100)</f>
        <v>531.00199999999995</v>
      </c>
      <c r="I550" s="475"/>
      <c r="J550" s="15">
        <f>H550*I550</f>
        <v>0</v>
      </c>
      <c r="K550" s="34"/>
      <c r="L550" s="35">
        <f>H550*K550</f>
        <v>0</v>
      </c>
      <c r="M550" s="34"/>
      <c r="N550" s="35">
        <f>H550*M550</f>
        <v>0</v>
      </c>
      <c r="O550" s="15">
        <v>21</v>
      </c>
      <c r="P550" s="15">
        <f>J550*(O550/100)</f>
        <v>0</v>
      </c>
      <c r="Q550" s="15">
        <f>J550+P550</f>
        <v>0</v>
      </c>
    </row>
    <row r="551" spans="1:17" s="36" customFormat="1" ht="11.25" outlineLevel="4" x14ac:dyDescent="0.2">
      <c r="A551" s="37"/>
      <c r="B551" s="38"/>
      <c r="C551" s="39" t="s">
        <v>22</v>
      </c>
      <c r="D551" s="39"/>
      <c r="E551" s="38"/>
      <c r="F551" s="40">
        <v>0</v>
      </c>
      <c r="G551" s="41"/>
      <c r="H551" s="42"/>
      <c r="I551" s="482"/>
      <c r="J551" s="43"/>
      <c r="K551" s="44"/>
      <c r="L551" s="41"/>
      <c r="M551" s="41"/>
      <c r="N551" s="41"/>
      <c r="O551" s="58" t="s">
        <v>2</v>
      </c>
      <c r="P551" s="41"/>
      <c r="Q551" s="41"/>
    </row>
    <row r="552" spans="1:17" s="36" customFormat="1" ht="11.25" outlineLevel="4" x14ac:dyDescent="0.2">
      <c r="A552" s="37"/>
      <c r="B552" s="38"/>
      <c r="C552" s="39" t="s">
        <v>1556</v>
      </c>
      <c r="D552" s="39"/>
      <c r="E552" s="38"/>
      <c r="F552" s="40">
        <v>8</v>
      </c>
      <c r="G552" s="41"/>
      <c r="H552" s="42"/>
      <c r="I552" s="482"/>
      <c r="J552" s="43"/>
      <c r="K552" s="44"/>
      <c r="L552" s="41"/>
      <c r="M552" s="41"/>
      <c r="N552" s="41"/>
      <c r="O552" s="58" t="s">
        <v>2</v>
      </c>
      <c r="P552" s="41"/>
      <c r="Q552" s="41"/>
    </row>
    <row r="553" spans="1:17" s="36" customFormat="1" ht="11.25" outlineLevel="4" x14ac:dyDescent="0.2">
      <c r="A553" s="37"/>
      <c r="B553" s="38"/>
      <c r="C553" s="39" t="s">
        <v>795</v>
      </c>
      <c r="D553" s="39"/>
      <c r="E553" s="38"/>
      <c r="F553" s="40">
        <v>16.2</v>
      </c>
      <c r="G553" s="41"/>
      <c r="H553" s="42"/>
      <c r="I553" s="482"/>
      <c r="J553" s="43"/>
      <c r="K553" s="44"/>
      <c r="L553" s="41"/>
      <c r="M553" s="41"/>
      <c r="N553" s="41"/>
      <c r="O553" s="58" t="s">
        <v>2</v>
      </c>
      <c r="P553" s="41"/>
      <c r="Q553" s="41"/>
    </row>
    <row r="554" spans="1:17" s="36" customFormat="1" ht="11.25" outlineLevel="4" x14ac:dyDescent="0.2">
      <c r="A554" s="37"/>
      <c r="B554" s="38"/>
      <c r="C554" s="39" t="s">
        <v>1075</v>
      </c>
      <c r="D554" s="39"/>
      <c r="E554" s="38"/>
      <c r="F554" s="40">
        <v>16.2</v>
      </c>
      <c r="G554" s="41"/>
      <c r="H554" s="42"/>
      <c r="I554" s="482"/>
      <c r="J554" s="43"/>
      <c r="K554" s="44"/>
      <c r="L554" s="41"/>
      <c r="M554" s="41"/>
      <c r="N554" s="41"/>
      <c r="O554" s="58" t="s">
        <v>2</v>
      </c>
      <c r="P554" s="41"/>
      <c r="Q554" s="41"/>
    </row>
    <row r="555" spans="1:17" s="36" customFormat="1" ht="11.25" outlineLevel="4" x14ac:dyDescent="0.2">
      <c r="A555" s="37"/>
      <c r="B555" s="38"/>
      <c r="C555" s="39" t="s">
        <v>1234</v>
      </c>
      <c r="D555" s="39"/>
      <c r="E555" s="38"/>
      <c r="F555" s="40">
        <v>18.431999999999999</v>
      </c>
      <c r="G555" s="41"/>
      <c r="H555" s="42"/>
      <c r="I555" s="482"/>
      <c r="J555" s="43"/>
      <c r="K555" s="44"/>
      <c r="L555" s="41"/>
      <c r="M555" s="41"/>
      <c r="N555" s="41"/>
      <c r="O555" s="58" t="s">
        <v>2</v>
      </c>
      <c r="P555" s="41"/>
      <c r="Q555" s="41"/>
    </row>
    <row r="556" spans="1:17" s="36" customFormat="1" ht="11.25" outlineLevel="4" x14ac:dyDescent="0.2">
      <c r="A556" s="37"/>
      <c r="B556" s="38"/>
      <c r="C556" s="39" t="s">
        <v>1420</v>
      </c>
      <c r="D556" s="39"/>
      <c r="E556" s="38"/>
      <c r="F556" s="40">
        <v>20</v>
      </c>
      <c r="G556" s="41"/>
      <c r="H556" s="42"/>
      <c r="I556" s="482"/>
      <c r="J556" s="43"/>
      <c r="K556" s="44"/>
      <c r="L556" s="41"/>
      <c r="M556" s="41"/>
      <c r="N556" s="41"/>
      <c r="O556" s="58" t="s">
        <v>2</v>
      </c>
      <c r="P556" s="41"/>
      <c r="Q556" s="41"/>
    </row>
    <row r="557" spans="1:17" s="36" customFormat="1" ht="11.25" outlineLevel="4" x14ac:dyDescent="0.2">
      <c r="A557" s="37"/>
      <c r="B557" s="38"/>
      <c r="C557" s="39" t="s">
        <v>1</v>
      </c>
      <c r="D557" s="39"/>
      <c r="E557" s="38"/>
      <c r="F557" s="40">
        <v>78.831999999999994</v>
      </c>
      <c r="G557" s="41"/>
      <c r="H557" s="42"/>
      <c r="I557" s="482"/>
      <c r="J557" s="43"/>
      <c r="K557" s="44"/>
      <c r="L557" s="41"/>
      <c r="M557" s="41"/>
      <c r="N557" s="41"/>
      <c r="O557" s="58" t="s">
        <v>2</v>
      </c>
      <c r="P557" s="41"/>
      <c r="Q557" s="41"/>
    </row>
    <row r="558" spans="1:17" s="36" customFormat="1" ht="11.25" outlineLevel="4" x14ac:dyDescent="0.2">
      <c r="A558" s="37"/>
      <c r="B558" s="38"/>
      <c r="C558" s="39" t="s">
        <v>60</v>
      </c>
      <c r="D558" s="39"/>
      <c r="E558" s="38"/>
      <c r="F558" s="40">
        <v>0</v>
      </c>
      <c r="G558" s="41"/>
      <c r="H558" s="42"/>
      <c r="I558" s="482"/>
      <c r="J558" s="43"/>
      <c r="K558" s="44"/>
      <c r="L558" s="41"/>
      <c r="M558" s="41"/>
      <c r="N558" s="41"/>
      <c r="O558" s="58" t="s">
        <v>2</v>
      </c>
      <c r="P558" s="41"/>
      <c r="Q558" s="41"/>
    </row>
    <row r="559" spans="1:17" s="36" customFormat="1" ht="11.25" outlineLevel="4" x14ac:dyDescent="0.2">
      <c r="A559" s="37"/>
      <c r="B559" s="38"/>
      <c r="C559" s="39" t="s">
        <v>1179</v>
      </c>
      <c r="D559" s="39"/>
      <c r="E559" s="38"/>
      <c r="F559" s="40">
        <v>25.6</v>
      </c>
      <c r="G559" s="41"/>
      <c r="H559" s="42"/>
      <c r="I559" s="482"/>
      <c r="J559" s="43"/>
      <c r="K559" s="44"/>
      <c r="L559" s="41"/>
      <c r="M559" s="41"/>
      <c r="N559" s="41"/>
      <c r="O559" s="58" t="s">
        <v>2</v>
      </c>
      <c r="P559" s="41"/>
      <c r="Q559" s="41"/>
    </row>
    <row r="560" spans="1:17" s="36" customFormat="1" ht="11.25" outlineLevel="4" x14ac:dyDescent="0.2">
      <c r="A560" s="37"/>
      <c r="B560" s="38"/>
      <c r="C560" s="39" t="s">
        <v>1425</v>
      </c>
      <c r="D560" s="39"/>
      <c r="E560" s="38"/>
      <c r="F560" s="40">
        <v>80</v>
      </c>
      <c r="G560" s="41"/>
      <c r="H560" s="42"/>
      <c r="I560" s="482"/>
      <c r="J560" s="43"/>
      <c r="K560" s="44"/>
      <c r="L560" s="41"/>
      <c r="M560" s="41"/>
      <c r="N560" s="41"/>
      <c r="O560" s="58" t="s">
        <v>2</v>
      </c>
      <c r="P560" s="41"/>
      <c r="Q560" s="41"/>
    </row>
    <row r="561" spans="1:17" s="36" customFormat="1" ht="11.25" outlineLevel="4" x14ac:dyDescent="0.2">
      <c r="A561" s="37"/>
      <c r="B561" s="38"/>
      <c r="C561" s="39" t="s">
        <v>1541</v>
      </c>
      <c r="D561" s="39"/>
      <c r="E561" s="38"/>
      <c r="F561" s="40">
        <v>11.600000000000001</v>
      </c>
      <c r="G561" s="41"/>
      <c r="H561" s="42"/>
      <c r="I561" s="482"/>
      <c r="J561" s="43"/>
      <c r="K561" s="44"/>
      <c r="L561" s="41"/>
      <c r="M561" s="41"/>
      <c r="N561" s="41"/>
      <c r="O561" s="58" t="s">
        <v>2</v>
      </c>
      <c r="P561" s="41"/>
      <c r="Q561" s="41"/>
    </row>
    <row r="562" spans="1:17" s="36" customFormat="1" ht="11.25" outlineLevel="4" x14ac:dyDescent="0.2">
      <c r="A562" s="37"/>
      <c r="B562" s="38"/>
      <c r="C562" s="39" t="s">
        <v>1</v>
      </c>
      <c r="D562" s="39"/>
      <c r="E562" s="38"/>
      <c r="F562" s="40">
        <v>117.19999999999999</v>
      </c>
      <c r="G562" s="41"/>
      <c r="H562" s="42"/>
      <c r="I562" s="482"/>
      <c r="J562" s="43"/>
      <c r="K562" s="44"/>
      <c r="L562" s="41"/>
      <c r="M562" s="41"/>
      <c r="N562" s="41"/>
      <c r="O562" s="58" t="s">
        <v>2</v>
      </c>
      <c r="P562" s="41"/>
      <c r="Q562" s="41"/>
    </row>
    <row r="563" spans="1:17" s="36" customFormat="1" ht="11.25" outlineLevel="4" x14ac:dyDescent="0.2">
      <c r="A563" s="37"/>
      <c r="B563" s="38"/>
      <c r="C563" s="39" t="s">
        <v>1388</v>
      </c>
      <c r="D563" s="39"/>
      <c r="E563" s="38"/>
      <c r="F563" s="40">
        <v>0</v>
      </c>
      <c r="G563" s="41"/>
      <c r="H563" s="42"/>
      <c r="I563" s="482"/>
      <c r="J563" s="43"/>
      <c r="K563" s="44"/>
      <c r="L563" s="41"/>
      <c r="M563" s="41"/>
      <c r="N563" s="41"/>
      <c r="O563" s="58" t="s">
        <v>2</v>
      </c>
      <c r="P563" s="41"/>
      <c r="Q563" s="41"/>
    </row>
    <row r="564" spans="1:17" s="36" customFormat="1" ht="11.25" outlineLevel="4" x14ac:dyDescent="0.2">
      <c r="A564" s="37"/>
      <c r="B564" s="38"/>
      <c r="C564" s="39" t="s">
        <v>1515</v>
      </c>
      <c r="D564" s="39"/>
      <c r="E564" s="38"/>
      <c r="F564" s="40">
        <v>18.600000000000001</v>
      </c>
      <c r="G564" s="41"/>
      <c r="H564" s="42"/>
      <c r="I564" s="482"/>
      <c r="J564" s="43"/>
      <c r="K564" s="44"/>
      <c r="L564" s="41"/>
      <c r="M564" s="41"/>
      <c r="N564" s="41"/>
      <c r="O564" s="58" t="s">
        <v>2</v>
      </c>
      <c r="P564" s="41"/>
      <c r="Q564" s="41"/>
    </row>
    <row r="565" spans="1:17" s="36" customFormat="1" ht="11.25" outlineLevel="4" x14ac:dyDescent="0.2">
      <c r="A565" s="37"/>
      <c r="B565" s="38"/>
      <c r="C565" s="39" t="s">
        <v>1605</v>
      </c>
      <c r="D565" s="39"/>
      <c r="E565" s="38"/>
      <c r="F565" s="40">
        <v>14</v>
      </c>
      <c r="G565" s="41"/>
      <c r="H565" s="42"/>
      <c r="I565" s="482"/>
      <c r="J565" s="43"/>
      <c r="K565" s="44"/>
      <c r="L565" s="41"/>
      <c r="M565" s="41"/>
      <c r="N565" s="41"/>
      <c r="O565" s="58" t="s">
        <v>2</v>
      </c>
      <c r="P565" s="41"/>
      <c r="Q565" s="41"/>
    </row>
    <row r="566" spans="1:17" s="36" customFormat="1" ht="11.25" outlineLevel="4" x14ac:dyDescent="0.2">
      <c r="A566" s="37"/>
      <c r="B566" s="38"/>
      <c r="C566" s="39" t="s">
        <v>1401</v>
      </c>
      <c r="D566" s="39"/>
      <c r="E566" s="38"/>
      <c r="F566" s="40">
        <v>19.89</v>
      </c>
      <c r="G566" s="41"/>
      <c r="H566" s="42"/>
      <c r="I566" s="482"/>
      <c r="J566" s="43"/>
      <c r="K566" s="44"/>
      <c r="L566" s="41"/>
      <c r="M566" s="41"/>
      <c r="N566" s="41"/>
      <c r="O566" s="58" t="s">
        <v>2</v>
      </c>
      <c r="P566" s="41"/>
      <c r="Q566" s="41"/>
    </row>
    <row r="567" spans="1:17" s="36" customFormat="1" ht="11.25" outlineLevel="4" x14ac:dyDescent="0.2">
      <c r="A567" s="37"/>
      <c r="B567" s="38"/>
      <c r="C567" s="39" t="s">
        <v>1</v>
      </c>
      <c r="D567" s="39"/>
      <c r="E567" s="38"/>
      <c r="F567" s="40">
        <v>52.49</v>
      </c>
      <c r="G567" s="41"/>
      <c r="H567" s="42"/>
      <c r="I567" s="482"/>
      <c r="J567" s="43"/>
      <c r="K567" s="44"/>
      <c r="L567" s="41"/>
      <c r="M567" s="41"/>
      <c r="N567" s="41"/>
      <c r="O567" s="58" t="s">
        <v>2</v>
      </c>
      <c r="P567" s="41"/>
      <c r="Q567" s="41"/>
    </row>
    <row r="568" spans="1:17" s="36" customFormat="1" ht="11.25" outlineLevel="4" x14ac:dyDescent="0.2">
      <c r="A568" s="37"/>
      <c r="B568" s="38"/>
      <c r="C568" s="39" t="s">
        <v>21</v>
      </c>
      <c r="D568" s="39"/>
      <c r="E568" s="38"/>
      <c r="F568" s="40">
        <v>0</v>
      </c>
      <c r="G568" s="41"/>
      <c r="H568" s="42"/>
      <c r="I568" s="482"/>
      <c r="J568" s="43"/>
      <c r="K568" s="44"/>
      <c r="L568" s="41"/>
      <c r="M568" s="41"/>
      <c r="N568" s="41"/>
      <c r="O568" s="58" t="s">
        <v>2</v>
      </c>
      <c r="P568" s="41"/>
      <c r="Q568" s="41"/>
    </row>
    <row r="569" spans="1:17" s="36" customFormat="1" ht="11.25" outlineLevel="4" x14ac:dyDescent="0.2">
      <c r="A569" s="37"/>
      <c r="B569" s="38"/>
      <c r="C569" s="39" t="s">
        <v>1400</v>
      </c>
      <c r="D569" s="39"/>
      <c r="E569" s="38"/>
      <c r="F569" s="40">
        <v>282.48</v>
      </c>
      <c r="G569" s="41"/>
      <c r="H569" s="42"/>
      <c r="I569" s="482"/>
      <c r="J569" s="43"/>
      <c r="K569" s="44"/>
      <c r="L569" s="41"/>
      <c r="M569" s="41"/>
      <c r="N569" s="41"/>
      <c r="O569" s="58" t="s">
        <v>2</v>
      </c>
      <c r="P569" s="41"/>
      <c r="Q569" s="41"/>
    </row>
    <row r="570" spans="1:17" s="30" customFormat="1" ht="24" outlineLevel="3" x14ac:dyDescent="0.2">
      <c r="A570" s="12">
        <v>35</v>
      </c>
      <c r="B570" s="31" t="s">
        <v>319</v>
      </c>
      <c r="C570" s="32" t="s">
        <v>1980</v>
      </c>
      <c r="D570" s="32"/>
      <c r="E570" s="13" t="s">
        <v>7</v>
      </c>
      <c r="F570" s="33">
        <v>531.00199999999995</v>
      </c>
      <c r="G570" s="14">
        <v>0</v>
      </c>
      <c r="H570" s="33">
        <f>F570*(1+G570/100)</f>
        <v>531.00199999999995</v>
      </c>
      <c r="I570" s="475"/>
      <c r="J570" s="15">
        <f>H570*I570</f>
        <v>0</v>
      </c>
      <c r="K570" s="34">
        <v>2.2000000000000001E-4</v>
      </c>
      <c r="L570" s="35">
        <f>H570*K570</f>
        <v>0.11682044</v>
      </c>
      <c r="M570" s="34"/>
      <c r="N570" s="35">
        <f>H570*M570</f>
        <v>0</v>
      </c>
      <c r="O570" s="15">
        <v>21</v>
      </c>
      <c r="P570" s="15">
        <f>J570*(O570/100)</f>
        <v>0</v>
      </c>
      <c r="Q570" s="15">
        <f>J570+P570</f>
        <v>0</v>
      </c>
    </row>
    <row r="571" spans="1:17" s="30" customFormat="1" ht="12" outlineLevel="3" x14ac:dyDescent="0.2">
      <c r="A571" s="12">
        <v>36</v>
      </c>
      <c r="B571" s="31" t="s">
        <v>402</v>
      </c>
      <c r="C571" s="32" t="s">
        <v>1808</v>
      </c>
      <c r="D571" s="32"/>
      <c r="E571" s="13" t="s">
        <v>0</v>
      </c>
      <c r="F571" s="33">
        <f>SUM(J416:J570)/100</f>
        <v>0</v>
      </c>
      <c r="G571" s="14">
        <v>0</v>
      </c>
      <c r="H571" s="33">
        <f>F571*(1+G571/100)</f>
        <v>0</v>
      </c>
      <c r="I571" s="475"/>
      <c r="J571" s="15">
        <f>H571*I571</f>
        <v>0</v>
      </c>
      <c r="K571" s="34"/>
      <c r="L571" s="35">
        <f>H571*K571</f>
        <v>0</v>
      </c>
      <c r="M571" s="34"/>
      <c r="N571" s="35">
        <f>H571*M571</f>
        <v>0</v>
      </c>
      <c r="O571" s="15">
        <v>21</v>
      </c>
      <c r="P571" s="15">
        <f>J571*(O571/100)</f>
        <v>0</v>
      </c>
      <c r="Q571" s="15">
        <f>J571+P571</f>
        <v>0</v>
      </c>
    </row>
    <row r="572" spans="1:17" s="60" customFormat="1" ht="12.75" customHeight="1" outlineLevel="3" x14ac:dyDescent="0.2">
      <c r="A572" s="61"/>
      <c r="B572" s="62"/>
      <c r="C572" s="63"/>
      <c r="D572" s="65"/>
      <c r="E572" s="62"/>
      <c r="F572" s="64"/>
      <c r="G572" s="65"/>
      <c r="H572" s="64"/>
      <c r="I572" s="483"/>
      <c r="J572" s="66"/>
      <c r="K572" s="67"/>
      <c r="L572" s="65"/>
      <c r="M572" s="65"/>
      <c r="N572" s="65"/>
      <c r="O572" s="59" t="s">
        <v>2</v>
      </c>
      <c r="P572" s="65"/>
      <c r="Q572" s="65"/>
    </row>
    <row r="573" spans="1:17" s="21" customFormat="1" ht="16.5" customHeight="1" outlineLevel="2" x14ac:dyDescent="0.2">
      <c r="A573" s="22"/>
      <c r="B573" s="23"/>
      <c r="C573" s="23" t="s">
        <v>1469</v>
      </c>
      <c r="D573" s="29"/>
      <c r="E573" s="6"/>
      <c r="F573" s="24"/>
      <c r="G573" s="25"/>
      <c r="H573" s="24"/>
      <c r="I573" s="481"/>
      <c r="J573" s="26">
        <f>SUBTOTAL(9,J574:J716)</f>
        <v>0</v>
      </c>
      <c r="K573" s="27"/>
      <c r="L573" s="28">
        <f>SUBTOTAL(9,L574:L716)</f>
        <v>14.204280050000003</v>
      </c>
      <c r="M573" s="25"/>
      <c r="N573" s="28">
        <f>SUBTOTAL(9,N574:N716)</f>
        <v>0.20796000000000003</v>
      </c>
      <c r="O573" s="57" t="s">
        <v>2</v>
      </c>
      <c r="P573" s="26">
        <f>SUBTOTAL(9,P574:P716)</f>
        <v>0</v>
      </c>
      <c r="Q573" s="26">
        <f>SUBTOTAL(9,Q574:Q716)</f>
        <v>0</v>
      </c>
    </row>
    <row r="574" spans="1:17" s="30" customFormat="1" ht="36" outlineLevel="3" x14ac:dyDescent="0.2">
      <c r="A574" s="12">
        <v>1</v>
      </c>
      <c r="B574" s="31" t="s">
        <v>578</v>
      </c>
      <c r="C574" s="32" t="s">
        <v>2031</v>
      </c>
      <c r="D574" s="32"/>
      <c r="E574" s="13" t="s">
        <v>7</v>
      </c>
      <c r="F574" s="33">
        <v>597.57180000000017</v>
      </c>
      <c r="G574" s="14">
        <v>0</v>
      </c>
      <c r="H574" s="33">
        <f>F574*(1+G574/100)</f>
        <v>597.57180000000017</v>
      </c>
      <c r="I574" s="475"/>
      <c r="J574" s="15">
        <f>H574*I574</f>
        <v>0</v>
      </c>
      <c r="K574" s="34">
        <v>1.3950000000000001E-2</v>
      </c>
      <c r="L574" s="35">
        <f>H574*K574</f>
        <v>8.3361266100000027</v>
      </c>
      <c r="M574" s="34"/>
      <c r="N574" s="35">
        <f>H574*M574</f>
        <v>0</v>
      </c>
      <c r="O574" s="15">
        <v>21</v>
      </c>
      <c r="P574" s="15">
        <f>J574*(O574/100)</f>
        <v>0</v>
      </c>
      <c r="Q574" s="15">
        <f>J574+P574</f>
        <v>0</v>
      </c>
    </row>
    <row r="575" spans="1:17" s="36" customFormat="1" ht="11.25" outlineLevel="4" x14ac:dyDescent="0.2">
      <c r="A575" s="37"/>
      <c r="B575" s="38"/>
      <c r="C575" s="39" t="s">
        <v>28</v>
      </c>
      <c r="D575" s="39"/>
      <c r="E575" s="38"/>
      <c r="F575" s="40">
        <v>0</v>
      </c>
      <c r="G575" s="41"/>
      <c r="H575" s="42"/>
      <c r="I575" s="482"/>
      <c r="J575" s="43"/>
      <c r="K575" s="44"/>
      <c r="L575" s="41"/>
      <c r="M575" s="41"/>
      <c r="N575" s="41"/>
      <c r="O575" s="58" t="s">
        <v>2</v>
      </c>
      <c r="P575" s="41"/>
      <c r="Q575" s="41"/>
    </row>
    <row r="576" spans="1:17" s="36" customFormat="1" ht="11.25" outlineLevel="4" x14ac:dyDescent="0.2">
      <c r="A576" s="37"/>
      <c r="B576" s="38"/>
      <c r="C576" s="39" t="s">
        <v>123</v>
      </c>
      <c r="D576" s="39"/>
      <c r="E576" s="38"/>
      <c r="F576" s="40">
        <v>0</v>
      </c>
      <c r="G576" s="41"/>
      <c r="H576" s="42"/>
      <c r="I576" s="482"/>
      <c r="J576" s="43"/>
      <c r="K576" s="44"/>
      <c r="L576" s="41"/>
      <c r="M576" s="41"/>
      <c r="N576" s="41"/>
      <c r="O576" s="58" t="s">
        <v>2</v>
      </c>
      <c r="P576" s="41"/>
      <c r="Q576" s="41"/>
    </row>
    <row r="577" spans="1:17" s="36" customFormat="1" ht="11.25" outlineLevel="4" x14ac:dyDescent="0.2">
      <c r="A577" s="37"/>
      <c r="B577" s="38"/>
      <c r="C577" s="39" t="s">
        <v>1617</v>
      </c>
      <c r="D577" s="39"/>
      <c r="E577" s="38"/>
      <c r="F577" s="40">
        <v>9.7460000000000004</v>
      </c>
      <c r="G577" s="41"/>
      <c r="H577" s="42"/>
      <c r="I577" s="482"/>
      <c r="J577" s="43"/>
      <c r="K577" s="44"/>
      <c r="L577" s="41"/>
      <c r="M577" s="41"/>
      <c r="N577" s="41"/>
      <c r="O577" s="58" t="s">
        <v>2</v>
      </c>
      <c r="P577" s="41"/>
      <c r="Q577" s="41"/>
    </row>
    <row r="578" spans="1:17" s="36" customFormat="1" ht="11.25" outlineLevel="4" x14ac:dyDescent="0.2">
      <c r="A578" s="37"/>
      <c r="B578" s="38"/>
      <c r="C578" s="39" t="s">
        <v>1595</v>
      </c>
      <c r="D578" s="39"/>
      <c r="E578" s="38"/>
      <c r="F578" s="40">
        <v>12.510999999999999</v>
      </c>
      <c r="G578" s="41"/>
      <c r="H578" s="42"/>
      <c r="I578" s="482"/>
      <c r="J578" s="43"/>
      <c r="K578" s="44"/>
      <c r="L578" s="41"/>
      <c r="M578" s="41"/>
      <c r="N578" s="41"/>
      <c r="O578" s="58" t="s">
        <v>2</v>
      </c>
      <c r="P578" s="41"/>
      <c r="Q578" s="41"/>
    </row>
    <row r="579" spans="1:17" s="36" customFormat="1" ht="11.25" outlineLevel="4" x14ac:dyDescent="0.2">
      <c r="A579" s="37"/>
      <c r="B579" s="38"/>
      <c r="C579" s="39" t="s">
        <v>1764</v>
      </c>
      <c r="D579" s="39"/>
      <c r="E579" s="38"/>
      <c r="F579" s="40">
        <v>17.871500000000001</v>
      </c>
      <c r="G579" s="41"/>
      <c r="H579" s="42"/>
      <c r="I579" s="482"/>
      <c r="J579" s="43"/>
      <c r="K579" s="44"/>
      <c r="L579" s="41"/>
      <c r="M579" s="41"/>
      <c r="N579" s="41"/>
      <c r="O579" s="58" t="s">
        <v>2</v>
      </c>
      <c r="P579" s="41"/>
      <c r="Q579" s="41"/>
    </row>
    <row r="580" spans="1:17" s="36" customFormat="1" ht="22.5" outlineLevel="4" x14ac:dyDescent="0.2">
      <c r="A580" s="37"/>
      <c r="B580" s="38"/>
      <c r="C580" s="39" t="s">
        <v>1798</v>
      </c>
      <c r="D580" s="39"/>
      <c r="E580" s="38"/>
      <c r="F580" s="40">
        <v>17.002299999999998</v>
      </c>
      <c r="G580" s="41"/>
      <c r="H580" s="42"/>
      <c r="I580" s="482"/>
      <c r="J580" s="43"/>
      <c r="K580" s="44"/>
      <c r="L580" s="41"/>
      <c r="M580" s="41"/>
      <c r="N580" s="41"/>
      <c r="O580" s="58" t="s">
        <v>2</v>
      </c>
      <c r="P580" s="41"/>
      <c r="Q580" s="41"/>
    </row>
    <row r="581" spans="1:17" s="36" customFormat="1" ht="11.25" outlineLevel="4" x14ac:dyDescent="0.2">
      <c r="A581" s="37"/>
      <c r="B581" s="38"/>
      <c r="C581" s="39" t="s">
        <v>1472</v>
      </c>
      <c r="D581" s="39"/>
      <c r="E581" s="38"/>
      <c r="F581" s="40">
        <v>3.7410000000000001</v>
      </c>
      <c r="G581" s="41"/>
      <c r="H581" s="42"/>
      <c r="I581" s="482"/>
      <c r="J581" s="43"/>
      <c r="K581" s="44"/>
      <c r="L581" s="41"/>
      <c r="M581" s="41"/>
      <c r="N581" s="41"/>
      <c r="O581" s="58" t="s">
        <v>2</v>
      </c>
      <c r="P581" s="41"/>
      <c r="Q581" s="41"/>
    </row>
    <row r="582" spans="1:17" s="36" customFormat="1" ht="11.25" outlineLevel="4" x14ac:dyDescent="0.2">
      <c r="A582" s="37"/>
      <c r="B582" s="38"/>
      <c r="C582" s="39" t="s">
        <v>1751</v>
      </c>
      <c r="D582" s="39"/>
      <c r="E582" s="38"/>
      <c r="F582" s="40">
        <v>11.6958</v>
      </c>
      <c r="G582" s="41"/>
      <c r="H582" s="42"/>
      <c r="I582" s="482"/>
      <c r="J582" s="43"/>
      <c r="K582" s="44"/>
      <c r="L582" s="41"/>
      <c r="M582" s="41"/>
      <c r="N582" s="41"/>
      <c r="O582" s="58" t="s">
        <v>2</v>
      </c>
      <c r="P582" s="41"/>
      <c r="Q582" s="41"/>
    </row>
    <row r="583" spans="1:17" s="36" customFormat="1" ht="11.25" outlineLevel="4" x14ac:dyDescent="0.2">
      <c r="A583" s="37"/>
      <c r="B583" s="38"/>
      <c r="C583" s="39" t="s">
        <v>1701</v>
      </c>
      <c r="D583" s="39"/>
      <c r="E583" s="38"/>
      <c r="F583" s="40">
        <v>16.130499999999998</v>
      </c>
      <c r="G583" s="41"/>
      <c r="H583" s="42"/>
      <c r="I583" s="482"/>
      <c r="J583" s="43"/>
      <c r="K583" s="44"/>
      <c r="L583" s="41"/>
      <c r="M583" s="41"/>
      <c r="N583" s="41"/>
      <c r="O583" s="58" t="s">
        <v>2</v>
      </c>
      <c r="P583" s="41"/>
      <c r="Q583" s="41"/>
    </row>
    <row r="584" spans="1:17" s="36" customFormat="1" ht="22.5" outlineLevel="4" x14ac:dyDescent="0.2">
      <c r="A584" s="37"/>
      <c r="B584" s="38"/>
      <c r="C584" s="39" t="s">
        <v>1802</v>
      </c>
      <c r="D584" s="39"/>
      <c r="E584" s="38"/>
      <c r="F584" s="40">
        <v>13.158599999999998</v>
      </c>
      <c r="G584" s="41"/>
      <c r="H584" s="42"/>
      <c r="I584" s="482"/>
      <c r="J584" s="43"/>
      <c r="K584" s="44"/>
      <c r="L584" s="41"/>
      <c r="M584" s="41"/>
      <c r="N584" s="41"/>
      <c r="O584" s="58" t="s">
        <v>2</v>
      </c>
      <c r="P584" s="41"/>
      <c r="Q584" s="41"/>
    </row>
    <row r="585" spans="1:17" s="36" customFormat="1" ht="11.25" outlineLevel="4" x14ac:dyDescent="0.2">
      <c r="A585" s="37"/>
      <c r="B585" s="38"/>
      <c r="C585" s="39" t="s">
        <v>64</v>
      </c>
      <c r="D585" s="39"/>
      <c r="E585" s="38"/>
      <c r="F585" s="40">
        <v>0</v>
      </c>
      <c r="G585" s="41"/>
      <c r="H585" s="42"/>
      <c r="I585" s="482"/>
      <c r="J585" s="43"/>
      <c r="K585" s="44"/>
      <c r="L585" s="41"/>
      <c r="M585" s="41"/>
      <c r="N585" s="41"/>
      <c r="O585" s="58" t="s">
        <v>2</v>
      </c>
      <c r="P585" s="41"/>
      <c r="Q585" s="41"/>
    </row>
    <row r="586" spans="1:17" s="36" customFormat="1" ht="11.25" outlineLevel="4" x14ac:dyDescent="0.2">
      <c r="A586" s="37"/>
      <c r="B586" s="38"/>
      <c r="C586" s="39" t="s">
        <v>1643</v>
      </c>
      <c r="D586" s="39"/>
      <c r="E586" s="38"/>
      <c r="F586" s="40">
        <v>7.6019999999999994</v>
      </c>
      <c r="G586" s="41"/>
      <c r="H586" s="42"/>
      <c r="I586" s="482"/>
      <c r="J586" s="43"/>
      <c r="K586" s="44"/>
      <c r="L586" s="41"/>
      <c r="M586" s="41"/>
      <c r="N586" s="41"/>
      <c r="O586" s="58" t="s">
        <v>2</v>
      </c>
      <c r="P586" s="41"/>
      <c r="Q586" s="41"/>
    </row>
    <row r="587" spans="1:17" s="36" customFormat="1" ht="11.25" outlineLevel="4" x14ac:dyDescent="0.2">
      <c r="A587" s="37"/>
      <c r="B587" s="38"/>
      <c r="C587" s="39" t="s">
        <v>1619</v>
      </c>
      <c r="D587" s="39"/>
      <c r="E587" s="38"/>
      <c r="F587" s="40">
        <v>11.332999999999998</v>
      </c>
      <c r="G587" s="41"/>
      <c r="H587" s="42"/>
      <c r="I587" s="482"/>
      <c r="J587" s="43"/>
      <c r="K587" s="44"/>
      <c r="L587" s="41"/>
      <c r="M587" s="41"/>
      <c r="N587" s="41"/>
      <c r="O587" s="58" t="s">
        <v>2</v>
      </c>
      <c r="P587" s="41"/>
      <c r="Q587" s="41"/>
    </row>
    <row r="588" spans="1:17" s="36" customFormat="1" ht="11.25" outlineLevel="4" x14ac:dyDescent="0.2">
      <c r="A588" s="37"/>
      <c r="B588" s="38"/>
      <c r="C588" s="39" t="s">
        <v>1723</v>
      </c>
      <c r="D588" s="39"/>
      <c r="E588" s="38"/>
      <c r="F588" s="40">
        <v>14.854000000000001</v>
      </c>
      <c r="G588" s="41"/>
      <c r="H588" s="42"/>
      <c r="I588" s="482"/>
      <c r="J588" s="43"/>
      <c r="K588" s="44"/>
      <c r="L588" s="41"/>
      <c r="M588" s="41"/>
      <c r="N588" s="41"/>
      <c r="O588" s="58" t="s">
        <v>2</v>
      </c>
      <c r="P588" s="41"/>
      <c r="Q588" s="41"/>
    </row>
    <row r="589" spans="1:17" s="36" customFormat="1" ht="22.5" outlineLevel="4" x14ac:dyDescent="0.2">
      <c r="A589" s="37"/>
      <c r="B589" s="38"/>
      <c r="C589" s="39" t="s">
        <v>1903</v>
      </c>
      <c r="D589" s="39"/>
      <c r="E589" s="38"/>
      <c r="F589" s="40">
        <v>12.960999999999999</v>
      </c>
      <c r="G589" s="41"/>
      <c r="H589" s="42"/>
      <c r="I589" s="482"/>
      <c r="J589" s="43"/>
      <c r="K589" s="44"/>
      <c r="L589" s="41"/>
      <c r="M589" s="41"/>
      <c r="N589" s="41"/>
      <c r="O589" s="58" t="s">
        <v>2</v>
      </c>
      <c r="P589" s="41"/>
      <c r="Q589" s="41"/>
    </row>
    <row r="590" spans="1:17" s="36" customFormat="1" ht="11.25" outlineLevel="4" x14ac:dyDescent="0.2">
      <c r="A590" s="37"/>
      <c r="B590" s="38"/>
      <c r="C590" s="39" t="s">
        <v>1471</v>
      </c>
      <c r="D590" s="39"/>
      <c r="E590" s="38"/>
      <c r="F590" s="40">
        <v>1.8059999999999998</v>
      </c>
      <c r="G590" s="41"/>
      <c r="H590" s="42"/>
      <c r="I590" s="482"/>
      <c r="J590" s="43"/>
      <c r="K590" s="44"/>
      <c r="L590" s="41"/>
      <c r="M590" s="41"/>
      <c r="N590" s="41"/>
      <c r="O590" s="58" t="s">
        <v>2</v>
      </c>
      <c r="P590" s="41"/>
      <c r="Q590" s="41"/>
    </row>
    <row r="591" spans="1:17" s="36" customFormat="1" ht="11.25" outlineLevel="4" x14ac:dyDescent="0.2">
      <c r="A591" s="37"/>
      <c r="B591" s="38"/>
      <c r="C591" s="39" t="s">
        <v>1676</v>
      </c>
      <c r="D591" s="39"/>
      <c r="E591" s="38"/>
      <c r="F591" s="40">
        <v>18.66</v>
      </c>
      <c r="G591" s="41"/>
      <c r="H591" s="42"/>
      <c r="I591" s="482"/>
      <c r="J591" s="43"/>
      <c r="K591" s="44"/>
      <c r="L591" s="41"/>
      <c r="M591" s="41"/>
      <c r="N591" s="41"/>
      <c r="O591" s="58" t="s">
        <v>2</v>
      </c>
      <c r="P591" s="41"/>
      <c r="Q591" s="41"/>
    </row>
    <row r="592" spans="1:17" s="36" customFormat="1" ht="11.25" outlineLevel="4" x14ac:dyDescent="0.2">
      <c r="A592" s="37"/>
      <c r="B592" s="38"/>
      <c r="C592" s="39" t="s">
        <v>1616</v>
      </c>
      <c r="D592" s="39"/>
      <c r="E592" s="38"/>
      <c r="F592" s="40">
        <v>10.308</v>
      </c>
      <c r="G592" s="41"/>
      <c r="H592" s="42"/>
      <c r="I592" s="482"/>
      <c r="J592" s="43"/>
      <c r="K592" s="44"/>
      <c r="L592" s="41"/>
      <c r="M592" s="41"/>
      <c r="N592" s="41"/>
      <c r="O592" s="58" t="s">
        <v>2</v>
      </c>
      <c r="P592" s="41"/>
      <c r="Q592" s="41"/>
    </row>
    <row r="593" spans="1:17" s="36" customFormat="1" ht="22.5" outlineLevel="4" x14ac:dyDescent="0.2">
      <c r="A593" s="37"/>
      <c r="B593" s="38"/>
      <c r="C593" s="39" t="s">
        <v>1867</v>
      </c>
      <c r="D593" s="39"/>
      <c r="E593" s="38"/>
      <c r="F593" s="40">
        <v>13.508799999999999</v>
      </c>
      <c r="G593" s="41"/>
      <c r="H593" s="42"/>
      <c r="I593" s="482"/>
      <c r="J593" s="43"/>
      <c r="K593" s="44"/>
      <c r="L593" s="41"/>
      <c r="M593" s="41"/>
      <c r="N593" s="41"/>
      <c r="O593" s="58" t="s">
        <v>2</v>
      </c>
      <c r="P593" s="41"/>
      <c r="Q593" s="41"/>
    </row>
    <row r="594" spans="1:17" s="36" customFormat="1" ht="11.25" outlineLevel="4" x14ac:dyDescent="0.2">
      <c r="A594" s="37"/>
      <c r="B594" s="38"/>
      <c r="C594" s="39" t="s">
        <v>1</v>
      </c>
      <c r="D594" s="39"/>
      <c r="E594" s="38"/>
      <c r="F594" s="40">
        <v>192.8895</v>
      </c>
      <c r="G594" s="41"/>
      <c r="H594" s="42"/>
      <c r="I594" s="482"/>
      <c r="J594" s="43"/>
      <c r="K594" s="44"/>
      <c r="L594" s="41"/>
      <c r="M594" s="41"/>
      <c r="N594" s="41"/>
      <c r="O594" s="58" t="s">
        <v>2</v>
      </c>
      <c r="P594" s="41"/>
      <c r="Q594" s="41"/>
    </row>
    <row r="595" spans="1:17" s="36" customFormat="1" ht="11.25" outlineLevel="4" x14ac:dyDescent="0.2">
      <c r="A595" s="37"/>
      <c r="B595" s="38"/>
      <c r="C595" s="39" t="s">
        <v>30</v>
      </c>
      <c r="D595" s="39"/>
      <c r="E595" s="38"/>
      <c r="F595" s="40">
        <v>0</v>
      </c>
      <c r="G595" s="41"/>
      <c r="H595" s="42"/>
      <c r="I595" s="482"/>
      <c r="J595" s="43"/>
      <c r="K595" s="44"/>
      <c r="L595" s="41"/>
      <c r="M595" s="41"/>
      <c r="N595" s="41"/>
      <c r="O595" s="58" t="s">
        <v>2</v>
      </c>
      <c r="P595" s="41"/>
      <c r="Q595" s="41"/>
    </row>
    <row r="596" spans="1:17" s="36" customFormat="1" ht="11.25" outlineLevel="4" x14ac:dyDescent="0.2">
      <c r="A596" s="37"/>
      <c r="B596" s="38"/>
      <c r="C596" s="39" t="s">
        <v>123</v>
      </c>
      <c r="D596" s="39"/>
      <c r="E596" s="38"/>
      <c r="F596" s="40">
        <v>0</v>
      </c>
      <c r="G596" s="41"/>
      <c r="H596" s="42"/>
      <c r="I596" s="482"/>
      <c r="J596" s="43"/>
      <c r="K596" s="44"/>
      <c r="L596" s="41"/>
      <c r="M596" s="41"/>
      <c r="N596" s="41"/>
      <c r="O596" s="58" t="s">
        <v>2</v>
      </c>
      <c r="P596" s="41"/>
      <c r="Q596" s="41"/>
    </row>
    <row r="597" spans="1:17" s="36" customFormat="1" ht="22.5" outlineLevel="4" x14ac:dyDescent="0.2">
      <c r="A597" s="37"/>
      <c r="B597" s="38"/>
      <c r="C597" s="39" t="s">
        <v>1803</v>
      </c>
      <c r="D597" s="39"/>
      <c r="E597" s="38"/>
      <c r="F597" s="40">
        <v>12.622</v>
      </c>
      <c r="G597" s="41"/>
      <c r="H597" s="42"/>
      <c r="I597" s="482"/>
      <c r="J597" s="43"/>
      <c r="K597" s="44"/>
      <c r="L597" s="41"/>
      <c r="M597" s="41"/>
      <c r="N597" s="41"/>
      <c r="O597" s="58" t="s">
        <v>2</v>
      </c>
      <c r="P597" s="41"/>
      <c r="Q597" s="41"/>
    </row>
    <row r="598" spans="1:17" s="36" customFormat="1" ht="11.25" outlineLevel="4" x14ac:dyDescent="0.2">
      <c r="A598" s="37"/>
      <c r="B598" s="38"/>
      <c r="C598" s="39" t="s">
        <v>1474</v>
      </c>
      <c r="D598" s="39"/>
      <c r="E598" s="38"/>
      <c r="F598" s="40">
        <v>3.7050000000000001</v>
      </c>
      <c r="G598" s="41"/>
      <c r="H598" s="42"/>
      <c r="I598" s="482"/>
      <c r="J598" s="43"/>
      <c r="K598" s="44"/>
      <c r="L598" s="41"/>
      <c r="M598" s="41"/>
      <c r="N598" s="41"/>
      <c r="O598" s="58" t="s">
        <v>2</v>
      </c>
      <c r="P598" s="41"/>
      <c r="Q598" s="41"/>
    </row>
    <row r="599" spans="1:17" s="36" customFormat="1" ht="11.25" outlineLevel="4" x14ac:dyDescent="0.2">
      <c r="A599" s="37"/>
      <c r="B599" s="38"/>
      <c r="C599" s="39" t="s">
        <v>1726</v>
      </c>
      <c r="D599" s="39"/>
      <c r="E599" s="38"/>
      <c r="F599" s="40">
        <v>14.564500000000002</v>
      </c>
      <c r="G599" s="41"/>
      <c r="H599" s="42"/>
      <c r="I599" s="482"/>
      <c r="J599" s="43"/>
      <c r="K599" s="44"/>
      <c r="L599" s="41"/>
      <c r="M599" s="41"/>
      <c r="N599" s="41"/>
      <c r="O599" s="58" t="s">
        <v>2</v>
      </c>
      <c r="P599" s="41"/>
      <c r="Q599" s="41"/>
    </row>
    <row r="600" spans="1:17" s="36" customFormat="1" ht="11.25" outlineLevel="4" x14ac:dyDescent="0.2">
      <c r="A600" s="37"/>
      <c r="B600" s="38"/>
      <c r="C600" s="39" t="s">
        <v>1703</v>
      </c>
      <c r="D600" s="39"/>
      <c r="E600" s="38"/>
      <c r="F600" s="40">
        <v>12.2348</v>
      </c>
      <c r="G600" s="41"/>
      <c r="H600" s="42"/>
      <c r="I600" s="482"/>
      <c r="J600" s="43"/>
      <c r="K600" s="44"/>
      <c r="L600" s="41"/>
      <c r="M600" s="41"/>
      <c r="N600" s="41"/>
      <c r="O600" s="58" t="s">
        <v>2</v>
      </c>
      <c r="P600" s="41"/>
      <c r="Q600" s="41"/>
    </row>
    <row r="601" spans="1:17" s="36" customFormat="1" ht="11.25" outlineLevel="4" x14ac:dyDescent="0.2">
      <c r="A601" s="37"/>
      <c r="B601" s="38"/>
      <c r="C601" s="39" t="s">
        <v>1712</v>
      </c>
      <c r="D601" s="39"/>
      <c r="E601" s="38"/>
      <c r="F601" s="40">
        <v>12.874599999999999</v>
      </c>
      <c r="G601" s="41"/>
      <c r="H601" s="42"/>
      <c r="I601" s="482"/>
      <c r="J601" s="43"/>
      <c r="K601" s="44"/>
      <c r="L601" s="41"/>
      <c r="M601" s="41"/>
      <c r="N601" s="41"/>
      <c r="O601" s="58" t="s">
        <v>2</v>
      </c>
      <c r="P601" s="41"/>
      <c r="Q601" s="41"/>
    </row>
    <row r="602" spans="1:17" s="36" customFormat="1" ht="11.25" outlineLevel="4" x14ac:dyDescent="0.2">
      <c r="A602" s="37"/>
      <c r="B602" s="38"/>
      <c r="C602" s="39" t="s">
        <v>1713</v>
      </c>
      <c r="D602" s="39"/>
      <c r="E602" s="38"/>
      <c r="F602" s="40">
        <v>21.688000000000002</v>
      </c>
      <c r="G602" s="41"/>
      <c r="H602" s="42"/>
      <c r="I602" s="482"/>
      <c r="J602" s="43"/>
      <c r="K602" s="44"/>
      <c r="L602" s="41"/>
      <c r="M602" s="41"/>
      <c r="N602" s="41"/>
      <c r="O602" s="58" t="s">
        <v>2</v>
      </c>
      <c r="P602" s="41"/>
      <c r="Q602" s="41"/>
    </row>
    <row r="603" spans="1:17" s="36" customFormat="1" ht="11.25" outlineLevel="4" x14ac:dyDescent="0.2">
      <c r="A603" s="37"/>
      <c r="B603" s="38"/>
      <c r="C603" s="39" t="s">
        <v>1412</v>
      </c>
      <c r="D603" s="39"/>
      <c r="E603" s="38"/>
      <c r="F603" s="40">
        <v>5.25</v>
      </c>
      <c r="G603" s="41"/>
      <c r="H603" s="42"/>
      <c r="I603" s="482"/>
      <c r="J603" s="43"/>
      <c r="K603" s="44"/>
      <c r="L603" s="41"/>
      <c r="M603" s="41"/>
      <c r="N603" s="41"/>
      <c r="O603" s="58" t="s">
        <v>2</v>
      </c>
      <c r="P603" s="41"/>
      <c r="Q603" s="41"/>
    </row>
    <row r="604" spans="1:17" s="36" customFormat="1" ht="11.25" outlineLevel="4" x14ac:dyDescent="0.2">
      <c r="A604" s="37"/>
      <c r="B604" s="38"/>
      <c r="C604" s="39" t="s">
        <v>1634</v>
      </c>
      <c r="D604" s="39"/>
      <c r="E604" s="38"/>
      <c r="F604" s="40">
        <v>17.2776</v>
      </c>
      <c r="G604" s="41"/>
      <c r="H604" s="42"/>
      <c r="I604" s="482"/>
      <c r="J604" s="43"/>
      <c r="K604" s="44"/>
      <c r="L604" s="41"/>
      <c r="M604" s="41"/>
      <c r="N604" s="41"/>
      <c r="O604" s="58" t="s">
        <v>2</v>
      </c>
      <c r="P604" s="41"/>
      <c r="Q604" s="41"/>
    </row>
    <row r="605" spans="1:17" s="36" customFormat="1" ht="11.25" outlineLevel="4" x14ac:dyDescent="0.2">
      <c r="A605" s="37"/>
      <c r="B605" s="38"/>
      <c r="C605" s="39" t="s">
        <v>1702</v>
      </c>
      <c r="D605" s="39"/>
      <c r="E605" s="38"/>
      <c r="F605" s="40">
        <v>12.190799999999999</v>
      </c>
      <c r="G605" s="41"/>
      <c r="H605" s="42"/>
      <c r="I605" s="482"/>
      <c r="J605" s="43"/>
      <c r="K605" s="44"/>
      <c r="L605" s="41"/>
      <c r="M605" s="41"/>
      <c r="N605" s="41"/>
      <c r="O605" s="58" t="s">
        <v>2</v>
      </c>
      <c r="P605" s="41"/>
      <c r="Q605" s="41"/>
    </row>
    <row r="606" spans="1:17" s="36" customFormat="1" ht="11.25" outlineLevel="4" x14ac:dyDescent="0.2">
      <c r="A606" s="37"/>
      <c r="B606" s="38"/>
      <c r="C606" s="39" t="s">
        <v>64</v>
      </c>
      <c r="D606" s="39"/>
      <c r="E606" s="38"/>
      <c r="F606" s="40">
        <v>0</v>
      </c>
      <c r="G606" s="41"/>
      <c r="H606" s="42"/>
      <c r="I606" s="482"/>
      <c r="J606" s="43"/>
      <c r="K606" s="44"/>
      <c r="L606" s="41"/>
      <c r="M606" s="41"/>
      <c r="N606" s="41"/>
      <c r="O606" s="58" t="s">
        <v>2</v>
      </c>
      <c r="P606" s="41"/>
      <c r="Q606" s="41"/>
    </row>
    <row r="607" spans="1:17" s="36" customFormat="1" ht="22.5" outlineLevel="4" x14ac:dyDescent="0.2">
      <c r="A607" s="37"/>
      <c r="B607" s="38"/>
      <c r="C607" s="39" t="s">
        <v>1790</v>
      </c>
      <c r="D607" s="39"/>
      <c r="E607" s="38"/>
      <c r="F607" s="40">
        <v>16.433999999999997</v>
      </c>
      <c r="G607" s="41"/>
      <c r="H607" s="42"/>
      <c r="I607" s="482"/>
      <c r="J607" s="43"/>
      <c r="K607" s="44"/>
      <c r="L607" s="41"/>
      <c r="M607" s="41"/>
      <c r="N607" s="41"/>
      <c r="O607" s="58" t="s">
        <v>2</v>
      </c>
      <c r="P607" s="41"/>
      <c r="Q607" s="41"/>
    </row>
    <row r="608" spans="1:17" s="36" customFormat="1" ht="11.25" outlineLevel="4" x14ac:dyDescent="0.2">
      <c r="A608" s="37"/>
      <c r="B608" s="38"/>
      <c r="C608" s="39" t="s">
        <v>1473</v>
      </c>
      <c r="D608" s="39"/>
      <c r="E608" s="38"/>
      <c r="F608" s="40">
        <v>1.71</v>
      </c>
      <c r="G608" s="41"/>
      <c r="H608" s="42"/>
      <c r="I608" s="482"/>
      <c r="J608" s="43"/>
      <c r="K608" s="44"/>
      <c r="L608" s="41"/>
      <c r="M608" s="41"/>
      <c r="N608" s="41"/>
      <c r="O608" s="58" t="s">
        <v>2</v>
      </c>
      <c r="P608" s="41"/>
      <c r="Q608" s="41"/>
    </row>
    <row r="609" spans="1:17" s="36" customFormat="1" ht="22.5" outlineLevel="4" x14ac:dyDescent="0.2">
      <c r="A609" s="37"/>
      <c r="B609" s="38"/>
      <c r="C609" s="39" t="s">
        <v>1791</v>
      </c>
      <c r="D609" s="39"/>
      <c r="E609" s="38"/>
      <c r="F609" s="40">
        <v>11.445</v>
      </c>
      <c r="G609" s="41"/>
      <c r="H609" s="42"/>
      <c r="I609" s="482"/>
      <c r="J609" s="43"/>
      <c r="K609" s="44"/>
      <c r="L609" s="41"/>
      <c r="M609" s="41"/>
      <c r="N609" s="41"/>
      <c r="O609" s="58" t="s">
        <v>2</v>
      </c>
      <c r="P609" s="41"/>
      <c r="Q609" s="41"/>
    </row>
    <row r="610" spans="1:17" s="36" customFormat="1" ht="11.25" outlineLevel="4" x14ac:dyDescent="0.2">
      <c r="A610" s="37"/>
      <c r="B610" s="38"/>
      <c r="C610" s="39" t="s">
        <v>1754</v>
      </c>
      <c r="D610" s="39"/>
      <c r="E610" s="38"/>
      <c r="F610" s="40">
        <v>10.446</v>
      </c>
      <c r="G610" s="41"/>
      <c r="H610" s="42"/>
      <c r="I610" s="482"/>
      <c r="J610" s="43"/>
      <c r="K610" s="44"/>
      <c r="L610" s="41"/>
      <c r="M610" s="41"/>
      <c r="N610" s="41"/>
      <c r="O610" s="58" t="s">
        <v>2</v>
      </c>
      <c r="P610" s="41"/>
      <c r="Q610" s="41"/>
    </row>
    <row r="611" spans="1:17" s="36" customFormat="1" ht="11.25" outlineLevel="4" x14ac:dyDescent="0.2">
      <c r="A611" s="37"/>
      <c r="B611" s="38"/>
      <c r="C611" s="39" t="s">
        <v>1765</v>
      </c>
      <c r="D611" s="39"/>
      <c r="E611" s="38"/>
      <c r="F611" s="40">
        <v>12.852</v>
      </c>
      <c r="G611" s="41"/>
      <c r="H611" s="42"/>
      <c r="I611" s="482"/>
      <c r="J611" s="43"/>
      <c r="K611" s="44"/>
      <c r="L611" s="41"/>
      <c r="M611" s="41"/>
      <c r="N611" s="41"/>
      <c r="O611" s="58" t="s">
        <v>2</v>
      </c>
      <c r="P611" s="41"/>
      <c r="Q611" s="41"/>
    </row>
    <row r="612" spans="1:17" s="36" customFormat="1" ht="11.25" outlineLevel="4" x14ac:dyDescent="0.2">
      <c r="A612" s="37"/>
      <c r="B612" s="38"/>
      <c r="C612" s="39" t="s">
        <v>1766</v>
      </c>
      <c r="D612" s="39"/>
      <c r="E612" s="38"/>
      <c r="F612" s="40">
        <v>11.376000000000001</v>
      </c>
      <c r="G612" s="41"/>
      <c r="H612" s="42"/>
      <c r="I612" s="482"/>
      <c r="J612" s="43"/>
      <c r="K612" s="44"/>
      <c r="L612" s="41"/>
      <c r="M612" s="41"/>
      <c r="N612" s="41"/>
      <c r="O612" s="58" t="s">
        <v>2</v>
      </c>
      <c r="P612" s="41"/>
      <c r="Q612" s="41"/>
    </row>
    <row r="613" spans="1:17" s="36" customFormat="1" ht="11.25" outlineLevel="4" x14ac:dyDescent="0.2">
      <c r="A613" s="37"/>
      <c r="B613" s="38"/>
      <c r="C613" s="39" t="s">
        <v>1542</v>
      </c>
      <c r="D613" s="39"/>
      <c r="E613" s="38"/>
      <c r="F613" s="40">
        <v>4.2300000000000004</v>
      </c>
      <c r="G613" s="41"/>
      <c r="H613" s="42"/>
      <c r="I613" s="482"/>
      <c r="J613" s="43"/>
      <c r="K613" s="44"/>
      <c r="L613" s="41"/>
      <c r="M613" s="41"/>
      <c r="N613" s="41"/>
      <c r="O613" s="58" t="s">
        <v>2</v>
      </c>
      <c r="P613" s="41"/>
      <c r="Q613" s="41"/>
    </row>
    <row r="614" spans="1:17" s="36" customFormat="1" ht="11.25" outlineLevel="4" x14ac:dyDescent="0.2">
      <c r="A614" s="37"/>
      <c r="B614" s="38"/>
      <c r="C614" s="39" t="s">
        <v>1714</v>
      </c>
      <c r="D614" s="39"/>
      <c r="E614" s="38"/>
      <c r="F614" s="40">
        <v>9.0359999999999978</v>
      </c>
      <c r="G614" s="41"/>
      <c r="H614" s="42"/>
      <c r="I614" s="482"/>
      <c r="J614" s="43"/>
      <c r="K614" s="44"/>
      <c r="L614" s="41"/>
      <c r="M614" s="41"/>
      <c r="N614" s="41"/>
      <c r="O614" s="58" t="s">
        <v>2</v>
      </c>
      <c r="P614" s="41"/>
      <c r="Q614" s="41"/>
    </row>
    <row r="615" spans="1:17" s="36" customFormat="1" ht="11.25" outlineLevel="4" x14ac:dyDescent="0.2">
      <c r="A615" s="37"/>
      <c r="B615" s="38"/>
      <c r="C615" s="39" t="s">
        <v>1752</v>
      </c>
      <c r="D615" s="39"/>
      <c r="E615" s="38"/>
      <c r="F615" s="40">
        <v>12.09</v>
      </c>
      <c r="G615" s="41"/>
      <c r="H615" s="42"/>
      <c r="I615" s="482"/>
      <c r="J615" s="43"/>
      <c r="K615" s="44"/>
      <c r="L615" s="41"/>
      <c r="M615" s="41"/>
      <c r="N615" s="41"/>
      <c r="O615" s="58" t="s">
        <v>2</v>
      </c>
      <c r="P615" s="41"/>
      <c r="Q615" s="41"/>
    </row>
    <row r="616" spans="1:17" s="36" customFormat="1" ht="11.25" outlineLevel="4" x14ac:dyDescent="0.2">
      <c r="A616" s="37"/>
      <c r="B616" s="38"/>
      <c r="C616" s="39" t="s">
        <v>1</v>
      </c>
      <c r="D616" s="39"/>
      <c r="E616" s="38"/>
      <c r="F616" s="40">
        <v>202.02629999999999</v>
      </c>
      <c r="G616" s="41"/>
      <c r="H616" s="42"/>
      <c r="I616" s="482"/>
      <c r="J616" s="43"/>
      <c r="K616" s="44"/>
      <c r="L616" s="41"/>
      <c r="M616" s="41"/>
      <c r="N616" s="41"/>
      <c r="O616" s="58" t="s">
        <v>2</v>
      </c>
      <c r="P616" s="41"/>
      <c r="Q616" s="41"/>
    </row>
    <row r="617" spans="1:17" s="36" customFormat="1" ht="11.25" outlineLevel="4" x14ac:dyDescent="0.2">
      <c r="A617" s="37"/>
      <c r="B617" s="38"/>
      <c r="C617" s="39" t="s">
        <v>31</v>
      </c>
      <c r="D617" s="39"/>
      <c r="E617" s="38"/>
      <c r="F617" s="40">
        <v>0</v>
      </c>
      <c r="G617" s="41"/>
      <c r="H617" s="42"/>
      <c r="I617" s="482"/>
      <c r="J617" s="43"/>
      <c r="K617" s="44"/>
      <c r="L617" s="41"/>
      <c r="M617" s="41"/>
      <c r="N617" s="41"/>
      <c r="O617" s="58" t="s">
        <v>2</v>
      </c>
      <c r="P617" s="41"/>
      <c r="Q617" s="41"/>
    </row>
    <row r="618" spans="1:17" s="36" customFormat="1" ht="11.25" outlineLevel="4" x14ac:dyDescent="0.2">
      <c r="A618" s="37"/>
      <c r="B618" s="38"/>
      <c r="C618" s="39" t="s">
        <v>123</v>
      </c>
      <c r="D618" s="39"/>
      <c r="E618" s="38"/>
      <c r="F618" s="40">
        <v>0</v>
      </c>
      <c r="G618" s="41"/>
      <c r="H618" s="42"/>
      <c r="I618" s="482"/>
      <c r="J618" s="43"/>
      <c r="K618" s="44"/>
      <c r="L618" s="41"/>
      <c r="M618" s="41"/>
      <c r="N618" s="41"/>
      <c r="O618" s="58" t="s">
        <v>2</v>
      </c>
      <c r="P618" s="41"/>
      <c r="Q618" s="41"/>
    </row>
    <row r="619" spans="1:17" s="36" customFormat="1" ht="11.25" outlineLevel="4" x14ac:dyDescent="0.2">
      <c r="A619" s="37"/>
      <c r="B619" s="38"/>
      <c r="C619" s="39" t="s">
        <v>1716</v>
      </c>
      <c r="D619" s="39"/>
      <c r="E619" s="38"/>
      <c r="F619" s="40">
        <v>12.2918</v>
      </c>
      <c r="G619" s="41"/>
      <c r="H619" s="42"/>
      <c r="I619" s="482"/>
      <c r="J619" s="43"/>
      <c r="K619" s="44"/>
      <c r="L619" s="41"/>
      <c r="M619" s="41"/>
      <c r="N619" s="41"/>
      <c r="O619" s="58" t="s">
        <v>2</v>
      </c>
      <c r="P619" s="41"/>
      <c r="Q619" s="41"/>
    </row>
    <row r="620" spans="1:17" s="36" customFormat="1" ht="11.25" outlineLevel="4" x14ac:dyDescent="0.2">
      <c r="A620" s="37"/>
      <c r="B620" s="38"/>
      <c r="C620" s="39" t="s">
        <v>1647</v>
      </c>
      <c r="D620" s="39"/>
      <c r="E620" s="38"/>
      <c r="F620" s="40">
        <v>10.5358</v>
      </c>
      <c r="G620" s="41"/>
      <c r="H620" s="42"/>
      <c r="I620" s="482"/>
      <c r="J620" s="43"/>
      <c r="K620" s="44"/>
      <c r="L620" s="41"/>
      <c r="M620" s="41"/>
      <c r="N620" s="41"/>
      <c r="O620" s="58" t="s">
        <v>2</v>
      </c>
      <c r="P620" s="41"/>
      <c r="Q620" s="41"/>
    </row>
    <row r="621" spans="1:17" s="36" customFormat="1" ht="11.25" outlineLevel="4" x14ac:dyDescent="0.2">
      <c r="A621" s="37"/>
      <c r="B621" s="38"/>
      <c r="C621" s="39" t="s">
        <v>1717</v>
      </c>
      <c r="D621" s="39"/>
      <c r="E621" s="38"/>
      <c r="F621" s="40">
        <v>11.532</v>
      </c>
      <c r="G621" s="41"/>
      <c r="H621" s="42"/>
      <c r="I621" s="482"/>
      <c r="J621" s="43"/>
      <c r="K621" s="44"/>
      <c r="L621" s="41"/>
      <c r="M621" s="41"/>
      <c r="N621" s="41"/>
      <c r="O621" s="58" t="s">
        <v>2</v>
      </c>
      <c r="P621" s="41"/>
      <c r="Q621" s="41"/>
    </row>
    <row r="622" spans="1:17" s="36" customFormat="1" ht="11.25" outlineLevel="4" x14ac:dyDescent="0.2">
      <c r="A622" s="37"/>
      <c r="B622" s="38"/>
      <c r="C622" s="39" t="s">
        <v>1704</v>
      </c>
      <c r="D622" s="39"/>
      <c r="E622" s="38"/>
      <c r="F622" s="40">
        <v>10.888999999999999</v>
      </c>
      <c r="G622" s="41"/>
      <c r="H622" s="42"/>
      <c r="I622" s="482"/>
      <c r="J622" s="43"/>
      <c r="K622" s="44"/>
      <c r="L622" s="41"/>
      <c r="M622" s="41"/>
      <c r="N622" s="41"/>
      <c r="O622" s="58" t="s">
        <v>2</v>
      </c>
      <c r="P622" s="41"/>
      <c r="Q622" s="41"/>
    </row>
    <row r="623" spans="1:17" s="36" customFormat="1" ht="11.25" outlineLevel="4" x14ac:dyDescent="0.2">
      <c r="A623" s="37"/>
      <c r="B623" s="38"/>
      <c r="C623" s="39" t="s">
        <v>1705</v>
      </c>
      <c r="D623" s="39"/>
      <c r="E623" s="38"/>
      <c r="F623" s="40">
        <v>11.384</v>
      </c>
      <c r="G623" s="41"/>
      <c r="H623" s="42"/>
      <c r="I623" s="482"/>
      <c r="J623" s="43"/>
      <c r="K623" s="44"/>
      <c r="L623" s="41"/>
      <c r="M623" s="41"/>
      <c r="N623" s="41"/>
      <c r="O623" s="58" t="s">
        <v>2</v>
      </c>
      <c r="P623" s="41"/>
      <c r="Q623" s="41"/>
    </row>
    <row r="624" spans="1:17" s="36" customFormat="1" ht="11.25" outlineLevel="4" x14ac:dyDescent="0.2">
      <c r="A624" s="37"/>
      <c r="B624" s="38"/>
      <c r="C624" s="39" t="s">
        <v>1706</v>
      </c>
      <c r="D624" s="39"/>
      <c r="E624" s="38"/>
      <c r="F624" s="40">
        <v>11.081999999999999</v>
      </c>
      <c r="G624" s="41"/>
      <c r="H624" s="42"/>
      <c r="I624" s="482"/>
      <c r="J624" s="43"/>
      <c r="K624" s="44"/>
      <c r="L624" s="41"/>
      <c r="M624" s="41"/>
      <c r="N624" s="41"/>
      <c r="O624" s="58" t="s">
        <v>2</v>
      </c>
      <c r="P624" s="41"/>
      <c r="Q624" s="41"/>
    </row>
    <row r="625" spans="1:17" s="36" customFormat="1" ht="11.25" outlineLevel="4" x14ac:dyDescent="0.2">
      <c r="A625" s="37"/>
      <c r="B625" s="38"/>
      <c r="C625" s="39" t="s">
        <v>1715</v>
      </c>
      <c r="D625" s="39"/>
      <c r="E625" s="38"/>
      <c r="F625" s="40">
        <v>12.545399999999999</v>
      </c>
      <c r="G625" s="41"/>
      <c r="H625" s="42"/>
      <c r="I625" s="482"/>
      <c r="J625" s="43"/>
      <c r="K625" s="44"/>
      <c r="L625" s="41"/>
      <c r="M625" s="41"/>
      <c r="N625" s="41"/>
      <c r="O625" s="58" t="s">
        <v>2</v>
      </c>
      <c r="P625" s="41"/>
      <c r="Q625" s="41"/>
    </row>
    <row r="626" spans="1:17" s="36" customFormat="1" ht="11.25" outlineLevel="4" x14ac:dyDescent="0.2">
      <c r="A626" s="37"/>
      <c r="B626" s="38"/>
      <c r="C626" s="39" t="s">
        <v>1756</v>
      </c>
      <c r="D626" s="39"/>
      <c r="E626" s="38"/>
      <c r="F626" s="40">
        <v>11.04</v>
      </c>
      <c r="G626" s="41"/>
      <c r="H626" s="42"/>
      <c r="I626" s="482"/>
      <c r="J626" s="43"/>
      <c r="K626" s="44"/>
      <c r="L626" s="41"/>
      <c r="M626" s="41"/>
      <c r="N626" s="41"/>
      <c r="O626" s="58" t="s">
        <v>2</v>
      </c>
      <c r="P626" s="41"/>
      <c r="Q626" s="41"/>
    </row>
    <row r="627" spans="1:17" s="36" customFormat="1" ht="11.25" outlineLevel="4" x14ac:dyDescent="0.2">
      <c r="A627" s="37"/>
      <c r="B627" s="38"/>
      <c r="C627" s="39" t="s">
        <v>64</v>
      </c>
      <c r="D627" s="39"/>
      <c r="E627" s="38"/>
      <c r="F627" s="40">
        <v>0</v>
      </c>
      <c r="G627" s="41"/>
      <c r="H627" s="42"/>
      <c r="I627" s="482"/>
      <c r="J627" s="43"/>
      <c r="K627" s="44"/>
      <c r="L627" s="41"/>
      <c r="M627" s="41"/>
      <c r="N627" s="41"/>
      <c r="O627" s="58" t="s">
        <v>2</v>
      </c>
      <c r="P627" s="41"/>
      <c r="Q627" s="41"/>
    </row>
    <row r="628" spans="1:17" s="36" customFormat="1" ht="11.25" outlineLevel="4" x14ac:dyDescent="0.2">
      <c r="A628" s="37"/>
      <c r="B628" s="38"/>
      <c r="C628" s="39" t="s">
        <v>1768</v>
      </c>
      <c r="D628" s="39"/>
      <c r="E628" s="38"/>
      <c r="F628" s="40">
        <v>15.266999999999999</v>
      </c>
      <c r="G628" s="41"/>
      <c r="H628" s="42"/>
      <c r="I628" s="482"/>
      <c r="J628" s="43"/>
      <c r="K628" s="44"/>
      <c r="L628" s="41"/>
      <c r="M628" s="41"/>
      <c r="N628" s="41"/>
      <c r="O628" s="58" t="s">
        <v>2</v>
      </c>
      <c r="P628" s="41"/>
      <c r="Q628" s="41"/>
    </row>
    <row r="629" spans="1:17" s="36" customFormat="1" ht="11.25" outlineLevel="4" x14ac:dyDescent="0.2">
      <c r="A629" s="37"/>
      <c r="B629" s="38"/>
      <c r="C629" s="39" t="s">
        <v>1729</v>
      </c>
      <c r="D629" s="39"/>
      <c r="E629" s="38"/>
      <c r="F629" s="40">
        <v>13.558999999999997</v>
      </c>
      <c r="G629" s="41"/>
      <c r="H629" s="42"/>
      <c r="I629" s="482"/>
      <c r="J629" s="43"/>
      <c r="K629" s="44"/>
      <c r="L629" s="41"/>
      <c r="M629" s="41"/>
      <c r="N629" s="41"/>
      <c r="O629" s="58" t="s">
        <v>2</v>
      </c>
      <c r="P629" s="41"/>
      <c r="Q629" s="41"/>
    </row>
    <row r="630" spans="1:17" s="36" customFormat="1" ht="11.25" outlineLevel="4" x14ac:dyDescent="0.2">
      <c r="A630" s="37"/>
      <c r="B630" s="38"/>
      <c r="C630" s="39" t="s">
        <v>1769</v>
      </c>
      <c r="D630" s="39"/>
      <c r="E630" s="38"/>
      <c r="F630" s="40">
        <v>14.686</v>
      </c>
      <c r="G630" s="41"/>
      <c r="H630" s="42"/>
      <c r="I630" s="482"/>
      <c r="J630" s="43"/>
      <c r="K630" s="44"/>
      <c r="L630" s="41"/>
      <c r="M630" s="41"/>
      <c r="N630" s="41"/>
      <c r="O630" s="58" t="s">
        <v>2</v>
      </c>
      <c r="P630" s="41"/>
      <c r="Q630" s="41"/>
    </row>
    <row r="631" spans="1:17" s="36" customFormat="1" ht="11.25" outlineLevel="4" x14ac:dyDescent="0.2">
      <c r="A631" s="37"/>
      <c r="B631" s="38"/>
      <c r="C631" s="39" t="s">
        <v>1755</v>
      </c>
      <c r="D631" s="39"/>
      <c r="E631" s="38"/>
      <c r="F631" s="40">
        <v>13.194999999999999</v>
      </c>
      <c r="G631" s="41"/>
      <c r="H631" s="42"/>
      <c r="I631" s="482"/>
      <c r="J631" s="43"/>
      <c r="K631" s="44"/>
      <c r="L631" s="41"/>
      <c r="M631" s="41"/>
      <c r="N631" s="41"/>
      <c r="O631" s="58" t="s">
        <v>2</v>
      </c>
      <c r="P631" s="41"/>
      <c r="Q631" s="41"/>
    </row>
    <row r="632" spans="1:17" s="36" customFormat="1" ht="11.25" outlineLevel="4" x14ac:dyDescent="0.2">
      <c r="A632" s="37"/>
      <c r="B632" s="38"/>
      <c r="C632" s="39" t="s">
        <v>1727</v>
      </c>
      <c r="D632" s="39"/>
      <c r="E632" s="38"/>
      <c r="F632" s="40">
        <v>12.571999999999999</v>
      </c>
      <c r="G632" s="41"/>
      <c r="H632" s="42"/>
      <c r="I632" s="482"/>
      <c r="J632" s="43"/>
      <c r="K632" s="44"/>
      <c r="L632" s="41"/>
      <c r="M632" s="41"/>
      <c r="N632" s="41"/>
      <c r="O632" s="58" t="s">
        <v>2</v>
      </c>
      <c r="P632" s="41"/>
      <c r="Q632" s="41"/>
    </row>
    <row r="633" spans="1:17" s="36" customFormat="1" ht="22.5" outlineLevel="4" x14ac:dyDescent="0.2">
      <c r="A633" s="37"/>
      <c r="B633" s="38"/>
      <c r="C633" s="39" t="s">
        <v>1799</v>
      </c>
      <c r="D633" s="39"/>
      <c r="E633" s="38"/>
      <c r="F633" s="40">
        <v>12.628</v>
      </c>
      <c r="G633" s="41"/>
      <c r="H633" s="42"/>
      <c r="I633" s="482"/>
      <c r="J633" s="43"/>
      <c r="K633" s="44"/>
      <c r="L633" s="41"/>
      <c r="M633" s="41"/>
      <c r="N633" s="41"/>
      <c r="O633" s="58" t="s">
        <v>2</v>
      </c>
      <c r="P633" s="41"/>
      <c r="Q633" s="41"/>
    </row>
    <row r="634" spans="1:17" s="36" customFormat="1" ht="11.25" outlineLevel="4" x14ac:dyDescent="0.2">
      <c r="A634" s="37"/>
      <c r="B634" s="38"/>
      <c r="C634" s="39" t="s">
        <v>1767</v>
      </c>
      <c r="D634" s="39"/>
      <c r="E634" s="38"/>
      <c r="F634" s="40">
        <v>15.238999999999999</v>
      </c>
      <c r="G634" s="41"/>
      <c r="H634" s="42"/>
      <c r="I634" s="482"/>
      <c r="J634" s="43"/>
      <c r="K634" s="44"/>
      <c r="L634" s="41"/>
      <c r="M634" s="41"/>
      <c r="N634" s="41"/>
      <c r="O634" s="58" t="s">
        <v>2</v>
      </c>
      <c r="P634" s="41"/>
      <c r="Q634" s="41"/>
    </row>
    <row r="635" spans="1:17" s="36" customFormat="1" ht="11.25" outlineLevel="4" x14ac:dyDescent="0.2">
      <c r="A635" s="37"/>
      <c r="B635" s="38"/>
      <c r="C635" s="39" t="s">
        <v>1728</v>
      </c>
      <c r="D635" s="39"/>
      <c r="E635" s="38"/>
      <c r="F635" s="40">
        <v>14.209999999999997</v>
      </c>
      <c r="G635" s="41"/>
      <c r="H635" s="42"/>
      <c r="I635" s="482"/>
      <c r="J635" s="43"/>
      <c r="K635" s="44"/>
      <c r="L635" s="41"/>
      <c r="M635" s="41"/>
      <c r="N635" s="41"/>
      <c r="O635" s="58" t="s">
        <v>2</v>
      </c>
      <c r="P635" s="41"/>
      <c r="Q635" s="41"/>
    </row>
    <row r="636" spans="1:17" s="36" customFormat="1" ht="11.25" outlineLevel="4" x14ac:dyDescent="0.2">
      <c r="A636" s="37"/>
      <c r="B636" s="38"/>
      <c r="C636" s="39" t="s">
        <v>1</v>
      </c>
      <c r="D636" s="39"/>
      <c r="E636" s="38"/>
      <c r="F636" s="40">
        <v>202.65600000000001</v>
      </c>
      <c r="G636" s="41"/>
      <c r="H636" s="42"/>
      <c r="I636" s="482"/>
      <c r="J636" s="43"/>
      <c r="K636" s="44"/>
      <c r="L636" s="41"/>
      <c r="M636" s="41"/>
      <c r="N636" s="41"/>
      <c r="O636" s="58" t="s">
        <v>2</v>
      </c>
      <c r="P636" s="41"/>
      <c r="Q636" s="41"/>
    </row>
    <row r="637" spans="1:17" s="30" customFormat="1" ht="24" outlineLevel="3" x14ac:dyDescent="0.2">
      <c r="A637" s="12">
        <v>2</v>
      </c>
      <c r="B637" s="31" t="s">
        <v>575</v>
      </c>
      <c r="C637" s="32" t="s">
        <v>2027</v>
      </c>
      <c r="D637" s="32"/>
      <c r="E637" s="13" t="s">
        <v>7</v>
      </c>
      <c r="F637" s="33">
        <v>43.924500000000002</v>
      </c>
      <c r="G637" s="14">
        <v>0</v>
      </c>
      <c r="H637" s="33">
        <f>F637*(1+G637/100)</f>
        <v>43.924500000000002</v>
      </c>
      <c r="I637" s="475"/>
      <c r="J637" s="15">
        <f>H637*I637</f>
        <v>0</v>
      </c>
      <c r="K637" s="34">
        <v>2.052E-2</v>
      </c>
      <c r="L637" s="35">
        <f>H637*K637</f>
        <v>0.90133074000000002</v>
      </c>
      <c r="M637" s="34"/>
      <c r="N637" s="35">
        <f>H637*M637</f>
        <v>0</v>
      </c>
      <c r="O637" s="15">
        <v>21</v>
      </c>
      <c r="P637" s="15">
        <f>J637*(O637/100)</f>
        <v>0</v>
      </c>
      <c r="Q637" s="15">
        <f>J637+P637</f>
        <v>0</v>
      </c>
    </row>
    <row r="638" spans="1:17" s="36" customFormat="1" ht="11.25" outlineLevel="4" x14ac:dyDescent="0.2">
      <c r="A638" s="37"/>
      <c r="B638" s="38"/>
      <c r="C638" s="39" t="s">
        <v>30</v>
      </c>
      <c r="D638" s="39"/>
      <c r="E638" s="38"/>
      <c r="F638" s="40">
        <v>0</v>
      </c>
      <c r="G638" s="41"/>
      <c r="H638" s="42"/>
      <c r="I638" s="482"/>
      <c r="J638" s="43"/>
      <c r="K638" s="44"/>
      <c r="L638" s="41"/>
      <c r="M638" s="41"/>
      <c r="N638" s="41"/>
      <c r="O638" s="58" t="s">
        <v>2</v>
      </c>
      <c r="P638" s="41"/>
      <c r="Q638" s="41"/>
    </row>
    <row r="639" spans="1:17" s="36" customFormat="1" ht="11.25" outlineLevel="4" x14ac:dyDescent="0.2">
      <c r="A639" s="37"/>
      <c r="B639" s="38"/>
      <c r="C639" s="39" t="s">
        <v>1492</v>
      </c>
      <c r="D639" s="39"/>
      <c r="E639" s="38"/>
      <c r="F639" s="40">
        <v>12.685</v>
      </c>
      <c r="G639" s="41"/>
      <c r="H639" s="42"/>
      <c r="I639" s="482"/>
      <c r="J639" s="43"/>
      <c r="K639" s="44"/>
      <c r="L639" s="41"/>
      <c r="M639" s="41"/>
      <c r="N639" s="41"/>
      <c r="O639" s="58" t="s">
        <v>2</v>
      </c>
      <c r="P639" s="41"/>
      <c r="Q639" s="41"/>
    </row>
    <row r="640" spans="1:17" s="36" customFormat="1" ht="11.25" outlineLevel="4" x14ac:dyDescent="0.2">
      <c r="A640" s="37"/>
      <c r="B640" s="38"/>
      <c r="C640" s="39" t="s">
        <v>1550</v>
      </c>
      <c r="D640" s="39"/>
      <c r="E640" s="38"/>
      <c r="F640" s="40">
        <v>9.3955000000000002</v>
      </c>
      <c r="G640" s="41"/>
      <c r="H640" s="42"/>
      <c r="I640" s="482"/>
      <c r="J640" s="43"/>
      <c r="K640" s="44"/>
      <c r="L640" s="41"/>
      <c r="M640" s="41"/>
      <c r="N640" s="41"/>
      <c r="O640" s="58" t="s">
        <v>2</v>
      </c>
      <c r="P640" s="41"/>
      <c r="Q640" s="41"/>
    </row>
    <row r="641" spans="1:17" s="36" customFormat="1" ht="11.25" outlineLevel="4" x14ac:dyDescent="0.2">
      <c r="A641" s="37"/>
      <c r="B641" s="38"/>
      <c r="C641" s="39" t="s">
        <v>31</v>
      </c>
      <c r="D641" s="39"/>
      <c r="E641" s="38"/>
      <c r="F641" s="40">
        <v>0</v>
      </c>
      <c r="G641" s="41"/>
      <c r="H641" s="42"/>
      <c r="I641" s="482"/>
      <c r="J641" s="43"/>
      <c r="K641" s="44"/>
      <c r="L641" s="41"/>
      <c r="M641" s="41"/>
      <c r="N641" s="41"/>
      <c r="O641" s="58" t="s">
        <v>2</v>
      </c>
      <c r="P641" s="41"/>
      <c r="Q641" s="41"/>
    </row>
    <row r="642" spans="1:17" s="36" customFormat="1" ht="11.25" outlineLevel="4" x14ac:dyDescent="0.2">
      <c r="A642" s="37"/>
      <c r="B642" s="38"/>
      <c r="C642" s="39" t="s">
        <v>1554</v>
      </c>
      <c r="D642" s="39"/>
      <c r="E642" s="38"/>
      <c r="F642" s="40">
        <v>10.857500000000002</v>
      </c>
      <c r="G642" s="41"/>
      <c r="H642" s="42"/>
      <c r="I642" s="482"/>
      <c r="J642" s="43"/>
      <c r="K642" s="44"/>
      <c r="L642" s="41"/>
      <c r="M642" s="41"/>
      <c r="N642" s="41"/>
      <c r="O642" s="58" t="s">
        <v>2</v>
      </c>
      <c r="P642" s="41"/>
      <c r="Q642" s="41"/>
    </row>
    <row r="643" spans="1:17" s="36" customFormat="1" ht="11.25" outlineLevel="4" x14ac:dyDescent="0.2">
      <c r="A643" s="37"/>
      <c r="B643" s="38"/>
      <c r="C643" s="39" t="s">
        <v>1552</v>
      </c>
      <c r="D643" s="39"/>
      <c r="E643" s="38"/>
      <c r="F643" s="40">
        <v>10.986499999999998</v>
      </c>
      <c r="G643" s="41"/>
      <c r="H643" s="42"/>
      <c r="I643" s="482"/>
      <c r="J643" s="43"/>
      <c r="K643" s="44"/>
      <c r="L643" s="41"/>
      <c r="M643" s="41"/>
      <c r="N643" s="41"/>
      <c r="O643" s="58" t="s">
        <v>2</v>
      </c>
      <c r="P643" s="41"/>
      <c r="Q643" s="41"/>
    </row>
    <row r="644" spans="1:17" s="30" customFormat="1" ht="12" outlineLevel="3" x14ac:dyDescent="0.2">
      <c r="A644" s="12">
        <v>3</v>
      </c>
      <c r="B644" s="31" t="s">
        <v>259</v>
      </c>
      <c r="C644" s="32" t="s">
        <v>1538</v>
      </c>
      <c r="D644" s="32"/>
      <c r="E644" s="13" t="s">
        <v>3</v>
      </c>
      <c r="F644" s="33">
        <v>17.2</v>
      </c>
      <c r="G644" s="14">
        <v>0</v>
      </c>
      <c r="H644" s="33">
        <f>F644*(1+G644/100)</f>
        <v>17.2</v>
      </c>
      <c r="I644" s="475"/>
      <c r="J644" s="15">
        <f>H644*I644</f>
        <v>0</v>
      </c>
      <c r="K644" s="34">
        <v>9.1E-4</v>
      </c>
      <c r="L644" s="35">
        <f>H644*K644</f>
        <v>1.5651999999999999E-2</v>
      </c>
      <c r="M644" s="34"/>
      <c r="N644" s="35">
        <f>H644*M644</f>
        <v>0</v>
      </c>
      <c r="O644" s="15">
        <v>21</v>
      </c>
      <c r="P644" s="15">
        <f>J644*(O644/100)</f>
        <v>0</v>
      </c>
      <c r="Q644" s="15">
        <f>J644+P644</f>
        <v>0</v>
      </c>
    </row>
    <row r="645" spans="1:17" s="36" customFormat="1" ht="11.25" outlineLevel="4" x14ac:dyDescent="0.2">
      <c r="A645" s="37"/>
      <c r="B645" s="38"/>
      <c r="C645" s="39" t="s">
        <v>30</v>
      </c>
      <c r="D645" s="39"/>
      <c r="E645" s="38"/>
      <c r="F645" s="40">
        <v>0</v>
      </c>
      <c r="G645" s="41"/>
      <c r="H645" s="42"/>
      <c r="I645" s="482"/>
      <c r="J645" s="43"/>
      <c r="K645" s="44"/>
      <c r="L645" s="41"/>
      <c r="M645" s="41"/>
      <c r="N645" s="41"/>
      <c r="O645" s="58" t="s">
        <v>2</v>
      </c>
      <c r="P645" s="41"/>
      <c r="Q645" s="41"/>
    </row>
    <row r="646" spans="1:17" s="36" customFormat="1" ht="11.25" outlineLevel="4" x14ac:dyDescent="0.2">
      <c r="A646" s="37"/>
      <c r="B646" s="38"/>
      <c r="C646" s="39" t="s">
        <v>1413</v>
      </c>
      <c r="D646" s="39"/>
      <c r="E646" s="38"/>
      <c r="F646" s="40">
        <v>4.3</v>
      </c>
      <c r="G646" s="41"/>
      <c r="H646" s="42"/>
      <c r="I646" s="482"/>
      <c r="J646" s="43"/>
      <c r="K646" s="44"/>
      <c r="L646" s="41"/>
      <c r="M646" s="41"/>
      <c r="N646" s="41"/>
      <c r="O646" s="58" t="s">
        <v>2</v>
      </c>
      <c r="P646" s="41"/>
      <c r="Q646" s="41"/>
    </row>
    <row r="647" spans="1:17" s="36" customFormat="1" ht="11.25" outlineLevel="4" x14ac:dyDescent="0.2">
      <c r="A647" s="37"/>
      <c r="B647" s="38"/>
      <c r="C647" s="39" t="s">
        <v>1411</v>
      </c>
      <c r="D647" s="39"/>
      <c r="E647" s="38"/>
      <c r="F647" s="40">
        <v>4.3</v>
      </c>
      <c r="G647" s="41"/>
      <c r="H647" s="42"/>
      <c r="I647" s="482"/>
      <c r="J647" s="43"/>
      <c r="K647" s="44"/>
      <c r="L647" s="41"/>
      <c r="M647" s="41"/>
      <c r="N647" s="41"/>
      <c r="O647" s="58" t="s">
        <v>2</v>
      </c>
      <c r="P647" s="41"/>
      <c r="Q647" s="41"/>
    </row>
    <row r="648" spans="1:17" s="36" customFormat="1" ht="11.25" outlineLevel="4" x14ac:dyDescent="0.2">
      <c r="A648" s="37"/>
      <c r="B648" s="38"/>
      <c r="C648" s="39" t="s">
        <v>31</v>
      </c>
      <c r="D648" s="39"/>
      <c r="E648" s="38"/>
      <c r="F648" s="40">
        <v>0</v>
      </c>
      <c r="G648" s="41"/>
      <c r="H648" s="42"/>
      <c r="I648" s="482"/>
      <c r="J648" s="43"/>
      <c r="K648" s="44"/>
      <c r="L648" s="41"/>
      <c r="M648" s="41"/>
      <c r="N648" s="41"/>
      <c r="O648" s="58" t="s">
        <v>2</v>
      </c>
      <c r="P648" s="41"/>
      <c r="Q648" s="41"/>
    </row>
    <row r="649" spans="1:17" s="36" customFormat="1" ht="11.25" outlineLevel="4" x14ac:dyDescent="0.2">
      <c r="A649" s="37"/>
      <c r="B649" s="38"/>
      <c r="C649" s="39" t="s">
        <v>1415</v>
      </c>
      <c r="D649" s="39"/>
      <c r="E649" s="38"/>
      <c r="F649" s="40">
        <v>4.3</v>
      </c>
      <c r="G649" s="41"/>
      <c r="H649" s="42"/>
      <c r="I649" s="482"/>
      <c r="J649" s="43"/>
      <c r="K649" s="44"/>
      <c r="L649" s="41"/>
      <c r="M649" s="41"/>
      <c r="N649" s="41"/>
      <c r="O649" s="58" t="s">
        <v>2</v>
      </c>
      <c r="P649" s="41"/>
      <c r="Q649" s="41"/>
    </row>
    <row r="650" spans="1:17" s="36" customFormat="1" ht="11.25" outlineLevel="4" x14ac:dyDescent="0.2">
      <c r="A650" s="37"/>
      <c r="B650" s="38"/>
      <c r="C650" s="39" t="s">
        <v>1414</v>
      </c>
      <c r="D650" s="39"/>
      <c r="E650" s="38"/>
      <c r="F650" s="40">
        <v>4.3</v>
      </c>
      <c r="G650" s="41"/>
      <c r="H650" s="42"/>
      <c r="I650" s="482"/>
      <c r="J650" s="43"/>
      <c r="K650" s="44"/>
      <c r="L650" s="41"/>
      <c r="M650" s="41"/>
      <c r="N650" s="41"/>
      <c r="O650" s="58" t="s">
        <v>2</v>
      </c>
      <c r="P650" s="41"/>
      <c r="Q650" s="41"/>
    </row>
    <row r="651" spans="1:17" s="30" customFormat="1" ht="12" outlineLevel="3" x14ac:dyDescent="0.2">
      <c r="A651" s="12">
        <v>4</v>
      </c>
      <c r="B651" s="31" t="s">
        <v>257</v>
      </c>
      <c r="C651" s="32" t="s">
        <v>1693</v>
      </c>
      <c r="D651" s="32"/>
      <c r="E651" s="13" t="s">
        <v>3</v>
      </c>
      <c r="F651" s="33">
        <v>17.2</v>
      </c>
      <c r="G651" s="14">
        <v>0</v>
      </c>
      <c r="H651" s="33">
        <f>F651*(1+G651/100)</f>
        <v>17.2</v>
      </c>
      <c r="I651" s="475"/>
      <c r="J651" s="15">
        <f>H651*I651</f>
        <v>0</v>
      </c>
      <c r="K651" s="34">
        <v>3.6000000000000002E-4</v>
      </c>
      <c r="L651" s="35">
        <f>H651*K651</f>
        <v>6.1920000000000005E-3</v>
      </c>
      <c r="M651" s="34"/>
      <c r="N651" s="35">
        <f>H651*M651</f>
        <v>0</v>
      </c>
      <c r="O651" s="15">
        <v>21</v>
      </c>
      <c r="P651" s="15">
        <f>J651*(O651/100)</f>
        <v>0</v>
      </c>
      <c r="Q651" s="15">
        <f>J651+P651</f>
        <v>0</v>
      </c>
    </row>
    <row r="652" spans="1:17" s="30" customFormat="1" ht="24" outlineLevel="3" x14ac:dyDescent="0.2">
      <c r="A652" s="12">
        <v>5</v>
      </c>
      <c r="B652" s="31" t="s">
        <v>261</v>
      </c>
      <c r="C652" s="32" t="s">
        <v>1929</v>
      </c>
      <c r="D652" s="32"/>
      <c r="E652" s="13" t="s">
        <v>3</v>
      </c>
      <c r="F652" s="33">
        <v>563.13</v>
      </c>
      <c r="G652" s="14">
        <v>0</v>
      </c>
      <c r="H652" s="33">
        <f>F652*(1+G652/100)</f>
        <v>563.13</v>
      </c>
      <c r="I652" s="475"/>
      <c r="J652" s="15">
        <f>H652*I652</f>
        <v>0</v>
      </c>
      <c r="K652" s="34">
        <v>4.0000000000000003E-5</v>
      </c>
      <c r="L652" s="35">
        <f>H652*K652</f>
        <v>2.2525200000000002E-2</v>
      </c>
      <c r="M652" s="34"/>
      <c r="N652" s="35">
        <f>H652*M652</f>
        <v>0</v>
      </c>
      <c r="O652" s="15">
        <v>21</v>
      </c>
      <c r="P652" s="15">
        <f>J652*(O652/100)</f>
        <v>0</v>
      </c>
      <c r="Q652" s="15">
        <f>J652+P652</f>
        <v>0</v>
      </c>
    </row>
    <row r="653" spans="1:17" s="36" customFormat="1" ht="11.25" outlineLevel="4" x14ac:dyDescent="0.2">
      <c r="A653" s="37"/>
      <c r="B653" s="38"/>
      <c r="C653" s="39" t="s">
        <v>1417</v>
      </c>
      <c r="D653" s="39"/>
      <c r="E653" s="38"/>
      <c r="F653" s="40">
        <v>0</v>
      </c>
      <c r="G653" s="41"/>
      <c r="H653" s="42"/>
      <c r="I653" s="482"/>
      <c r="J653" s="43"/>
      <c r="K653" s="44"/>
      <c r="L653" s="41"/>
      <c r="M653" s="41"/>
      <c r="N653" s="41"/>
      <c r="O653" s="58" t="s">
        <v>2</v>
      </c>
      <c r="P653" s="41"/>
      <c r="Q653" s="41"/>
    </row>
    <row r="654" spans="1:17" s="36" customFormat="1" ht="11.25" outlineLevel="4" x14ac:dyDescent="0.2">
      <c r="A654" s="37"/>
      <c r="B654" s="38"/>
      <c r="C654" s="39" t="s">
        <v>28</v>
      </c>
      <c r="D654" s="39"/>
      <c r="E654" s="38"/>
      <c r="F654" s="40">
        <v>0</v>
      </c>
      <c r="G654" s="41"/>
      <c r="H654" s="42"/>
      <c r="I654" s="482"/>
      <c r="J654" s="43"/>
      <c r="K654" s="44"/>
      <c r="L654" s="41"/>
      <c r="M654" s="41"/>
      <c r="N654" s="41"/>
      <c r="O654" s="58" t="s">
        <v>2</v>
      </c>
      <c r="P654" s="41"/>
      <c r="Q654" s="41"/>
    </row>
    <row r="655" spans="1:17" s="36" customFormat="1" ht="11.25" outlineLevel="4" x14ac:dyDescent="0.2">
      <c r="A655" s="37"/>
      <c r="B655" s="38"/>
      <c r="C655" s="39" t="s">
        <v>1618</v>
      </c>
      <c r="D655" s="39"/>
      <c r="E655" s="38"/>
      <c r="F655" s="40">
        <v>21.32</v>
      </c>
      <c r="G655" s="41"/>
      <c r="H655" s="42"/>
      <c r="I655" s="482"/>
      <c r="J655" s="43"/>
      <c r="K655" s="44"/>
      <c r="L655" s="41"/>
      <c r="M655" s="41"/>
      <c r="N655" s="41"/>
      <c r="O655" s="58" t="s">
        <v>2</v>
      </c>
      <c r="P655" s="41"/>
      <c r="Q655" s="41"/>
    </row>
    <row r="656" spans="1:17" s="36" customFormat="1" ht="11.25" outlineLevel="4" x14ac:dyDescent="0.2">
      <c r="A656" s="37"/>
      <c r="B656" s="38"/>
      <c r="C656" s="39" t="s">
        <v>1620</v>
      </c>
      <c r="D656" s="39"/>
      <c r="E656" s="38"/>
      <c r="F656" s="40">
        <v>19.79</v>
      </c>
      <c r="G656" s="41"/>
      <c r="H656" s="42"/>
      <c r="I656" s="482"/>
      <c r="J656" s="43"/>
      <c r="K656" s="44"/>
      <c r="L656" s="41"/>
      <c r="M656" s="41"/>
      <c r="N656" s="41"/>
      <c r="O656" s="58" t="s">
        <v>2</v>
      </c>
      <c r="P656" s="41"/>
      <c r="Q656" s="41"/>
    </row>
    <row r="657" spans="1:17" s="36" customFormat="1" ht="11.25" outlineLevel="4" x14ac:dyDescent="0.2">
      <c r="A657" s="37"/>
      <c r="B657" s="38"/>
      <c r="C657" s="39" t="s">
        <v>1697</v>
      </c>
      <c r="D657" s="39"/>
      <c r="E657" s="38"/>
      <c r="F657" s="40">
        <v>25.76</v>
      </c>
      <c r="G657" s="41"/>
      <c r="H657" s="42"/>
      <c r="I657" s="482"/>
      <c r="J657" s="43"/>
      <c r="K657" s="44"/>
      <c r="L657" s="41"/>
      <c r="M657" s="41"/>
      <c r="N657" s="41"/>
      <c r="O657" s="58" t="s">
        <v>2</v>
      </c>
      <c r="P657" s="41"/>
      <c r="Q657" s="41"/>
    </row>
    <row r="658" spans="1:17" s="36" customFormat="1" ht="11.25" outlineLevel="4" x14ac:dyDescent="0.2">
      <c r="A658" s="37"/>
      <c r="B658" s="38"/>
      <c r="C658" s="39" t="s">
        <v>1686</v>
      </c>
      <c r="D658" s="39"/>
      <c r="E658" s="38"/>
      <c r="F658" s="40">
        <v>23.43</v>
      </c>
      <c r="G658" s="41"/>
      <c r="H658" s="42"/>
      <c r="I658" s="482"/>
      <c r="J658" s="43"/>
      <c r="K658" s="44"/>
      <c r="L658" s="41"/>
      <c r="M658" s="41"/>
      <c r="N658" s="41"/>
      <c r="O658" s="58" t="s">
        <v>2</v>
      </c>
      <c r="P658" s="41"/>
      <c r="Q658" s="41"/>
    </row>
    <row r="659" spans="1:17" s="36" customFormat="1" ht="11.25" outlineLevel="4" x14ac:dyDescent="0.2">
      <c r="A659" s="37"/>
      <c r="B659" s="38"/>
      <c r="C659" s="39" t="s">
        <v>1568</v>
      </c>
      <c r="D659" s="39"/>
      <c r="E659" s="38"/>
      <c r="F659" s="40">
        <v>6.88</v>
      </c>
      <c r="G659" s="41"/>
      <c r="H659" s="42"/>
      <c r="I659" s="482"/>
      <c r="J659" s="43"/>
      <c r="K659" s="44"/>
      <c r="L659" s="41"/>
      <c r="M659" s="41"/>
      <c r="N659" s="41"/>
      <c r="O659" s="58" t="s">
        <v>2</v>
      </c>
      <c r="P659" s="41"/>
      <c r="Q659" s="41"/>
    </row>
    <row r="660" spans="1:17" s="36" customFormat="1" ht="11.25" outlineLevel="4" x14ac:dyDescent="0.2">
      <c r="A660" s="37"/>
      <c r="B660" s="38"/>
      <c r="C660" s="39" t="s">
        <v>1642</v>
      </c>
      <c r="D660" s="39"/>
      <c r="E660" s="38"/>
      <c r="F660" s="40">
        <v>23.68</v>
      </c>
      <c r="G660" s="41"/>
      <c r="H660" s="42"/>
      <c r="I660" s="482"/>
      <c r="J660" s="43"/>
      <c r="K660" s="44"/>
      <c r="L660" s="41"/>
      <c r="M660" s="41"/>
      <c r="N660" s="41"/>
      <c r="O660" s="58" t="s">
        <v>2</v>
      </c>
      <c r="P660" s="41"/>
      <c r="Q660" s="41"/>
    </row>
    <row r="661" spans="1:17" s="36" customFormat="1" ht="11.25" outlineLevel="4" x14ac:dyDescent="0.2">
      <c r="A661" s="37"/>
      <c r="B661" s="38"/>
      <c r="C661" s="39" t="s">
        <v>1721</v>
      </c>
      <c r="D661" s="39"/>
      <c r="E661" s="38"/>
      <c r="F661" s="40">
        <v>19.829999999999998</v>
      </c>
      <c r="G661" s="41"/>
      <c r="H661" s="42"/>
      <c r="I661" s="482"/>
      <c r="J661" s="43"/>
      <c r="K661" s="44"/>
      <c r="L661" s="41"/>
      <c r="M661" s="41"/>
      <c r="N661" s="41"/>
      <c r="O661" s="58" t="s">
        <v>2</v>
      </c>
      <c r="P661" s="41"/>
      <c r="Q661" s="41"/>
    </row>
    <row r="662" spans="1:17" s="36" customFormat="1" ht="11.25" outlineLevel="4" x14ac:dyDescent="0.2">
      <c r="A662" s="37"/>
      <c r="B662" s="38"/>
      <c r="C662" s="39" t="s">
        <v>1659</v>
      </c>
      <c r="D662" s="39"/>
      <c r="E662" s="38"/>
      <c r="F662" s="40">
        <v>26.33</v>
      </c>
      <c r="G662" s="41"/>
      <c r="H662" s="42"/>
      <c r="I662" s="482"/>
      <c r="J662" s="43"/>
      <c r="K662" s="44"/>
      <c r="L662" s="41"/>
      <c r="M662" s="41"/>
      <c r="N662" s="41"/>
      <c r="O662" s="58" t="s">
        <v>2</v>
      </c>
      <c r="P662" s="41"/>
      <c r="Q662" s="41"/>
    </row>
    <row r="663" spans="1:17" s="36" customFormat="1" ht="11.25" outlineLevel="4" x14ac:dyDescent="0.2">
      <c r="A663" s="37"/>
      <c r="B663" s="38"/>
      <c r="C663" s="39" t="s">
        <v>30</v>
      </c>
      <c r="D663" s="39"/>
      <c r="E663" s="38"/>
      <c r="F663" s="40">
        <v>0</v>
      </c>
      <c r="G663" s="41"/>
      <c r="H663" s="42"/>
      <c r="I663" s="482"/>
      <c r="J663" s="43"/>
      <c r="K663" s="44"/>
      <c r="L663" s="41"/>
      <c r="M663" s="41"/>
      <c r="N663" s="41"/>
      <c r="O663" s="58" t="s">
        <v>2</v>
      </c>
      <c r="P663" s="41"/>
      <c r="Q663" s="41"/>
    </row>
    <row r="664" spans="1:17" s="36" customFormat="1" ht="11.25" outlineLevel="4" x14ac:dyDescent="0.2">
      <c r="A664" s="37"/>
      <c r="B664" s="38"/>
      <c r="C664" s="39" t="s">
        <v>1662</v>
      </c>
      <c r="D664" s="39"/>
      <c r="E664" s="38"/>
      <c r="F664" s="40">
        <v>26.27</v>
      </c>
      <c r="G664" s="41"/>
      <c r="H664" s="42"/>
      <c r="I664" s="482"/>
      <c r="J664" s="43"/>
      <c r="K664" s="44"/>
      <c r="L664" s="41"/>
      <c r="M664" s="41"/>
      <c r="N664" s="41"/>
      <c r="O664" s="58" t="s">
        <v>2</v>
      </c>
      <c r="P664" s="41"/>
      <c r="Q664" s="41"/>
    </row>
    <row r="665" spans="1:17" s="36" customFormat="1" ht="11.25" outlineLevel="4" x14ac:dyDescent="0.2">
      <c r="A665" s="37"/>
      <c r="B665" s="38"/>
      <c r="C665" s="39" t="s">
        <v>1569</v>
      </c>
      <c r="D665" s="39"/>
      <c r="E665" s="38"/>
      <c r="F665" s="40">
        <v>6.65</v>
      </c>
      <c r="G665" s="41"/>
      <c r="H665" s="42"/>
      <c r="I665" s="482"/>
      <c r="J665" s="43"/>
      <c r="K665" s="44"/>
      <c r="L665" s="41"/>
      <c r="M665" s="41"/>
      <c r="N665" s="41"/>
      <c r="O665" s="58" t="s">
        <v>2</v>
      </c>
      <c r="P665" s="41"/>
      <c r="Q665" s="41"/>
    </row>
    <row r="666" spans="1:17" s="36" customFormat="1" ht="11.25" outlineLevel="4" x14ac:dyDescent="0.2">
      <c r="A666" s="37"/>
      <c r="B666" s="38"/>
      <c r="C666" s="39" t="s">
        <v>1753</v>
      </c>
      <c r="D666" s="39"/>
      <c r="E666" s="38"/>
      <c r="F666" s="40">
        <v>20.63</v>
      </c>
      <c r="G666" s="41"/>
      <c r="H666" s="42"/>
      <c r="I666" s="482"/>
      <c r="J666" s="43"/>
      <c r="K666" s="44"/>
      <c r="L666" s="41"/>
      <c r="M666" s="41"/>
      <c r="N666" s="41"/>
      <c r="O666" s="58" t="s">
        <v>2</v>
      </c>
      <c r="P666" s="41"/>
      <c r="Q666" s="41"/>
    </row>
    <row r="667" spans="1:17" s="36" customFormat="1" ht="11.25" outlineLevel="4" x14ac:dyDescent="0.2">
      <c r="A667" s="37"/>
      <c r="B667" s="38"/>
      <c r="C667" s="39" t="s">
        <v>1645</v>
      </c>
      <c r="D667" s="39"/>
      <c r="E667" s="38"/>
      <c r="F667" s="40">
        <v>22.53</v>
      </c>
      <c r="G667" s="41"/>
      <c r="H667" s="42"/>
      <c r="I667" s="482"/>
      <c r="J667" s="43"/>
      <c r="K667" s="44"/>
      <c r="L667" s="41"/>
      <c r="M667" s="41"/>
      <c r="N667" s="41"/>
      <c r="O667" s="58" t="s">
        <v>2</v>
      </c>
      <c r="P667" s="41"/>
      <c r="Q667" s="41"/>
    </row>
    <row r="668" spans="1:17" s="36" customFormat="1" ht="11.25" outlineLevel="4" x14ac:dyDescent="0.2">
      <c r="A668" s="37"/>
      <c r="B668" s="38"/>
      <c r="C668" s="39" t="s">
        <v>1660</v>
      </c>
      <c r="D668" s="39"/>
      <c r="E668" s="38"/>
      <c r="F668" s="40">
        <v>26</v>
      </c>
      <c r="G668" s="41"/>
      <c r="H668" s="42"/>
      <c r="I668" s="482"/>
      <c r="J668" s="43"/>
      <c r="K668" s="44"/>
      <c r="L668" s="41"/>
      <c r="M668" s="41"/>
      <c r="N668" s="41"/>
      <c r="O668" s="58" t="s">
        <v>2</v>
      </c>
      <c r="P668" s="41"/>
      <c r="Q668" s="41"/>
    </row>
    <row r="669" spans="1:17" s="36" customFormat="1" ht="11.25" outlineLevel="4" x14ac:dyDescent="0.2">
      <c r="A669" s="37"/>
      <c r="B669" s="38"/>
      <c r="C669" s="39" t="s">
        <v>1661</v>
      </c>
      <c r="D669" s="39"/>
      <c r="E669" s="38"/>
      <c r="F669" s="40">
        <v>25.959999999999997</v>
      </c>
      <c r="G669" s="41"/>
      <c r="H669" s="42"/>
      <c r="I669" s="482"/>
      <c r="J669" s="43"/>
      <c r="K669" s="44"/>
      <c r="L669" s="41"/>
      <c r="M669" s="41"/>
      <c r="N669" s="41"/>
      <c r="O669" s="58" t="s">
        <v>2</v>
      </c>
      <c r="P669" s="41"/>
      <c r="Q669" s="41"/>
    </row>
    <row r="670" spans="1:17" s="36" customFormat="1" ht="11.25" outlineLevel="4" x14ac:dyDescent="0.2">
      <c r="A670" s="37"/>
      <c r="B670" s="38"/>
      <c r="C670" s="39" t="s">
        <v>1731</v>
      </c>
      <c r="D670" s="39"/>
      <c r="E670" s="38"/>
      <c r="F670" s="40">
        <v>8.91</v>
      </c>
      <c r="G670" s="41"/>
      <c r="H670" s="42"/>
      <c r="I670" s="482"/>
      <c r="J670" s="43"/>
      <c r="K670" s="44"/>
      <c r="L670" s="41"/>
      <c r="M670" s="41"/>
      <c r="N670" s="41"/>
      <c r="O670" s="58" t="s">
        <v>2</v>
      </c>
      <c r="P670" s="41"/>
      <c r="Q670" s="41"/>
    </row>
    <row r="671" spans="1:17" s="36" customFormat="1" ht="11.25" outlineLevel="4" x14ac:dyDescent="0.2">
      <c r="A671" s="37"/>
      <c r="B671" s="38"/>
      <c r="C671" s="39" t="s">
        <v>1635</v>
      </c>
      <c r="D671" s="39"/>
      <c r="E671" s="38"/>
      <c r="F671" s="40">
        <v>20.299999999999997</v>
      </c>
      <c r="G671" s="41"/>
      <c r="H671" s="42"/>
      <c r="I671" s="482"/>
      <c r="J671" s="43"/>
      <c r="K671" s="44"/>
      <c r="L671" s="41"/>
      <c r="M671" s="41"/>
      <c r="N671" s="41"/>
      <c r="O671" s="58" t="s">
        <v>2</v>
      </c>
      <c r="P671" s="41"/>
      <c r="Q671" s="41"/>
    </row>
    <row r="672" spans="1:17" s="36" customFormat="1" ht="11.25" outlineLevel="4" x14ac:dyDescent="0.2">
      <c r="A672" s="37"/>
      <c r="B672" s="38"/>
      <c r="C672" s="39" t="s">
        <v>1644</v>
      </c>
      <c r="D672" s="39"/>
      <c r="E672" s="38"/>
      <c r="F672" s="40">
        <v>24.85</v>
      </c>
      <c r="G672" s="41"/>
      <c r="H672" s="42"/>
      <c r="I672" s="482"/>
      <c r="J672" s="43"/>
      <c r="K672" s="44"/>
      <c r="L672" s="41"/>
      <c r="M672" s="41"/>
      <c r="N672" s="41"/>
      <c r="O672" s="58" t="s">
        <v>2</v>
      </c>
      <c r="P672" s="41"/>
      <c r="Q672" s="41"/>
    </row>
    <row r="673" spans="1:17" s="36" customFormat="1" ht="11.25" outlineLevel="4" x14ac:dyDescent="0.2">
      <c r="A673" s="37"/>
      <c r="B673" s="38"/>
      <c r="C673" s="39" t="s">
        <v>31</v>
      </c>
      <c r="D673" s="39"/>
      <c r="E673" s="38"/>
      <c r="F673" s="40">
        <v>0</v>
      </c>
      <c r="G673" s="41"/>
      <c r="H673" s="42"/>
      <c r="I673" s="482"/>
      <c r="J673" s="43"/>
      <c r="K673" s="44"/>
      <c r="L673" s="41"/>
      <c r="M673" s="41"/>
      <c r="N673" s="41"/>
      <c r="O673" s="58" t="s">
        <v>2</v>
      </c>
      <c r="P673" s="41"/>
      <c r="Q673" s="41"/>
    </row>
    <row r="674" spans="1:17" s="36" customFormat="1" ht="11.25" outlineLevel="4" x14ac:dyDescent="0.2">
      <c r="A674" s="37"/>
      <c r="B674" s="38"/>
      <c r="C674" s="39" t="s">
        <v>1664</v>
      </c>
      <c r="D674" s="39"/>
      <c r="E674" s="38"/>
      <c r="F674" s="40">
        <v>26.43</v>
      </c>
      <c r="G674" s="41"/>
      <c r="H674" s="42"/>
      <c r="I674" s="482"/>
      <c r="J674" s="43"/>
      <c r="K674" s="44"/>
      <c r="L674" s="41"/>
      <c r="M674" s="41"/>
      <c r="N674" s="41"/>
      <c r="O674" s="58" t="s">
        <v>2</v>
      </c>
      <c r="P674" s="41"/>
      <c r="Q674" s="41"/>
    </row>
    <row r="675" spans="1:17" s="36" customFormat="1" ht="11.25" outlineLevel="4" x14ac:dyDescent="0.2">
      <c r="A675" s="37"/>
      <c r="B675" s="38"/>
      <c r="C675" s="39" t="s">
        <v>1623</v>
      </c>
      <c r="D675" s="39"/>
      <c r="E675" s="38"/>
      <c r="F675" s="40">
        <v>23.85</v>
      </c>
      <c r="G675" s="41"/>
      <c r="H675" s="42"/>
      <c r="I675" s="482"/>
      <c r="J675" s="43"/>
      <c r="K675" s="44"/>
      <c r="L675" s="41"/>
      <c r="M675" s="41"/>
      <c r="N675" s="41"/>
      <c r="O675" s="58" t="s">
        <v>2</v>
      </c>
      <c r="P675" s="41"/>
      <c r="Q675" s="41"/>
    </row>
    <row r="676" spans="1:17" s="36" customFormat="1" ht="11.25" outlineLevel="4" x14ac:dyDescent="0.2">
      <c r="A676" s="37"/>
      <c r="B676" s="38"/>
      <c r="C676" s="39" t="s">
        <v>1677</v>
      </c>
      <c r="D676" s="39"/>
      <c r="E676" s="38"/>
      <c r="F676" s="40">
        <v>0</v>
      </c>
      <c r="G676" s="41"/>
      <c r="H676" s="42"/>
      <c r="I676" s="482"/>
      <c r="J676" s="43"/>
      <c r="K676" s="44"/>
      <c r="L676" s="41"/>
      <c r="M676" s="41"/>
      <c r="N676" s="41"/>
      <c r="O676" s="58" t="s">
        <v>2</v>
      </c>
      <c r="P676" s="41"/>
      <c r="Q676" s="41"/>
    </row>
    <row r="677" spans="1:17" s="36" customFormat="1" ht="11.25" outlineLevel="4" x14ac:dyDescent="0.2">
      <c r="A677" s="37"/>
      <c r="B677" s="38"/>
      <c r="C677" s="39" t="s">
        <v>1646</v>
      </c>
      <c r="D677" s="39"/>
      <c r="E677" s="38"/>
      <c r="F677" s="40">
        <v>23.53</v>
      </c>
      <c r="G677" s="41"/>
      <c r="H677" s="42"/>
      <c r="I677" s="482"/>
      <c r="J677" s="43"/>
      <c r="K677" s="44"/>
      <c r="L677" s="41"/>
      <c r="M677" s="41"/>
      <c r="N677" s="41"/>
      <c r="O677" s="58" t="s">
        <v>2</v>
      </c>
      <c r="P677" s="41"/>
      <c r="Q677" s="41"/>
    </row>
    <row r="678" spans="1:17" s="36" customFormat="1" ht="11.25" outlineLevel="4" x14ac:dyDescent="0.2">
      <c r="A678" s="37"/>
      <c r="B678" s="38"/>
      <c r="C678" s="39" t="s">
        <v>1621</v>
      </c>
      <c r="D678" s="39"/>
      <c r="E678" s="38"/>
      <c r="F678" s="40">
        <v>23.179999999999996</v>
      </c>
      <c r="G678" s="41"/>
      <c r="H678" s="42"/>
      <c r="I678" s="482"/>
      <c r="J678" s="43"/>
      <c r="K678" s="44"/>
      <c r="L678" s="41"/>
      <c r="M678" s="41"/>
      <c r="N678" s="41"/>
      <c r="O678" s="58" t="s">
        <v>2</v>
      </c>
      <c r="P678" s="41"/>
      <c r="Q678" s="41"/>
    </row>
    <row r="679" spans="1:17" s="36" customFormat="1" ht="11.25" outlineLevel="4" x14ac:dyDescent="0.2">
      <c r="A679" s="37"/>
      <c r="B679" s="38"/>
      <c r="C679" s="39" t="s">
        <v>1738</v>
      </c>
      <c r="D679" s="39"/>
      <c r="E679" s="38"/>
      <c r="F679" s="40">
        <v>21.235000000000003</v>
      </c>
      <c r="G679" s="41"/>
      <c r="H679" s="42"/>
      <c r="I679" s="482"/>
      <c r="J679" s="43"/>
      <c r="K679" s="44"/>
      <c r="L679" s="41"/>
      <c r="M679" s="41"/>
      <c r="N679" s="41"/>
      <c r="O679" s="58" t="s">
        <v>2</v>
      </c>
      <c r="P679" s="41"/>
      <c r="Q679" s="41"/>
    </row>
    <row r="680" spans="1:17" s="36" customFormat="1" ht="11.25" outlineLevel="4" x14ac:dyDescent="0.2">
      <c r="A680" s="37"/>
      <c r="B680" s="38"/>
      <c r="C680" s="39" t="s">
        <v>1663</v>
      </c>
      <c r="D680" s="39"/>
      <c r="E680" s="38"/>
      <c r="F680" s="40">
        <v>26.47</v>
      </c>
      <c r="G680" s="41"/>
      <c r="H680" s="42"/>
      <c r="I680" s="482"/>
      <c r="J680" s="43"/>
      <c r="K680" s="44"/>
      <c r="L680" s="41"/>
      <c r="M680" s="41"/>
      <c r="N680" s="41"/>
      <c r="O680" s="58" t="s">
        <v>2</v>
      </c>
      <c r="P680" s="41"/>
      <c r="Q680" s="41"/>
    </row>
    <row r="681" spans="1:17" s="36" customFormat="1" ht="11.25" outlineLevel="4" x14ac:dyDescent="0.2">
      <c r="A681" s="37"/>
      <c r="B681" s="38"/>
      <c r="C681" s="39" t="s">
        <v>1622</v>
      </c>
      <c r="D681" s="39"/>
      <c r="E681" s="38"/>
      <c r="F681" s="40">
        <v>24.699999999999996</v>
      </c>
      <c r="G681" s="41"/>
      <c r="H681" s="42"/>
      <c r="I681" s="482"/>
      <c r="J681" s="43"/>
      <c r="K681" s="44"/>
      <c r="L681" s="41"/>
      <c r="M681" s="41"/>
      <c r="N681" s="41"/>
      <c r="O681" s="58" t="s">
        <v>2</v>
      </c>
      <c r="P681" s="41"/>
      <c r="Q681" s="41"/>
    </row>
    <row r="682" spans="1:17" s="36" customFormat="1" ht="11.25" outlineLevel="4" x14ac:dyDescent="0.2">
      <c r="A682" s="37"/>
      <c r="B682" s="38"/>
      <c r="C682" s="39" t="s">
        <v>1</v>
      </c>
      <c r="D682" s="39"/>
      <c r="E682" s="38"/>
      <c r="F682" s="40">
        <v>518.5150000000001</v>
      </c>
      <c r="G682" s="41"/>
      <c r="H682" s="42"/>
      <c r="I682" s="482"/>
      <c r="J682" s="43"/>
      <c r="K682" s="44"/>
      <c r="L682" s="41"/>
      <c r="M682" s="41"/>
      <c r="N682" s="41"/>
      <c r="O682" s="58" t="s">
        <v>2</v>
      </c>
      <c r="P682" s="41"/>
      <c r="Q682" s="41"/>
    </row>
    <row r="683" spans="1:17" s="36" customFormat="1" ht="11.25" outlineLevel="4" x14ac:dyDescent="0.2">
      <c r="A683" s="37"/>
      <c r="B683" s="38"/>
      <c r="C683" s="39" t="s">
        <v>424</v>
      </c>
      <c r="D683" s="39"/>
      <c r="E683" s="38"/>
      <c r="F683" s="40">
        <v>0</v>
      </c>
      <c r="G683" s="41"/>
      <c r="H683" s="42"/>
      <c r="I683" s="482"/>
      <c r="J683" s="43"/>
      <c r="K683" s="44"/>
      <c r="L683" s="41"/>
      <c r="M683" s="41"/>
      <c r="N683" s="41"/>
      <c r="O683" s="58" t="s">
        <v>2</v>
      </c>
      <c r="P683" s="41"/>
      <c r="Q683" s="41"/>
    </row>
    <row r="684" spans="1:17" s="36" customFormat="1" ht="11.25" outlineLevel="4" x14ac:dyDescent="0.2">
      <c r="A684" s="37"/>
      <c r="B684" s="38"/>
      <c r="C684" s="39" t="s">
        <v>30</v>
      </c>
      <c r="D684" s="39"/>
      <c r="E684" s="38"/>
      <c r="F684" s="40">
        <v>0</v>
      </c>
      <c r="G684" s="41"/>
      <c r="H684" s="42"/>
      <c r="I684" s="482"/>
      <c r="J684" s="43"/>
      <c r="K684" s="44"/>
      <c r="L684" s="41"/>
      <c r="M684" s="41"/>
      <c r="N684" s="41"/>
      <c r="O684" s="58" t="s">
        <v>2</v>
      </c>
      <c r="P684" s="41"/>
      <c r="Q684" s="41"/>
    </row>
    <row r="685" spans="1:17" s="36" customFormat="1" ht="11.25" outlineLevel="4" x14ac:dyDescent="0.2">
      <c r="A685" s="37"/>
      <c r="B685" s="38"/>
      <c r="C685" s="39" t="s">
        <v>1505</v>
      </c>
      <c r="D685" s="39"/>
      <c r="E685" s="38"/>
      <c r="F685" s="40">
        <v>11.55</v>
      </c>
      <c r="G685" s="41"/>
      <c r="H685" s="42"/>
      <c r="I685" s="482"/>
      <c r="J685" s="43"/>
      <c r="K685" s="44"/>
      <c r="L685" s="41"/>
      <c r="M685" s="41"/>
      <c r="N685" s="41"/>
      <c r="O685" s="58" t="s">
        <v>2</v>
      </c>
      <c r="P685" s="41"/>
      <c r="Q685" s="41"/>
    </row>
    <row r="686" spans="1:17" s="36" customFormat="1" ht="11.25" outlineLevel="4" x14ac:dyDescent="0.2">
      <c r="A686" s="37"/>
      <c r="B686" s="38"/>
      <c r="C686" s="39" t="s">
        <v>1551</v>
      </c>
      <c r="D686" s="39"/>
      <c r="E686" s="38"/>
      <c r="F686" s="40">
        <v>10.785</v>
      </c>
      <c r="G686" s="41"/>
      <c r="H686" s="42"/>
      <c r="I686" s="482"/>
      <c r="J686" s="43"/>
      <c r="K686" s="44"/>
      <c r="L686" s="41"/>
      <c r="M686" s="41"/>
      <c r="N686" s="41"/>
      <c r="O686" s="58" t="s">
        <v>2</v>
      </c>
      <c r="P686" s="41"/>
      <c r="Q686" s="41"/>
    </row>
    <row r="687" spans="1:17" s="36" customFormat="1" ht="11.25" outlineLevel="4" x14ac:dyDescent="0.2">
      <c r="A687" s="37"/>
      <c r="B687" s="38"/>
      <c r="C687" s="39" t="s">
        <v>31</v>
      </c>
      <c r="D687" s="39"/>
      <c r="E687" s="38"/>
      <c r="F687" s="40">
        <v>0</v>
      </c>
      <c r="G687" s="41"/>
      <c r="H687" s="42"/>
      <c r="I687" s="482"/>
      <c r="J687" s="43"/>
      <c r="K687" s="44"/>
      <c r="L687" s="41"/>
      <c r="M687" s="41"/>
      <c r="N687" s="41"/>
      <c r="O687" s="58" t="s">
        <v>2</v>
      </c>
      <c r="P687" s="41"/>
      <c r="Q687" s="41"/>
    </row>
    <row r="688" spans="1:17" s="36" customFormat="1" ht="11.25" outlineLevel="4" x14ac:dyDescent="0.2">
      <c r="A688" s="37"/>
      <c r="B688" s="38"/>
      <c r="C688" s="39" t="s">
        <v>1555</v>
      </c>
      <c r="D688" s="39"/>
      <c r="E688" s="38"/>
      <c r="F688" s="40">
        <v>11.125</v>
      </c>
      <c r="G688" s="41"/>
      <c r="H688" s="42"/>
      <c r="I688" s="482"/>
      <c r="J688" s="43"/>
      <c r="K688" s="44"/>
      <c r="L688" s="41"/>
      <c r="M688" s="41"/>
      <c r="N688" s="41"/>
      <c r="O688" s="58" t="s">
        <v>2</v>
      </c>
      <c r="P688" s="41"/>
      <c r="Q688" s="41"/>
    </row>
    <row r="689" spans="1:17" s="36" customFormat="1" ht="11.25" outlineLevel="4" x14ac:dyDescent="0.2">
      <c r="A689" s="37"/>
      <c r="B689" s="38"/>
      <c r="C689" s="39" t="s">
        <v>1553</v>
      </c>
      <c r="D689" s="39"/>
      <c r="E689" s="38"/>
      <c r="F689" s="40">
        <v>11.154999999999999</v>
      </c>
      <c r="G689" s="41"/>
      <c r="H689" s="42"/>
      <c r="I689" s="482"/>
      <c r="J689" s="43"/>
      <c r="K689" s="44"/>
      <c r="L689" s="41"/>
      <c r="M689" s="41"/>
      <c r="N689" s="41"/>
      <c r="O689" s="58" t="s">
        <v>2</v>
      </c>
      <c r="P689" s="41"/>
      <c r="Q689" s="41"/>
    </row>
    <row r="690" spans="1:17" s="36" customFormat="1" ht="11.25" outlineLevel="4" x14ac:dyDescent="0.2">
      <c r="A690" s="37"/>
      <c r="B690" s="38"/>
      <c r="C690" s="39" t="s">
        <v>1</v>
      </c>
      <c r="D690" s="39"/>
      <c r="E690" s="38"/>
      <c r="F690" s="40">
        <v>44.615000000000002</v>
      </c>
      <c r="G690" s="41"/>
      <c r="H690" s="42"/>
      <c r="I690" s="482"/>
      <c r="J690" s="43"/>
      <c r="K690" s="44"/>
      <c r="L690" s="41"/>
      <c r="M690" s="41"/>
      <c r="N690" s="41"/>
      <c r="O690" s="58" t="s">
        <v>2</v>
      </c>
      <c r="P690" s="41"/>
      <c r="Q690" s="41"/>
    </row>
    <row r="691" spans="1:17" s="36" customFormat="1" ht="11.25" outlineLevel="4" x14ac:dyDescent="0.2">
      <c r="A691" s="37"/>
      <c r="B691" s="38"/>
      <c r="C691" s="39"/>
      <c r="D691" s="39"/>
      <c r="E691" s="38"/>
      <c r="F691" s="40">
        <v>0</v>
      </c>
      <c r="G691" s="41"/>
      <c r="H691" s="42"/>
      <c r="I691" s="482"/>
      <c r="J691" s="43"/>
      <c r="K691" s="44"/>
      <c r="L691" s="41"/>
      <c r="M691" s="41"/>
      <c r="N691" s="41"/>
      <c r="O691" s="58" t="s">
        <v>2</v>
      </c>
      <c r="P691" s="41"/>
      <c r="Q691" s="41"/>
    </row>
    <row r="692" spans="1:17" s="30" customFormat="1" ht="12" outlineLevel="3" x14ac:dyDescent="0.2">
      <c r="A692" s="12">
        <v>6</v>
      </c>
      <c r="B692" s="31" t="s">
        <v>260</v>
      </c>
      <c r="C692" s="32" t="s">
        <v>1565</v>
      </c>
      <c r="D692" s="32"/>
      <c r="E692" s="13" t="s">
        <v>7</v>
      </c>
      <c r="F692" s="33">
        <v>641.49699999999996</v>
      </c>
      <c r="G692" s="14">
        <v>0</v>
      </c>
      <c r="H692" s="33">
        <f>F692*(1+G692/100)</f>
        <v>641.49699999999996</v>
      </c>
      <c r="I692" s="475"/>
      <c r="J692" s="15">
        <f>H692*I692</f>
        <v>0</v>
      </c>
      <c r="K692" s="34">
        <v>1E-4</v>
      </c>
      <c r="L692" s="35">
        <f>H692*K692</f>
        <v>6.4149700000000004E-2</v>
      </c>
      <c r="M692" s="34"/>
      <c r="N692" s="35">
        <f>H692*M692</f>
        <v>0</v>
      </c>
      <c r="O692" s="15">
        <v>21</v>
      </c>
      <c r="P692" s="15">
        <f>J692*(O692/100)</f>
        <v>0</v>
      </c>
      <c r="Q692" s="15">
        <f>J692+P692</f>
        <v>0</v>
      </c>
    </row>
    <row r="693" spans="1:17" s="36" customFormat="1" ht="11.25" outlineLevel="4" x14ac:dyDescent="0.2">
      <c r="A693" s="37"/>
      <c r="B693" s="38"/>
      <c r="C693" s="39" t="s">
        <v>731</v>
      </c>
      <c r="D693" s="39"/>
      <c r="E693" s="38"/>
      <c r="F693" s="40">
        <v>641.49699999999996</v>
      </c>
      <c r="G693" s="41"/>
      <c r="H693" s="42"/>
      <c r="I693" s="482"/>
      <c r="J693" s="43"/>
      <c r="K693" s="44"/>
      <c r="L693" s="41"/>
      <c r="M693" s="41"/>
      <c r="N693" s="41"/>
      <c r="O693" s="58" t="s">
        <v>2</v>
      </c>
      <c r="P693" s="41"/>
      <c r="Q693" s="41"/>
    </row>
    <row r="694" spans="1:17" s="30" customFormat="1" ht="24" outlineLevel="3" x14ac:dyDescent="0.2">
      <c r="A694" s="12">
        <v>7</v>
      </c>
      <c r="B694" s="31" t="s">
        <v>577</v>
      </c>
      <c r="C694" s="32" t="s">
        <v>1892</v>
      </c>
      <c r="D694" s="32" t="s">
        <v>22</v>
      </c>
      <c r="E694" s="13" t="s">
        <v>26</v>
      </c>
      <c r="F694" s="33">
        <v>12</v>
      </c>
      <c r="G694" s="14">
        <v>0</v>
      </c>
      <c r="H694" s="33">
        <f>F694*(1+G694/100)</f>
        <v>12</v>
      </c>
      <c r="I694" s="475"/>
      <c r="J694" s="15">
        <f>H694*I694</f>
        <v>0</v>
      </c>
      <c r="K694" s="34">
        <v>2.1219999999999999E-2</v>
      </c>
      <c r="L694" s="35">
        <f>H694*K694</f>
        <v>0.25463999999999998</v>
      </c>
      <c r="M694" s="34">
        <v>1.7330000000000002E-2</v>
      </c>
      <c r="N694" s="35">
        <f>H694*M694</f>
        <v>0.20796000000000003</v>
      </c>
      <c r="O694" s="15">
        <v>21</v>
      </c>
      <c r="P694" s="15">
        <f>J694*(O694/100)</f>
        <v>0</v>
      </c>
      <c r="Q694" s="15">
        <f>J694+P694</f>
        <v>0</v>
      </c>
    </row>
    <row r="695" spans="1:17" s="36" customFormat="1" ht="11.25" outlineLevel="4" x14ac:dyDescent="0.2">
      <c r="A695" s="37"/>
      <c r="B695" s="38"/>
      <c r="C695" s="39" t="s">
        <v>192</v>
      </c>
      <c r="D695" s="39"/>
      <c r="E695" s="38"/>
      <c r="F695" s="40">
        <v>2</v>
      </c>
      <c r="G695" s="41"/>
      <c r="H695" s="42"/>
      <c r="I695" s="482"/>
      <c r="J695" s="43"/>
      <c r="K695" s="44"/>
      <c r="L695" s="41"/>
      <c r="M695" s="41"/>
      <c r="N695" s="41"/>
      <c r="O695" s="58" t="s">
        <v>2</v>
      </c>
      <c r="P695" s="41"/>
      <c r="Q695" s="41"/>
    </row>
    <row r="696" spans="1:17" s="36" customFormat="1" ht="11.25" outlineLevel="4" x14ac:dyDescent="0.2">
      <c r="A696" s="37"/>
      <c r="B696" s="38"/>
      <c r="C696" s="39" t="s">
        <v>195</v>
      </c>
      <c r="D696" s="39"/>
      <c r="E696" s="38"/>
      <c r="F696" s="40">
        <v>2</v>
      </c>
      <c r="G696" s="41"/>
      <c r="H696" s="42"/>
      <c r="I696" s="482"/>
      <c r="J696" s="43"/>
      <c r="K696" s="44"/>
      <c r="L696" s="41"/>
      <c r="M696" s="41"/>
      <c r="N696" s="41"/>
      <c r="O696" s="58" t="s">
        <v>2</v>
      </c>
      <c r="P696" s="41"/>
      <c r="Q696" s="41"/>
    </row>
    <row r="697" spans="1:17" s="36" customFormat="1" ht="11.25" outlineLevel="4" x14ac:dyDescent="0.2">
      <c r="A697" s="37"/>
      <c r="B697" s="38"/>
      <c r="C697" s="39" t="s">
        <v>199</v>
      </c>
      <c r="D697" s="39"/>
      <c r="E697" s="38"/>
      <c r="F697" s="40">
        <v>8</v>
      </c>
      <c r="G697" s="41"/>
      <c r="H697" s="42"/>
      <c r="I697" s="482"/>
      <c r="J697" s="43"/>
      <c r="K697" s="44"/>
      <c r="L697" s="41"/>
      <c r="M697" s="41"/>
      <c r="N697" s="41"/>
      <c r="O697" s="58" t="s">
        <v>2</v>
      </c>
      <c r="P697" s="41"/>
      <c r="Q697" s="41"/>
    </row>
    <row r="698" spans="1:17" s="30" customFormat="1" ht="24" outlineLevel="3" x14ac:dyDescent="0.2">
      <c r="A698" s="12">
        <v>8</v>
      </c>
      <c r="B698" s="31" t="s">
        <v>262</v>
      </c>
      <c r="C698" s="32" t="s">
        <v>1582</v>
      </c>
      <c r="D698" s="32" t="s">
        <v>70</v>
      </c>
      <c r="E698" s="13" t="s">
        <v>7</v>
      </c>
      <c r="F698" s="33">
        <v>356.85999999999996</v>
      </c>
      <c r="G698" s="14">
        <v>0</v>
      </c>
      <c r="H698" s="33">
        <f>F698*(1+G698/100)</f>
        <v>356.85999999999996</v>
      </c>
      <c r="I698" s="475"/>
      <c r="J698" s="15">
        <f>H698*I698</f>
        <v>0</v>
      </c>
      <c r="K698" s="34">
        <v>1.223E-2</v>
      </c>
      <c r="L698" s="35">
        <f>H698*K698</f>
        <v>4.364397799999999</v>
      </c>
      <c r="M698" s="34"/>
      <c r="N698" s="35">
        <f>H698*M698</f>
        <v>0</v>
      </c>
      <c r="O698" s="15">
        <v>21</v>
      </c>
      <c r="P698" s="15">
        <f>J698*(O698/100)</f>
        <v>0</v>
      </c>
      <c r="Q698" s="15">
        <f>J698+P698</f>
        <v>0</v>
      </c>
    </row>
    <row r="699" spans="1:17" s="36" customFormat="1" ht="11.25" outlineLevel="4" x14ac:dyDescent="0.2">
      <c r="A699" s="37"/>
      <c r="B699" s="38"/>
      <c r="C699" s="39" t="s">
        <v>29</v>
      </c>
      <c r="D699" s="39"/>
      <c r="E699" s="38"/>
      <c r="F699" s="40">
        <v>0</v>
      </c>
      <c r="G699" s="41"/>
      <c r="H699" s="42"/>
      <c r="I699" s="482"/>
      <c r="J699" s="43"/>
      <c r="K699" s="44"/>
      <c r="L699" s="41"/>
      <c r="M699" s="41"/>
      <c r="N699" s="41"/>
      <c r="O699" s="58" t="s">
        <v>2</v>
      </c>
      <c r="P699" s="41"/>
      <c r="Q699" s="41"/>
    </row>
    <row r="700" spans="1:17" s="36" customFormat="1" ht="11.25" outlineLevel="4" x14ac:dyDescent="0.2">
      <c r="A700" s="37"/>
      <c r="B700" s="38"/>
      <c r="C700" s="39" t="s">
        <v>1575</v>
      </c>
      <c r="D700" s="39"/>
      <c r="E700" s="38"/>
      <c r="F700" s="40">
        <v>0</v>
      </c>
      <c r="G700" s="41"/>
      <c r="H700" s="42"/>
      <c r="I700" s="482"/>
      <c r="J700" s="43"/>
      <c r="K700" s="44"/>
      <c r="L700" s="41"/>
      <c r="M700" s="41"/>
      <c r="N700" s="41"/>
      <c r="O700" s="58" t="s">
        <v>2</v>
      </c>
      <c r="P700" s="41"/>
      <c r="Q700" s="41"/>
    </row>
    <row r="701" spans="1:17" s="36" customFormat="1" ht="11.25" outlineLevel="4" x14ac:dyDescent="0.2">
      <c r="A701" s="37"/>
      <c r="B701" s="38"/>
      <c r="C701" s="39" t="s">
        <v>1390</v>
      </c>
      <c r="D701" s="39"/>
      <c r="E701" s="38"/>
      <c r="F701" s="40">
        <v>356.85999999999996</v>
      </c>
      <c r="G701" s="41"/>
      <c r="H701" s="42"/>
      <c r="I701" s="482"/>
      <c r="J701" s="43"/>
      <c r="K701" s="44"/>
      <c r="L701" s="41"/>
      <c r="M701" s="41"/>
      <c r="N701" s="41"/>
      <c r="O701" s="58" t="s">
        <v>2</v>
      </c>
      <c r="P701" s="41"/>
      <c r="Q701" s="41"/>
    </row>
    <row r="702" spans="1:17" s="30" customFormat="1" ht="12" outlineLevel="3" x14ac:dyDescent="0.2">
      <c r="A702" s="12">
        <v>9</v>
      </c>
      <c r="B702" s="31" t="s">
        <v>263</v>
      </c>
      <c r="C702" s="32" t="s">
        <v>1603</v>
      </c>
      <c r="D702" s="32" t="s">
        <v>70</v>
      </c>
      <c r="E702" s="13" t="s">
        <v>7</v>
      </c>
      <c r="F702" s="33">
        <v>356.86</v>
      </c>
      <c r="G702" s="14">
        <v>0</v>
      </c>
      <c r="H702" s="33">
        <f>F702*(1+G702/100)</f>
        <v>356.86</v>
      </c>
      <c r="I702" s="475"/>
      <c r="J702" s="15">
        <f>H702*I702</f>
        <v>0</v>
      </c>
      <c r="K702" s="34">
        <v>1E-4</v>
      </c>
      <c r="L702" s="35">
        <f>H702*K702</f>
        <v>3.5686000000000002E-2</v>
      </c>
      <c r="M702" s="34"/>
      <c r="N702" s="35">
        <f>H702*M702</f>
        <v>0</v>
      </c>
      <c r="O702" s="15">
        <v>21</v>
      </c>
      <c r="P702" s="15">
        <f>J702*(O702/100)</f>
        <v>0</v>
      </c>
      <c r="Q702" s="15">
        <f>J702+P702</f>
        <v>0</v>
      </c>
    </row>
    <row r="703" spans="1:17" s="30" customFormat="1" ht="24" outlineLevel="3" x14ac:dyDescent="0.2">
      <c r="A703" s="12">
        <v>10</v>
      </c>
      <c r="B703" s="31" t="s">
        <v>573</v>
      </c>
      <c r="C703" s="32" t="s">
        <v>1897</v>
      </c>
      <c r="D703" s="32" t="s">
        <v>70</v>
      </c>
      <c r="E703" s="13" t="s">
        <v>3</v>
      </c>
      <c r="F703" s="33">
        <v>244</v>
      </c>
      <c r="G703" s="14">
        <v>0</v>
      </c>
      <c r="H703" s="33">
        <f>F703*(1+G703/100)</f>
        <v>244</v>
      </c>
      <c r="I703" s="475"/>
      <c r="J703" s="15">
        <f>H703*I703</f>
        <v>0</v>
      </c>
      <c r="K703" s="34">
        <v>4.0000000000000003E-5</v>
      </c>
      <c r="L703" s="35">
        <f>H703*K703</f>
        <v>9.7600000000000013E-3</v>
      </c>
      <c r="M703" s="34"/>
      <c r="N703" s="35">
        <f>H703*M703</f>
        <v>0</v>
      </c>
      <c r="O703" s="15">
        <v>21</v>
      </c>
      <c r="P703" s="15">
        <f>J703*(O703/100)</f>
        <v>0</v>
      </c>
      <c r="Q703" s="15">
        <f>J703+P703</f>
        <v>0</v>
      </c>
    </row>
    <row r="704" spans="1:17" s="36" customFormat="1" ht="11.25" outlineLevel="4" x14ac:dyDescent="0.2">
      <c r="A704" s="37"/>
      <c r="B704" s="38"/>
      <c r="C704" s="39" t="s">
        <v>29</v>
      </c>
      <c r="D704" s="39"/>
      <c r="E704" s="38"/>
      <c r="F704" s="40">
        <v>0</v>
      </c>
      <c r="G704" s="41"/>
      <c r="H704" s="42"/>
      <c r="I704" s="482"/>
      <c r="J704" s="43"/>
      <c r="K704" s="44"/>
      <c r="L704" s="41"/>
      <c r="M704" s="41"/>
      <c r="N704" s="41"/>
      <c r="O704" s="58" t="s">
        <v>2</v>
      </c>
      <c r="P704" s="41"/>
      <c r="Q704" s="41"/>
    </row>
    <row r="705" spans="1:17" s="36" customFormat="1" ht="11.25" outlineLevel="4" x14ac:dyDescent="0.2">
      <c r="A705" s="37"/>
      <c r="B705" s="38"/>
      <c r="C705" s="39" t="s">
        <v>1575</v>
      </c>
      <c r="D705" s="39"/>
      <c r="E705" s="38"/>
      <c r="F705" s="40">
        <v>0</v>
      </c>
      <c r="G705" s="41"/>
      <c r="H705" s="42"/>
      <c r="I705" s="482"/>
      <c r="J705" s="43"/>
      <c r="K705" s="44"/>
      <c r="L705" s="41"/>
      <c r="M705" s="41"/>
      <c r="N705" s="41"/>
      <c r="O705" s="58" t="s">
        <v>2</v>
      </c>
      <c r="P705" s="41"/>
      <c r="Q705" s="41"/>
    </row>
    <row r="706" spans="1:17" s="36" customFormat="1" ht="11.25" outlineLevel="4" x14ac:dyDescent="0.2">
      <c r="A706" s="37"/>
      <c r="B706" s="38"/>
      <c r="C706" s="39" t="s">
        <v>1416</v>
      </c>
      <c r="D706" s="39"/>
      <c r="E706" s="38"/>
      <c r="F706" s="40">
        <v>244</v>
      </c>
      <c r="G706" s="41"/>
      <c r="H706" s="42"/>
      <c r="I706" s="482"/>
      <c r="J706" s="43"/>
      <c r="K706" s="44"/>
      <c r="L706" s="41"/>
      <c r="M706" s="41"/>
      <c r="N706" s="41"/>
      <c r="O706" s="58" t="s">
        <v>2</v>
      </c>
      <c r="P706" s="41"/>
      <c r="Q706" s="41"/>
    </row>
    <row r="707" spans="1:17" s="30" customFormat="1" ht="24" outlineLevel="3" x14ac:dyDescent="0.2">
      <c r="A707" s="12">
        <v>11</v>
      </c>
      <c r="B707" s="31" t="s">
        <v>306</v>
      </c>
      <c r="C707" s="32" t="s">
        <v>2008</v>
      </c>
      <c r="D707" s="32" t="s">
        <v>59</v>
      </c>
      <c r="E707" s="13" t="s">
        <v>6</v>
      </c>
      <c r="F707" s="33">
        <v>2750</v>
      </c>
      <c r="G707" s="14">
        <v>0</v>
      </c>
      <c r="H707" s="33">
        <f t="shared" ref="H707:H715" si="6">F707*(1+G707/100)</f>
        <v>2750</v>
      </c>
      <c r="I707" s="475"/>
      <c r="J707" s="15">
        <f t="shared" ref="J707:J715" si="7">H707*I707</f>
        <v>0</v>
      </c>
      <c r="K707" s="34">
        <v>6.9999999999999994E-5</v>
      </c>
      <c r="L707" s="35">
        <f t="shared" ref="L707:L715" si="8">H707*K707</f>
        <v>0.19249999999999998</v>
      </c>
      <c r="M707" s="34"/>
      <c r="N707" s="35">
        <f t="shared" ref="N707:N715" si="9">H707*M707</f>
        <v>0</v>
      </c>
      <c r="O707" s="15">
        <v>21</v>
      </c>
      <c r="P707" s="15">
        <f t="shared" ref="P707:P715" si="10">J707*(O707/100)</f>
        <v>0</v>
      </c>
      <c r="Q707" s="15">
        <f t="shared" ref="Q707:Q715" si="11">J707+P707</f>
        <v>0</v>
      </c>
    </row>
    <row r="708" spans="1:17" s="30" customFormat="1" ht="36" outlineLevel="3" x14ac:dyDescent="0.2">
      <c r="A708" s="12">
        <v>12</v>
      </c>
      <c r="B708" s="31" t="s">
        <v>93</v>
      </c>
      <c r="C708" s="32" t="s">
        <v>2046</v>
      </c>
      <c r="D708" s="32" t="s">
        <v>59</v>
      </c>
      <c r="E708" s="13" t="s">
        <v>6</v>
      </c>
      <c r="F708" s="33">
        <v>2750</v>
      </c>
      <c r="G708" s="14">
        <v>0</v>
      </c>
      <c r="H708" s="33">
        <f t="shared" si="6"/>
        <v>2750</v>
      </c>
      <c r="I708" s="475"/>
      <c r="J708" s="15">
        <f t="shared" si="7"/>
        <v>0</v>
      </c>
      <c r="K708" s="34"/>
      <c r="L708" s="35">
        <f t="shared" si="8"/>
        <v>0</v>
      </c>
      <c r="M708" s="34"/>
      <c r="N708" s="35">
        <f t="shared" si="9"/>
        <v>0</v>
      </c>
      <c r="O708" s="15">
        <v>21</v>
      </c>
      <c r="P708" s="15">
        <f t="shared" si="10"/>
        <v>0</v>
      </c>
      <c r="Q708" s="15">
        <f t="shared" si="11"/>
        <v>0</v>
      </c>
    </row>
    <row r="709" spans="1:17" s="30" customFormat="1" ht="24" outlineLevel="3" x14ac:dyDescent="0.2">
      <c r="A709" s="12">
        <v>13</v>
      </c>
      <c r="B709" s="31" t="s">
        <v>94</v>
      </c>
      <c r="C709" s="32" t="s">
        <v>1862</v>
      </c>
      <c r="D709" s="32" t="s">
        <v>59</v>
      </c>
      <c r="E709" s="13" t="s">
        <v>25</v>
      </c>
      <c r="F709" s="33">
        <v>1</v>
      </c>
      <c r="G709" s="14">
        <v>0</v>
      </c>
      <c r="H709" s="33">
        <f t="shared" si="6"/>
        <v>1</v>
      </c>
      <c r="I709" s="475"/>
      <c r="J709" s="15">
        <f t="shared" si="7"/>
        <v>0</v>
      </c>
      <c r="K709" s="34"/>
      <c r="L709" s="35">
        <f t="shared" si="8"/>
        <v>0</v>
      </c>
      <c r="M709" s="34"/>
      <c r="N709" s="35">
        <f t="shared" si="9"/>
        <v>0</v>
      </c>
      <c r="O709" s="15">
        <v>21</v>
      </c>
      <c r="P709" s="15">
        <f t="shared" si="10"/>
        <v>0</v>
      </c>
      <c r="Q709" s="15">
        <f t="shared" si="11"/>
        <v>0</v>
      </c>
    </row>
    <row r="710" spans="1:17" s="30" customFormat="1" ht="12" outlineLevel="3" x14ac:dyDescent="0.2">
      <c r="A710" s="12">
        <v>14</v>
      </c>
      <c r="B710" s="31" t="s">
        <v>269</v>
      </c>
      <c r="C710" s="32" t="s">
        <v>1796</v>
      </c>
      <c r="D710" s="32"/>
      <c r="E710" s="13" t="s">
        <v>26</v>
      </c>
      <c r="F710" s="33">
        <v>80</v>
      </c>
      <c r="G710" s="14">
        <v>0</v>
      </c>
      <c r="H710" s="33">
        <f t="shared" si="6"/>
        <v>80</v>
      </c>
      <c r="I710" s="475"/>
      <c r="J710" s="15">
        <f t="shared" si="7"/>
        <v>0</v>
      </c>
      <c r="K710" s="34"/>
      <c r="L710" s="35">
        <f t="shared" si="8"/>
        <v>0</v>
      </c>
      <c r="M710" s="34"/>
      <c r="N710" s="35">
        <f t="shared" si="9"/>
        <v>0</v>
      </c>
      <c r="O710" s="15">
        <v>21</v>
      </c>
      <c r="P710" s="15">
        <f t="shared" si="10"/>
        <v>0</v>
      </c>
      <c r="Q710" s="15">
        <f t="shared" si="11"/>
        <v>0</v>
      </c>
    </row>
    <row r="711" spans="1:17" s="30" customFormat="1" ht="12" outlineLevel="3" x14ac:dyDescent="0.2">
      <c r="A711" s="12">
        <v>15</v>
      </c>
      <c r="B711" s="31" t="s">
        <v>265</v>
      </c>
      <c r="C711" s="32" t="s">
        <v>1708</v>
      </c>
      <c r="D711" s="32" t="s">
        <v>19</v>
      </c>
      <c r="E711" s="13" t="s">
        <v>26</v>
      </c>
      <c r="F711" s="33">
        <v>12</v>
      </c>
      <c r="G711" s="14">
        <v>0</v>
      </c>
      <c r="H711" s="33">
        <f t="shared" si="6"/>
        <v>12</v>
      </c>
      <c r="I711" s="475"/>
      <c r="J711" s="15">
        <f t="shared" si="7"/>
        <v>0</v>
      </c>
      <c r="K711" s="34">
        <v>3.0000000000000001E-5</v>
      </c>
      <c r="L711" s="35">
        <f t="shared" si="8"/>
        <v>3.6000000000000002E-4</v>
      </c>
      <c r="M711" s="34"/>
      <c r="N711" s="35">
        <f t="shared" si="9"/>
        <v>0</v>
      </c>
      <c r="O711" s="15">
        <v>21</v>
      </c>
      <c r="P711" s="15">
        <f t="shared" si="10"/>
        <v>0</v>
      </c>
      <c r="Q711" s="15">
        <f t="shared" si="11"/>
        <v>0</v>
      </c>
    </row>
    <row r="712" spans="1:17" s="30" customFormat="1" ht="24" outlineLevel="3" x14ac:dyDescent="0.2">
      <c r="A712" s="12">
        <v>16</v>
      </c>
      <c r="B712" s="31" t="s">
        <v>90</v>
      </c>
      <c r="C712" s="32" t="s">
        <v>1873</v>
      </c>
      <c r="D712" s="32" t="s">
        <v>19</v>
      </c>
      <c r="E712" s="13" t="s">
        <v>26</v>
      </c>
      <c r="F712" s="33">
        <v>12</v>
      </c>
      <c r="G712" s="14">
        <v>0</v>
      </c>
      <c r="H712" s="33">
        <f t="shared" si="6"/>
        <v>12</v>
      </c>
      <c r="I712" s="475"/>
      <c r="J712" s="15">
        <f t="shared" si="7"/>
        <v>0</v>
      </c>
      <c r="K712" s="34"/>
      <c r="L712" s="35">
        <f t="shared" si="8"/>
        <v>0</v>
      </c>
      <c r="M712" s="34"/>
      <c r="N712" s="35">
        <f t="shared" si="9"/>
        <v>0</v>
      </c>
      <c r="O712" s="15">
        <v>21</v>
      </c>
      <c r="P712" s="15">
        <f t="shared" si="10"/>
        <v>0</v>
      </c>
      <c r="Q712" s="15">
        <f t="shared" si="11"/>
        <v>0</v>
      </c>
    </row>
    <row r="713" spans="1:17" s="30" customFormat="1" ht="12" outlineLevel="3" x14ac:dyDescent="0.2">
      <c r="A713" s="12">
        <v>17</v>
      </c>
      <c r="B713" s="31" t="s">
        <v>266</v>
      </c>
      <c r="C713" s="32" t="s">
        <v>1709</v>
      </c>
      <c r="D713" s="32" t="s">
        <v>19</v>
      </c>
      <c r="E713" s="13" t="s">
        <v>26</v>
      </c>
      <c r="F713" s="33">
        <v>12</v>
      </c>
      <c r="G713" s="14">
        <v>0</v>
      </c>
      <c r="H713" s="33">
        <f t="shared" si="6"/>
        <v>12</v>
      </c>
      <c r="I713" s="475"/>
      <c r="J713" s="15">
        <f t="shared" si="7"/>
        <v>0</v>
      </c>
      <c r="K713" s="34">
        <v>8.0000000000000007E-5</v>
      </c>
      <c r="L713" s="35">
        <f t="shared" si="8"/>
        <v>9.6000000000000013E-4</v>
      </c>
      <c r="M713" s="34"/>
      <c r="N713" s="35">
        <f t="shared" si="9"/>
        <v>0</v>
      </c>
      <c r="O713" s="15">
        <v>21</v>
      </c>
      <c r="P713" s="15">
        <f t="shared" si="10"/>
        <v>0</v>
      </c>
      <c r="Q713" s="15">
        <f t="shared" si="11"/>
        <v>0</v>
      </c>
    </row>
    <row r="714" spans="1:17" s="30" customFormat="1" ht="24" outlineLevel="3" x14ac:dyDescent="0.2">
      <c r="A714" s="12">
        <v>18</v>
      </c>
      <c r="B714" s="31" t="s">
        <v>91</v>
      </c>
      <c r="C714" s="32" t="s">
        <v>1874</v>
      </c>
      <c r="D714" s="32" t="s">
        <v>19</v>
      </c>
      <c r="E714" s="13" t="s">
        <v>26</v>
      </c>
      <c r="F714" s="33">
        <v>12</v>
      </c>
      <c r="G714" s="14">
        <v>0</v>
      </c>
      <c r="H714" s="33">
        <f t="shared" si="6"/>
        <v>12</v>
      </c>
      <c r="I714" s="475"/>
      <c r="J714" s="15">
        <f t="shared" si="7"/>
        <v>0</v>
      </c>
      <c r="K714" s="34"/>
      <c r="L714" s="35">
        <f t="shared" si="8"/>
        <v>0</v>
      </c>
      <c r="M714" s="34"/>
      <c r="N714" s="35">
        <f t="shared" si="9"/>
        <v>0</v>
      </c>
      <c r="O714" s="15">
        <v>21</v>
      </c>
      <c r="P714" s="15">
        <f t="shared" si="10"/>
        <v>0</v>
      </c>
      <c r="Q714" s="15">
        <f t="shared" si="11"/>
        <v>0</v>
      </c>
    </row>
    <row r="715" spans="1:17" s="30" customFormat="1" ht="24" outlineLevel="3" x14ac:dyDescent="0.2">
      <c r="A715" s="12">
        <v>19</v>
      </c>
      <c r="B715" s="31" t="s">
        <v>403</v>
      </c>
      <c r="C715" s="32" t="s">
        <v>1881</v>
      </c>
      <c r="D715" s="32"/>
      <c r="E715" s="13" t="s">
        <v>0</v>
      </c>
      <c r="F715" s="33">
        <f>SUM(J574:J714)/100</f>
        <v>0</v>
      </c>
      <c r="G715" s="14">
        <v>0</v>
      </c>
      <c r="H715" s="33">
        <f t="shared" si="6"/>
        <v>0</v>
      </c>
      <c r="I715" s="475"/>
      <c r="J715" s="15">
        <f t="shared" si="7"/>
        <v>0</v>
      </c>
      <c r="K715" s="34"/>
      <c r="L715" s="35">
        <f t="shared" si="8"/>
        <v>0</v>
      </c>
      <c r="M715" s="34"/>
      <c r="N715" s="35">
        <f t="shared" si="9"/>
        <v>0</v>
      </c>
      <c r="O715" s="15">
        <v>21</v>
      </c>
      <c r="P715" s="15">
        <f t="shared" si="10"/>
        <v>0</v>
      </c>
      <c r="Q715" s="15">
        <f t="shared" si="11"/>
        <v>0</v>
      </c>
    </row>
    <row r="716" spans="1:17" s="60" customFormat="1" ht="12.75" customHeight="1" outlineLevel="3" x14ac:dyDescent="0.2">
      <c r="A716" s="61"/>
      <c r="B716" s="62"/>
      <c r="C716" s="63"/>
      <c r="D716" s="65"/>
      <c r="E716" s="62"/>
      <c r="F716" s="64"/>
      <c r="G716" s="65"/>
      <c r="H716" s="64"/>
      <c r="I716" s="483"/>
      <c r="J716" s="66"/>
      <c r="K716" s="67"/>
      <c r="L716" s="65"/>
      <c r="M716" s="65"/>
      <c r="N716" s="65"/>
      <c r="O716" s="59" t="s">
        <v>2</v>
      </c>
      <c r="P716" s="65"/>
      <c r="Q716" s="65"/>
    </row>
    <row r="717" spans="1:17" s="21" customFormat="1" ht="16.5" customHeight="1" outlineLevel="2" x14ac:dyDescent="0.2">
      <c r="A717" s="22"/>
      <c r="B717" s="23"/>
      <c r="C717" s="23" t="s">
        <v>1188</v>
      </c>
      <c r="D717" s="29"/>
      <c r="E717" s="6"/>
      <c r="F717" s="24"/>
      <c r="G717" s="25"/>
      <c r="H717" s="24"/>
      <c r="I717" s="481"/>
      <c r="J717" s="26">
        <f>SUBTOTAL(9,J718:J723)</f>
        <v>0</v>
      </c>
      <c r="K717" s="27"/>
      <c r="L717" s="28">
        <f>SUBTOTAL(9,L718:L723)</f>
        <v>6.8620000000000009E-3</v>
      </c>
      <c r="M717" s="25"/>
      <c r="N717" s="28">
        <f>SUBTOTAL(9,N718:N723)</f>
        <v>0</v>
      </c>
      <c r="O717" s="57" t="s">
        <v>2</v>
      </c>
      <c r="P717" s="26">
        <f>SUBTOTAL(9,P718:P723)</f>
        <v>0</v>
      </c>
      <c r="Q717" s="26">
        <f>SUBTOTAL(9,Q718:Q723)</f>
        <v>0</v>
      </c>
    </row>
    <row r="718" spans="1:17" s="30" customFormat="1" ht="36" outlineLevel="3" x14ac:dyDescent="0.2">
      <c r="A718" s="12">
        <v>1</v>
      </c>
      <c r="B718" s="31" t="s">
        <v>579</v>
      </c>
      <c r="C718" s="32" t="s">
        <v>2048</v>
      </c>
      <c r="D718" s="32" t="s">
        <v>57</v>
      </c>
      <c r="E718" s="13" t="s">
        <v>7</v>
      </c>
      <c r="F718" s="33">
        <v>71</v>
      </c>
      <c r="G718" s="14">
        <v>0</v>
      </c>
      <c r="H718" s="33">
        <f>F718*(1+G718/100)</f>
        <v>71</v>
      </c>
      <c r="I718" s="475"/>
      <c r="J718" s="15">
        <f>H718*I718</f>
        <v>0</v>
      </c>
      <c r="K718" s="34"/>
      <c r="L718" s="35">
        <f>H718*K718</f>
        <v>0</v>
      </c>
      <c r="M718" s="34"/>
      <c r="N718" s="35">
        <f>H718*M718</f>
        <v>0</v>
      </c>
      <c r="O718" s="15">
        <v>21</v>
      </c>
      <c r="P718" s="15">
        <f>J718*(O718/100)</f>
        <v>0</v>
      </c>
      <c r="Q718" s="15">
        <f>J718+P718</f>
        <v>0</v>
      </c>
    </row>
    <row r="719" spans="1:17" s="30" customFormat="1" ht="12" outlineLevel="3" x14ac:dyDescent="0.2">
      <c r="A719" s="12">
        <v>2</v>
      </c>
      <c r="B719" s="31" t="s">
        <v>268</v>
      </c>
      <c r="C719" s="32" t="s">
        <v>1771</v>
      </c>
      <c r="D719" s="32" t="s">
        <v>57</v>
      </c>
      <c r="E719" s="13" t="s">
        <v>3</v>
      </c>
      <c r="F719" s="33">
        <v>34.31</v>
      </c>
      <c r="G719" s="14">
        <v>0</v>
      </c>
      <c r="H719" s="33">
        <f>F719*(1+G719/100)</f>
        <v>34.31</v>
      </c>
      <c r="I719" s="475"/>
      <c r="J719" s="15">
        <f>H719*I719</f>
        <v>0</v>
      </c>
      <c r="K719" s="34">
        <v>2.0000000000000001E-4</v>
      </c>
      <c r="L719" s="35">
        <f>H719*K719</f>
        <v>6.8620000000000009E-3</v>
      </c>
      <c r="M719" s="34"/>
      <c r="N719" s="35">
        <f>H719*M719</f>
        <v>0</v>
      </c>
      <c r="O719" s="15">
        <v>21</v>
      </c>
      <c r="P719" s="15">
        <f>J719*(O719/100)</f>
        <v>0</v>
      </c>
      <c r="Q719" s="15">
        <f>J719+P719</f>
        <v>0</v>
      </c>
    </row>
    <row r="720" spans="1:17" s="36" customFormat="1" ht="11.25" outlineLevel="4" x14ac:dyDescent="0.2">
      <c r="A720" s="37"/>
      <c r="B720" s="38"/>
      <c r="C720" s="39" t="s">
        <v>853</v>
      </c>
      <c r="D720" s="39"/>
      <c r="E720" s="38"/>
      <c r="F720" s="40">
        <v>0</v>
      </c>
      <c r="G720" s="41"/>
      <c r="H720" s="42"/>
      <c r="I720" s="482"/>
      <c r="J720" s="43"/>
      <c r="K720" s="44"/>
      <c r="L720" s="41"/>
      <c r="M720" s="41"/>
      <c r="N720" s="41"/>
      <c r="O720" s="58" t="s">
        <v>2</v>
      </c>
      <c r="P720" s="41"/>
      <c r="Q720" s="41"/>
    </row>
    <row r="721" spans="1:17" s="36" customFormat="1" ht="11.25" outlineLevel="4" x14ac:dyDescent="0.2">
      <c r="A721" s="37"/>
      <c r="B721" s="38"/>
      <c r="C721" s="39" t="s">
        <v>749</v>
      </c>
      <c r="D721" s="39"/>
      <c r="E721" s="38"/>
      <c r="F721" s="40">
        <v>34.31</v>
      </c>
      <c r="G721" s="41"/>
      <c r="H721" s="42"/>
      <c r="I721" s="482"/>
      <c r="J721" s="43"/>
      <c r="K721" s="44"/>
      <c r="L721" s="41"/>
      <c r="M721" s="41"/>
      <c r="N721" s="41"/>
      <c r="O721" s="58" t="s">
        <v>2</v>
      </c>
      <c r="P721" s="41"/>
      <c r="Q721" s="41"/>
    </row>
    <row r="722" spans="1:17" s="30" customFormat="1" ht="24" outlineLevel="3" x14ac:dyDescent="0.2">
      <c r="A722" s="12">
        <v>3</v>
      </c>
      <c r="B722" s="31" t="s">
        <v>403</v>
      </c>
      <c r="C722" s="32" t="s">
        <v>1881</v>
      </c>
      <c r="D722" s="32"/>
      <c r="E722" s="13" t="s">
        <v>0</v>
      </c>
      <c r="F722" s="33">
        <f>SUM(J718:J721)/100</f>
        <v>0</v>
      </c>
      <c r="G722" s="14">
        <v>0</v>
      </c>
      <c r="H722" s="33">
        <f>F722*(1+G722/100)</f>
        <v>0</v>
      </c>
      <c r="I722" s="475"/>
      <c r="J722" s="15">
        <f>H722*I722</f>
        <v>0</v>
      </c>
      <c r="K722" s="34"/>
      <c r="L722" s="35">
        <f>H722*K722</f>
        <v>0</v>
      </c>
      <c r="M722" s="34"/>
      <c r="N722" s="35">
        <f>H722*M722</f>
        <v>0</v>
      </c>
      <c r="O722" s="15">
        <v>21</v>
      </c>
      <c r="P722" s="15">
        <f>J722*(O722/100)</f>
        <v>0</v>
      </c>
      <c r="Q722" s="15">
        <f>J722+P722</f>
        <v>0</v>
      </c>
    </row>
    <row r="723" spans="1:17" s="60" customFormat="1" ht="12.75" customHeight="1" outlineLevel="3" x14ac:dyDescent="0.2">
      <c r="A723" s="61"/>
      <c r="B723" s="62"/>
      <c r="C723" s="63"/>
      <c r="D723" s="65"/>
      <c r="E723" s="62"/>
      <c r="F723" s="64"/>
      <c r="G723" s="65"/>
      <c r="H723" s="64"/>
      <c r="I723" s="483"/>
      <c r="J723" s="66"/>
      <c r="K723" s="67"/>
      <c r="L723" s="65"/>
      <c r="M723" s="65"/>
      <c r="N723" s="65"/>
      <c r="O723" s="59" t="s">
        <v>2</v>
      </c>
      <c r="P723" s="65"/>
      <c r="Q723" s="65"/>
    </row>
    <row r="724" spans="1:17" s="21" customFormat="1" ht="16.5" customHeight="1" outlineLevel="2" x14ac:dyDescent="0.2">
      <c r="A724" s="22"/>
      <c r="B724" s="23"/>
      <c r="C724" s="23" t="s">
        <v>1498</v>
      </c>
      <c r="D724" s="29"/>
      <c r="E724" s="6"/>
      <c r="F724" s="24"/>
      <c r="G724" s="25"/>
      <c r="H724" s="24"/>
      <c r="I724" s="481"/>
      <c r="J724" s="26">
        <f>SUBTOTAL(9,J725:J739)</f>
        <v>0</v>
      </c>
      <c r="K724" s="27"/>
      <c r="L724" s="28">
        <f>SUBTOTAL(9,L725:L739)</f>
        <v>0.1066066</v>
      </c>
      <c r="M724" s="25"/>
      <c r="N724" s="28">
        <f>SUBTOTAL(9,N725:N739)</f>
        <v>5.5242000000000006E-2</v>
      </c>
      <c r="O724" s="57" t="s">
        <v>2</v>
      </c>
      <c r="P724" s="26">
        <f>SUBTOTAL(9,P725:P739)</f>
        <v>0</v>
      </c>
      <c r="Q724" s="26">
        <f>SUBTOTAL(9,Q725:Q739)</f>
        <v>0</v>
      </c>
    </row>
    <row r="725" spans="1:17" s="30" customFormat="1" ht="24" outlineLevel="3" x14ac:dyDescent="0.2">
      <c r="A725" s="12">
        <v>1</v>
      </c>
      <c r="B725" s="31" t="s">
        <v>46</v>
      </c>
      <c r="C725" s="32" t="s">
        <v>2009</v>
      </c>
      <c r="D725" s="32" t="s">
        <v>20</v>
      </c>
      <c r="E725" s="13" t="s">
        <v>7</v>
      </c>
      <c r="F725" s="33">
        <v>40</v>
      </c>
      <c r="G725" s="14">
        <v>0</v>
      </c>
      <c r="H725" s="33">
        <f>F725*(1+G725/100)</f>
        <v>40</v>
      </c>
      <c r="I725" s="475"/>
      <c r="J725" s="15">
        <f>H725*I725</f>
        <v>0</v>
      </c>
      <c r="K725" s="34"/>
      <c r="L725" s="35">
        <f>H725*K725</f>
        <v>0</v>
      </c>
      <c r="M725" s="34"/>
      <c r="N725" s="35">
        <f>H725*M725</f>
        <v>0</v>
      </c>
      <c r="O725" s="15">
        <v>21</v>
      </c>
      <c r="P725" s="15">
        <f>J725*(O725/100)</f>
        <v>0</v>
      </c>
      <c r="Q725" s="15">
        <f>J725+P725</f>
        <v>0</v>
      </c>
    </row>
    <row r="726" spans="1:17" s="36" customFormat="1" ht="11.25" outlineLevel="4" x14ac:dyDescent="0.2">
      <c r="A726" s="37"/>
      <c r="B726" s="38"/>
      <c r="C726" s="39" t="s">
        <v>760</v>
      </c>
      <c r="D726" s="39"/>
      <c r="E726" s="38"/>
      <c r="F726" s="40">
        <v>0</v>
      </c>
      <c r="G726" s="41"/>
      <c r="H726" s="42"/>
      <c r="I726" s="482"/>
      <c r="J726" s="43"/>
      <c r="K726" s="44"/>
      <c r="L726" s="41"/>
      <c r="M726" s="41"/>
      <c r="N726" s="41"/>
      <c r="O726" s="58" t="s">
        <v>2</v>
      </c>
      <c r="P726" s="41"/>
      <c r="Q726" s="41"/>
    </row>
    <row r="727" spans="1:17" s="36" customFormat="1" ht="11.25" outlineLevel="4" x14ac:dyDescent="0.2">
      <c r="A727" s="37"/>
      <c r="B727" s="38"/>
      <c r="C727" s="39" t="s">
        <v>107</v>
      </c>
      <c r="D727" s="39"/>
      <c r="E727" s="38"/>
      <c r="F727" s="40">
        <v>40</v>
      </c>
      <c r="G727" s="41"/>
      <c r="H727" s="42"/>
      <c r="I727" s="482"/>
      <c r="J727" s="43"/>
      <c r="K727" s="44"/>
      <c r="L727" s="41"/>
      <c r="M727" s="41"/>
      <c r="N727" s="41"/>
      <c r="O727" s="58" t="s">
        <v>2</v>
      </c>
      <c r="P727" s="41"/>
      <c r="Q727" s="41"/>
    </row>
    <row r="728" spans="1:17" s="30" customFormat="1" ht="12" outlineLevel="3" x14ac:dyDescent="0.2">
      <c r="A728" s="12">
        <v>2</v>
      </c>
      <c r="B728" s="31" t="s">
        <v>270</v>
      </c>
      <c r="C728" s="32" t="s">
        <v>1698</v>
      </c>
      <c r="D728" s="32" t="s">
        <v>630</v>
      </c>
      <c r="E728" s="13" t="s">
        <v>7</v>
      </c>
      <c r="F728" s="33">
        <v>9.3000000000000007</v>
      </c>
      <c r="G728" s="14">
        <v>0</v>
      </c>
      <c r="H728" s="33">
        <f>F728*(1+G728/100)</f>
        <v>9.3000000000000007</v>
      </c>
      <c r="I728" s="475"/>
      <c r="J728" s="15">
        <f>H728*I728</f>
        <v>0</v>
      </c>
      <c r="K728" s="34"/>
      <c r="L728" s="35">
        <f>H728*K728</f>
        <v>0</v>
      </c>
      <c r="M728" s="34">
        <v>5.94E-3</v>
      </c>
      <c r="N728" s="35">
        <f>H728*M728</f>
        <v>5.5242000000000006E-2</v>
      </c>
      <c r="O728" s="15">
        <v>21</v>
      </c>
      <c r="P728" s="15">
        <f>J728*(O728/100)</f>
        <v>0</v>
      </c>
      <c r="Q728" s="15">
        <f>J728+P728</f>
        <v>0</v>
      </c>
    </row>
    <row r="729" spans="1:17" s="36" customFormat="1" ht="11.25" outlineLevel="4" x14ac:dyDescent="0.2">
      <c r="A729" s="37"/>
      <c r="B729" s="38"/>
      <c r="C729" s="39" t="s">
        <v>1576</v>
      </c>
      <c r="D729" s="39"/>
      <c r="E729" s="38"/>
      <c r="F729" s="40">
        <v>4.6500000000000004</v>
      </c>
      <c r="G729" s="41"/>
      <c r="H729" s="42"/>
      <c r="I729" s="482"/>
      <c r="J729" s="43"/>
      <c r="K729" s="44"/>
      <c r="L729" s="41"/>
      <c r="M729" s="41"/>
      <c r="N729" s="41"/>
      <c r="O729" s="58" t="s">
        <v>2</v>
      </c>
      <c r="P729" s="41"/>
      <c r="Q729" s="41"/>
    </row>
    <row r="730" spans="1:17" s="36" customFormat="1" ht="11.25" outlineLevel="4" x14ac:dyDescent="0.2">
      <c r="A730" s="37"/>
      <c r="B730" s="38"/>
      <c r="C730" s="39" t="s">
        <v>1607</v>
      </c>
      <c r="D730" s="39"/>
      <c r="E730" s="38"/>
      <c r="F730" s="40">
        <v>4.6500000000000004</v>
      </c>
      <c r="G730" s="41"/>
      <c r="H730" s="42"/>
      <c r="I730" s="482"/>
      <c r="J730" s="43"/>
      <c r="K730" s="44"/>
      <c r="L730" s="41"/>
      <c r="M730" s="41"/>
      <c r="N730" s="41"/>
      <c r="O730" s="58" t="s">
        <v>2</v>
      </c>
      <c r="P730" s="41"/>
      <c r="Q730" s="41"/>
    </row>
    <row r="731" spans="1:17" s="30" customFormat="1" ht="24" outlineLevel="3" x14ac:dyDescent="0.2">
      <c r="A731" s="12">
        <v>3</v>
      </c>
      <c r="B731" s="31" t="s">
        <v>583</v>
      </c>
      <c r="C731" s="32" t="s">
        <v>2017</v>
      </c>
      <c r="D731" s="32" t="s">
        <v>630</v>
      </c>
      <c r="E731" s="13" t="s">
        <v>7</v>
      </c>
      <c r="F731" s="33">
        <v>9.3000000000000007</v>
      </c>
      <c r="G731" s="14">
        <v>0</v>
      </c>
      <c r="H731" s="33">
        <f>F731*(1+G731/100)</f>
        <v>9.3000000000000007</v>
      </c>
      <c r="I731" s="475"/>
      <c r="J731" s="15">
        <f>H731*I731</f>
        <v>0</v>
      </c>
      <c r="K731" s="34">
        <v>6.7000000000000002E-3</v>
      </c>
      <c r="L731" s="35">
        <f>H731*K731</f>
        <v>6.2310000000000004E-2</v>
      </c>
      <c r="M731" s="34"/>
      <c r="N731" s="35">
        <f>H731*M731</f>
        <v>0</v>
      </c>
      <c r="O731" s="15">
        <v>21</v>
      </c>
      <c r="P731" s="15">
        <f>J731*(O731/100)</f>
        <v>0</v>
      </c>
      <c r="Q731" s="15">
        <f>J731+P731</f>
        <v>0</v>
      </c>
    </row>
    <row r="732" spans="1:17" s="30" customFormat="1" ht="12" outlineLevel="3" x14ac:dyDescent="0.2">
      <c r="A732" s="12">
        <v>4</v>
      </c>
      <c r="B732" s="31" t="s">
        <v>580</v>
      </c>
      <c r="C732" s="32" t="s">
        <v>1487</v>
      </c>
      <c r="D732" s="32" t="s">
        <v>630</v>
      </c>
      <c r="E732" s="13" t="s">
        <v>7</v>
      </c>
      <c r="F732" s="33">
        <v>9.3000000000000007</v>
      </c>
      <c r="G732" s="14">
        <v>0</v>
      </c>
      <c r="H732" s="33">
        <f>F732*(1+G732/100)</f>
        <v>9.3000000000000007</v>
      </c>
      <c r="I732" s="475"/>
      <c r="J732" s="15">
        <f>H732*I732</f>
        <v>0</v>
      </c>
      <c r="K732" s="34"/>
      <c r="L732" s="35">
        <f>H732*K732</f>
        <v>0</v>
      </c>
      <c r="M732" s="34"/>
      <c r="N732" s="35">
        <f>H732*M732</f>
        <v>0</v>
      </c>
      <c r="O732" s="15">
        <v>21</v>
      </c>
      <c r="P732" s="15">
        <f>J732*(O732/100)</f>
        <v>0</v>
      </c>
      <c r="Q732" s="15">
        <f>J732+P732</f>
        <v>0</v>
      </c>
    </row>
    <row r="733" spans="1:17" s="30" customFormat="1" ht="12" outlineLevel="3" x14ac:dyDescent="0.2">
      <c r="A733" s="12">
        <v>5</v>
      </c>
      <c r="B733" s="31" t="s">
        <v>453</v>
      </c>
      <c r="C733" s="32" t="s">
        <v>1573</v>
      </c>
      <c r="D733" s="32" t="s">
        <v>630</v>
      </c>
      <c r="E733" s="13" t="s">
        <v>7</v>
      </c>
      <c r="F733" s="33">
        <v>9.3000000000000007</v>
      </c>
      <c r="G733" s="14">
        <v>15</v>
      </c>
      <c r="H733" s="33">
        <f>F733*(1+G733/100)</f>
        <v>10.695</v>
      </c>
      <c r="I733" s="475"/>
      <c r="J733" s="15">
        <f>H733*I733</f>
        <v>0</v>
      </c>
      <c r="K733" s="34">
        <v>3.8800000000000002E-3</v>
      </c>
      <c r="L733" s="35">
        <f>H733*K733</f>
        <v>4.1496600000000002E-2</v>
      </c>
      <c r="M733" s="34"/>
      <c r="N733" s="35">
        <f>H733*M733</f>
        <v>0</v>
      </c>
      <c r="O733" s="15">
        <v>21</v>
      </c>
      <c r="P733" s="15">
        <f>J733*(O733/100)</f>
        <v>0</v>
      </c>
      <c r="Q733" s="15">
        <f>J733+P733</f>
        <v>0</v>
      </c>
    </row>
    <row r="734" spans="1:17" s="30" customFormat="1" ht="12" outlineLevel="3" x14ac:dyDescent="0.2">
      <c r="A734" s="12">
        <v>6</v>
      </c>
      <c r="B734" s="31" t="s">
        <v>273</v>
      </c>
      <c r="C734" s="32" t="s">
        <v>1690</v>
      </c>
      <c r="D734" s="32" t="s">
        <v>630</v>
      </c>
      <c r="E734" s="13" t="s">
        <v>7</v>
      </c>
      <c r="F734" s="33">
        <v>20</v>
      </c>
      <c r="G734" s="14">
        <v>0</v>
      </c>
      <c r="H734" s="33">
        <f>F734*(1+G734/100)</f>
        <v>20</v>
      </c>
      <c r="I734" s="475"/>
      <c r="J734" s="15">
        <f>H734*I734</f>
        <v>0</v>
      </c>
      <c r="K734" s="34">
        <v>1.3999999999999999E-4</v>
      </c>
      <c r="L734" s="35">
        <f>H734*K734</f>
        <v>2.7999999999999995E-3</v>
      </c>
      <c r="M734" s="34"/>
      <c r="N734" s="35">
        <f>H734*M734</f>
        <v>0</v>
      </c>
      <c r="O734" s="15">
        <v>21</v>
      </c>
      <c r="P734" s="15">
        <f>J734*(O734/100)</f>
        <v>0</v>
      </c>
      <c r="Q734" s="15">
        <f>J734+P734</f>
        <v>0</v>
      </c>
    </row>
    <row r="735" spans="1:17" s="36" customFormat="1" ht="11.25" outlineLevel="4" x14ac:dyDescent="0.2">
      <c r="A735" s="37"/>
      <c r="B735" s="38"/>
      <c r="C735" s="39" t="s">
        <v>161</v>
      </c>
      <c r="D735" s="39"/>
      <c r="E735" s="38"/>
      <c r="F735" s="40">
        <v>0</v>
      </c>
      <c r="G735" s="41"/>
      <c r="H735" s="42"/>
      <c r="I735" s="482"/>
      <c r="J735" s="43"/>
      <c r="K735" s="44"/>
      <c r="L735" s="41"/>
      <c r="M735" s="41"/>
      <c r="N735" s="41"/>
      <c r="O735" s="58" t="s">
        <v>2</v>
      </c>
      <c r="P735" s="41"/>
      <c r="Q735" s="41"/>
    </row>
    <row r="736" spans="1:17" s="36" customFormat="1" ht="11.25" outlineLevel="4" x14ac:dyDescent="0.2">
      <c r="A736" s="37"/>
      <c r="B736" s="38"/>
      <c r="C736" s="39" t="s">
        <v>512</v>
      </c>
      <c r="D736" s="39"/>
      <c r="E736" s="38"/>
      <c r="F736" s="40">
        <v>20</v>
      </c>
      <c r="G736" s="41"/>
      <c r="H736" s="42"/>
      <c r="I736" s="482"/>
      <c r="J736" s="43"/>
      <c r="K736" s="44"/>
      <c r="L736" s="41"/>
      <c r="M736" s="41"/>
      <c r="N736" s="41"/>
      <c r="O736" s="58" t="s">
        <v>2</v>
      </c>
      <c r="P736" s="41"/>
      <c r="Q736" s="41"/>
    </row>
    <row r="737" spans="1:17" s="30" customFormat="1" ht="24" outlineLevel="3" x14ac:dyDescent="0.2">
      <c r="A737" s="12">
        <v>7</v>
      </c>
      <c r="B737" s="31" t="s">
        <v>47</v>
      </c>
      <c r="C737" s="32" t="s">
        <v>2025</v>
      </c>
      <c r="D737" s="32"/>
      <c r="E737" s="13" t="s">
        <v>26</v>
      </c>
      <c r="F737" s="33">
        <v>4</v>
      </c>
      <c r="G737" s="14">
        <v>0</v>
      </c>
      <c r="H737" s="33">
        <f>F737*(1+G737/100)</f>
        <v>4</v>
      </c>
      <c r="I737" s="475"/>
      <c r="J737" s="15">
        <f>H737*I737</f>
        <v>0</v>
      </c>
      <c r="K737" s="34"/>
      <c r="L737" s="35">
        <f>H737*K737</f>
        <v>0</v>
      </c>
      <c r="M737" s="34"/>
      <c r="N737" s="35">
        <f>H737*M737</f>
        <v>0</v>
      </c>
      <c r="O737" s="15">
        <v>21</v>
      </c>
      <c r="P737" s="15">
        <f>J737*(O737/100)</f>
        <v>0</v>
      </c>
      <c r="Q737" s="15">
        <f>J737+P737</f>
        <v>0</v>
      </c>
    </row>
    <row r="738" spans="1:17" s="30" customFormat="1" ht="24" outlineLevel="3" x14ac:dyDescent="0.2">
      <c r="A738" s="12">
        <v>8</v>
      </c>
      <c r="B738" s="31" t="s">
        <v>404</v>
      </c>
      <c r="C738" s="32" t="s">
        <v>1857</v>
      </c>
      <c r="D738" s="32"/>
      <c r="E738" s="13" t="s">
        <v>0</v>
      </c>
      <c r="F738" s="33">
        <f>SUM(J725:J737)/100</f>
        <v>0</v>
      </c>
      <c r="G738" s="14">
        <v>0</v>
      </c>
      <c r="H738" s="33">
        <f>F738*(1+G738/100)</f>
        <v>0</v>
      </c>
      <c r="I738" s="475"/>
      <c r="J738" s="15">
        <f>H738*I738</f>
        <v>0</v>
      </c>
      <c r="K738" s="34"/>
      <c r="L738" s="35">
        <f>H738*K738</f>
        <v>0</v>
      </c>
      <c r="M738" s="34"/>
      <c r="N738" s="35">
        <f>H738*M738</f>
        <v>0</v>
      </c>
      <c r="O738" s="15">
        <v>21</v>
      </c>
      <c r="P738" s="15">
        <f>J738*(O738/100)</f>
        <v>0</v>
      </c>
      <c r="Q738" s="15">
        <f>J738+P738</f>
        <v>0</v>
      </c>
    </row>
    <row r="739" spans="1:17" s="60" customFormat="1" ht="12.75" customHeight="1" outlineLevel="3" x14ac:dyDescent="0.2">
      <c r="A739" s="61"/>
      <c r="B739" s="62"/>
      <c r="C739" s="63"/>
      <c r="D739" s="65"/>
      <c r="E739" s="62"/>
      <c r="F739" s="64"/>
      <c r="G739" s="65"/>
      <c r="H739" s="64"/>
      <c r="I739" s="483"/>
      <c r="J739" s="66"/>
      <c r="K739" s="67"/>
      <c r="L739" s="65"/>
      <c r="M739" s="65"/>
      <c r="N739" s="65"/>
      <c r="O739" s="59" t="s">
        <v>2</v>
      </c>
      <c r="P739" s="65"/>
      <c r="Q739" s="65"/>
    </row>
    <row r="740" spans="1:17" s="21" customFormat="1" ht="16.5" customHeight="1" outlineLevel="2" x14ac:dyDescent="0.2">
      <c r="A740" s="22"/>
      <c r="B740" s="23"/>
      <c r="C740" s="23" t="s">
        <v>1021</v>
      </c>
      <c r="D740" s="29"/>
      <c r="E740" s="6"/>
      <c r="F740" s="24"/>
      <c r="G740" s="25"/>
      <c r="H740" s="24"/>
      <c r="I740" s="481"/>
      <c r="J740" s="26">
        <f>SUBTOTAL(9,J741:J758)</f>
        <v>0</v>
      </c>
      <c r="K740" s="27"/>
      <c r="L740" s="28">
        <f>SUBTOTAL(9,L741:L758)</f>
        <v>1.1231439999999999</v>
      </c>
      <c r="M740" s="25"/>
      <c r="N740" s="28">
        <f>SUBTOTAL(9,N741:N758)</f>
        <v>1.6910000000000001</v>
      </c>
      <c r="O740" s="57" t="s">
        <v>2</v>
      </c>
      <c r="P740" s="26">
        <f>SUBTOTAL(9,P741:P758)</f>
        <v>0</v>
      </c>
      <c r="Q740" s="26">
        <f>SUBTOTAL(9,Q741:Q758)</f>
        <v>0</v>
      </c>
    </row>
    <row r="741" spans="1:17" s="30" customFormat="1" ht="12" outlineLevel="3" x14ac:dyDescent="0.2">
      <c r="A741" s="12">
        <v>1</v>
      </c>
      <c r="B741" s="31" t="s">
        <v>584</v>
      </c>
      <c r="C741" s="32" t="s">
        <v>1805</v>
      </c>
      <c r="D741" s="32" t="s">
        <v>20</v>
      </c>
      <c r="E741" s="13" t="s">
        <v>7</v>
      </c>
      <c r="F741" s="33">
        <v>24</v>
      </c>
      <c r="G741" s="14">
        <v>0</v>
      </c>
      <c r="H741" s="33">
        <f>F741*(1+G741/100)</f>
        <v>24</v>
      </c>
      <c r="I741" s="475"/>
      <c r="J741" s="15">
        <f>H741*I741</f>
        <v>0</v>
      </c>
      <c r="K741" s="34"/>
      <c r="L741" s="35">
        <f>H741*K741</f>
        <v>0</v>
      </c>
      <c r="M741" s="34">
        <v>4.4499999999999998E-2</v>
      </c>
      <c r="N741" s="35">
        <f>H741*M741</f>
        <v>1.0680000000000001</v>
      </c>
      <c r="O741" s="15">
        <v>21</v>
      </c>
      <c r="P741" s="15">
        <f>J741*(O741/100)</f>
        <v>0</v>
      </c>
      <c r="Q741" s="15">
        <f>J741+P741</f>
        <v>0</v>
      </c>
    </row>
    <row r="742" spans="1:17" s="36" customFormat="1" ht="11.25" outlineLevel="4" x14ac:dyDescent="0.2">
      <c r="A742" s="37"/>
      <c r="B742" s="38"/>
      <c r="C742" s="39" t="s">
        <v>760</v>
      </c>
      <c r="D742" s="39"/>
      <c r="E742" s="38"/>
      <c r="F742" s="40">
        <v>0</v>
      </c>
      <c r="G742" s="41"/>
      <c r="H742" s="42"/>
      <c r="I742" s="482"/>
      <c r="J742" s="43"/>
      <c r="K742" s="44"/>
      <c r="L742" s="41"/>
      <c r="M742" s="41"/>
      <c r="N742" s="41"/>
      <c r="O742" s="58" t="s">
        <v>2</v>
      </c>
      <c r="P742" s="41"/>
      <c r="Q742" s="41"/>
    </row>
    <row r="743" spans="1:17" s="36" customFormat="1" ht="11.25" outlineLevel="4" x14ac:dyDescent="0.2">
      <c r="A743" s="37"/>
      <c r="B743" s="38"/>
      <c r="C743" s="39" t="s">
        <v>510</v>
      </c>
      <c r="D743" s="39"/>
      <c r="E743" s="38"/>
      <c r="F743" s="40">
        <v>24</v>
      </c>
      <c r="G743" s="41"/>
      <c r="H743" s="42"/>
      <c r="I743" s="482"/>
      <c r="J743" s="43"/>
      <c r="K743" s="44"/>
      <c r="L743" s="41"/>
      <c r="M743" s="41"/>
      <c r="N743" s="41"/>
      <c r="O743" s="58" t="s">
        <v>2</v>
      </c>
      <c r="P743" s="41"/>
      <c r="Q743" s="41"/>
    </row>
    <row r="744" spans="1:17" s="30" customFormat="1" ht="24" outlineLevel="3" x14ac:dyDescent="0.2">
      <c r="A744" s="12">
        <v>2</v>
      </c>
      <c r="B744" s="31" t="s">
        <v>585</v>
      </c>
      <c r="C744" s="32" t="s">
        <v>1982</v>
      </c>
      <c r="D744" s="32" t="s">
        <v>20</v>
      </c>
      <c r="E744" s="13" t="s">
        <v>7</v>
      </c>
      <c r="F744" s="33">
        <v>11.6</v>
      </c>
      <c r="G744" s="14">
        <v>0</v>
      </c>
      <c r="H744" s="33">
        <f>F744*(1+G744/100)</f>
        <v>11.6</v>
      </c>
      <c r="I744" s="475"/>
      <c r="J744" s="15">
        <f>H744*I744</f>
        <v>0</v>
      </c>
      <c r="K744" s="34">
        <v>4.3490000000000001E-2</v>
      </c>
      <c r="L744" s="35">
        <f>H744*K744</f>
        <v>0.50448400000000004</v>
      </c>
      <c r="M744" s="34"/>
      <c r="N744" s="35">
        <f>H744*M744</f>
        <v>0</v>
      </c>
      <c r="O744" s="15">
        <v>21</v>
      </c>
      <c r="P744" s="15">
        <f>J744*(O744/100)</f>
        <v>0</v>
      </c>
      <c r="Q744" s="15">
        <f>J744+P744</f>
        <v>0</v>
      </c>
    </row>
    <row r="745" spans="1:17" s="36" customFormat="1" ht="11.25" outlineLevel="4" x14ac:dyDescent="0.2">
      <c r="A745" s="37"/>
      <c r="B745" s="38"/>
      <c r="C745" s="39" t="s">
        <v>760</v>
      </c>
      <c r="D745" s="39"/>
      <c r="E745" s="38"/>
      <c r="F745" s="40">
        <v>0</v>
      </c>
      <c r="G745" s="41"/>
      <c r="H745" s="42"/>
      <c r="I745" s="482"/>
      <c r="J745" s="43"/>
      <c r="K745" s="44"/>
      <c r="L745" s="41"/>
      <c r="M745" s="41"/>
      <c r="N745" s="41"/>
      <c r="O745" s="58" t="s">
        <v>2</v>
      </c>
      <c r="P745" s="41"/>
      <c r="Q745" s="41"/>
    </row>
    <row r="746" spans="1:17" s="36" customFormat="1" ht="11.25" outlineLevel="4" x14ac:dyDescent="0.2">
      <c r="A746" s="37"/>
      <c r="B746" s="38"/>
      <c r="C746" s="39" t="s">
        <v>1168</v>
      </c>
      <c r="D746" s="39"/>
      <c r="E746" s="38"/>
      <c r="F746" s="40">
        <v>11.6</v>
      </c>
      <c r="G746" s="41"/>
      <c r="H746" s="42"/>
      <c r="I746" s="482"/>
      <c r="J746" s="43"/>
      <c r="K746" s="44"/>
      <c r="L746" s="41"/>
      <c r="M746" s="41"/>
      <c r="N746" s="41"/>
      <c r="O746" s="58" t="s">
        <v>2</v>
      </c>
      <c r="P746" s="41"/>
      <c r="Q746" s="41"/>
    </row>
    <row r="747" spans="1:17" s="30" customFormat="1" ht="12" outlineLevel="3" x14ac:dyDescent="0.2">
      <c r="A747" s="12">
        <v>3</v>
      </c>
      <c r="B747" s="31" t="s">
        <v>273</v>
      </c>
      <c r="C747" s="32" t="s">
        <v>1690</v>
      </c>
      <c r="D747" s="32" t="s">
        <v>20</v>
      </c>
      <c r="E747" s="13" t="s">
        <v>7</v>
      </c>
      <c r="F747" s="33">
        <v>40</v>
      </c>
      <c r="G747" s="14">
        <v>0</v>
      </c>
      <c r="H747" s="33">
        <f>F747*(1+G747/100)</f>
        <v>40</v>
      </c>
      <c r="I747" s="475"/>
      <c r="J747" s="15">
        <f>H747*I747</f>
        <v>0</v>
      </c>
      <c r="K747" s="34">
        <v>1.3999999999999999E-4</v>
      </c>
      <c r="L747" s="35">
        <f>H747*K747</f>
        <v>5.5999999999999991E-3</v>
      </c>
      <c r="M747" s="34"/>
      <c r="N747" s="35">
        <f>H747*M747</f>
        <v>0</v>
      </c>
      <c r="O747" s="15">
        <v>21</v>
      </c>
      <c r="P747" s="15">
        <f>J747*(O747/100)</f>
        <v>0</v>
      </c>
      <c r="Q747" s="15">
        <f>J747+P747</f>
        <v>0</v>
      </c>
    </row>
    <row r="748" spans="1:17" s="36" customFormat="1" ht="11.25" outlineLevel="4" x14ac:dyDescent="0.2">
      <c r="A748" s="37"/>
      <c r="B748" s="38"/>
      <c r="C748" s="39" t="s">
        <v>760</v>
      </c>
      <c r="D748" s="39"/>
      <c r="E748" s="38"/>
      <c r="F748" s="40">
        <v>0</v>
      </c>
      <c r="G748" s="41"/>
      <c r="H748" s="42"/>
      <c r="I748" s="482"/>
      <c r="J748" s="43"/>
      <c r="K748" s="44"/>
      <c r="L748" s="41"/>
      <c r="M748" s="41"/>
      <c r="N748" s="41"/>
      <c r="O748" s="58" t="s">
        <v>2</v>
      </c>
      <c r="P748" s="41"/>
      <c r="Q748" s="41"/>
    </row>
    <row r="749" spans="1:17" s="36" customFormat="1" ht="11.25" outlineLevel="4" x14ac:dyDescent="0.2">
      <c r="A749" s="37"/>
      <c r="B749" s="38"/>
      <c r="C749" s="39" t="s">
        <v>513</v>
      </c>
      <c r="D749" s="39"/>
      <c r="E749" s="38"/>
      <c r="F749" s="40">
        <v>40</v>
      </c>
      <c r="G749" s="41"/>
      <c r="H749" s="42"/>
      <c r="I749" s="482"/>
      <c r="J749" s="43"/>
      <c r="K749" s="44"/>
      <c r="L749" s="41"/>
      <c r="M749" s="41"/>
      <c r="N749" s="41"/>
      <c r="O749" s="58" t="s">
        <v>2</v>
      </c>
      <c r="P749" s="41"/>
      <c r="Q749" s="41"/>
    </row>
    <row r="750" spans="1:17" s="30" customFormat="1" ht="12" outlineLevel="3" x14ac:dyDescent="0.2">
      <c r="A750" s="12">
        <v>4</v>
      </c>
      <c r="B750" s="31" t="s">
        <v>584</v>
      </c>
      <c r="C750" s="32" t="s">
        <v>1733</v>
      </c>
      <c r="D750" s="32" t="s">
        <v>66</v>
      </c>
      <c r="E750" s="13" t="s">
        <v>7</v>
      </c>
      <c r="F750" s="33">
        <v>14</v>
      </c>
      <c r="G750" s="14">
        <v>0</v>
      </c>
      <c r="H750" s="33">
        <f>F750*(1+G750/100)</f>
        <v>14</v>
      </c>
      <c r="I750" s="475"/>
      <c r="J750" s="15">
        <f>H750*I750</f>
        <v>0</v>
      </c>
      <c r="K750" s="34"/>
      <c r="L750" s="35">
        <f>H750*K750</f>
        <v>0</v>
      </c>
      <c r="M750" s="34">
        <v>4.4499999999999998E-2</v>
      </c>
      <c r="N750" s="35">
        <f>H750*M750</f>
        <v>0.623</v>
      </c>
      <c r="O750" s="15">
        <v>21</v>
      </c>
      <c r="P750" s="15">
        <f>J750*(O750/100)</f>
        <v>0</v>
      </c>
      <c r="Q750" s="15">
        <f>J750+P750</f>
        <v>0</v>
      </c>
    </row>
    <row r="751" spans="1:17" s="36" customFormat="1" ht="11.25" outlineLevel="4" x14ac:dyDescent="0.2">
      <c r="A751" s="37"/>
      <c r="B751" s="38"/>
      <c r="C751" s="39" t="s">
        <v>1345</v>
      </c>
      <c r="D751" s="39"/>
      <c r="E751" s="38"/>
      <c r="F751" s="40">
        <v>0</v>
      </c>
      <c r="G751" s="41"/>
      <c r="H751" s="42"/>
      <c r="I751" s="482"/>
      <c r="J751" s="43"/>
      <c r="K751" s="44"/>
      <c r="L751" s="41"/>
      <c r="M751" s="41"/>
      <c r="N751" s="41"/>
      <c r="O751" s="58" t="s">
        <v>2</v>
      </c>
      <c r="P751" s="41"/>
      <c r="Q751" s="41"/>
    </row>
    <row r="752" spans="1:17" s="36" customFormat="1" ht="11.25" outlineLevel="4" x14ac:dyDescent="0.2">
      <c r="A752" s="37"/>
      <c r="B752" s="38"/>
      <c r="C752" s="39" t="s">
        <v>198</v>
      </c>
      <c r="D752" s="39"/>
      <c r="E752" s="38"/>
      <c r="F752" s="40">
        <v>14</v>
      </c>
      <c r="G752" s="41"/>
      <c r="H752" s="42"/>
      <c r="I752" s="482"/>
      <c r="J752" s="43"/>
      <c r="K752" s="44"/>
      <c r="L752" s="41"/>
      <c r="M752" s="41"/>
      <c r="N752" s="41"/>
      <c r="O752" s="58" t="s">
        <v>2</v>
      </c>
      <c r="P752" s="41"/>
      <c r="Q752" s="41"/>
    </row>
    <row r="753" spans="1:17" s="30" customFormat="1" ht="12" outlineLevel="3" x14ac:dyDescent="0.2">
      <c r="A753" s="12">
        <v>5</v>
      </c>
      <c r="B753" s="31" t="s">
        <v>585</v>
      </c>
      <c r="C753" s="32" t="s">
        <v>1688</v>
      </c>
      <c r="D753" s="32" t="s">
        <v>66</v>
      </c>
      <c r="E753" s="13" t="s">
        <v>7</v>
      </c>
      <c r="F753" s="33">
        <v>14</v>
      </c>
      <c r="G753" s="14">
        <v>0</v>
      </c>
      <c r="H753" s="33">
        <f>F753*(1+G753/100)</f>
        <v>14</v>
      </c>
      <c r="I753" s="475"/>
      <c r="J753" s="15">
        <f>H753*I753</f>
        <v>0</v>
      </c>
      <c r="K753" s="34">
        <v>4.3490000000000001E-2</v>
      </c>
      <c r="L753" s="35">
        <f>H753*K753</f>
        <v>0.60885999999999996</v>
      </c>
      <c r="M753" s="34"/>
      <c r="N753" s="35">
        <f>H753*M753</f>
        <v>0</v>
      </c>
      <c r="O753" s="15">
        <v>21</v>
      </c>
      <c r="P753" s="15">
        <f>J753*(O753/100)</f>
        <v>0</v>
      </c>
      <c r="Q753" s="15">
        <f>J753+P753</f>
        <v>0</v>
      </c>
    </row>
    <row r="754" spans="1:17" s="30" customFormat="1" ht="12" outlineLevel="3" x14ac:dyDescent="0.2">
      <c r="A754" s="12">
        <v>6</v>
      </c>
      <c r="B754" s="31" t="s">
        <v>273</v>
      </c>
      <c r="C754" s="32" t="s">
        <v>1690</v>
      </c>
      <c r="D754" s="32" t="s">
        <v>66</v>
      </c>
      <c r="E754" s="13" t="s">
        <v>7</v>
      </c>
      <c r="F754" s="33">
        <v>30</v>
      </c>
      <c r="G754" s="14">
        <v>0</v>
      </c>
      <c r="H754" s="33">
        <f>F754*(1+G754/100)</f>
        <v>30</v>
      </c>
      <c r="I754" s="475"/>
      <c r="J754" s="15">
        <f>H754*I754</f>
        <v>0</v>
      </c>
      <c r="K754" s="34">
        <v>1.3999999999999999E-4</v>
      </c>
      <c r="L754" s="35">
        <f>H754*K754</f>
        <v>4.1999999999999997E-3</v>
      </c>
      <c r="M754" s="34"/>
      <c r="N754" s="35">
        <f>H754*M754</f>
        <v>0</v>
      </c>
      <c r="O754" s="15">
        <v>21</v>
      </c>
      <c r="P754" s="15">
        <f>J754*(O754/100)</f>
        <v>0</v>
      </c>
      <c r="Q754" s="15">
        <f>J754+P754</f>
        <v>0</v>
      </c>
    </row>
    <row r="755" spans="1:17" s="36" customFormat="1" ht="11.25" outlineLevel="4" x14ac:dyDescent="0.2">
      <c r="A755" s="37"/>
      <c r="B755" s="38"/>
      <c r="C755" s="39" t="s">
        <v>1345</v>
      </c>
      <c r="D755" s="39"/>
      <c r="E755" s="38"/>
      <c r="F755" s="40">
        <v>0</v>
      </c>
      <c r="G755" s="41"/>
      <c r="H755" s="42"/>
      <c r="I755" s="482"/>
      <c r="J755" s="43"/>
      <c r="K755" s="44"/>
      <c r="L755" s="41"/>
      <c r="M755" s="41"/>
      <c r="N755" s="41"/>
      <c r="O755" s="58" t="s">
        <v>2</v>
      </c>
      <c r="P755" s="41"/>
      <c r="Q755" s="41"/>
    </row>
    <row r="756" spans="1:17" s="36" customFormat="1" ht="11.25" outlineLevel="4" x14ac:dyDescent="0.2">
      <c r="A756" s="37"/>
      <c r="B756" s="38"/>
      <c r="C756" s="39" t="s">
        <v>206</v>
      </c>
      <c r="D756" s="39"/>
      <c r="E756" s="38"/>
      <c r="F756" s="40">
        <v>30</v>
      </c>
      <c r="G756" s="41"/>
      <c r="H756" s="42"/>
      <c r="I756" s="482"/>
      <c r="J756" s="43"/>
      <c r="K756" s="44"/>
      <c r="L756" s="41"/>
      <c r="M756" s="41"/>
      <c r="N756" s="41"/>
      <c r="O756" s="58" t="s">
        <v>2</v>
      </c>
      <c r="P756" s="41"/>
      <c r="Q756" s="41"/>
    </row>
    <row r="757" spans="1:17" s="30" customFormat="1" ht="12" outlineLevel="3" x14ac:dyDescent="0.2">
      <c r="A757" s="12">
        <v>7</v>
      </c>
      <c r="B757" s="31" t="s">
        <v>406</v>
      </c>
      <c r="C757" s="32" t="s">
        <v>1827</v>
      </c>
      <c r="D757" s="32"/>
      <c r="E757" s="13" t="s">
        <v>0</v>
      </c>
      <c r="F757" s="33">
        <f>SUM(J741:J756)/100</f>
        <v>0</v>
      </c>
      <c r="G757" s="14">
        <v>0</v>
      </c>
      <c r="H757" s="33">
        <f>F757*(1+G757/100)</f>
        <v>0</v>
      </c>
      <c r="I757" s="475"/>
      <c r="J757" s="15">
        <f>H757*I757</f>
        <v>0</v>
      </c>
      <c r="K757" s="34"/>
      <c r="L757" s="35">
        <f>H757*K757</f>
        <v>0</v>
      </c>
      <c r="M757" s="34"/>
      <c r="N757" s="35">
        <f>H757*M757</f>
        <v>0</v>
      </c>
      <c r="O757" s="15">
        <v>21</v>
      </c>
      <c r="P757" s="15">
        <f>J757*(O757/100)</f>
        <v>0</v>
      </c>
      <c r="Q757" s="15">
        <f>J757+P757</f>
        <v>0</v>
      </c>
    </row>
    <row r="758" spans="1:17" s="60" customFormat="1" ht="12.75" customHeight="1" outlineLevel="3" x14ac:dyDescent="0.2">
      <c r="A758" s="61"/>
      <c r="B758" s="62"/>
      <c r="C758" s="63"/>
      <c r="D758" s="65"/>
      <c r="E758" s="62"/>
      <c r="F758" s="64"/>
      <c r="G758" s="65"/>
      <c r="H758" s="64"/>
      <c r="I758" s="483"/>
      <c r="J758" s="66"/>
      <c r="K758" s="67"/>
      <c r="L758" s="65"/>
      <c r="M758" s="65"/>
      <c r="N758" s="65"/>
      <c r="O758" s="59" t="s">
        <v>2</v>
      </c>
      <c r="P758" s="65"/>
      <c r="Q758" s="65"/>
    </row>
    <row r="759" spans="1:17" s="21" customFormat="1" ht="16.5" customHeight="1" outlineLevel="2" x14ac:dyDescent="0.2">
      <c r="A759" s="22"/>
      <c r="B759" s="23"/>
      <c r="C759" s="23" t="s">
        <v>1500</v>
      </c>
      <c r="D759" s="29"/>
      <c r="E759" s="6"/>
      <c r="F759" s="24"/>
      <c r="G759" s="25"/>
      <c r="H759" s="24"/>
      <c r="I759" s="481"/>
      <c r="J759" s="26">
        <f>SUBTOTAL(9,J760:J767)</f>
        <v>0</v>
      </c>
      <c r="K759" s="27"/>
      <c r="L759" s="28">
        <f>SUBTOTAL(9,L760:L767)</f>
        <v>0</v>
      </c>
      <c r="M759" s="25"/>
      <c r="N759" s="28">
        <f>SUBTOTAL(9,N760:N767)</f>
        <v>0.43008679999999999</v>
      </c>
      <c r="O759" s="57" t="s">
        <v>2</v>
      </c>
      <c r="P759" s="26">
        <f>SUBTOTAL(9,P760:P767)</f>
        <v>0</v>
      </c>
      <c r="Q759" s="26">
        <f>SUBTOTAL(9,Q760:Q767)</f>
        <v>0</v>
      </c>
    </row>
    <row r="760" spans="1:17" s="30" customFormat="1" ht="12" outlineLevel="3" x14ac:dyDescent="0.2">
      <c r="A760" s="12">
        <v>1</v>
      </c>
      <c r="B760" s="31" t="s">
        <v>588</v>
      </c>
      <c r="C760" s="32" t="s">
        <v>1832</v>
      </c>
      <c r="D760" s="32" t="s">
        <v>57</v>
      </c>
      <c r="E760" s="13" t="s">
        <v>7</v>
      </c>
      <c r="F760" s="33">
        <v>22.66</v>
      </c>
      <c r="G760" s="14">
        <v>0</v>
      </c>
      <c r="H760" s="33">
        <f>F760*(1+G760/100)</f>
        <v>22.66</v>
      </c>
      <c r="I760" s="475"/>
      <c r="J760" s="15">
        <f>H760*I760</f>
        <v>0</v>
      </c>
      <c r="K760" s="34"/>
      <c r="L760" s="35">
        <f>H760*K760</f>
        <v>0</v>
      </c>
      <c r="M760" s="34">
        <v>1.098E-2</v>
      </c>
      <c r="N760" s="35">
        <f>H760*M760</f>
        <v>0.24880679999999999</v>
      </c>
      <c r="O760" s="15">
        <v>21</v>
      </c>
      <c r="P760" s="15">
        <f>J760*(O760/100)</f>
        <v>0</v>
      </c>
      <c r="Q760" s="15">
        <f>J760+P760</f>
        <v>0</v>
      </c>
    </row>
    <row r="761" spans="1:17" s="36" customFormat="1" ht="11.25" outlineLevel="4" x14ac:dyDescent="0.2">
      <c r="A761" s="37"/>
      <c r="B761" s="38"/>
      <c r="C761" s="39" t="s">
        <v>853</v>
      </c>
      <c r="D761" s="39"/>
      <c r="E761" s="38"/>
      <c r="F761" s="40">
        <v>0</v>
      </c>
      <c r="G761" s="41"/>
      <c r="H761" s="42"/>
      <c r="I761" s="482"/>
      <c r="J761" s="43"/>
      <c r="K761" s="44"/>
      <c r="L761" s="41"/>
      <c r="M761" s="41"/>
      <c r="N761" s="41"/>
      <c r="O761" s="58" t="s">
        <v>2</v>
      </c>
      <c r="P761" s="41"/>
      <c r="Q761" s="41"/>
    </row>
    <row r="762" spans="1:17" s="36" customFormat="1" ht="11.25" outlineLevel="4" x14ac:dyDescent="0.2">
      <c r="A762" s="37"/>
      <c r="B762" s="38"/>
      <c r="C762" s="39" t="s">
        <v>1016</v>
      </c>
      <c r="D762" s="39"/>
      <c r="E762" s="38"/>
      <c r="F762" s="40">
        <v>23.96</v>
      </c>
      <c r="G762" s="41"/>
      <c r="H762" s="42"/>
      <c r="I762" s="482"/>
      <c r="J762" s="43"/>
      <c r="K762" s="44"/>
      <c r="L762" s="41"/>
      <c r="M762" s="41"/>
      <c r="N762" s="41"/>
      <c r="O762" s="58" t="s">
        <v>2</v>
      </c>
      <c r="P762" s="41"/>
      <c r="Q762" s="41"/>
    </row>
    <row r="763" spans="1:17" s="36" customFormat="1" ht="11.25" outlineLevel="4" x14ac:dyDescent="0.2">
      <c r="A763" s="37"/>
      <c r="B763" s="38"/>
      <c r="C763" s="39" t="s">
        <v>427</v>
      </c>
      <c r="D763" s="39"/>
      <c r="E763" s="38"/>
      <c r="F763" s="40">
        <v>-1.3</v>
      </c>
      <c r="G763" s="41"/>
      <c r="H763" s="42"/>
      <c r="I763" s="482"/>
      <c r="J763" s="43"/>
      <c r="K763" s="44"/>
      <c r="L763" s="41"/>
      <c r="M763" s="41"/>
      <c r="N763" s="41"/>
      <c r="O763" s="58" t="s">
        <v>2</v>
      </c>
      <c r="P763" s="41"/>
      <c r="Q763" s="41"/>
    </row>
    <row r="764" spans="1:17" s="30" customFormat="1" ht="12" outlineLevel="3" x14ac:dyDescent="0.2">
      <c r="A764" s="12">
        <v>2</v>
      </c>
      <c r="B764" s="31" t="s">
        <v>274</v>
      </c>
      <c r="C764" s="32" t="s">
        <v>1671</v>
      </c>
      <c r="D764" s="32" t="s">
        <v>57</v>
      </c>
      <c r="E764" s="13" t="s">
        <v>7</v>
      </c>
      <c r="F764" s="33">
        <v>22.66</v>
      </c>
      <c r="G764" s="14">
        <v>0</v>
      </c>
      <c r="H764" s="33">
        <f>F764*(1+G764/100)</f>
        <v>22.66</v>
      </c>
      <c r="I764" s="475"/>
      <c r="J764" s="15">
        <f>H764*I764</f>
        <v>0</v>
      </c>
      <c r="K764" s="34"/>
      <c r="L764" s="35">
        <f>H764*K764</f>
        <v>0</v>
      </c>
      <c r="M764" s="34">
        <v>8.0000000000000002E-3</v>
      </c>
      <c r="N764" s="35">
        <f>H764*M764</f>
        <v>0.18128</v>
      </c>
      <c r="O764" s="15">
        <v>21</v>
      </c>
      <c r="P764" s="15">
        <f>J764*(O764/100)</f>
        <v>0</v>
      </c>
      <c r="Q764" s="15">
        <f>J764+P764</f>
        <v>0</v>
      </c>
    </row>
    <row r="765" spans="1:17" s="30" customFormat="1" ht="24" outlineLevel="3" x14ac:dyDescent="0.2">
      <c r="A765" s="12">
        <v>3</v>
      </c>
      <c r="B765" s="31" t="s">
        <v>589</v>
      </c>
      <c r="C765" s="32" t="s">
        <v>2021</v>
      </c>
      <c r="D765" s="32"/>
      <c r="E765" s="13" t="s">
        <v>7</v>
      </c>
      <c r="F765" s="33">
        <v>21</v>
      </c>
      <c r="G765" s="14">
        <v>0</v>
      </c>
      <c r="H765" s="33">
        <f>F765*(1+G765/100)</f>
        <v>21</v>
      </c>
      <c r="I765" s="475"/>
      <c r="J765" s="15">
        <f>H765*I765</f>
        <v>0</v>
      </c>
      <c r="K765" s="34"/>
      <c r="L765" s="35">
        <f>H765*K765</f>
        <v>0</v>
      </c>
      <c r="M765" s="34"/>
      <c r="N765" s="35">
        <f>H765*M765</f>
        <v>0</v>
      </c>
      <c r="O765" s="15">
        <v>21</v>
      </c>
      <c r="P765" s="15">
        <f>J765*(O765/100)</f>
        <v>0</v>
      </c>
      <c r="Q765" s="15">
        <f>J765+P765</f>
        <v>0</v>
      </c>
    </row>
    <row r="766" spans="1:17" s="30" customFormat="1" ht="24" outlineLevel="3" x14ac:dyDescent="0.2">
      <c r="A766" s="12">
        <v>4</v>
      </c>
      <c r="B766" s="31" t="s">
        <v>407</v>
      </c>
      <c r="C766" s="32" t="s">
        <v>1859</v>
      </c>
      <c r="D766" s="32"/>
      <c r="E766" s="13" t="s">
        <v>0</v>
      </c>
      <c r="F766" s="33">
        <f>SUM(J760:J765)/100</f>
        <v>0</v>
      </c>
      <c r="G766" s="14">
        <v>0</v>
      </c>
      <c r="H766" s="33">
        <f>F766*(1+G766/100)</f>
        <v>0</v>
      </c>
      <c r="I766" s="475"/>
      <c r="J766" s="15">
        <f>H766*I766</f>
        <v>0</v>
      </c>
      <c r="K766" s="34"/>
      <c r="L766" s="35">
        <f>H766*K766</f>
        <v>0</v>
      </c>
      <c r="M766" s="34"/>
      <c r="N766" s="35">
        <f>H766*M766</f>
        <v>0</v>
      </c>
      <c r="O766" s="15">
        <v>21</v>
      </c>
      <c r="P766" s="15">
        <f>J766*(O766/100)</f>
        <v>0</v>
      </c>
      <c r="Q766" s="15">
        <f>J766+P766</f>
        <v>0</v>
      </c>
    </row>
    <row r="767" spans="1:17" s="60" customFormat="1" ht="12.75" customHeight="1" outlineLevel="3" x14ac:dyDescent="0.2">
      <c r="A767" s="61"/>
      <c r="B767" s="62"/>
      <c r="C767" s="63"/>
      <c r="D767" s="65"/>
      <c r="E767" s="62"/>
      <c r="F767" s="64"/>
      <c r="G767" s="65"/>
      <c r="H767" s="64"/>
      <c r="I767" s="483"/>
      <c r="J767" s="66"/>
      <c r="K767" s="67"/>
      <c r="L767" s="65"/>
      <c r="M767" s="65"/>
      <c r="N767" s="65"/>
      <c r="O767" s="59" t="s">
        <v>2</v>
      </c>
      <c r="P767" s="65"/>
      <c r="Q767" s="65"/>
    </row>
    <row r="768" spans="1:17" s="21" customFormat="1" ht="16.5" customHeight="1" outlineLevel="2" x14ac:dyDescent="0.2">
      <c r="A768" s="22"/>
      <c r="B768" s="23"/>
      <c r="C768" s="23" t="s">
        <v>1501</v>
      </c>
      <c r="D768" s="29"/>
      <c r="E768" s="6"/>
      <c r="F768" s="24"/>
      <c r="G768" s="25"/>
      <c r="H768" s="24"/>
      <c r="I768" s="481"/>
      <c r="J768" s="26">
        <f>SUBTOTAL(9,J769:J772)</f>
        <v>0</v>
      </c>
      <c r="K768" s="27"/>
      <c r="L768" s="28">
        <f>SUBTOTAL(9,L769:L772)</f>
        <v>0</v>
      </c>
      <c r="M768" s="25"/>
      <c r="N768" s="28">
        <f>SUBTOTAL(9,N769:N772)</f>
        <v>0</v>
      </c>
      <c r="O768" s="57" t="s">
        <v>2</v>
      </c>
      <c r="P768" s="26">
        <f>SUBTOTAL(9,P769:P772)</f>
        <v>0</v>
      </c>
      <c r="Q768" s="26">
        <f>SUBTOTAL(9,Q769:Q772)</f>
        <v>0</v>
      </c>
    </row>
    <row r="769" spans="1:17" s="30" customFormat="1" ht="48" outlineLevel="3" x14ac:dyDescent="0.2">
      <c r="A769" s="12">
        <v>1</v>
      </c>
      <c r="B769" s="31" t="s">
        <v>61</v>
      </c>
      <c r="C769" s="32" t="s">
        <v>2049</v>
      </c>
      <c r="D769" s="32"/>
      <c r="E769" s="13" t="s">
        <v>6</v>
      </c>
      <c r="F769" s="33">
        <v>1200</v>
      </c>
      <c r="G769" s="14">
        <v>0</v>
      </c>
      <c r="H769" s="33">
        <f>F769*(1+G769/100)</f>
        <v>1200</v>
      </c>
      <c r="I769" s="475"/>
      <c r="J769" s="15">
        <f>H769*I769</f>
        <v>0</v>
      </c>
      <c r="K769" s="34"/>
      <c r="L769" s="35">
        <f>H769*K769</f>
        <v>0</v>
      </c>
      <c r="M769" s="34"/>
      <c r="N769" s="35">
        <f>H769*M769</f>
        <v>0</v>
      </c>
      <c r="O769" s="15">
        <v>21</v>
      </c>
      <c r="P769" s="15">
        <f>J769*(O769/100)</f>
        <v>0</v>
      </c>
      <c r="Q769" s="15">
        <f>J769+P769</f>
        <v>0</v>
      </c>
    </row>
    <row r="770" spans="1:17" s="30" customFormat="1" ht="48" outlineLevel="3" x14ac:dyDescent="0.2">
      <c r="A770" s="12">
        <v>2</v>
      </c>
      <c r="B770" s="31" t="s">
        <v>62</v>
      </c>
      <c r="C770" s="32" t="s">
        <v>2049</v>
      </c>
      <c r="D770" s="32"/>
      <c r="E770" s="13" t="s">
        <v>6</v>
      </c>
      <c r="F770" s="33">
        <v>1200</v>
      </c>
      <c r="G770" s="14">
        <v>0</v>
      </c>
      <c r="H770" s="33">
        <f>F770*(1+G770/100)</f>
        <v>1200</v>
      </c>
      <c r="I770" s="475"/>
      <c r="J770" s="15">
        <f>H770*I770</f>
        <v>0</v>
      </c>
      <c r="K770" s="34"/>
      <c r="L770" s="35">
        <f>H770*K770</f>
        <v>0</v>
      </c>
      <c r="M770" s="34"/>
      <c r="N770" s="35">
        <f>H770*M770</f>
        <v>0</v>
      </c>
      <c r="O770" s="15">
        <v>21</v>
      </c>
      <c r="P770" s="15">
        <f>J770*(O770/100)</f>
        <v>0</v>
      </c>
      <c r="Q770" s="15">
        <f>J770+P770</f>
        <v>0</v>
      </c>
    </row>
    <row r="771" spans="1:17" s="30" customFormat="1" ht="24" outlineLevel="3" x14ac:dyDescent="0.2">
      <c r="A771" s="12">
        <v>3</v>
      </c>
      <c r="B771" s="31" t="s">
        <v>408</v>
      </c>
      <c r="C771" s="32" t="s">
        <v>1860</v>
      </c>
      <c r="D771" s="32"/>
      <c r="E771" s="13" t="s">
        <v>0</v>
      </c>
      <c r="F771" s="33">
        <f>SUM(J769:J770)/100</f>
        <v>0</v>
      </c>
      <c r="G771" s="14">
        <v>0</v>
      </c>
      <c r="H771" s="33">
        <f>F771*(1+G771/100)</f>
        <v>0</v>
      </c>
      <c r="I771" s="475"/>
      <c r="J771" s="15">
        <f>H771*I771</f>
        <v>0</v>
      </c>
      <c r="K771" s="34"/>
      <c r="L771" s="35">
        <f>H771*K771</f>
        <v>0</v>
      </c>
      <c r="M771" s="34"/>
      <c r="N771" s="35">
        <f>H771*M771</f>
        <v>0</v>
      </c>
      <c r="O771" s="15">
        <v>21</v>
      </c>
      <c r="P771" s="15">
        <f>J771*(O771/100)</f>
        <v>0</v>
      </c>
      <c r="Q771" s="15">
        <f>J771+P771</f>
        <v>0</v>
      </c>
    </row>
    <row r="772" spans="1:17" s="60" customFormat="1" ht="12.75" customHeight="1" outlineLevel="3" x14ac:dyDescent="0.2">
      <c r="A772" s="61"/>
      <c r="B772" s="62"/>
      <c r="C772" s="63"/>
      <c r="D772" s="65"/>
      <c r="E772" s="62"/>
      <c r="F772" s="64"/>
      <c r="G772" s="65"/>
      <c r="H772" s="64"/>
      <c r="I772" s="483"/>
      <c r="J772" s="66"/>
      <c r="K772" s="67"/>
      <c r="L772" s="65"/>
      <c r="M772" s="65"/>
      <c r="N772" s="65"/>
      <c r="O772" s="59" t="s">
        <v>2</v>
      </c>
      <c r="P772" s="65"/>
      <c r="Q772" s="65"/>
    </row>
    <row r="773" spans="1:17" s="21" customFormat="1" ht="16.5" customHeight="1" outlineLevel="2" x14ac:dyDescent="0.2">
      <c r="A773" s="22"/>
      <c r="B773" s="23"/>
      <c r="C773" s="23" t="s">
        <v>1462</v>
      </c>
      <c r="D773" s="29"/>
      <c r="E773" s="6"/>
      <c r="F773" s="24"/>
      <c r="G773" s="25"/>
      <c r="H773" s="24"/>
      <c r="I773" s="481"/>
      <c r="J773" s="26">
        <f>SUBTOTAL(9,J774:J780)</f>
        <v>0</v>
      </c>
      <c r="K773" s="27"/>
      <c r="L773" s="28">
        <f>SUBTOTAL(9,L774:L780)</f>
        <v>1.6799999999999999E-3</v>
      </c>
      <c r="M773" s="25"/>
      <c r="N773" s="28">
        <f>SUBTOTAL(9,N774:N780)</f>
        <v>0.18</v>
      </c>
      <c r="O773" s="57" t="s">
        <v>2</v>
      </c>
      <c r="P773" s="26">
        <f>SUBTOTAL(9,P774:P780)</f>
        <v>0</v>
      </c>
      <c r="Q773" s="26">
        <f>SUBTOTAL(9,Q774:Q780)</f>
        <v>0</v>
      </c>
    </row>
    <row r="774" spans="1:17" s="30" customFormat="1" ht="12" outlineLevel="3" x14ac:dyDescent="0.2">
      <c r="A774" s="12">
        <v>1</v>
      </c>
      <c r="B774" s="31" t="s">
        <v>517</v>
      </c>
      <c r="C774" s="32" t="s">
        <v>1815</v>
      </c>
      <c r="D774" s="32" t="s">
        <v>22</v>
      </c>
      <c r="E774" s="13" t="s">
        <v>26</v>
      </c>
      <c r="F774" s="33">
        <v>12</v>
      </c>
      <c r="G774" s="14">
        <v>0</v>
      </c>
      <c r="H774" s="33">
        <f>F774*(1+G774/100)</f>
        <v>12</v>
      </c>
      <c r="I774" s="475"/>
      <c r="J774" s="15">
        <f>H774*I774</f>
        <v>0</v>
      </c>
      <c r="K774" s="34"/>
      <c r="L774" s="35">
        <f>H774*K774</f>
        <v>0</v>
      </c>
      <c r="M774" s="34">
        <v>1.4999999999999999E-2</v>
      </c>
      <c r="N774" s="35">
        <f>H774*M774</f>
        <v>0.18</v>
      </c>
      <c r="O774" s="15">
        <v>21</v>
      </c>
      <c r="P774" s="15">
        <f>J774*(O774/100)</f>
        <v>0</v>
      </c>
      <c r="Q774" s="15">
        <f>J774+P774</f>
        <v>0</v>
      </c>
    </row>
    <row r="775" spans="1:17" s="36" customFormat="1" ht="11.25" outlineLevel="4" x14ac:dyDescent="0.2">
      <c r="A775" s="37"/>
      <c r="B775" s="38"/>
      <c r="C775" s="39" t="s">
        <v>192</v>
      </c>
      <c r="D775" s="39"/>
      <c r="E775" s="38"/>
      <c r="F775" s="40">
        <v>2</v>
      </c>
      <c r="G775" s="41"/>
      <c r="H775" s="42"/>
      <c r="I775" s="482"/>
      <c r="J775" s="43"/>
      <c r="K775" s="44"/>
      <c r="L775" s="41"/>
      <c r="M775" s="41"/>
      <c r="N775" s="41"/>
      <c r="O775" s="58" t="s">
        <v>2</v>
      </c>
      <c r="P775" s="41"/>
      <c r="Q775" s="41"/>
    </row>
    <row r="776" spans="1:17" s="36" customFormat="1" ht="11.25" outlineLevel="4" x14ac:dyDescent="0.2">
      <c r="A776" s="37"/>
      <c r="B776" s="38"/>
      <c r="C776" s="39" t="s">
        <v>195</v>
      </c>
      <c r="D776" s="39"/>
      <c r="E776" s="38"/>
      <c r="F776" s="40">
        <v>2</v>
      </c>
      <c r="G776" s="41"/>
      <c r="H776" s="42"/>
      <c r="I776" s="482"/>
      <c r="J776" s="43"/>
      <c r="K776" s="44"/>
      <c r="L776" s="41"/>
      <c r="M776" s="41"/>
      <c r="N776" s="41"/>
      <c r="O776" s="58" t="s">
        <v>2</v>
      </c>
      <c r="P776" s="41"/>
      <c r="Q776" s="41"/>
    </row>
    <row r="777" spans="1:17" s="36" customFormat="1" ht="11.25" outlineLevel="4" x14ac:dyDescent="0.2">
      <c r="A777" s="37"/>
      <c r="B777" s="38"/>
      <c r="C777" s="39" t="s">
        <v>199</v>
      </c>
      <c r="D777" s="39"/>
      <c r="E777" s="38"/>
      <c r="F777" s="40">
        <v>8</v>
      </c>
      <c r="G777" s="41"/>
      <c r="H777" s="42"/>
      <c r="I777" s="482"/>
      <c r="J777" s="43"/>
      <c r="K777" s="44"/>
      <c r="L777" s="41"/>
      <c r="M777" s="41"/>
      <c r="N777" s="41"/>
      <c r="O777" s="58" t="s">
        <v>2</v>
      </c>
      <c r="P777" s="41"/>
      <c r="Q777" s="41"/>
    </row>
    <row r="778" spans="1:17" s="30" customFormat="1" ht="24" outlineLevel="3" x14ac:dyDescent="0.2">
      <c r="A778" s="12">
        <v>2</v>
      </c>
      <c r="B778" s="31" t="s">
        <v>595</v>
      </c>
      <c r="C778" s="32" t="s">
        <v>1904</v>
      </c>
      <c r="D778" s="32" t="s">
        <v>22</v>
      </c>
      <c r="E778" s="13" t="s">
        <v>26</v>
      </c>
      <c r="F778" s="33">
        <v>12</v>
      </c>
      <c r="G778" s="14">
        <v>0</v>
      </c>
      <c r="H778" s="33">
        <f>F778*(1+G778/100)</f>
        <v>12</v>
      </c>
      <c r="I778" s="475"/>
      <c r="J778" s="15">
        <f>H778*I778</f>
        <v>0</v>
      </c>
      <c r="K778" s="34">
        <v>1.3999999999999999E-4</v>
      </c>
      <c r="L778" s="35">
        <f>H778*K778</f>
        <v>1.6799999999999999E-3</v>
      </c>
      <c r="M778" s="34"/>
      <c r="N778" s="35">
        <f>H778*M778</f>
        <v>0</v>
      </c>
      <c r="O778" s="15">
        <v>21</v>
      </c>
      <c r="P778" s="15">
        <f>J778*(O778/100)</f>
        <v>0</v>
      </c>
      <c r="Q778" s="15">
        <f>J778+P778</f>
        <v>0</v>
      </c>
    </row>
    <row r="779" spans="1:17" s="30" customFormat="1" ht="12" outlineLevel="3" x14ac:dyDescent="0.2">
      <c r="A779" s="12">
        <v>3</v>
      </c>
      <c r="B779" s="31" t="s">
        <v>410</v>
      </c>
      <c r="C779" s="32" t="s">
        <v>1820</v>
      </c>
      <c r="D779" s="32"/>
      <c r="E779" s="13" t="s">
        <v>0</v>
      </c>
      <c r="F779" s="33">
        <f>SUM(J774:J778)/100</f>
        <v>0</v>
      </c>
      <c r="G779" s="14">
        <v>0</v>
      </c>
      <c r="H779" s="33">
        <f>F779*(1+G779/100)</f>
        <v>0</v>
      </c>
      <c r="I779" s="475"/>
      <c r="J779" s="15">
        <f>H779*I779</f>
        <v>0</v>
      </c>
      <c r="K779" s="34"/>
      <c r="L779" s="35">
        <f>H779*K779</f>
        <v>0</v>
      </c>
      <c r="M779" s="34"/>
      <c r="N779" s="35">
        <f>H779*M779</f>
        <v>0</v>
      </c>
      <c r="O779" s="15">
        <v>21</v>
      </c>
      <c r="P779" s="15">
        <f>J779*(O779/100)</f>
        <v>0</v>
      </c>
      <c r="Q779" s="15">
        <f>J779+P779</f>
        <v>0</v>
      </c>
    </row>
    <row r="780" spans="1:17" s="60" customFormat="1" ht="12.75" customHeight="1" outlineLevel="3" x14ac:dyDescent="0.2">
      <c r="A780" s="61"/>
      <c r="B780" s="62"/>
      <c r="C780" s="63"/>
      <c r="D780" s="65"/>
      <c r="E780" s="62"/>
      <c r="F780" s="64"/>
      <c r="G780" s="65"/>
      <c r="H780" s="64"/>
      <c r="I780" s="483"/>
      <c r="J780" s="66"/>
      <c r="K780" s="67"/>
      <c r="L780" s="65"/>
      <c r="M780" s="65"/>
      <c r="N780" s="65"/>
      <c r="O780" s="59" t="s">
        <v>2</v>
      </c>
      <c r="P780" s="65"/>
      <c r="Q780" s="65"/>
    </row>
    <row r="781" spans="1:17" s="21" customFormat="1" ht="16.5" customHeight="1" outlineLevel="2" x14ac:dyDescent="0.2">
      <c r="A781" s="22"/>
      <c r="B781" s="23"/>
      <c r="C781" s="23" t="s">
        <v>518</v>
      </c>
      <c r="D781" s="29"/>
      <c r="E781" s="6"/>
      <c r="F781" s="24"/>
      <c r="G781" s="25"/>
      <c r="H781" s="24"/>
      <c r="I781" s="481"/>
      <c r="J781" s="26">
        <f>SUBTOTAL(9,J782:J817)</f>
        <v>0</v>
      </c>
      <c r="K781" s="27"/>
      <c r="L781" s="28">
        <f>SUBTOTAL(9,L782:L817)</f>
        <v>0.95855995999999999</v>
      </c>
      <c r="M781" s="25"/>
      <c r="N781" s="28">
        <f>SUBTOTAL(9,N782:N817)</f>
        <v>0.17618</v>
      </c>
      <c r="O781" s="57" t="s">
        <v>2</v>
      </c>
      <c r="P781" s="26">
        <f>SUBTOTAL(9,P782:P817)</f>
        <v>0</v>
      </c>
      <c r="Q781" s="26">
        <f>SUBTOTAL(9,Q782:Q817)</f>
        <v>0</v>
      </c>
    </row>
    <row r="782" spans="1:17" s="30" customFormat="1" ht="12" outlineLevel="3" x14ac:dyDescent="0.2">
      <c r="A782" s="12">
        <v>1</v>
      </c>
      <c r="B782" s="31" t="s">
        <v>326</v>
      </c>
      <c r="C782" s="32" t="s">
        <v>1680</v>
      </c>
      <c r="D782" s="32"/>
      <c r="E782" s="13" t="s">
        <v>7</v>
      </c>
      <c r="F782" s="33">
        <v>383</v>
      </c>
      <c r="G782" s="14">
        <v>0</v>
      </c>
      <c r="H782" s="33">
        <f>F782*(1+G782/100)</f>
        <v>383</v>
      </c>
      <c r="I782" s="475"/>
      <c r="J782" s="15">
        <f>H782*I782</f>
        <v>0</v>
      </c>
      <c r="K782" s="34">
        <v>1E-3</v>
      </c>
      <c r="L782" s="35">
        <f>H782*K782</f>
        <v>0.38300000000000001</v>
      </c>
      <c r="M782" s="34">
        <v>3.1E-4</v>
      </c>
      <c r="N782" s="35">
        <f>H782*M782</f>
        <v>0.11873</v>
      </c>
      <c r="O782" s="15">
        <v>21</v>
      </c>
      <c r="P782" s="15">
        <f>J782*(O782/100)</f>
        <v>0</v>
      </c>
      <c r="Q782" s="15">
        <f>J782+P782</f>
        <v>0</v>
      </c>
    </row>
    <row r="783" spans="1:17" s="36" customFormat="1" ht="11.25" outlineLevel="4" x14ac:dyDescent="0.2">
      <c r="A783" s="37"/>
      <c r="B783" s="38"/>
      <c r="C783" s="39" t="s">
        <v>741</v>
      </c>
      <c r="D783" s="39"/>
      <c r="E783" s="38"/>
      <c r="F783" s="40">
        <v>328.8</v>
      </c>
      <c r="G783" s="41"/>
      <c r="H783" s="42"/>
      <c r="I783" s="482"/>
      <c r="J783" s="43"/>
      <c r="K783" s="44"/>
      <c r="L783" s="41"/>
      <c r="M783" s="41"/>
      <c r="N783" s="41"/>
      <c r="O783" s="58" t="s">
        <v>2</v>
      </c>
      <c r="P783" s="41"/>
      <c r="Q783" s="41"/>
    </row>
    <row r="784" spans="1:17" s="36" customFormat="1" ht="11.25" outlineLevel="4" x14ac:dyDescent="0.2">
      <c r="A784" s="37"/>
      <c r="B784" s="38"/>
      <c r="C784" s="39" t="s">
        <v>684</v>
      </c>
      <c r="D784" s="39"/>
      <c r="E784" s="38"/>
      <c r="F784" s="40">
        <v>16.2</v>
      </c>
      <c r="G784" s="41"/>
      <c r="H784" s="42"/>
      <c r="I784" s="482"/>
      <c r="J784" s="43"/>
      <c r="K784" s="44"/>
      <c r="L784" s="41"/>
      <c r="M784" s="41"/>
      <c r="N784" s="41"/>
      <c r="O784" s="58" t="s">
        <v>2</v>
      </c>
      <c r="P784" s="41"/>
      <c r="Q784" s="41"/>
    </row>
    <row r="785" spans="1:17" s="36" customFormat="1" ht="11.25" outlineLevel="4" x14ac:dyDescent="0.2">
      <c r="A785" s="37"/>
      <c r="B785" s="38"/>
      <c r="C785" s="39" t="s">
        <v>652</v>
      </c>
      <c r="D785" s="39"/>
      <c r="E785" s="38"/>
      <c r="F785" s="40">
        <v>8</v>
      </c>
      <c r="G785" s="41"/>
      <c r="H785" s="42"/>
      <c r="I785" s="482"/>
      <c r="J785" s="43"/>
      <c r="K785" s="44"/>
      <c r="L785" s="41"/>
      <c r="M785" s="41"/>
      <c r="N785" s="41"/>
      <c r="O785" s="58" t="s">
        <v>2</v>
      </c>
      <c r="P785" s="41"/>
      <c r="Q785" s="41"/>
    </row>
    <row r="786" spans="1:17" s="36" customFormat="1" ht="11.25" outlineLevel="4" x14ac:dyDescent="0.2">
      <c r="A786" s="37"/>
      <c r="B786" s="38"/>
      <c r="C786" s="39" t="s">
        <v>1468</v>
      </c>
      <c r="D786" s="39"/>
      <c r="E786" s="38"/>
      <c r="F786" s="40">
        <v>30</v>
      </c>
      <c r="G786" s="41"/>
      <c r="H786" s="42"/>
      <c r="I786" s="482"/>
      <c r="J786" s="43"/>
      <c r="K786" s="44"/>
      <c r="L786" s="41"/>
      <c r="M786" s="41"/>
      <c r="N786" s="41"/>
      <c r="O786" s="58" t="s">
        <v>2</v>
      </c>
      <c r="P786" s="41"/>
      <c r="Q786" s="41"/>
    </row>
    <row r="787" spans="1:17" s="30" customFormat="1" ht="12" outlineLevel="3" x14ac:dyDescent="0.2">
      <c r="A787" s="12">
        <v>2</v>
      </c>
      <c r="B787" s="31" t="s">
        <v>325</v>
      </c>
      <c r="C787" s="32" t="s">
        <v>1681</v>
      </c>
      <c r="D787" s="32"/>
      <c r="E787" s="13" t="s">
        <v>7</v>
      </c>
      <c r="F787" s="33">
        <v>383</v>
      </c>
      <c r="G787" s="14">
        <v>0</v>
      </c>
      <c r="H787" s="33">
        <f>F787*(1+G787/100)</f>
        <v>383</v>
      </c>
      <c r="I787" s="475"/>
      <c r="J787" s="15">
        <f>H787*I787</f>
        <v>0</v>
      </c>
      <c r="K787" s="34"/>
      <c r="L787" s="35">
        <f>H787*K787</f>
        <v>0</v>
      </c>
      <c r="M787" s="34"/>
      <c r="N787" s="35">
        <f>H787*M787</f>
        <v>0</v>
      </c>
      <c r="O787" s="15">
        <v>21</v>
      </c>
      <c r="P787" s="15">
        <f>J787*(O787/100)</f>
        <v>0</v>
      </c>
      <c r="Q787" s="15">
        <f>J787+P787</f>
        <v>0</v>
      </c>
    </row>
    <row r="788" spans="1:17" s="30" customFormat="1" ht="24" outlineLevel="3" x14ac:dyDescent="0.2">
      <c r="A788" s="12">
        <v>3</v>
      </c>
      <c r="B788" s="31" t="s">
        <v>327</v>
      </c>
      <c r="C788" s="32" t="s">
        <v>1848</v>
      </c>
      <c r="D788" s="32"/>
      <c r="E788" s="13" t="s">
        <v>7</v>
      </c>
      <c r="F788" s="33">
        <v>383</v>
      </c>
      <c r="G788" s="14">
        <v>0</v>
      </c>
      <c r="H788" s="33">
        <f>F788*(1+G788/100)</f>
        <v>383</v>
      </c>
      <c r="I788" s="475"/>
      <c r="J788" s="15">
        <f>H788*I788</f>
        <v>0</v>
      </c>
      <c r="K788" s="34"/>
      <c r="L788" s="35">
        <f>H788*K788</f>
        <v>0</v>
      </c>
      <c r="M788" s="34"/>
      <c r="N788" s="35">
        <f>H788*M788</f>
        <v>0</v>
      </c>
      <c r="O788" s="15">
        <v>21</v>
      </c>
      <c r="P788" s="15">
        <f>J788*(O788/100)</f>
        <v>0</v>
      </c>
      <c r="Q788" s="15">
        <f>J788+P788</f>
        <v>0</v>
      </c>
    </row>
    <row r="789" spans="1:17" s="30" customFormat="1" ht="12" outlineLevel="3" x14ac:dyDescent="0.2">
      <c r="A789" s="12">
        <v>4</v>
      </c>
      <c r="B789" s="31" t="s">
        <v>324</v>
      </c>
      <c r="C789" s="32" t="s">
        <v>1801</v>
      </c>
      <c r="D789" s="32"/>
      <c r="E789" s="13" t="s">
        <v>7</v>
      </c>
      <c r="F789" s="33">
        <v>382.99999999999994</v>
      </c>
      <c r="G789" s="14">
        <v>0</v>
      </c>
      <c r="H789" s="33">
        <f>F789*(1+G789/100)</f>
        <v>382.99999999999994</v>
      </c>
      <c r="I789" s="475"/>
      <c r="J789" s="15">
        <f>H789*I789</f>
        <v>0</v>
      </c>
      <c r="K789" s="34"/>
      <c r="L789" s="35">
        <f>H789*K789</f>
        <v>0</v>
      </c>
      <c r="M789" s="34">
        <v>1.4999999999999999E-4</v>
      </c>
      <c r="N789" s="35">
        <f>H789*M789</f>
        <v>5.7449999999999987E-2</v>
      </c>
      <c r="O789" s="15">
        <v>21</v>
      </c>
      <c r="P789" s="15">
        <f>J789*(O789/100)</f>
        <v>0</v>
      </c>
      <c r="Q789" s="15">
        <f>J789+P789</f>
        <v>0</v>
      </c>
    </row>
    <row r="790" spans="1:17" s="36" customFormat="1" ht="11.25" outlineLevel="4" x14ac:dyDescent="0.2">
      <c r="A790" s="37"/>
      <c r="B790" s="38"/>
      <c r="C790" s="39" t="s">
        <v>63</v>
      </c>
      <c r="D790" s="39"/>
      <c r="E790" s="38"/>
      <c r="F790" s="40">
        <v>0</v>
      </c>
      <c r="G790" s="41"/>
      <c r="H790" s="42"/>
      <c r="I790" s="482"/>
      <c r="J790" s="43"/>
      <c r="K790" s="44"/>
      <c r="L790" s="41"/>
      <c r="M790" s="41"/>
      <c r="N790" s="41"/>
      <c r="O790" s="58" t="s">
        <v>2</v>
      </c>
      <c r="P790" s="41"/>
      <c r="Q790" s="41"/>
    </row>
    <row r="791" spans="1:17" s="36" customFormat="1" ht="11.25" outlineLevel="4" x14ac:dyDescent="0.2">
      <c r="A791" s="37"/>
      <c r="B791" s="38"/>
      <c r="C791" s="39" t="s">
        <v>1109</v>
      </c>
      <c r="D791" s="39"/>
      <c r="E791" s="38"/>
      <c r="F791" s="40">
        <v>90.3</v>
      </c>
      <c r="G791" s="41"/>
      <c r="H791" s="42"/>
      <c r="I791" s="482"/>
      <c r="J791" s="43"/>
      <c r="K791" s="44"/>
      <c r="L791" s="41"/>
      <c r="M791" s="41"/>
      <c r="N791" s="41"/>
      <c r="O791" s="58" t="s">
        <v>2</v>
      </c>
      <c r="P791" s="41"/>
      <c r="Q791" s="41"/>
    </row>
    <row r="792" spans="1:17" s="36" customFormat="1" ht="11.25" outlineLevel="4" x14ac:dyDescent="0.2">
      <c r="A792" s="37"/>
      <c r="B792" s="38"/>
      <c r="C792" s="39" t="s">
        <v>1110</v>
      </c>
      <c r="D792" s="39"/>
      <c r="E792" s="38"/>
      <c r="F792" s="40">
        <v>116.1</v>
      </c>
      <c r="G792" s="41"/>
      <c r="H792" s="42"/>
      <c r="I792" s="482"/>
      <c r="J792" s="43"/>
      <c r="K792" s="44"/>
      <c r="L792" s="41"/>
      <c r="M792" s="41"/>
      <c r="N792" s="41"/>
      <c r="O792" s="58" t="s">
        <v>2</v>
      </c>
      <c r="P792" s="41"/>
      <c r="Q792" s="41"/>
    </row>
    <row r="793" spans="1:17" s="36" customFormat="1" ht="11.25" outlineLevel="4" x14ac:dyDescent="0.2">
      <c r="A793" s="37"/>
      <c r="B793" s="38"/>
      <c r="C793" s="39" t="s">
        <v>1111</v>
      </c>
      <c r="D793" s="39"/>
      <c r="E793" s="38"/>
      <c r="F793" s="40">
        <v>12.899999999999999</v>
      </c>
      <c r="G793" s="41"/>
      <c r="H793" s="42"/>
      <c r="I793" s="482"/>
      <c r="J793" s="43"/>
      <c r="K793" s="44"/>
      <c r="L793" s="41"/>
      <c r="M793" s="41"/>
      <c r="N793" s="41"/>
      <c r="O793" s="58" t="s">
        <v>2</v>
      </c>
      <c r="P793" s="41"/>
      <c r="Q793" s="41"/>
    </row>
    <row r="794" spans="1:17" s="36" customFormat="1" ht="11.25" outlineLevel="4" x14ac:dyDescent="0.2">
      <c r="A794" s="37"/>
      <c r="B794" s="38"/>
      <c r="C794" s="39" t="s">
        <v>1465</v>
      </c>
      <c r="D794" s="39"/>
      <c r="E794" s="38"/>
      <c r="F794" s="40">
        <v>64.5</v>
      </c>
      <c r="G794" s="41"/>
      <c r="H794" s="42"/>
      <c r="I794" s="482"/>
      <c r="J794" s="43"/>
      <c r="K794" s="44"/>
      <c r="L794" s="41"/>
      <c r="M794" s="41"/>
      <c r="N794" s="41"/>
      <c r="O794" s="58" t="s">
        <v>2</v>
      </c>
      <c r="P794" s="41"/>
      <c r="Q794" s="41"/>
    </row>
    <row r="795" spans="1:17" s="36" customFormat="1" ht="11.25" outlineLevel="4" x14ac:dyDescent="0.2">
      <c r="A795" s="37"/>
      <c r="B795" s="38"/>
      <c r="C795" s="39" t="s">
        <v>758</v>
      </c>
      <c r="D795" s="39"/>
      <c r="E795" s="38"/>
      <c r="F795" s="40">
        <v>45</v>
      </c>
      <c r="G795" s="41"/>
      <c r="H795" s="42"/>
      <c r="I795" s="482"/>
      <c r="J795" s="43"/>
      <c r="K795" s="44"/>
      <c r="L795" s="41"/>
      <c r="M795" s="41"/>
      <c r="N795" s="41"/>
      <c r="O795" s="58" t="s">
        <v>2</v>
      </c>
      <c r="P795" s="41"/>
      <c r="Q795" s="41"/>
    </row>
    <row r="796" spans="1:17" s="36" customFormat="1" ht="11.25" outlineLevel="4" x14ac:dyDescent="0.2">
      <c r="A796" s="37"/>
      <c r="B796" s="38"/>
      <c r="C796" s="39" t="s">
        <v>1</v>
      </c>
      <c r="D796" s="39"/>
      <c r="E796" s="38"/>
      <c r="F796" s="40">
        <v>328.79999999999995</v>
      </c>
      <c r="G796" s="41"/>
      <c r="H796" s="42"/>
      <c r="I796" s="482"/>
      <c r="J796" s="43"/>
      <c r="K796" s="44"/>
      <c r="L796" s="41"/>
      <c r="M796" s="41"/>
      <c r="N796" s="41"/>
      <c r="O796" s="58" t="s">
        <v>2</v>
      </c>
      <c r="P796" s="41"/>
      <c r="Q796" s="41"/>
    </row>
    <row r="797" spans="1:17" s="36" customFormat="1" ht="11.25" outlineLevel="4" x14ac:dyDescent="0.2">
      <c r="A797" s="37"/>
      <c r="B797" s="38"/>
      <c r="C797" s="39" t="s">
        <v>684</v>
      </c>
      <c r="D797" s="39"/>
      <c r="E797" s="38"/>
      <c r="F797" s="40">
        <v>16.2</v>
      </c>
      <c r="G797" s="41"/>
      <c r="H797" s="42"/>
      <c r="I797" s="482"/>
      <c r="J797" s="43"/>
      <c r="K797" s="44"/>
      <c r="L797" s="41"/>
      <c r="M797" s="41"/>
      <c r="N797" s="41"/>
      <c r="O797" s="58" t="s">
        <v>2</v>
      </c>
      <c r="P797" s="41"/>
      <c r="Q797" s="41"/>
    </row>
    <row r="798" spans="1:17" s="36" customFormat="1" ht="11.25" outlineLevel="4" x14ac:dyDescent="0.2">
      <c r="A798" s="37"/>
      <c r="B798" s="38"/>
      <c r="C798" s="39" t="s">
        <v>652</v>
      </c>
      <c r="D798" s="39"/>
      <c r="E798" s="38"/>
      <c r="F798" s="40">
        <v>8</v>
      </c>
      <c r="G798" s="41"/>
      <c r="H798" s="42"/>
      <c r="I798" s="482"/>
      <c r="J798" s="43"/>
      <c r="K798" s="44"/>
      <c r="L798" s="41"/>
      <c r="M798" s="41"/>
      <c r="N798" s="41"/>
      <c r="O798" s="58" t="s">
        <v>2</v>
      </c>
      <c r="P798" s="41"/>
      <c r="Q798" s="41"/>
    </row>
    <row r="799" spans="1:17" s="36" customFormat="1" ht="11.25" outlineLevel="4" x14ac:dyDescent="0.2">
      <c r="A799" s="37"/>
      <c r="B799" s="38"/>
      <c r="C799" s="39" t="s">
        <v>1468</v>
      </c>
      <c r="D799" s="39"/>
      <c r="E799" s="38"/>
      <c r="F799" s="40">
        <v>30</v>
      </c>
      <c r="G799" s="41"/>
      <c r="H799" s="42"/>
      <c r="I799" s="482"/>
      <c r="J799" s="43"/>
      <c r="K799" s="44"/>
      <c r="L799" s="41"/>
      <c r="M799" s="41"/>
      <c r="N799" s="41"/>
      <c r="O799" s="58" t="s">
        <v>2</v>
      </c>
      <c r="P799" s="41"/>
      <c r="Q799" s="41"/>
    </row>
    <row r="800" spans="1:17" s="30" customFormat="1" ht="24" outlineLevel="3" x14ac:dyDescent="0.2">
      <c r="A800" s="12">
        <v>5</v>
      </c>
      <c r="B800" s="31" t="s">
        <v>328</v>
      </c>
      <c r="C800" s="32" t="s">
        <v>1871</v>
      </c>
      <c r="D800" s="32"/>
      <c r="E800" s="13" t="s">
        <v>7</v>
      </c>
      <c r="F800" s="33">
        <v>383</v>
      </c>
      <c r="G800" s="14">
        <v>0</v>
      </c>
      <c r="H800" s="33">
        <f>F800*(1+G800/100)</f>
        <v>383</v>
      </c>
      <c r="I800" s="475"/>
      <c r="J800" s="15">
        <f>H800*I800</f>
        <v>0</v>
      </c>
      <c r="K800" s="34">
        <v>2.0000000000000001E-4</v>
      </c>
      <c r="L800" s="35">
        <f>H800*K800</f>
        <v>7.6600000000000001E-2</v>
      </c>
      <c r="M800" s="34"/>
      <c r="N800" s="35">
        <f>H800*M800</f>
        <v>0</v>
      </c>
      <c r="O800" s="15">
        <v>21</v>
      </c>
      <c r="P800" s="15">
        <f>J800*(O800/100)</f>
        <v>0</v>
      </c>
      <c r="Q800" s="15">
        <f>J800+P800</f>
        <v>0</v>
      </c>
    </row>
    <row r="801" spans="1:17" s="30" customFormat="1" ht="24" outlineLevel="3" x14ac:dyDescent="0.2">
      <c r="A801" s="12">
        <v>6</v>
      </c>
      <c r="B801" s="31" t="s">
        <v>329</v>
      </c>
      <c r="C801" s="32" t="s">
        <v>1994</v>
      </c>
      <c r="D801" s="32"/>
      <c r="E801" s="13" t="s">
        <v>7</v>
      </c>
      <c r="F801" s="33">
        <v>1381.357</v>
      </c>
      <c r="G801" s="14">
        <v>0</v>
      </c>
      <c r="H801" s="33">
        <f>F801*(1+G801/100)</f>
        <v>1381.357</v>
      </c>
      <c r="I801" s="475"/>
      <c r="J801" s="15">
        <f>H801*I801</f>
        <v>0</v>
      </c>
      <c r="K801" s="34">
        <v>2.7999999999999998E-4</v>
      </c>
      <c r="L801" s="35">
        <f>H801*K801</f>
        <v>0.38677995999999998</v>
      </c>
      <c r="M801" s="34"/>
      <c r="N801" s="35">
        <f>H801*M801</f>
        <v>0</v>
      </c>
      <c r="O801" s="15">
        <v>21</v>
      </c>
      <c r="P801" s="15">
        <f>J801*(O801/100)</f>
        <v>0</v>
      </c>
      <c r="Q801" s="15">
        <f>J801+P801</f>
        <v>0</v>
      </c>
    </row>
    <row r="802" spans="1:17" s="36" customFormat="1" ht="11.25" outlineLevel="4" x14ac:dyDescent="0.2">
      <c r="A802" s="37"/>
      <c r="B802" s="38"/>
      <c r="C802" s="39" t="s">
        <v>741</v>
      </c>
      <c r="D802" s="39"/>
      <c r="E802" s="38"/>
      <c r="F802" s="40">
        <v>328.8</v>
      </c>
      <c r="G802" s="41"/>
      <c r="H802" s="42"/>
      <c r="I802" s="482"/>
      <c r="J802" s="43"/>
      <c r="K802" s="44"/>
      <c r="L802" s="41"/>
      <c r="M802" s="41"/>
      <c r="N802" s="41"/>
      <c r="O802" s="58" t="s">
        <v>2</v>
      </c>
      <c r="P802" s="41"/>
      <c r="Q802" s="41"/>
    </row>
    <row r="803" spans="1:17" s="36" customFormat="1" ht="11.25" outlineLevel="4" x14ac:dyDescent="0.2">
      <c r="A803" s="37"/>
      <c r="B803" s="38"/>
      <c r="C803" s="39" t="s">
        <v>1488</v>
      </c>
      <c r="D803" s="39"/>
      <c r="E803" s="38"/>
      <c r="F803" s="40">
        <v>641.49699999999996</v>
      </c>
      <c r="G803" s="41"/>
      <c r="H803" s="42"/>
      <c r="I803" s="482"/>
      <c r="J803" s="43"/>
      <c r="K803" s="44"/>
      <c r="L803" s="41"/>
      <c r="M803" s="41"/>
      <c r="N803" s="41"/>
      <c r="O803" s="58" t="s">
        <v>2</v>
      </c>
      <c r="P803" s="41"/>
      <c r="Q803" s="41"/>
    </row>
    <row r="804" spans="1:17" s="36" customFormat="1" ht="11.25" outlineLevel="4" x14ac:dyDescent="0.2">
      <c r="A804" s="37"/>
      <c r="B804" s="38"/>
      <c r="C804" s="39" t="s">
        <v>684</v>
      </c>
      <c r="D804" s="39"/>
      <c r="E804" s="38"/>
      <c r="F804" s="40">
        <v>16.2</v>
      </c>
      <c r="G804" s="41"/>
      <c r="H804" s="42"/>
      <c r="I804" s="482"/>
      <c r="J804" s="43"/>
      <c r="K804" s="44"/>
      <c r="L804" s="41"/>
      <c r="M804" s="41"/>
      <c r="N804" s="41"/>
      <c r="O804" s="58" t="s">
        <v>2</v>
      </c>
      <c r="P804" s="41"/>
      <c r="Q804" s="41"/>
    </row>
    <row r="805" spans="1:17" s="36" customFormat="1" ht="11.25" outlineLevel="4" x14ac:dyDescent="0.2">
      <c r="A805" s="37"/>
      <c r="B805" s="38"/>
      <c r="C805" s="39" t="s">
        <v>493</v>
      </c>
      <c r="D805" s="39"/>
      <c r="E805" s="38"/>
      <c r="F805" s="40">
        <v>8</v>
      </c>
      <c r="G805" s="41"/>
      <c r="H805" s="42"/>
      <c r="I805" s="482"/>
      <c r="J805" s="43"/>
      <c r="K805" s="44"/>
      <c r="L805" s="41"/>
      <c r="M805" s="41"/>
      <c r="N805" s="41"/>
      <c r="O805" s="58" t="s">
        <v>2</v>
      </c>
      <c r="P805" s="41"/>
      <c r="Q805" s="41"/>
    </row>
    <row r="806" spans="1:17" s="36" customFormat="1" ht="11.25" outlineLevel="4" x14ac:dyDescent="0.2">
      <c r="A806" s="37"/>
      <c r="B806" s="38"/>
      <c r="C806" s="39" t="s">
        <v>1379</v>
      </c>
      <c r="D806" s="39"/>
      <c r="E806" s="38"/>
      <c r="F806" s="40">
        <v>356.86</v>
      </c>
      <c r="G806" s="41"/>
      <c r="H806" s="42"/>
      <c r="I806" s="482"/>
      <c r="J806" s="43"/>
      <c r="K806" s="44"/>
      <c r="L806" s="41"/>
      <c r="M806" s="41"/>
      <c r="N806" s="41"/>
      <c r="O806" s="58" t="s">
        <v>2</v>
      </c>
      <c r="P806" s="41"/>
      <c r="Q806" s="41"/>
    </row>
    <row r="807" spans="1:17" s="36" customFormat="1" ht="11.25" outlineLevel="4" x14ac:dyDescent="0.2">
      <c r="A807" s="37"/>
      <c r="B807" s="38"/>
      <c r="C807" s="39" t="s">
        <v>1468</v>
      </c>
      <c r="D807" s="39"/>
      <c r="E807" s="38"/>
      <c r="F807" s="40">
        <v>30</v>
      </c>
      <c r="G807" s="41"/>
      <c r="H807" s="42"/>
      <c r="I807" s="482"/>
      <c r="J807" s="43"/>
      <c r="K807" s="44"/>
      <c r="L807" s="41"/>
      <c r="M807" s="41"/>
      <c r="N807" s="41"/>
      <c r="O807" s="58" t="s">
        <v>2</v>
      </c>
      <c r="P807" s="41"/>
      <c r="Q807" s="41"/>
    </row>
    <row r="808" spans="1:17" s="30" customFormat="1" ht="12" outlineLevel="3" x14ac:dyDescent="0.2">
      <c r="A808" s="12">
        <v>7</v>
      </c>
      <c r="B808" s="31" t="s">
        <v>600</v>
      </c>
      <c r="C808" s="32" t="s">
        <v>1816</v>
      </c>
      <c r="D808" s="32"/>
      <c r="E808" s="13" t="s">
        <v>7</v>
      </c>
      <c r="F808" s="33">
        <v>1024.4970000000001</v>
      </c>
      <c r="G808" s="14">
        <v>0</v>
      </c>
      <c r="H808" s="33">
        <f>F808*(1+G808/100)</f>
        <v>1024.4970000000001</v>
      </c>
      <c r="I808" s="475"/>
      <c r="J808" s="15">
        <f>H808*I808</f>
        <v>0</v>
      </c>
      <c r="K808" s="34"/>
      <c r="L808" s="35">
        <f>H808*K808</f>
        <v>0</v>
      </c>
      <c r="M808" s="34"/>
      <c r="N808" s="35">
        <f>H808*M808</f>
        <v>0</v>
      </c>
      <c r="O808" s="15">
        <v>21</v>
      </c>
      <c r="P808" s="15">
        <f>J808*(O808/100)</f>
        <v>0</v>
      </c>
      <c r="Q808" s="15">
        <f>J808+P808</f>
        <v>0</v>
      </c>
    </row>
    <row r="809" spans="1:17" s="36" customFormat="1" ht="11.25" outlineLevel="4" x14ac:dyDescent="0.2">
      <c r="A809" s="37"/>
      <c r="B809" s="38"/>
      <c r="C809" s="39" t="s">
        <v>741</v>
      </c>
      <c r="D809" s="39"/>
      <c r="E809" s="38"/>
      <c r="F809" s="40">
        <v>328.8</v>
      </c>
      <c r="G809" s="41"/>
      <c r="H809" s="42"/>
      <c r="I809" s="482"/>
      <c r="J809" s="43"/>
      <c r="K809" s="44"/>
      <c r="L809" s="41"/>
      <c r="M809" s="41"/>
      <c r="N809" s="41"/>
      <c r="O809" s="58" t="s">
        <v>2</v>
      </c>
      <c r="P809" s="41"/>
      <c r="Q809" s="41"/>
    </row>
    <row r="810" spans="1:17" s="36" customFormat="1" ht="11.25" outlineLevel="4" x14ac:dyDescent="0.2">
      <c r="A810" s="37"/>
      <c r="B810" s="38"/>
      <c r="C810" s="39" t="s">
        <v>1488</v>
      </c>
      <c r="D810" s="39"/>
      <c r="E810" s="38"/>
      <c r="F810" s="40">
        <v>641.49699999999996</v>
      </c>
      <c r="G810" s="41"/>
      <c r="H810" s="42"/>
      <c r="I810" s="482"/>
      <c r="J810" s="43"/>
      <c r="K810" s="44"/>
      <c r="L810" s="41"/>
      <c r="M810" s="41"/>
      <c r="N810" s="41"/>
      <c r="O810" s="58" t="s">
        <v>2</v>
      </c>
      <c r="P810" s="41"/>
      <c r="Q810" s="41"/>
    </row>
    <row r="811" spans="1:17" s="36" customFormat="1" ht="11.25" outlineLevel="4" x14ac:dyDescent="0.2">
      <c r="A811" s="37"/>
      <c r="B811" s="38"/>
      <c r="C811" s="39" t="s">
        <v>684</v>
      </c>
      <c r="D811" s="39"/>
      <c r="E811" s="38"/>
      <c r="F811" s="40">
        <v>16.2</v>
      </c>
      <c r="G811" s="41"/>
      <c r="H811" s="42"/>
      <c r="I811" s="482"/>
      <c r="J811" s="43"/>
      <c r="K811" s="44"/>
      <c r="L811" s="41"/>
      <c r="M811" s="41"/>
      <c r="N811" s="41"/>
      <c r="O811" s="58" t="s">
        <v>2</v>
      </c>
      <c r="P811" s="41"/>
      <c r="Q811" s="41"/>
    </row>
    <row r="812" spans="1:17" s="36" customFormat="1" ht="11.25" outlineLevel="4" x14ac:dyDescent="0.2">
      <c r="A812" s="37"/>
      <c r="B812" s="38"/>
      <c r="C812" s="39" t="s">
        <v>652</v>
      </c>
      <c r="D812" s="39"/>
      <c r="E812" s="38"/>
      <c r="F812" s="40">
        <v>8</v>
      </c>
      <c r="G812" s="41"/>
      <c r="H812" s="42"/>
      <c r="I812" s="482"/>
      <c r="J812" s="43"/>
      <c r="K812" s="44"/>
      <c r="L812" s="41"/>
      <c r="M812" s="41"/>
      <c r="N812" s="41"/>
      <c r="O812" s="58" t="s">
        <v>2</v>
      </c>
      <c r="P812" s="41"/>
      <c r="Q812" s="41"/>
    </row>
    <row r="813" spans="1:17" s="36" customFormat="1" ht="11.25" outlineLevel="4" x14ac:dyDescent="0.2">
      <c r="A813" s="37"/>
      <c r="B813" s="38"/>
      <c r="C813" s="39" t="s">
        <v>1468</v>
      </c>
      <c r="D813" s="39"/>
      <c r="E813" s="38"/>
      <c r="F813" s="40">
        <v>30</v>
      </c>
      <c r="G813" s="41"/>
      <c r="H813" s="42"/>
      <c r="I813" s="482"/>
      <c r="J813" s="43"/>
      <c r="K813" s="44"/>
      <c r="L813" s="41"/>
      <c r="M813" s="41"/>
      <c r="N813" s="41"/>
      <c r="O813" s="58" t="s">
        <v>2</v>
      </c>
      <c r="P813" s="41"/>
      <c r="Q813" s="41"/>
    </row>
    <row r="814" spans="1:17" s="30" customFormat="1" ht="12" outlineLevel="3" x14ac:dyDescent="0.2">
      <c r="A814" s="12">
        <v>8</v>
      </c>
      <c r="B814" s="31" t="s">
        <v>322</v>
      </c>
      <c r="C814" s="32" t="s">
        <v>1585</v>
      </c>
      <c r="D814" s="32" t="s">
        <v>57</v>
      </c>
      <c r="E814" s="13" t="s">
        <v>7</v>
      </c>
      <c r="F814" s="33">
        <v>71</v>
      </c>
      <c r="G814" s="14">
        <v>0</v>
      </c>
      <c r="H814" s="33">
        <f>F814*(1+G814/100)</f>
        <v>71</v>
      </c>
      <c r="I814" s="475"/>
      <c r="J814" s="15">
        <f>H814*I814</f>
        <v>0</v>
      </c>
      <c r="K814" s="34">
        <v>1.5E-3</v>
      </c>
      <c r="L814" s="35">
        <f>H814*K814</f>
        <v>0.1065</v>
      </c>
      <c r="M814" s="34"/>
      <c r="N814" s="35">
        <f>H814*M814</f>
        <v>0</v>
      </c>
      <c r="O814" s="15">
        <v>21</v>
      </c>
      <c r="P814" s="15">
        <f>J814*(O814/100)</f>
        <v>0</v>
      </c>
      <c r="Q814" s="15">
        <f>J814+P814</f>
        <v>0</v>
      </c>
    </row>
    <row r="815" spans="1:17" s="30" customFormat="1" ht="12" outlineLevel="3" x14ac:dyDescent="0.2">
      <c r="A815" s="12">
        <v>9</v>
      </c>
      <c r="B815" s="31" t="s">
        <v>321</v>
      </c>
      <c r="C815" s="32" t="s">
        <v>1654</v>
      </c>
      <c r="D815" s="32" t="s">
        <v>57</v>
      </c>
      <c r="E815" s="13" t="s">
        <v>7</v>
      </c>
      <c r="F815" s="33">
        <v>71</v>
      </c>
      <c r="G815" s="14">
        <v>0</v>
      </c>
      <c r="H815" s="33">
        <f>F815*(1+G815/100)</f>
        <v>71</v>
      </c>
      <c r="I815" s="475"/>
      <c r="J815" s="15">
        <f>H815*I815</f>
        <v>0</v>
      </c>
      <c r="K815" s="34"/>
      <c r="L815" s="35">
        <f>H815*K815</f>
        <v>0</v>
      </c>
      <c r="M815" s="34"/>
      <c r="N815" s="35">
        <f>H815*M815</f>
        <v>0</v>
      </c>
      <c r="O815" s="15">
        <v>21</v>
      </c>
      <c r="P815" s="15">
        <f>J815*(O815/100)</f>
        <v>0</v>
      </c>
      <c r="Q815" s="15">
        <f>J815+P815</f>
        <v>0</v>
      </c>
    </row>
    <row r="816" spans="1:17" s="30" customFormat="1" ht="12" outlineLevel="3" x14ac:dyDescent="0.2">
      <c r="A816" s="12">
        <v>10</v>
      </c>
      <c r="B816" s="31" t="s">
        <v>597</v>
      </c>
      <c r="C816" s="32" t="s">
        <v>1578</v>
      </c>
      <c r="D816" s="32" t="s">
        <v>57</v>
      </c>
      <c r="E816" s="13" t="s">
        <v>7</v>
      </c>
      <c r="F816" s="33">
        <v>71</v>
      </c>
      <c r="G816" s="14">
        <v>0</v>
      </c>
      <c r="H816" s="33">
        <f>F816*(1+G816/100)</f>
        <v>71</v>
      </c>
      <c r="I816" s="475"/>
      <c r="J816" s="15">
        <f>H816*I816</f>
        <v>0</v>
      </c>
      <c r="K816" s="34">
        <v>8.0000000000000007E-5</v>
      </c>
      <c r="L816" s="35">
        <f>H816*K816</f>
        <v>5.6800000000000002E-3</v>
      </c>
      <c r="M816" s="34"/>
      <c r="N816" s="35">
        <f>H816*M816</f>
        <v>0</v>
      </c>
      <c r="O816" s="15">
        <v>21</v>
      </c>
      <c r="P816" s="15">
        <f>J816*(O816/100)</f>
        <v>0</v>
      </c>
      <c r="Q816" s="15">
        <f>J816+P816</f>
        <v>0</v>
      </c>
    </row>
    <row r="817" spans="1:17" s="60" customFormat="1" ht="12.75" customHeight="1" outlineLevel="3" x14ac:dyDescent="0.2">
      <c r="A817" s="61"/>
      <c r="B817" s="62"/>
      <c r="C817" s="63"/>
      <c r="D817" s="65"/>
      <c r="E817" s="62"/>
      <c r="F817" s="64"/>
      <c r="G817" s="65"/>
      <c r="H817" s="64"/>
      <c r="I817" s="483"/>
      <c r="J817" s="66"/>
      <c r="K817" s="67"/>
      <c r="L817" s="65"/>
      <c r="M817" s="65"/>
      <c r="N817" s="65"/>
      <c r="O817" s="59" t="s">
        <v>2</v>
      </c>
      <c r="P817" s="65"/>
      <c r="Q817" s="65"/>
    </row>
    <row r="818" spans="1:17" s="60" customFormat="1" ht="12.75" customHeight="1" outlineLevel="2" x14ac:dyDescent="0.2">
      <c r="A818" s="61"/>
      <c r="B818" s="62"/>
      <c r="C818" s="63"/>
      <c r="D818" s="65"/>
      <c r="E818" s="62"/>
      <c r="F818" s="64"/>
      <c r="G818" s="65"/>
      <c r="H818" s="64"/>
      <c r="I818" s="483"/>
      <c r="J818" s="66"/>
      <c r="K818" s="67"/>
      <c r="L818" s="65"/>
      <c r="M818" s="65"/>
      <c r="N818" s="65"/>
      <c r="O818" s="59" t="s">
        <v>2</v>
      </c>
      <c r="P818" s="65"/>
      <c r="Q818" s="65"/>
    </row>
    <row r="819" spans="1:17" s="193" customFormat="1" ht="18.75" customHeight="1" outlineLevel="1" x14ac:dyDescent="0.2">
      <c r="A819" s="194"/>
      <c r="B819" s="195"/>
      <c r="C819" s="195" t="s">
        <v>1574</v>
      </c>
      <c r="D819" s="196"/>
      <c r="E819" s="197"/>
      <c r="F819" s="198"/>
      <c r="G819" s="199"/>
      <c r="H819" s="198"/>
      <c r="I819" s="480"/>
      <c r="J819" s="200">
        <f>SUBTOTAL(9,J820:J830)</f>
        <v>0</v>
      </c>
      <c r="K819" s="190"/>
      <c r="L819" s="191">
        <f>SUBTOTAL(9,L820:L830)</f>
        <v>0</v>
      </c>
      <c r="M819" s="189"/>
      <c r="N819" s="191">
        <f>SUBTOTAL(9,N820:N830)</f>
        <v>0</v>
      </c>
      <c r="O819" s="192" t="s">
        <v>2</v>
      </c>
      <c r="P819" s="187">
        <f>SUBTOTAL(9,P820:P830)</f>
        <v>0</v>
      </c>
      <c r="Q819" s="187">
        <f>SUBTOTAL(9,Q820:Q830)</f>
        <v>0</v>
      </c>
    </row>
    <row r="820" spans="1:17" s="21" customFormat="1" ht="16.5" customHeight="1" outlineLevel="2" x14ac:dyDescent="0.2">
      <c r="A820" s="22"/>
      <c r="B820" s="23"/>
      <c r="C820" s="23" t="s">
        <v>1669</v>
      </c>
      <c r="D820" s="29"/>
      <c r="E820" s="6"/>
      <c r="F820" s="24"/>
      <c r="G820" s="25"/>
      <c r="H820" s="24"/>
      <c r="I820" s="481"/>
      <c r="J820" s="26">
        <f>SUBTOTAL(9,J821:J823)</f>
        <v>0</v>
      </c>
      <c r="K820" s="27"/>
      <c r="L820" s="28">
        <f>SUBTOTAL(9,L821:L823)</f>
        <v>0</v>
      </c>
      <c r="M820" s="25"/>
      <c r="N820" s="28">
        <f>SUBTOTAL(9,N821:N823)</f>
        <v>0</v>
      </c>
      <c r="O820" s="57" t="s">
        <v>2</v>
      </c>
      <c r="P820" s="26">
        <f>SUBTOTAL(9,P821:P823)</f>
        <v>0</v>
      </c>
      <c r="Q820" s="26">
        <f>SUBTOTAL(9,Q821:Q823)</f>
        <v>0</v>
      </c>
    </row>
    <row r="821" spans="1:17" s="30" customFormat="1" ht="24" outlineLevel="3" x14ac:dyDescent="0.2">
      <c r="A821" s="12">
        <v>1</v>
      </c>
      <c r="B821" s="31" t="s">
        <v>112</v>
      </c>
      <c r="C821" s="32" t="s">
        <v>1918</v>
      </c>
      <c r="D821" s="32"/>
      <c r="E821" s="13" t="s">
        <v>27</v>
      </c>
      <c r="F821" s="33">
        <v>1</v>
      </c>
      <c r="G821" s="14">
        <v>0</v>
      </c>
      <c r="H821" s="33">
        <f>F821*(1+G821/100)</f>
        <v>1</v>
      </c>
      <c r="I821" s="475"/>
      <c r="J821" s="15">
        <f>H821*I821</f>
        <v>0</v>
      </c>
      <c r="K821" s="34"/>
      <c r="L821" s="35">
        <f>H821*K821</f>
        <v>0</v>
      </c>
      <c r="M821" s="34"/>
      <c r="N821" s="35">
        <f>H821*M821</f>
        <v>0</v>
      </c>
      <c r="O821" s="15">
        <v>21</v>
      </c>
      <c r="P821" s="15">
        <f>J821*(O821/100)</f>
        <v>0</v>
      </c>
      <c r="Q821" s="15">
        <f>J821+P821</f>
        <v>0</v>
      </c>
    </row>
    <row r="822" spans="1:17" s="30" customFormat="1" ht="24" outlineLevel="3" x14ac:dyDescent="0.2">
      <c r="A822" s="12">
        <v>2</v>
      </c>
      <c r="B822" s="31" t="s">
        <v>113</v>
      </c>
      <c r="C822" s="32" t="s">
        <v>1886</v>
      </c>
      <c r="D822" s="32"/>
      <c r="E822" s="13" t="s">
        <v>27</v>
      </c>
      <c r="F822" s="33">
        <v>1</v>
      </c>
      <c r="G822" s="14">
        <v>0</v>
      </c>
      <c r="H822" s="33">
        <f>F822*(1+G822/100)</f>
        <v>1</v>
      </c>
      <c r="I822" s="475"/>
      <c r="J822" s="15">
        <f>H822*I822</f>
        <v>0</v>
      </c>
      <c r="K822" s="34"/>
      <c r="L822" s="35">
        <f>H822*K822</f>
        <v>0</v>
      </c>
      <c r="M822" s="34"/>
      <c r="N822" s="35">
        <f>H822*M822</f>
        <v>0</v>
      </c>
      <c r="O822" s="15">
        <v>21</v>
      </c>
      <c r="P822" s="15">
        <f>J822*(O822/100)</f>
        <v>0</v>
      </c>
      <c r="Q822" s="15">
        <f>J822+P822</f>
        <v>0</v>
      </c>
    </row>
    <row r="823" spans="1:17" s="60" customFormat="1" ht="12.75" customHeight="1" outlineLevel="3" x14ac:dyDescent="0.2">
      <c r="A823" s="61"/>
      <c r="B823" s="62"/>
      <c r="C823" s="63"/>
      <c r="D823" s="65"/>
      <c r="E823" s="62"/>
      <c r="F823" s="64"/>
      <c r="G823" s="65"/>
      <c r="H823" s="64"/>
      <c r="I823" s="483"/>
      <c r="J823" s="66"/>
      <c r="K823" s="67"/>
      <c r="L823" s="65"/>
      <c r="M823" s="65"/>
      <c r="N823" s="65"/>
      <c r="O823" s="59" t="s">
        <v>2</v>
      </c>
      <c r="P823" s="65"/>
      <c r="Q823" s="65"/>
    </row>
    <row r="824" spans="1:17" s="21" customFormat="1" ht="16.5" customHeight="1" outlineLevel="2" x14ac:dyDescent="0.2">
      <c r="A824" s="22"/>
      <c r="B824" s="23"/>
      <c r="C824" s="23" t="s">
        <v>1480</v>
      </c>
      <c r="D824" s="29"/>
      <c r="E824" s="6"/>
      <c r="F824" s="24"/>
      <c r="G824" s="25"/>
      <c r="H824" s="24"/>
      <c r="I824" s="481"/>
      <c r="J824" s="26">
        <f>SUBTOTAL(9,J825:J829)</f>
        <v>0</v>
      </c>
      <c r="K824" s="27"/>
      <c r="L824" s="28">
        <f>SUBTOTAL(9,L825:L829)</f>
        <v>0</v>
      </c>
      <c r="M824" s="25"/>
      <c r="N824" s="28">
        <f>SUBTOTAL(9,N825:N829)</f>
        <v>0</v>
      </c>
      <c r="O824" s="57" t="s">
        <v>2</v>
      </c>
      <c r="P824" s="26">
        <f>SUBTOTAL(9,P825:P829)</f>
        <v>0</v>
      </c>
      <c r="Q824" s="26">
        <f>SUBTOTAL(9,Q825:Q829)</f>
        <v>0</v>
      </c>
    </row>
    <row r="825" spans="1:17" s="30" customFormat="1" ht="12" outlineLevel="3" x14ac:dyDescent="0.2">
      <c r="A825" s="12">
        <v>1</v>
      </c>
      <c r="B825" s="31" t="s">
        <v>114</v>
      </c>
      <c r="C825" s="32" t="s">
        <v>1539</v>
      </c>
      <c r="D825" s="32"/>
      <c r="E825" s="13" t="s">
        <v>27</v>
      </c>
      <c r="F825" s="33">
        <v>1</v>
      </c>
      <c r="G825" s="14">
        <v>0</v>
      </c>
      <c r="H825" s="33">
        <f>F825*(1+G825/100)</f>
        <v>1</v>
      </c>
      <c r="I825" s="475"/>
      <c r="J825" s="15">
        <f>H825*I825</f>
        <v>0</v>
      </c>
      <c r="K825" s="34"/>
      <c r="L825" s="35">
        <f>H825*K825</f>
        <v>0</v>
      </c>
      <c r="M825" s="34"/>
      <c r="N825" s="35">
        <f>H825*M825</f>
        <v>0</v>
      </c>
      <c r="O825" s="15">
        <v>21</v>
      </c>
      <c r="P825" s="15">
        <f>J825*(O825/100)</f>
        <v>0</v>
      </c>
      <c r="Q825" s="15">
        <f>J825+P825</f>
        <v>0</v>
      </c>
    </row>
    <row r="826" spans="1:17" s="30" customFormat="1" ht="12" outlineLevel="3" x14ac:dyDescent="0.2">
      <c r="A826" s="12">
        <v>2</v>
      </c>
      <c r="B826" s="31" t="s">
        <v>115</v>
      </c>
      <c r="C826" s="32" t="s">
        <v>1672</v>
      </c>
      <c r="D826" s="32"/>
      <c r="E826" s="13" t="s">
        <v>27</v>
      </c>
      <c r="F826" s="33">
        <v>1</v>
      </c>
      <c r="G826" s="14">
        <v>0</v>
      </c>
      <c r="H826" s="33">
        <f>F826*(1+G826/100)</f>
        <v>1</v>
      </c>
      <c r="I826" s="475"/>
      <c r="J826" s="15">
        <f>H826*I826</f>
        <v>0</v>
      </c>
      <c r="K826" s="34"/>
      <c r="L826" s="35">
        <f>H826*K826</f>
        <v>0</v>
      </c>
      <c r="M826" s="34"/>
      <c r="N826" s="35">
        <f>H826*M826</f>
        <v>0</v>
      </c>
      <c r="O826" s="15">
        <v>21</v>
      </c>
      <c r="P826" s="15">
        <f>J826*(O826/100)</f>
        <v>0</v>
      </c>
      <c r="Q826" s="15">
        <f>J826+P826</f>
        <v>0</v>
      </c>
    </row>
    <row r="827" spans="1:17" s="30" customFormat="1" ht="12" outlineLevel="3" x14ac:dyDescent="0.2">
      <c r="A827" s="12">
        <v>3</v>
      </c>
      <c r="B827" s="31" t="s">
        <v>116</v>
      </c>
      <c r="C827" s="32" t="s">
        <v>1673</v>
      </c>
      <c r="D827" s="32"/>
      <c r="E827" s="13" t="s">
        <v>27</v>
      </c>
      <c r="F827" s="33">
        <v>1</v>
      </c>
      <c r="G827" s="14">
        <v>0</v>
      </c>
      <c r="H827" s="33">
        <f>F827*(1+G827/100)</f>
        <v>1</v>
      </c>
      <c r="I827" s="475"/>
      <c r="J827" s="15">
        <f>H827*I827</f>
        <v>0</v>
      </c>
      <c r="K827" s="34"/>
      <c r="L827" s="35">
        <f>H827*K827</f>
        <v>0</v>
      </c>
      <c r="M827" s="34"/>
      <c r="N827" s="35">
        <f>H827*M827</f>
        <v>0</v>
      </c>
      <c r="O827" s="15">
        <v>21</v>
      </c>
      <c r="P827" s="15">
        <f>J827*(O827/100)</f>
        <v>0</v>
      </c>
      <c r="Q827" s="15">
        <f>J827+P827</f>
        <v>0</v>
      </c>
    </row>
    <row r="828" spans="1:17" s="30" customFormat="1" ht="12" outlineLevel="3" x14ac:dyDescent="0.2">
      <c r="A828" s="12">
        <v>4</v>
      </c>
      <c r="B828" s="31" t="s">
        <v>117</v>
      </c>
      <c r="C828" s="32" t="s">
        <v>1493</v>
      </c>
      <c r="D828" s="32"/>
      <c r="E828" s="13" t="s">
        <v>27</v>
      </c>
      <c r="F828" s="33">
        <v>1</v>
      </c>
      <c r="G828" s="14">
        <v>0</v>
      </c>
      <c r="H828" s="33">
        <f>F828*(1+G828/100)</f>
        <v>1</v>
      </c>
      <c r="I828" s="475"/>
      <c r="J828" s="15">
        <f>H828*I828</f>
        <v>0</v>
      </c>
      <c r="K828" s="34"/>
      <c r="L828" s="35">
        <f>H828*K828</f>
        <v>0</v>
      </c>
      <c r="M828" s="34"/>
      <c r="N828" s="35">
        <f>H828*M828</f>
        <v>0</v>
      </c>
      <c r="O828" s="15">
        <v>21</v>
      </c>
      <c r="P828" s="15">
        <f>J828*(O828/100)</f>
        <v>0</v>
      </c>
      <c r="Q828" s="15">
        <f>J828+P828</f>
        <v>0</v>
      </c>
    </row>
    <row r="829" spans="1:17" s="60" customFormat="1" ht="12.75" customHeight="1" outlineLevel="3" x14ac:dyDescent="0.2">
      <c r="A829" s="61"/>
      <c r="B829" s="62"/>
      <c r="C829" s="63"/>
      <c r="D829" s="65"/>
      <c r="E829" s="62"/>
      <c r="F829" s="64"/>
      <c r="G829" s="65"/>
      <c r="H829" s="64"/>
      <c r="I829" s="483"/>
      <c r="J829" s="66"/>
      <c r="K829" s="67"/>
      <c r="L829" s="65"/>
      <c r="M829" s="65"/>
      <c r="N829" s="65"/>
      <c r="O829" s="59" t="s">
        <v>2</v>
      </c>
      <c r="P829" s="65"/>
      <c r="Q829" s="65"/>
    </row>
    <row r="830" spans="1:17" s="60" customFormat="1" ht="12.75" customHeight="1" outlineLevel="2" x14ac:dyDescent="0.2">
      <c r="A830" s="61"/>
      <c r="B830" s="62"/>
      <c r="C830" s="63"/>
      <c r="D830" s="65"/>
      <c r="E830" s="62"/>
      <c r="F830" s="64"/>
      <c r="G830" s="65"/>
      <c r="H830" s="64"/>
      <c r="I830" s="483"/>
      <c r="J830" s="66"/>
      <c r="K830" s="67"/>
      <c r="L830" s="65"/>
      <c r="M830" s="65"/>
      <c r="N830" s="65"/>
      <c r="O830" s="59" t="s">
        <v>2</v>
      </c>
      <c r="P830" s="65"/>
      <c r="Q830" s="65"/>
    </row>
    <row r="831" spans="1:17" s="60" customFormat="1" ht="12.75" customHeight="1" outlineLevel="1" x14ac:dyDescent="0.2">
      <c r="A831" s="61"/>
      <c r="B831" s="62"/>
      <c r="C831" s="63"/>
      <c r="D831" s="65"/>
      <c r="E831" s="62"/>
      <c r="F831" s="64"/>
      <c r="G831" s="65"/>
      <c r="H831" s="64"/>
      <c r="I831" s="483"/>
      <c r="J831" s="66"/>
      <c r="K831" s="67"/>
      <c r="L831" s="65"/>
      <c r="M831" s="65"/>
      <c r="N831" s="65"/>
      <c r="O831" s="59" t="s">
        <v>2</v>
      </c>
      <c r="P831" s="65"/>
      <c r="Q831" s="65"/>
    </row>
    <row r="832" spans="1:17" s="60" customFormat="1" ht="12.75" customHeight="1" x14ac:dyDescent="0.2">
      <c r="A832" s="61"/>
      <c r="B832" s="62"/>
      <c r="C832" s="63"/>
      <c r="D832" s="65"/>
      <c r="E832" s="62"/>
      <c r="F832" s="64"/>
      <c r="G832" s="65"/>
      <c r="H832" s="64"/>
      <c r="I832" s="483"/>
      <c r="J832" s="66"/>
      <c r="K832" s="67"/>
      <c r="L832" s="65"/>
      <c r="M832" s="65"/>
      <c r="N832" s="65"/>
      <c r="O832" s="59" t="s">
        <v>2</v>
      </c>
      <c r="P832" s="65"/>
      <c r="Q832" s="65"/>
    </row>
  </sheetData>
  <sheetProtection algorithmName="SHA-512" hashValue="V4ugYupwqyovmbzDhHoyf2LvKJBkW7N7b/aeFPREZsBJQ/BxrbdRXc+fK7VKnzD0W7ud6ZPNWZdDcdEjegQgGA==" saltValue="eg8TY1pg/l1U8YmVFdeT/A==" spinCount="100000" sheet="1" objects="1" scenarios="1"/>
  <protectedRanges>
    <protectedRange sqref="I1:I832" name="Oblast1"/>
  </protectedRanges>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outlinePr summaryBelow="0"/>
  </sheetPr>
  <dimension ref="A1:G384"/>
  <sheetViews>
    <sheetView showGridLines="0" view="pageBreakPreview" zoomScaleNormal="100" zoomScaleSheetLayoutView="100" workbookViewId="0">
      <pane ySplit="4" topLeftCell="A5" activePane="bottomLeft" state="frozen"/>
      <selection pane="bottomLeft" activeCell="F12" sqref="F12"/>
    </sheetView>
  </sheetViews>
  <sheetFormatPr defaultColWidth="11.5703125" defaultRowHeight="12" outlineLevelRow="2" x14ac:dyDescent="0.2"/>
  <cols>
    <col min="1" max="1" width="4.5703125" style="138" bestFit="1" customWidth="1"/>
    <col min="2" max="2" width="10.42578125" style="139" customWidth="1"/>
    <col min="3" max="3" width="88.7109375" style="138" customWidth="1"/>
    <col min="4" max="4" width="4.85546875" style="138" customWidth="1"/>
    <col min="5" max="5" width="12.85546875" style="138" customWidth="1"/>
    <col min="6" max="6" width="12" style="491" customWidth="1"/>
    <col min="7" max="7" width="15.28515625" style="138" customWidth="1"/>
    <col min="8" max="16384" width="11.5703125" style="138"/>
  </cols>
  <sheetData>
    <row r="1" spans="1:7" s="91" customFormat="1" ht="21.6" customHeight="1" x14ac:dyDescent="0.25">
      <c r="A1" s="85"/>
      <c r="B1" s="86"/>
      <c r="C1" s="86" t="s">
        <v>2051</v>
      </c>
      <c r="D1" s="87"/>
      <c r="E1" s="86"/>
      <c r="F1" s="485"/>
      <c r="G1" s="87"/>
    </row>
    <row r="2" spans="1:7" s="91" customFormat="1" ht="21.6" customHeight="1" x14ac:dyDescent="0.25">
      <c r="A2" s="85"/>
      <c r="B2" s="86"/>
      <c r="C2" s="86" t="s">
        <v>3116</v>
      </c>
      <c r="D2" s="87"/>
      <c r="E2" s="86"/>
      <c r="F2" s="485"/>
      <c r="G2" s="87"/>
    </row>
    <row r="3" spans="1:7" s="158" customFormat="1" ht="12.75" x14ac:dyDescent="0.2">
      <c r="A3" s="153"/>
      <c r="B3" s="154"/>
      <c r="C3" s="154"/>
      <c r="D3" s="155"/>
      <c r="E3" s="156"/>
      <c r="F3" s="486"/>
      <c r="G3" s="157"/>
    </row>
    <row r="4" spans="1:7" ht="12.75" thickBot="1" x14ac:dyDescent="0.25">
      <c r="A4" s="17" t="s">
        <v>125</v>
      </c>
      <c r="B4" s="17" t="s">
        <v>12</v>
      </c>
      <c r="C4" s="68" t="s">
        <v>71</v>
      </c>
      <c r="D4" s="17" t="s">
        <v>5</v>
      </c>
      <c r="E4" s="17" t="s">
        <v>526</v>
      </c>
      <c r="F4" s="477" t="s">
        <v>468</v>
      </c>
      <c r="G4" s="17" t="s">
        <v>33</v>
      </c>
    </row>
    <row r="6" spans="1:7" s="77" customFormat="1" ht="19.5" customHeight="1" x14ac:dyDescent="0.25">
      <c r="A6" s="78"/>
      <c r="B6" s="79"/>
      <c r="C6" s="79" t="s">
        <v>3117</v>
      </c>
      <c r="D6" s="80"/>
      <c r="E6" s="81"/>
      <c r="F6" s="487"/>
      <c r="G6" s="84">
        <f>SUBTOTAL(9,G7:G384)</f>
        <v>0</v>
      </c>
    </row>
    <row r="7" spans="1:7" s="161" customFormat="1" ht="18" customHeight="1" x14ac:dyDescent="0.2">
      <c r="A7" s="200"/>
      <c r="B7" s="200"/>
      <c r="C7" s="202" t="s">
        <v>3118</v>
      </c>
      <c r="D7" s="200" t="s">
        <v>2138</v>
      </c>
      <c r="E7" s="200" t="s">
        <v>2138</v>
      </c>
      <c r="F7" s="488" t="s">
        <v>2138</v>
      </c>
      <c r="G7" s="200">
        <f>SUBTOTAL(9,G8:G102)</f>
        <v>0</v>
      </c>
    </row>
    <row r="8" spans="1:7" s="140" customFormat="1" ht="16.5" customHeight="1" outlineLevel="1" x14ac:dyDescent="0.2">
      <c r="A8" s="141"/>
      <c r="B8" s="142"/>
      <c r="C8" s="142" t="s">
        <v>3119</v>
      </c>
      <c r="D8" s="143" t="s">
        <v>2138</v>
      </c>
      <c r="E8" s="144" t="s">
        <v>2138</v>
      </c>
      <c r="F8" s="489" t="s">
        <v>2138</v>
      </c>
      <c r="G8" s="145">
        <f>SUBTOTAL(9,G9:G46)</f>
        <v>0</v>
      </c>
    </row>
    <row r="9" spans="1:7" s="152" customFormat="1" ht="24" outlineLevel="2" x14ac:dyDescent="0.2">
      <c r="A9" s="146">
        <v>1</v>
      </c>
      <c r="B9" s="147" t="s">
        <v>2139</v>
      </c>
      <c r="C9" s="148" t="s">
        <v>2140</v>
      </c>
      <c r="D9" s="149" t="s">
        <v>26</v>
      </c>
      <c r="E9" s="150">
        <v>1</v>
      </c>
      <c r="F9" s="490"/>
      <c r="G9" s="151">
        <f>E9*F9</f>
        <v>0</v>
      </c>
    </row>
    <row r="10" spans="1:7" s="152" customFormat="1" ht="60" outlineLevel="2" x14ac:dyDescent="0.2">
      <c r="A10" s="146"/>
      <c r="B10" s="147"/>
      <c r="C10" s="148" t="s">
        <v>2141</v>
      </c>
      <c r="D10" s="149"/>
      <c r="E10" s="150"/>
      <c r="F10" s="490"/>
      <c r="G10" s="151"/>
    </row>
    <row r="11" spans="1:7" s="152" customFormat="1" outlineLevel="2" x14ac:dyDescent="0.2">
      <c r="A11" s="146">
        <v>2</v>
      </c>
      <c r="B11" s="147" t="s">
        <v>2142</v>
      </c>
      <c r="C11" s="148" t="s">
        <v>2143</v>
      </c>
      <c r="D11" s="149" t="s">
        <v>2144</v>
      </c>
      <c r="E11" s="150">
        <v>1</v>
      </c>
      <c r="F11" s="490"/>
      <c r="G11" s="151">
        <f t="shared" ref="G11:G46" si="0">E11*F11</f>
        <v>0</v>
      </c>
    </row>
    <row r="12" spans="1:7" s="152" customFormat="1" outlineLevel="2" x14ac:dyDescent="0.2">
      <c r="A12" s="146">
        <v>3</v>
      </c>
      <c r="B12" s="147" t="s">
        <v>2145</v>
      </c>
      <c r="C12" s="148" t="s">
        <v>2146</v>
      </c>
      <c r="D12" s="149" t="s">
        <v>26</v>
      </c>
      <c r="E12" s="150">
        <v>8</v>
      </c>
      <c r="F12" s="490"/>
      <c r="G12" s="151">
        <f t="shared" si="0"/>
        <v>0</v>
      </c>
    </row>
    <row r="13" spans="1:7" s="152" customFormat="1" outlineLevel="2" x14ac:dyDescent="0.2">
      <c r="A13" s="146">
        <v>4</v>
      </c>
      <c r="B13" s="147" t="s">
        <v>2147</v>
      </c>
      <c r="C13" s="148" t="s">
        <v>2148</v>
      </c>
      <c r="D13" s="149" t="s">
        <v>26</v>
      </c>
      <c r="E13" s="150">
        <v>2</v>
      </c>
      <c r="F13" s="490"/>
      <c r="G13" s="151">
        <f t="shared" si="0"/>
        <v>0</v>
      </c>
    </row>
    <row r="14" spans="1:7" s="152" customFormat="1" outlineLevel="2" x14ac:dyDescent="0.2">
      <c r="A14" s="146">
        <v>5</v>
      </c>
      <c r="B14" s="147" t="s">
        <v>2149</v>
      </c>
      <c r="C14" s="148" t="s">
        <v>2150</v>
      </c>
      <c r="D14" s="149" t="s">
        <v>26</v>
      </c>
      <c r="E14" s="150">
        <v>2</v>
      </c>
      <c r="F14" s="490"/>
      <c r="G14" s="151">
        <f t="shared" si="0"/>
        <v>0</v>
      </c>
    </row>
    <row r="15" spans="1:7" s="152" customFormat="1" outlineLevel="2" x14ac:dyDescent="0.2">
      <c r="A15" s="146">
        <v>6</v>
      </c>
      <c r="B15" s="147" t="s">
        <v>2151</v>
      </c>
      <c r="C15" s="148" t="s">
        <v>2152</v>
      </c>
      <c r="D15" s="149" t="s">
        <v>26</v>
      </c>
      <c r="E15" s="150">
        <v>2</v>
      </c>
      <c r="F15" s="490"/>
      <c r="G15" s="151">
        <f t="shared" si="0"/>
        <v>0</v>
      </c>
    </row>
    <row r="16" spans="1:7" s="152" customFormat="1" outlineLevel="2" x14ac:dyDescent="0.2">
      <c r="A16" s="146">
        <v>7</v>
      </c>
      <c r="B16" s="147" t="s">
        <v>2153</v>
      </c>
      <c r="C16" s="148" t="s">
        <v>2154</v>
      </c>
      <c r="D16" s="149" t="s">
        <v>26</v>
      </c>
      <c r="E16" s="150">
        <v>2</v>
      </c>
      <c r="F16" s="490"/>
      <c r="G16" s="151">
        <f t="shared" si="0"/>
        <v>0</v>
      </c>
    </row>
    <row r="17" spans="1:7" s="152" customFormat="1" outlineLevel="2" x14ac:dyDescent="0.2">
      <c r="A17" s="146">
        <v>8</v>
      </c>
      <c r="B17" s="147" t="s">
        <v>2155</v>
      </c>
      <c r="C17" s="148" t="s">
        <v>2156</v>
      </c>
      <c r="D17" s="149" t="s">
        <v>26</v>
      </c>
      <c r="E17" s="150">
        <v>2</v>
      </c>
      <c r="F17" s="490"/>
      <c r="G17" s="151">
        <f t="shared" si="0"/>
        <v>0</v>
      </c>
    </row>
    <row r="18" spans="1:7" s="152" customFormat="1" outlineLevel="2" x14ac:dyDescent="0.2">
      <c r="A18" s="146">
        <v>9</v>
      </c>
      <c r="B18" s="147" t="s">
        <v>2157</v>
      </c>
      <c r="C18" s="148" t="s">
        <v>2158</v>
      </c>
      <c r="D18" s="149" t="s">
        <v>26</v>
      </c>
      <c r="E18" s="150">
        <v>2</v>
      </c>
      <c r="F18" s="490"/>
      <c r="G18" s="151">
        <f t="shared" si="0"/>
        <v>0</v>
      </c>
    </row>
    <row r="19" spans="1:7" s="152" customFormat="1" outlineLevel="2" x14ac:dyDescent="0.2">
      <c r="A19" s="146">
        <v>10</v>
      </c>
      <c r="B19" s="147" t="s">
        <v>2159</v>
      </c>
      <c r="C19" s="148" t="s">
        <v>2160</v>
      </c>
      <c r="D19" s="149" t="s">
        <v>26</v>
      </c>
      <c r="E19" s="150">
        <v>2</v>
      </c>
      <c r="F19" s="490"/>
      <c r="G19" s="151">
        <f t="shared" si="0"/>
        <v>0</v>
      </c>
    </row>
    <row r="20" spans="1:7" s="152" customFormat="1" outlineLevel="2" x14ac:dyDescent="0.2">
      <c r="A20" s="146">
        <v>11</v>
      </c>
      <c r="B20" s="147" t="s">
        <v>2161</v>
      </c>
      <c r="C20" s="148" t="s">
        <v>2162</v>
      </c>
      <c r="D20" s="149" t="s">
        <v>26</v>
      </c>
      <c r="E20" s="150">
        <v>2</v>
      </c>
      <c r="F20" s="490"/>
      <c r="G20" s="151">
        <f t="shared" si="0"/>
        <v>0</v>
      </c>
    </row>
    <row r="21" spans="1:7" s="152" customFormat="1" outlineLevel="2" x14ac:dyDescent="0.2">
      <c r="A21" s="146">
        <v>12</v>
      </c>
      <c r="B21" s="147" t="s">
        <v>2163</v>
      </c>
      <c r="C21" s="148" t="s">
        <v>2164</v>
      </c>
      <c r="D21" s="149" t="s">
        <v>26</v>
      </c>
      <c r="E21" s="150">
        <v>2</v>
      </c>
      <c r="F21" s="490"/>
      <c r="G21" s="151">
        <f t="shared" si="0"/>
        <v>0</v>
      </c>
    </row>
    <row r="22" spans="1:7" s="152" customFormat="1" outlineLevel="2" x14ac:dyDescent="0.2">
      <c r="A22" s="146">
        <v>13</v>
      </c>
      <c r="B22" s="147" t="s">
        <v>2165</v>
      </c>
      <c r="C22" s="148" t="s">
        <v>2166</v>
      </c>
      <c r="D22" s="149" t="s">
        <v>26</v>
      </c>
      <c r="E22" s="150">
        <v>2</v>
      </c>
      <c r="F22" s="490"/>
      <c r="G22" s="151">
        <f t="shared" si="0"/>
        <v>0</v>
      </c>
    </row>
    <row r="23" spans="1:7" s="152" customFormat="1" outlineLevel="2" x14ac:dyDescent="0.2">
      <c r="A23" s="146">
        <v>14</v>
      </c>
      <c r="B23" s="147" t="s">
        <v>2167</v>
      </c>
      <c r="C23" s="148" t="s">
        <v>4380</v>
      </c>
      <c r="D23" s="149" t="s">
        <v>26</v>
      </c>
      <c r="E23" s="150">
        <v>1</v>
      </c>
      <c r="F23" s="490"/>
      <c r="G23" s="151">
        <f t="shared" si="0"/>
        <v>0</v>
      </c>
    </row>
    <row r="24" spans="1:7" s="152" customFormat="1" outlineLevel="2" x14ac:dyDescent="0.2">
      <c r="A24" s="146">
        <v>15</v>
      </c>
      <c r="B24" s="147" t="s">
        <v>2168</v>
      </c>
      <c r="C24" s="148" t="s">
        <v>4381</v>
      </c>
      <c r="D24" s="149" t="s">
        <v>26</v>
      </c>
      <c r="E24" s="150">
        <v>1</v>
      </c>
      <c r="F24" s="490"/>
      <c r="G24" s="151">
        <f t="shared" si="0"/>
        <v>0</v>
      </c>
    </row>
    <row r="25" spans="1:7" s="152" customFormat="1" outlineLevel="2" x14ac:dyDescent="0.2">
      <c r="A25" s="146">
        <v>16</v>
      </c>
      <c r="B25" s="147" t="s">
        <v>2169</v>
      </c>
      <c r="C25" s="148" t="s">
        <v>4382</v>
      </c>
      <c r="D25" s="149" t="s">
        <v>26</v>
      </c>
      <c r="E25" s="150">
        <v>1</v>
      </c>
      <c r="F25" s="490"/>
      <c r="G25" s="151">
        <f t="shared" si="0"/>
        <v>0</v>
      </c>
    </row>
    <row r="26" spans="1:7" s="152" customFormat="1" outlineLevel="2" x14ac:dyDescent="0.2">
      <c r="A26" s="146">
        <v>17</v>
      </c>
      <c r="B26" s="147" t="s">
        <v>2170</v>
      </c>
      <c r="C26" s="148" t="s">
        <v>4383</v>
      </c>
      <c r="D26" s="149" t="s">
        <v>26</v>
      </c>
      <c r="E26" s="150">
        <v>1</v>
      </c>
      <c r="F26" s="490"/>
      <c r="G26" s="151">
        <f t="shared" si="0"/>
        <v>0</v>
      </c>
    </row>
    <row r="27" spans="1:7" s="152" customFormat="1" outlineLevel="2" x14ac:dyDescent="0.2">
      <c r="A27" s="146">
        <v>18</v>
      </c>
      <c r="B27" s="147" t="s">
        <v>2171</v>
      </c>
      <c r="C27" s="148" t="s">
        <v>4384</v>
      </c>
      <c r="D27" s="149" t="s">
        <v>26</v>
      </c>
      <c r="E27" s="150">
        <v>1</v>
      </c>
      <c r="F27" s="490"/>
      <c r="G27" s="151">
        <f t="shared" si="0"/>
        <v>0</v>
      </c>
    </row>
    <row r="28" spans="1:7" s="152" customFormat="1" outlineLevel="2" x14ac:dyDescent="0.2">
      <c r="A28" s="146">
        <v>19</v>
      </c>
      <c r="B28" s="147" t="s">
        <v>2172</v>
      </c>
      <c r="C28" s="148" t="s">
        <v>4389</v>
      </c>
      <c r="D28" s="149" t="s">
        <v>26</v>
      </c>
      <c r="E28" s="150">
        <v>1</v>
      </c>
      <c r="F28" s="490"/>
      <c r="G28" s="151">
        <f t="shared" si="0"/>
        <v>0</v>
      </c>
    </row>
    <row r="29" spans="1:7" s="152" customFormat="1" outlineLevel="2" x14ac:dyDescent="0.2">
      <c r="A29" s="146">
        <v>20</v>
      </c>
      <c r="B29" s="147" t="s">
        <v>2173</v>
      </c>
      <c r="C29" s="148" t="s">
        <v>4385</v>
      </c>
      <c r="D29" s="149" t="s">
        <v>26</v>
      </c>
      <c r="E29" s="150">
        <v>1</v>
      </c>
      <c r="F29" s="490"/>
      <c r="G29" s="151">
        <f t="shared" si="0"/>
        <v>0</v>
      </c>
    </row>
    <row r="30" spans="1:7" s="152" customFormat="1" outlineLevel="2" x14ac:dyDescent="0.2">
      <c r="A30" s="146">
        <v>21</v>
      </c>
      <c r="B30" s="147" t="s">
        <v>2174</v>
      </c>
      <c r="C30" s="148" t="s">
        <v>4386</v>
      </c>
      <c r="D30" s="149" t="s">
        <v>26</v>
      </c>
      <c r="E30" s="150">
        <v>1</v>
      </c>
      <c r="F30" s="490"/>
      <c r="G30" s="151">
        <f t="shared" si="0"/>
        <v>0</v>
      </c>
    </row>
    <row r="31" spans="1:7" s="152" customFormat="1" outlineLevel="2" x14ac:dyDescent="0.2">
      <c r="A31" s="146">
        <v>22</v>
      </c>
      <c r="B31" s="147" t="s">
        <v>2175</v>
      </c>
      <c r="C31" s="148" t="s">
        <v>4387</v>
      </c>
      <c r="D31" s="149" t="s">
        <v>26</v>
      </c>
      <c r="E31" s="150">
        <v>1</v>
      </c>
      <c r="F31" s="490"/>
      <c r="G31" s="151">
        <f t="shared" si="0"/>
        <v>0</v>
      </c>
    </row>
    <row r="32" spans="1:7" s="152" customFormat="1" outlineLevel="2" x14ac:dyDescent="0.2">
      <c r="A32" s="146">
        <v>23</v>
      </c>
      <c r="B32" s="147" t="s">
        <v>2176</v>
      </c>
      <c r="C32" s="148" t="s">
        <v>4388</v>
      </c>
      <c r="D32" s="149" t="s">
        <v>26</v>
      </c>
      <c r="E32" s="150">
        <v>1</v>
      </c>
      <c r="F32" s="490"/>
      <c r="G32" s="151">
        <f t="shared" si="0"/>
        <v>0</v>
      </c>
    </row>
    <row r="33" spans="1:7" s="152" customFormat="1" outlineLevel="2" x14ac:dyDescent="0.2">
      <c r="A33" s="146">
        <v>24</v>
      </c>
      <c r="B33" s="147" t="s">
        <v>2177</v>
      </c>
      <c r="C33" s="148" t="s">
        <v>2178</v>
      </c>
      <c r="D33" s="149" t="s">
        <v>26</v>
      </c>
      <c r="E33" s="150">
        <v>1</v>
      </c>
      <c r="F33" s="490"/>
      <c r="G33" s="151">
        <f t="shared" si="0"/>
        <v>0</v>
      </c>
    </row>
    <row r="34" spans="1:7" s="152" customFormat="1" outlineLevel="2" x14ac:dyDescent="0.2">
      <c r="A34" s="146">
        <v>25</v>
      </c>
      <c r="B34" s="147" t="s">
        <v>2179</v>
      </c>
      <c r="C34" s="148" t="s">
        <v>2180</v>
      </c>
      <c r="D34" s="149" t="s">
        <v>26</v>
      </c>
      <c r="E34" s="150">
        <v>1</v>
      </c>
      <c r="F34" s="490"/>
      <c r="G34" s="151">
        <f t="shared" si="0"/>
        <v>0</v>
      </c>
    </row>
    <row r="35" spans="1:7" s="152" customFormat="1" outlineLevel="2" x14ac:dyDescent="0.2">
      <c r="A35" s="146">
        <v>26</v>
      </c>
      <c r="B35" s="147" t="s">
        <v>2181</v>
      </c>
      <c r="C35" s="148" t="s">
        <v>2182</v>
      </c>
      <c r="D35" s="149" t="s">
        <v>26</v>
      </c>
      <c r="E35" s="150">
        <v>1</v>
      </c>
      <c r="F35" s="490"/>
      <c r="G35" s="151">
        <f t="shared" si="0"/>
        <v>0</v>
      </c>
    </row>
    <row r="36" spans="1:7" s="152" customFormat="1" outlineLevel="2" x14ac:dyDescent="0.2">
      <c r="A36" s="146">
        <v>27</v>
      </c>
      <c r="B36" s="147" t="s">
        <v>2183</v>
      </c>
      <c r="C36" s="148" t="s">
        <v>2184</v>
      </c>
      <c r="D36" s="149" t="s">
        <v>26</v>
      </c>
      <c r="E36" s="150">
        <v>1</v>
      </c>
      <c r="F36" s="490"/>
      <c r="G36" s="151">
        <f t="shared" si="0"/>
        <v>0</v>
      </c>
    </row>
    <row r="37" spans="1:7" s="152" customFormat="1" outlineLevel="2" x14ac:dyDescent="0.2">
      <c r="A37" s="146">
        <v>28</v>
      </c>
      <c r="B37" s="147" t="s">
        <v>2185</v>
      </c>
      <c r="C37" s="148" t="s">
        <v>2186</v>
      </c>
      <c r="D37" s="149" t="s">
        <v>26</v>
      </c>
      <c r="E37" s="150">
        <v>1</v>
      </c>
      <c r="F37" s="490"/>
      <c r="G37" s="151">
        <f t="shared" si="0"/>
        <v>0</v>
      </c>
    </row>
    <row r="38" spans="1:7" s="152" customFormat="1" outlineLevel="2" x14ac:dyDescent="0.2">
      <c r="A38" s="146">
        <v>29</v>
      </c>
      <c r="B38" s="147" t="s">
        <v>2187</v>
      </c>
      <c r="C38" s="148" t="s">
        <v>2186</v>
      </c>
      <c r="D38" s="149" t="s">
        <v>26</v>
      </c>
      <c r="E38" s="150">
        <v>1</v>
      </c>
      <c r="F38" s="490"/>
      <c r="G38" s="151">
        <f t="shared" si="0"/>
        <v>0</v>
      </c>
    </row>
    <row r="39" spans="1:7" s="152" customFormat="1" ht="24" outlineLevel="2" x14ac:dyDescent="0.2">
      <c r="A39" s="146">
        <v>30</v>
      </c>
      <c r="B39" s="147" t="s">
        <v>2188</v>
      </c>
      <c r="C39" s="148" t="s">
        <v>2189</v>
      </c>
      <c r="D39" s="149" t="s">
        <v>3</v>
      </c>
      <c r="E39" s="150">
        <v>18</v>
      </c>
      <c r="F39" s="490"/>
      <c r="G39" s="151">
        <f t="shared" si="0"/>
        <v>0</v>
      </c>
    </row>
    <row r="40" spans="1:7" s="152" customFormat="1" ht="24" outlineLevel="2" x14ac:dyDescent="0.2">
      <c r="A40" s="146">
        <v>31</v>
      </c>
      <c r="B40" s="147" t="s">
        <v>2190</v>
      </c>
      <c r="C40" s="148" t="s">
        <v>2191</v>
      </c>
      <c r="D40" s="149" t="s">
        <v>3</v>
      </c>
      <c r="E40" s="150">
        <v>186</v>
      </c>
      <c r="F40" s="490"/>
      <c r="G40" s="151">
        <f t="shared" si="0"/>
        <v>0</v>
      </c>
    </row>
    <row r="41" spans="1:7" s="152" customFormat="1" ht="24" outlineLevel="2" x14ac:dyDescent="0.2">
      <c r="A41" s="146">
        <v>32</v>
      </c>
      <c r="B41" s="147" t="s">
        <v>2192</v>
      </c>
      <c r="C41" s="148" t="s">
        <v>2191</v>
      </c>
      <c r="D41" s="149" t="s">
        <v>3</v>
      </c>
      <c r="E41" s="150">
        <v>42</v>
      </c>
      <c r="F41" s="490"/>
      <c r="G41" s="151">
        <f t="shared" si="0"/>
        <v>0</v>
      </c>
    </row>
    <row r="42" spans="1:7" s="152" customFormat="1" ht="24" outlineLevel="2" x14ac:dyDescent="0.2">
      <c r="A42" s="146">
        <v>33</v>
      </c>
      <c r="B42" s="147" t="s">
        <v>2193</v>
      </c>
      <c r="C42" s="148" t="s">
        <v>2194</v>
      </c>
      <c r="D42" s="149" t="s">
        <v>3</v>
      </c>
      <c r="E42" s="150">
        <v>74</v>
      </c>
      <c r="F42" s="490"/>
      <c r="G42" s="151">
        <f t="shared" si="0"/>
        <v>0</v>
      </c>
    </row>
    <row r="43" spans="1:7" s="152" customFormat="1" ht="24" outlineLevel="2" x14ac:dyDescent="0.2">
      <c r="A43" s="146">
        <v>34</v>
      </c>
      <c r="B43" s="147" t="s">
        <v>2195</v>
      </c>
      <c r="C43" s="148" t="s">
        <v>2196</v>
      </c>
      <c r="D43" s="149" t="s">
        <v>3</v>
      </c>
      <c r="E43" s="150">
        <v>46</v>
      </c>
      <c r="F43" s="490"/>
      <c r="G43" s="151">
        <f t="shared" si="0"/>
        <v>0</v>
      </c>
    </row>
    <row r="44" spans="1:7" s="152" customFormat="1" outlineLevel="2" x14ac:dyDescent="0.2">
      <c r="A44" s="146">
        <v>35</v>
      </c>
      <c r="B44" s="147" t="s">
        <v>2197</v>
      </c>
      <c r="C44" s="148" t="s">
        <v>2198</v>
      </c>
      <c r="D44" s="149" t="s">
        <v>7</v>
      </c>
      <c r="E44" s="150">
        <v>61</v>
      </c>
      <c r="F44" s="490"/>
      <c r="G44" s="151">
        <f t="shared" si="0"/>
        <v>0</v>
      </c>
    </row>
    <row r="45" spans="1:7" s="152" customFormat="1" outlineLevel="2" x14ac:dyDescent="0.2">
      <c r="A45" s="146">
        <v>36</v>
      </c>
      <c r="B45" s="147" t="s">
        <v>2199</v>
      </c>
      <c r="C45" s="148" t="s">
        <v>2200</v>
      </c>
      <c r="D45" s="149" t="s">
        <v>7</v>
      </c>
      <c r="E45" s="150">
        <v>185</v>
      </c>
      <c r="F45" s="490"/>
      <c r="G45" s="151">
        <f t="shared" si="0"/>
        <v>0</v>
      </c>
    </row>
    <row r="46" spans="1:7" s="152" customFormat="1" outlineLevel="2" x14ac:dyDescent="0.2">
      <c r="A46" s="146">
        <v>37</v>
      </c>
      <c r="B46" s="147" t="s">
        <v>2201</v>
      </c>
      <c r="C46" s="148" t="s">
        <v>2202</v>
      </c>
      <c r="D46" s="149" t="s">
        <v>7</v>
      </c>
      <c r="E46" s="150">
        <v>42</v>
      </c>
      <c r="F46" s="490"/>
      <c r="G46" s="151">
        <f t="shared" si="0"/>
        <v>0</v>
      </c>
    </row>
    <row r="47" spans="1:7" s="140" customFormat="1" ht="16.5" customHeight="1" outlineLevel="1" x14ac:dyDescent="0.2">
      <c r="A47" s="141"/>
      <c r="B47" s="142"/>
      <c r="C47" s="142" t="s">
        <v>3120</v>
      </c>
      <c r="D47" s="143" t="s">
        <v>2138</v>
      </c>
      <c r="E47" s="144" t="s">
        <v>2138</v>
      </c>
      <c r="F47" s="489"/>
      <c r="G47" s="145">
        <f>SUBTOTAL(9,G48:G90)</f>
        <v>0</v>
      </c>
    </row>
    <row r="48" spans="1:7" s="152" customFormat="1" ht="24" outlineLevel="2" x14ac:dyDescent="0.2">
      <c r="A48" s="146">
        <v>38</v>
      </c>
      <c r="B48" s="147" t="s">
        <v>2203</v>
      </c>
      <c r="C48" s="148" t="s">
        <v>2204</v>
      </c>
      <c r="D48" s="149" t="s">
        <v>26</v>
      </c>
      <c r="E48" s="150">
        <v>1</v>
      </c>
      <c r="F48" s="490"/>
      <c r="G48" s="151">
        <f>E48*F48</f>
        <v>0</v>
      </c>
    </row>
    <row r="49" spans="1:7" s="152" customFormat="1" ht="60" outlineLevel="2" x14ac:dyDescent="0.2">
      <c r="A49" s="146"/>
      <c r="B49" s="147"/>
      <c r="C49" s="148" t="s">
        <v>2205</v>
      </c>
      <c r="D49" s="149"/>
      <c r="E49" s="150"/>
      <c r="F49" s="490"/>
      <c r="G49" s="151"/>
    </row>
    <row r="50" spans="1:7" s="152" customFormat="1" outlineLevel="2" x14ac:dyDescent="0.2">
      <c r="A50" s="146">
        <v>39</v>
      </c>
      <c r="B50" s="147" t="s">
        <v>2206</v>
      </c>
      <c r="C50" s="148" t="s">
        <v>2143</v>
      </c>
      <c r="D50" s="149" t="s">
        <v>2144</v>
      </c>
      <c r="E50" s="150">
        <v>1</v>
      </c>
      <c r="F50" s="490"/>
      <c r="G50" s="151">
        <f t="shared" ref="G50:G90" si="1">E50*F50</f>
        <v>0</v>
      </c>
    </row>
    <row r="51" spans="1:7" s="152" customFormat="1" outlineLevel="2" x14ac:dyDescent="0.2">
      <c r="A51" s="146">
        <v>40</v>
      </c>
      <c r="B51" s="147" t="s">
        <v>2207</v>
      </c>
      <c r="C51" s="148" t="s">
        <v>2208</v>
      </c>
      <c r="D51" s="149" t="s">
        <v>26</v>
      </c>
      <c r="E51" s="150">
        <v>8</v>
      </c>
      <c r="F51" s="490"/>
      <c r="G51" s="151">
        <f t="shared" si="1"/>
        <v>0</v>
      </c>
    </row>
    <row r="52" spans="1:7" s="152" customFormat="1" outlineLevel="2" x14ac:dyDescent="0.2">
      <c r="A52" s="146">
        <v>41</v>
      </c>
      <c r="B52" s="147" t="s">
        <v>2209</v>
      </c>
      <c r="C52" s="148" t="s">
        <v>2210</v>
      </c>
      <c r="D52" s="149" t="s">
        <v>26</v>
      </c>
      <c r="E52" s="150">
        <v>2</v>
      </c>
      <c r="F52" s="490"/>
      <c r="G52" s="151">
        <f t="shared" si="1"/>
        <v>0</v>
      </c>
    </row>
    <row r="53" spans="1:7" s="152" customFormat="1" outlineLevel="2" x14ac:dyDescent="0.2">
      <c r="A53" s="146">
        <v>42</v>
      </c>
      <c r="B53" s="147" t="s">
        <v>2211</v>
      </c>
      <c r="C53" s="148" t="s">
        <v>2212</v>
      </c>
      <c r="D53" s="149" t="s">
        <v>26</v>
      </c>
      <c r="E53" s="150">
        <v>2</v>
      </c>
      <c r="F53" s="490"/>
      <c r="G53" s="151">
        <f t="shared" si="1"/>
        <v>0</v>
      </c>
    </row>
    <row r="54" spans="1:7" s="152" customFormat="1" outlineLevel="2" x14ac:dyDescent="0.2">
      <c r="A54" s="146">
        <v>43</v>
      </c>
      <c r="B54" s="147" t="s">
        <v>2213</v>
      </c>
      <c r="C54" s="148" t="s">
        <v>2214</v>
      </c>
      <c r="D54" s="149" t="s">
        <v>26</v>
      </c>
      <c r="E54" s="150">
        <v>2</v>
      </c>
      <c r="F54" s="490"/>
      <c r="G54" s="151">
        <f t="shared" si="1"/>
        <v>0</v>
      </c>
    </row>
    <row r="55" spans="1:7" s="152" customFormat="1" outlineLevel="2" x14ac:dyDescent="0.2">
      <c r="A55" s="146">
        <v>44</v>
      </c>
      <c r="B55" s="147" t="s">
        <v>2215</v>
      </c>
      <c r="C55" s="148" t="s">
        <v>2216</v>
      </c>
      <c r="D55" s="149" t="s">
        <v>26</v>
      </c>
      <c r="E55" s="150">
        <v>2</v>
      </c>
      <c r="F55" s="490"/>
      <c r="G55" s="151">
        <f t="shared" si="1"/>
        <v>0</v>
      </c>
    </row>
    <row r="56" spans="1:7" s="152" customFormat="1" outlineLevel="2" x14ac:dyDescent="0.2">
      <c r="A56" s="146">
        <v>45</v>
      </c>
      <c r="B56" s="147" t="s">
        <v>2217</v>
      </c>
      <c r="C56" s="148" t="s">
        <v>2218</v>
      </c>
      <c r="D56" s="149" t="s">
        <v>26</v>
      </c>
      <c r="E56" s="150">
        <v>2</v>
      </c>
      <c r="F56" s="490"/>
      <c r="G56" s="151">
        <f t="shared" si="1"/>
        <v>0</v>
      </c>
    </row>
    <row r="57" spans="1:7" s="152" customFormat="1" outlineLevel="2" x14ac:dyDescent="0.2">
      <c r="A57" s="146">
        <v>46</v>
      </c>
      <c r="B57" s="147" t="s">
        <v>2219</v>
      </c>
      <c r="C57" s="148" t="s">
        <v>2220</v>
      </c>
      <c r="D57" s="149" t="s">
        <v>26</v>
      </c>
      <c r="E57" s="150">
        <v>2</v>
      </c>
      <c r="F57" s="490"/>
      <c r="G57" s="151">
        <f t="shared" si="1"/>
        <v>0</v>
      </c>
    </row>
    <row r="58" spans="1:7" s="152" customFormat="1" outlineLevel="2" x14ac:dyDescent="0.2">
      <c r="A58" s="146">
        <v>47</v>
      </c>
      <c r="B58" s="147" t="s">
        <v>2221</v>
      </c>
      <c r="C58" s="148" t="s">
        <v>2222</v>
      </c>
      <c r="D58" s="149" t="s">
        <v>26</v>
      </c>
      <c r="E58" s="150">
        <v>2</v>
      </c>
      <c r="F58" s="490"/>
      <c r="G58" s="151">
        <f t="shared" si="1"/>
        <v>0</v>
      </c>
    </row>
    <row r="59" spans="1:7" s="152" customFormat="1" outlineLevel="2" x14ac:dyDescent="0.2">
      <c r="A59" s="146">
        <v>48</v>
      </c>
      <c r="B59" s="147" t="s">
        <v>2223</v>
      </c>
      <c r="C59" s="148" t="s">
        <v>2224</v>
      </c>
      <c r="D59" s="149" t="s">
        <v>26</v>
      </c>
      <c r="E59" s="150">
        <v>2</v>
      </c>
      <c r="F59" s="490"/>
      <c r="G59" s="151">
        <f t="shared" si="1"/>
        <v>0</v>
      </c>
    </row>
    <row r="60" spans="1:7" s="152" customFormat="1" outlineLevel="2" x14ac:dyDescent="0.2">
      <c r="A60" s="146">
        <v>49</v>
      </c>
      <c r="B60" s="147" t="s">
        <v>2225</v>
      </c>
      <c r="C60" s="148" t="s">
        <v>2226</v>
      </c>
      <c r="D60" s="149" t="s">
        <v>26</v>
      </c>
      <c r="E60" s="150">
        <v>2</v>
      </c>
      <c r="F60" s="490"/>
      <c r="G60" s="151">
        <f t="shared" si="1"/>
        <v>0</v>
      </c>
    </row>
    <row r="61" spans="1:7" s="152" customFormat="1" outlineLevel="2" x14ac:dyDescent="0.2">
      <c r="A61" s="146">
        <v>50</v>
      </c>
      <c r="B61" s="147" t="s">
        <v>2227</v>
      </c>
      <c r="C61" s="148" t="s">
        <v>2228</v>
      </c>
      <c r="D61" s="149" t="s">
        <v>26</v>
      </c>
      <c r="E61" s="150">
        <v>2</v>
      </c>
      <c r="F61" s="490"/>
      <c r="G61" s="151">
        <f t="shared" si="1"/>
        <v>0</v>
      </c>
    </row>
    <row r="62" spans="1:7" s="152" customFormat="1" outlineLevel="2" x14ac:dyDescent="0.2">
      <c r="A62" s="146">
        <v>51</v>
      </c>
      <c r="B62" s="147" t="s">
        <v>2229</v>
      </c>
      <c r="C62" s="148" t="s">
        <v>2230</v>
      </c>
      <c r="D62" s="149" t="s">
        <v>26</v>
      </c>
      <c r="E62" s="150">
        <v>2</v>
      </c>
      <c r="F62" s="490"/>
      <c r="G62" s="151">
        <f t="shared" si="1"/>
        <v>0</v>
      </c>
    </row>
    <row r="63" spans="1:7" s="152" customFormat="1" outlineLevel="2" x14ac:dyDescent="0.2">
      <c r="A63" s="146">
        <v>52</v>
      </c>
      <c r="B63" s="147" t="s">
        <v>2231</v>
      </c>
      <c r="C63" s="148" t="s">
        <v>2232</v>
      </c>
      <c r="D63" s="149" t="s">
        <v>26</v>
      </c>
      <c r="E63" s="150">
        <v>2</v>
      </c>
      <c r="F63" s="490"/>
      <c r="G63" s="151">
        <f t="shared" si="1"/>
        <v>0</v>
      </c>
    </row>
    <row r="64" spans="1:7" s="152" customFormat="1" outlineLevel="2" x14ac:dyDescent="0.2">
      <c r="A64" s="146">
        <v>53</v>
      </c>
      <c r="B64" s="147" t="s">
        <v>2233</v>
      </c>
      <c r="C64" s="148" t="s">
        <v>4390</v>
      </c>
      <c r="D64" s="149" t="s">
        <v>26</v>
      </c>
      <c r="E64" s="150">
        <v>1</v>
      </c>
      <c r="F64" s="490"/>
      <c r="G64" s="151">
        <f t="shared" si="1"/>
        <v>0</v>
      </c>
    </row>
    <row r="65" spans="1:7" s="152" customFormat="1" outlineLevel="2" x14ac:dyDescent="0.2">
      <c r="A65" s="146">
        <v>54</v>
      </c>
      <c r="B65" s="147" t="s">
        <v>2234</v>
      </c>
      <c r="C65" s="148" t="s">
        <v>4391</v>
      </c>
      <c r="D65" s="149" t="s">
        <v>26</v>
      </c>
      <c r="E65" s="150">
        <v>1</v>
      </c>
      <c r="F65" s="490"/>
      <c r="G65" s="151">
        <f t="shared" si="1"/>
        <v>0</v>
      </c>
    </row>
    <row r="66" spans="1:7" s="152" customFormat="1" outlineLevel="2" x14ac:dyDescent="0.2">
      <c r="A66" s="146">
        <v>55</v>
      </c>
      <c r="B66" s="147" t="s">
        <v>2235</v>
      </c>
      <c r="C66" s="148" t="s">
        <v>4392</v>
      </c>
      <c r="D66" s="149" t="s">
        <v>26</v>
      </c>
      <c r="E66" s="150">
        <v>1</v>
      </c>
      <c r="F66" s="490"/>
      <c r="G66" s="151">
        <f t="shared" si="1"/>
        <v>0</v>
      </c>
    </row>
    <row r="67" spans="1:7" s="152" customFormat="1" outlineLevel="2" x14ac:dyDescent="0.2">
      <c r="A67" s="146">
        <v>56</v>
      </c>
      <c r="B67" s="147" t="s">
        <v>2236</v>
      </c>
      <c r="C67" s="148" t="s">
        <v>4393</v>
      </c>
      <c r="D67" s="149" t="s">
        <v>26</v>
      </c>
      <c r="E67" s="150">
        <v>1</v>
      </c>
      <c r="F67" s="490"/>
      <c r="G67" s="151">
        <f t="shared" si="1"/>
        <v>0</v>
      </c>
    </row>
    <row r="68" spans="1:7" s="152" customFormat="1" outlineLevel="2" x14ac:dyDescent="0.2">
      <c r="A68" s="146">
        <v>57</v>
      </c>
      <c r="B68" s="147" t="s">
        <v>2237</v>
      </c>
      <c r="C68" s="148" t="s">
        <v>4394</v>
      </c>
      <c r="D68" s="149" t="s">
        <v>26</v>
      </c>
      <c r="E68" s="150">
        <v>1</v>
      </c>
      <c r="F68" s="490"/>
      <c r="G68" s="151">
        <f t="shared" si="1"/>
        <v>0</v>
      </c>
    </row>
    <row r="69" spans="1:7" s="152" customFormat="1" outlineLevel="2" x14ac:dyDescent="0.2">
      <c r="A69" s="146">
        <v>58</v>
      </c>
      <c r="B69" s="147" t="s">
        <v>2238</v>
      </c>
      <c r="C69" s="148" t="s">
        <v>4395</v>
      </c>
      <c r="D69" s="149" t="s">
        <v>26</v>
      </c>
      <c r="E69" s="150">
        <v>1</v>
      </c>
      <c r="F69" s="490"/>
      <c r="G69" s="151">
        <f t="shared" si="1"/>
        <v>0</v>
      </c>
    </row>
    <row r="70" spans="1:7" s="152" customFormat="1" outlineLevel="2" x14ac:dyDescent="0.2">
      <c r="A70" s="146">
        <v>59</v>
      </c>
      <c r="B70" s="147" t="s">
        <v>2239</v>
      </c>
      <c r="C70" s="148" t="s">
        <v>4396</v>
      </c>
      <c r="D70" s="149" t="s">
        <v>26</v>
      </c>
      <c r="E70" s="150">
        <v>1</v>
      </c>
      <c r="F70" s="490"/>
      <c r="G70" s="151">
        <f t="shared" si="1"/>
        <v>0</v>
      </c>
    </row>
    <row r="71" spans="1:7" s="152" customFormat="1" outlineLevel="2" x14ac:dyDescent="0.2">
      <c r="A71" s="146">
        <v>60</v>
      </c>
      <c r="B71" s="147" t="s">
        <v>2240</v>
      </c>
      <c r="C71" s="148" t="s">
        <v>4397</v>
      </c>
      <c r="D71" s="149" t="s">
        <v>26</v>
      </c>
      <c r="E71" s="150">
        <v>1</v>
      </c>
      <c r="F71" s="490"/>
      <c r="G71" s="151">
        <f t="shared" si="1"/>
        <v>0</v>
      </c>
    </row>
    <row r="72" spans="1:7" s="152" customFormat="1" outlineLevel="2" x14ac:dyDescent="0.2">
      <c r="A72" s="146">
        <v>61</v>
      </c>
      <c r="B72" s="147" t="s">
        <v>2241</v>
      </c>
      <c r="C72" s="148" t="s">
        <v>4398</v>
      </c>
      <c r="D72" s="149" t="s">
        <v>26</v>
      </c>
      <c r="E72" s="150">
        <v>1</v>
      </c>
      <c r="F72" s="490"/>
      <c r="G72" s="151">
        <f t="shared" si="1"/>
        <v>0</v>
      </c>
    </row>
    <row r="73" spans="1:7" s="152" customFormat="1" outlineLevel="2" x14ac:dyDescent="0.2">
      <c r="A73" s="146">
        <v>62</v>
      </c>
      <c r="B73" s="147" t="s">
        <v>2242</v>
      </c>
      <c r="C73" s="148" t="s">
        <v>4399</v>
      </c>
      <c r="D73" s="149" t="s">
        <v>26</v>
      </c>
      <c r="E73" s="150">
        <v>1</v>
      </c>
      <c r="F73" s="490"/>
      <c r="G73" s="151">
        <f t="shared" si="1"/>
        <v>0</v>
      </c>
    </row>
    <row r="74" spans="1:7" s="152" customFormat="1" outlineLevel="2" x14ac:dyDescent="0.2">
      <c r="A74" s="146">
        <v>63</v>
      </c>
      <c r="B74" s="147" t="s">
        <v>2243</v>
      </c>
      <c r="C74" s="148" t="s">
        <v>2244</v>
      </c>
      <c r="D74" s="149" t="s">
        <v>26</v>
      </c>
      <c r="E74" s="150">
        <v>1</v>
      </c>
      <c r="F74" s="490"/>
      <c r="G74" s="151">
        <f t="shared" si="1"/>
        <v>0</v>
      </c>
    </row>
    <row r="75" spans="1:7" s="152" customFormat="1" outlineLevel="2" x14ac:dyDescent="0.2">
      <c r="A75" s="146">
        <v>64</v>
      </c>
      <c r="B75" s="147" t="s">
        <v>2245</v>
      </c>
      <c r="C75" s="148" t="s">
        <v>2246</v>
      </c>
      <c r="D75" s="149" t="s">
        <v>26</v>
      </c>
      <c r="E75" s="150">
        <v>1</v>
      </c>
      <c r="F75" s="490"/>
      <c r="G75" s="151">
        <f t="shared" si="1"/>
        <v>0</v>
      </c>
    </row>
    <row r="76" spans="1:7" s="152" customFormat="1" outlineLevel="2" x14ac:dyDescent="0.2">
      <c r="A76" s="146">
        <v>65</v>
      </c>
      <c r="B76" s="147" t="s">
        <v>2247</v>
      </c>
      <c r="C76" s="148" t="s">
        <v>2248</v>
      </c>
      <c r="D76" s="149" t="s">
        <v>26</v>
      </c>
      <c r="E76" s="150">
        <v>1</v>
      </c>
      <c r="F76" s="490"/>
      <c r="G76" s="151">
        <f t="shared" si="1"/>
        <v>0</v>
      </c>
    </row>
    <row r="77" spans="1:7" s="152" customFormat="1" outlineLevel="2" x14ac:dyDescent="0.2">
      <c r="A77" s="146">
        <v>66</v>
      </c>
      <c r="B77" s="147" t="s">
        <v>2249</v>
      </c>
      <c r="C77" s="148" t="s">
        <v>2250</v>
      </c>
      <c r="D77" s="149" t="s">
        <v>26</v>
      </c>
      <c r="E77" s="150">
        <v>1</v>
      </c>
      <c r="F77" s="490"/>
      <c r="G77" s="151">
        <f t="shared" si="1"/>
        <v>0</v>
      </c>
    </row>
    <row r="78" spans="1:7" s="152" customFormat="1" outlineLevel="2" x14ac:dyDescent="0.2">
      <c r="A78" s="146">
        <v>67</v>
      </c>
      <c r="B78" s="147" t="s">
        <v>2251</v>
      </c>
      <c r="C78" s="148" t="s">
        <v>2252</v>
      </c>
      <c r="D78" s="149" t="s">
        <v>26</v>
      </c>
      <c r="E78" s="150">
        <v>1</v>
      </c>
      <c r="F78" s="490"/>
      <c r="G78" s="151">
        <f t="shared" si="1"/>
        <v>0</v>
      </c>
    </row>
    <row r="79" spans="1:7" s="152" customFormat="1" outlineLevel="2" x14ac:dyDescent="0.2">
      <c r="A79" s="146">
        <v>68</v>
      </c>
      <c r="B79" s="147" t="s">
        <v>2253</v>
      </c>
      <c r="C79" s="148" t="s">
        <v>2254</v>
      </c>
      <c r="D79" s="149" t="s">
        <v>26</v>
      </c>
      <c r="E79" s="150">
        <v>1</v>
      </c>
      <c r="F79" s="490"/>
      <c r="G79" s="151">
        <f t="shared" si="1"/>
        <v>0</v>
      </c>
    </row>
    <row r="80" spans="1:7" s="152" customFormat="1" outlineLevel="2" x14ac:dyDescent="0.2">
      <c r="A80" s="146">
        <v>69</v>
      </c>
      <c r="B80" s="147" t="s">
        <v>2255</v>
      </c>
      <c r="C80" s="148" t="s">
        <v>2256</v>
      </c>
      <c r="D80" s="149" t="s">
        <v>26</v>
      </c>
      <c r="E80" s="150">
        <v>1</v>
      </c>
      <c r="F80" s="490"/>
      <c r="G80" s="151">
        <f t="shared" si="1"/>
        <v>0</v>
      </c>
    </row>
    <row r="81" spans="1:7" s="152" customFormat="1" outlineLevel="2" x14ac:dyDescent="0.2">
      <c r="A81" s="146">
        <v>70</v>
      </c>
      <c r="B81" s="147" t="s">
        <v>2257</v>
      </c>
      <c r="C81" s="148" t="s">
        <v>2256</v>
      </c>
      <c r="D81" s="149" t="s">
        <v>26</v>
      </c>
      <c r="E81" s="150">
        <v>1</v>
      </c>
      <c r="F81" s="490"/>
      <c r="G81" s="151">
        <f t="shared" si="1"/>
        <v>0</v>
      </c>
    </row>
    <row r="82" spans="1:7" s="152" customFormat="1" ht="24" outlineLevel="2" x14ac:dyDescent="0.2">
      <c r="A82" s="146">
        <v>71</v>
      </c>
      <c r="B82" s="147" t="s">
        <v>2258</v>
      </c>
      <c r="C82" s="148" t="s">
        <v>2189</v>
      </c>
      <c r="D82" s="149" t="s">
        <v>3</v>
      </c>
      <c r="E82" s="150">
        <v>48</v>
      </c>
      <c r="F82" s="490"/>
      <c r="G82" s="151">
        <f t="shared" si="1"/>
        <v>0</v>
      </c>
    </row>
    <row r="83" spans="1:7" s="152" customFormat="1" ht="24" outlineLevel="2" x14ac:dyDescent="0.2">
      <c r="A83" s="146">
        <v>72</v>
      </c>
      <c r="B83" s="147" t="s">
        <v>2259</v>
      </c>
      <c r="C83" s="148" t="s">
        <v>2191</v>
      </c>
      <c r="D83" s="149" t="s">
        <v>3</v>
      </c>
      <c r="E83" s="150">
        <v>280</v>
      </c>
      <c r="F83" s="490"/>
      <c r="G83" s="151">
        <f t="shared" si="1"/>
        <v>0</v>
      </c>
    </row>
    <row r="84" spans="1:7" s="152" customFormat="1" ht="24" outlineLevel="2" x14ac:dyDescent="0.2">
      <c r="A84" s="146">
        <v>73</v>
      </c>
      <c r="B84" s="147" t="s">
        <v>2260</v>
      </c>
      <c r="C84" s="148" t="s">
        <v>2191</v>
      </c>
      <c r="D84" s="149" t="s">
        <v>3</v>
      </c>
      <c r="E84" s="150">
        <v>20</v>
      </c>
      <c r="F84" s="490"/>
      <c r="G84" s="151">
        <f t="shared" si="1"/>
        <v>0</v>
      </c>
    </row>
    <row r="85" spans="1:7" s="152" customFormat="1" ht="24" outlineLevel="2" x14ac:dyDescent="0.2">
      <c r="A85" s="146">
        <v>74</v>
      </c>
      <c r="B85" s="147" t="s">
        <v>2261</v>
      </c>
      <c r="C85" s="148" t="s">
        <v>2262</v>
      </c>
      <c r="D85" s="149" t="s">
        <v>3</v>
      </c>
      <c r="E85" s="150">
        <v>58</v>
      </c>
      <c r="F85" s="490"/>
      <c r="G85" s="151">
        <f t="shared" si="1"/>
        <v>0</v>
      </c>
    </row>
    <row r="86" spans="1:7" s="152" customFormat="1" ht="24" outlineLevel="2" x14ac:dyDescent="0.2">
      <c r="A86" s="146">
        <v>75</v>
      </c>
      <c r="B86" s="147" t="s">
        <v>2263</v>
      </c>
      <c r="C86" s="148" t="s">
        <v>2194</v>
      </c>
      <c r="D86" s="149" t="s">
        <v>3</v>
      </c>
      <c r="E86" s="150">
        <v>22</v>
      </c>
      <c r="F86" s="490"/>
      <c r="G86" s="151">
        <f t="shared" si="1"/>
        <v>0</v>
      </c>
    </row>
    <row r="87" spans="1:7" s="152" customFormat="1" ht="24" outlineLevel="2" x14ac:dyDescent="0.2">
      <c r="A87" s="146">
        <v>76</v>
      </c>
      <c r="B87" s="147" t="s">
        <v>2264</v>
      </c>
      <c r="C87" s="148" t="s">
        <v>2196</v>
      </c>
      <c r="D87" s="149" t="s">
        <v>3</v>
      </c>
      <c r="E87" s="150">
        <v>72</v>
      </c>
      <c r="F87" s="490"/>
      <c r="G87" s="151">
        <f t="shared" si="1"/>
        <v>0</v>
      </c>
    </row>
    <row r="88" spans="1:7" s="152" customFormat="1" outlineLevel="2" x14ac:dyDescent="0.2">
      <c r="A88" s="146">
        <v>77</v>
      </c>
      <c r="B88" s="147" t="s">
        <v>2265</v>
      </c>
      <c r="C88" s="148" t="s">
        <v>2198</v>
      </c>
      <c r="D88" s="149" t="s">
        <v>7</v>
      </c>
      <c r="E88" s="150">
        <v>103</v>
      </c>
      <c r="F88" s="490"/>
      <c r="G88" s="151">
        <f t="shared" si="1"/>
        <v>0</v>
      </c>
    </row>
    <row r="89" spans="1:7" s="152" customFormat="1" outlineLevel="2" x14ac:dyDescent="0.2">
      <c r="A89" s="146">
        <v>78</v>
      </c>
      <c r="B89" s="147" t="s">
        <v>2266</v>
      </c>
      <c r="C89" s="148" t="s">
        <v>2200</v>
      </c>
      <c r="D89" s="149" t="s">
        <v>7</v>
      </c>
      <c r="E89" s="150">
        <v>264</v>
      </c>
      <c r="F89" s="490"/>
      <c r="G89" s="151">
        <f t="shared" si="1"/>
        <v>0</v>
      </c>
    </row>
    <row r="90" spans="1:7" s="152" customFormat="1" outlineLevel="2" x14ac:dyDescent="0.2">
      <c r="A90" s="146">
        <v>79</v>
      </c>
      <c r="B90" s="147" t="s">
        <v>2267</v>
      </c>
      <c r="C90" s="148" t="s">
        <v>2202</v>
      </c>
      <c r="D90" s="149" t="s">
        <v>7</v>
      </c>
      <c r="E90" s="150">
        <v>54</v>
      </c>
      <c r="F90" s="490"/>
      <c r="G90" s="151">
        <f t="shared" si="1"/>
        <v>0</v>
      </c>
    </row>
    <row r="91" spans="1:7" s="140" customFormat="1" ht="16.5" customHeight="1" outlineLevel="1" x14ac:dyDescent="0.2">
      <c r="A91" s="141"/>
      <c r="B91" s="142"/>
      <c r="C91" s="142" t="s">
        <v>3121</v>
      </c>
      <c r="D91" s="143" t="s">
        <v>2138</v>
      </c>
      <c r="E91" s="144" t="s">
        <v>2138</v>
      </c>
      <c r="F91" s="489"/>
      <c r="G91" s="145">
        <f>SUBTOTAL(9,G92:G101)</f>
        <v>0</v>
      </c>
    </row>
    <row r="92" spans="1:7" s="152" customFormat="1" ht="24" outlineLevel="2" x14ac:dyDescent="0.2">
      <c r="A92" s="146">
        <v>80</v>
      </c>
      <c r="B92" s="147" t="s">
        <v>2268</v>
      </c>
      <c r="C92" s="148" t="s">
        <v>4400</v>
      </c>
      <c r="D92" s="149" t="s">
        <v>2144</v>
      </c>
      <c r="E92" s="150">
        <v>1</v>
      </c>
      <c r="F92" s="490"/>
      <c r="G92" s="151">
        <f>E92*F92</f>
        <v>0</v>
      </c>
    </row>
    <row r="93" spans="1:7" s="152" customFormat="1" outlineLevel="2" x14ac:dyDescent="0.2">
      <c r="A93" s="146">
        <v>81</v>
      </c>
      <c r="B93" s="147" t="s">
        <v>2269</v>
      </c>
      <c r="C93" s="148" t="s">
        <v>2270</v>
      </c>
      <c r="D93" s="149" t="s">
        <v>25</v>
      </c>
      <c r="E93" s="150">
        <v>1</v>
      </c>
      <c r="F93" s="490"/>
      <c r="G93" s="151">
        <f>E93*F93</f>
        <v>0</v>
      </c>
    </row>
    <row r="94" spans="1:7" s="152" customFormat="1" ht="216" outlineLevel="2" x14ac:dyDescent="0.2">
      <c r="A94" s="146"/>
      <c r="B94" s="147"/>
      <c r="C94" s="148" t="s">
        <v>2271</v>
      </c>
      <c r="D94" s="149"/>
      <c r="E94" s="150"/>
      <c r="F94" s="490"/>
      <c r="G94" s="151"/>
    </row>
    <row r="95" spans="1:7" s="152" customFormat="1" outlineLevel="2" x14ac:dyDescent="0.2">
      <c r="A95" s="146">
        <v>82</v>
      </c>
      <c r="B95" s="147" t="s">
        <v>2272</v>
      </c>
      <c r="C95" s="148" t="s">
        <v>2273</v>
      </c>
      <c r="D95" s="149" t="s">
        <v>25</v>
      </c>
      <c r="E95" s="150">
        <v>1</v>
      </c>
      <c r="F95" s="490"/>
      <c r="G95" s="151">
        <f t="shared" ref="G95:G101" si="2">E95*F95</f>
        <v>0</v>
      </c>
    </row>
    <row r="96" spans="1:7" s="152" customFormat="1" outlineLevel="2" x14ac:dyDescent="0.2">
      <c r="A96" s="146">
        <v>83</v>
      </c>
      <c r="B96" s="147" t="s">
        <v>2274</v>
      </c>
      <c r="C96" s="148" t="s">
        <v>2275</v>
      </c>
      <c r="D96" s="149" t="s">
        <v>25</v>
      </c>
      <c r="E96" s="150">
        <v>1</v>
      </c>
      <c r="F96" s="490"/>
      <c r="G96" s="151">
        <f t="shared" si="2"/>
        <v>0</v>
      </c>
    </row>
    <row r="97" spans="1:7" s="152" customFormat="1" outlineLevel="2" x14ac:dyDescent="0.2">
      <c r="A97" s="146">
        <v>84</v>
      </c>
      <c r="B97" s="147" t="s">
        <v>2276</v>
      </c>
      <c r="C97" s="148" t="s">
        <v>2277</v>
      </c>
      <c r="D97" s="149" t="s">
        <v>25</v>
      </c>
      <c r="E97" s="150">
        <v>1</v>
      </c>
      <c r="F97" s="490"/>
      <c r="G97" s="151">
        <f t="shared" si="2"/>
        <v>0</v>
      </c>
    </row>
    <row r="98" spans="1:7" s="152" customFormat="1" outlineLevel="2" x14ac:dyDescent="0.2">
      <c r="A98" s="146">
        <v>85</v>
      </c>
      <c r="B98" s="147" t="s">
        <v>2278</v>
      </c>
      <c r="C98" s="148" t="s">
        <v>2279</v>
      </c>
      <c r="D98" s="149" t="s">
        <v>25</v>
      </c>
      <c r="E98" s="150">
        <v>1</v>
      </c>
      <c r="F98" s="490"/>
      <c r="G98" s="151">
        <f t="shared" si="2"/>
        <v>0</v>
      </c>
    </row>
    <row r="99" spans="1:7" s="152" customFormat="1" outlineLevel="2" x14ac:dyDescent="0.2">
      <c r="A99" s="146">
        <v>86</v>
      </c>
      <c r="B99" s="147" t="s">
        <v>2280</v>
      </c>
      <c r="C99" s="148" t="s">
        <v>2281</v>
      </c>
      <c r="D99" s="149" t="s">
        <v>25</v>
      </c>
      <c r="E99" s="150">
        <v>1</v>
      </c>
      <c r="F99" s="490"/>
      <c r="G99" s="151">
        <f t="shared" si="2"/>
        <v>0</v>
      </c>
    </row>
    <row r="100" spans="1:7" s="152" customFormat="1" outlineLevel="2" x14ac:dyDescent="0.2">
      <c r="A100" s="146">
        <v>87</v>
      </c>
      <c r="B100" s="147" t="s">
        <v>2282</v>
      </c>
      <c r="C100" s="148" t="s">
        <v>2283</v>
      </c>
      <c r="D100" s="149" t="s">
        <v>25</v>
      </c>
      <c r="E100" s="150">
        <v>1</v>
      </c>
      <c r="F100" s="490"/>
      <c r="G100" s="151">
        <f t="shared" si="2"/>
        <v>0</v>
      </c>
    </row>
    <row r="101" spans="1:7" s="152" customFormat="1" outlineLevel="2" x14ac:dyDescent="0.2">
      <c r="A101" s="146">
        <v>88</v>
      </c>
      <c r="B101" s="147" t="s">
        <v>2284</v>
      </c>
      <c r="C101" s="148" t="s">
        <v>2285</v>
      </c>
      <c r="D101" s="149" t="s">
        <v>25</v>
      </c>
      <c r="E101" s="150">
        <v>1</v>
      </c>
      <c r="F101" s="490"/>
      <c r="G101" s="151">
        <f t="shared" si="2"/>
        <v>0</v>
      </c>
    </row>
    <row r="102" spans="1:7" outlineLevel="1" x14ac:dyDescent="0.2"/>
    <row r="103" spans="1:7" s="161" customFormat="1" ht="18" customHeight="1" x14ac:dyDescent="0.2">
      <c r="A103" s="200"/>
      <c r="B103" s="200"/>
      <c r="C103" s="202" t="s">
        <v>3122</v>
      </c>
      <c r="D103" s="200" t="s">
        <v>2138</v>
      </c>
      <c r="E103" s="200" t="s">
        <v>2138</v>
      </c>
      <c r="F103" s="488"/>
      <c r="G103" s="200">
        <f>SUBTOTAL(9,G104:G166)</f>
        <v>0</v>
      </c>
    </row>
    <row r="104" spans="1:7" s="140" customFormat="1" ht="16.5" customHeight="1" outlineLevel="1" x14ac:dyDescent="0.2">
      <c r="A104" s="141"/>
      <c r="B104" s="142"/>
      <c r="C104" s="142" t="s">
        <v>3123</v>
      </c>
      <c r="D104" s="143" t="s">
        <v>2138</v>
      </c>
      <c r="E104" s="144" t="s">
        <v>2138</v>
      </c>
      <c r="F104" s="489"/>
      <c r="G104" s="145">
        <f>SUBTOTAL(9,G105:G106)</f>
        <v>0</v>
      </c>
    </row>
    <row r="105" spans="1:7" s="152" customFormat="1" ht="24" outlineLevel="2" x14ac:dyDescent="0.2">
      <c r="A105" s="146">
        <v>1</v>
      </c>
      <c r="B105" s="147" t="s">
        <v>2286</v>
      </c>
      <c r="C105" s="148" t="s">
        <v>2287</v>
      </c>
      <c r="D105" s="149" t="s">
        <v>3</v>
      </c>
      <c r="E105" s="150">
        <v>19</v>
      </c>
      <c r="F105" s="490"/>
      <c r="G105" s="151">
        <f>E105*F105</f>
        <v>0</v>
      </c>
    </row>
    <row r="106" spans="1:7" s="152" customFormat="1" outlineLevel="2" x14ac:dyDescent="0.2">
      <c r="A106" s="146">
        <v>2</v>
      </c>
      <c r="B106" s="147" t="s">
        <v>2288</v>
      </c>
      <c r="C106" s="148" t="s">
        <v>2289</v>
      </c>
      <c r="D106" s="149" t="s">
        <v>26</v>
      </c>
      <c r="E106" s="150">
        <v>1</v>
      </c>
      <c r="F106" s="490"/>
      <c r="G106" s="151">
        <f>E106*F106</f>
        <v>0</v>
      </c>
    </row>
    <row r="107" spans="1:7" s="140" customFormat="1" ht="16.5" customHeight="1" outlineLevel="1" x14ac:dyDescent="0.2">
      <c r="A107" s="141"/>
      <c r="B107" s="142"/>
      <c r="C107" s="142" t="s">
        <v>3124</v>
      </c>
      <c r="D107" s="143" t="s">
        <v>2138</v>
      </c>
      <c r="E107" s="144" t="s">
        <v>2138</v>
      </c>
      <c r="F107" s="489"/>
      <c r="G107" s="145">
        <f>SUBTOTAL(9,G108:G111)</f>
        <v>0</v>
      </c>
    </row>
    <row r="108" spans="1:7" s="152" customFormat="1" outlineLevel="2" x14ac:dyDescent="0.2">
      <c r="A108" s="146">
        <v>3</v>
      </c>
      <c r="B108" s="147" t="s">
        <v>2290</v>
      </c>
      <c r="C108" s="148" t="s">
        <v>2291</v>
      </c>
      <c r="D108" s="149" t="s">
        <v>3</v>
      </c>
      <c r="E108" s="150">
        <v>331</v>
      </c>
      <c r="F108" s="490"/>
      <c r="G108" s="151">
        <f>E108*F108</f>
        <v>0</v>
      </c>
    </row>
    <row r="109" spans="1:7" s="152" customFormat="1" outlineLevel="2" x14ac:dyDescent="0.2">
      <c r="A109" s="146">
        <v>4</v>
      </c>
      <c r="B109" s="147" t="s">
        <v>2292</v>
      </c>
      <c r="C109" s="148" t="s">
        <v>2293</v>
      </c>
      <c r="D109" s="149" t="s">
        <v>3</v>
      </c>
      <c r="E109" s="150">
        <v>101</v>
      </c>
      <c r="F109" s="490"/>
      <c r="G109" s="151">
        <f>E109*F109</f>
        <v>0</v>
      </c>
    </row>
    <row r="110" spans="1:7" s="152" customFormat="1" outlineLevel="2" x14ac:dyDescent="0.2">
      <c r="A110" s="146">
        <v>5</v>
      </c>
      <c r="B110" s="147" t="s">
        <v>2294</v>
      </c>
      <c r="C110" s="148" t="s">
        <v>2295</v>
      </c>
      <c r="D110" s="149" t="s">
        <v>2138</v>
      </c>
      <c r="E110" s="150" t="s">
        <v>2138</v>
      </c>
      <c r="F110" s="490"/>
      <c r="G110" s="151">
        <f>SUBTOTAL(9,G111:G111)</f>
        <v>0</v>
      </c>
    </row>
    <row r="111" spans="1:7" s="152" customFormat="1" outlineLevel="2" x14ac:dyDescent="0.2">
      <c r="A111" s="146">
        <v>6</v>
      </c>
      <c r="B111" s="147" t="s">
        <v>2296</v>
      </c>
      <c r="C111" s="148" t="s">
        <v>2297</v>
      </c>
      <c r="D111" s="149" t="s">
        <v>3</v>
      </c>
      <c r="E111" s="150">
        <v>1.2</v>
      </c>
      <c r="F111" s="490"/>
      <c r="G111" s="151">
        <f>E111*F111</f>
        <v>0</v>
      </c>
    </row>
    <row r="112" spans="1:7" s="140" customFormat="1" ht="16.5" customHeight="1" outlineLevel="1" x14ac:dyDescent="0.2">
      <c r="A112" s="141"/>
      <c r="B112" s="142"/>
      <c r="C112" s="142" t="s">
        <v>3125</v>
      </c>
      <c r="D112" s="143" t="s">
        <v>2138</v>
      </c>
      <c r="E112" s="144" t="s">
        <v>2138</v>
      </c>
      <c r="F112" s="489"/>
      <c r="G112" s="145">
        <f>SUBTOTAL(9,G113:G117)</f>
        <v>0</v>
      </c>
    </row>
    <row r="113" spans="1:7" s="152" customFormat="1" outlineLevel="2" x14ac:dyDescent="0.2">
      <c r="A113" s="146">
        <v>7</v>
      </c>
      <c r="B113" s="147" t="s">
        <v>2298</v>
      </c>
      <c r="C113" s="148" t="s">
        <v>2299</v>
      </c>
      <c r="D113" s="149" t="s">
        <v>3</v>
      </c>
      <c r="E113" s="150">
        <v>203</v>
      </c>
      <c r="F113" s="490"/>
      <c r="G113" s="151">
        <f>E113*F113</f>
        <v>0</v>
      </c>
    </row>
    <row r="114" spans="1:7" s="152" customFormat="1" outlineLevel="2" x14ac:dyDescent="0.2">
      <c r="A114" s="146">
        <v>8</v>
      </c>
      <c r="B114" s="147" t="s">
        <v>2300</v>
      </c>
      <c r="C114" s="148" t="s">
        <v>2301</v>
      </c>
      <c r="D114" s="149" t="s">
        <v>3</v>
      </c>
      <c r="E114" s="150">
        <v>101</v>
      </c>
      <c r="F114" s="490"/>
      <c r="G114" s="151">
        <f>E114*F114</f>
        <v>0</v>
      </c>
    </row>
    <row r="115" spans="1:7" s="152" customFormat="1" outlineLevel="2" x14ac:dyDescent="0.2">
      <c r="A115" s="146">
        <v>9</v>
      </c>
      <c r="B115" s="147" t="s">
        <v>2302</v>
      </c>
      <c r="C115" s="148" t="s">
        <v>2303</v>
      </c>
      <c r="D115" s="149" t="s">
        <v>3</v>
      </c>
      <c r="E115" s="150">
        <v>1.2</v>
      </c>
      <c r="F115" s="490"/>
      <c r="G115" s="151">
        <f>E115*F115</f>
        <v>0</v>
      </c>
    </row>
    <row r="116" spans="1:7" s="152" customFormat="1" outlineLevel="2" x14ac:dyDescent="0.2">
      <c r="A116" s="146">
        <v>10</v>
      </c>
      <c r="B116" s="147" t="s">
        <v>2304</v>
      </c>
      <c r="C116" s="148" t="s">
        <v>2305</v>
      </c>
      <c r="D116" s="149" t="s">
        <v>3</v>
      </c>
      <c r="E116" s="150">
        <v>92</v>
      </c>
      <c r="F116" s="490"/>
      <c r="G116" s="151">
        <f>E116*F116</f>
        <v>0</v>
      </c>
    </row>
    <row r="117" spans="1:7" s="152" customFormat="1" outlineLevel="2" x14ac:dyDescent="0.2">
      <c r="A117" s="146">
        <v>11</v>
      </c>
      <c r="B117" s="147" t="s">
        <v>2306</v>
      </c>
      <c r="C117" s="148" t="s">
        <v>2307</v>
      </c>
      <c r="D117" s="149" t="s">
        <v>3</v>
      </c>
      <c r="E117" s="150">
        <v>37</v>
      </c>
      <c r="F117" s="490"/>
      <c r="G117" s="151">
        <f>E117*F117</f>
        <v>0</v>
      </c>
    </row>
    <row r="118" spans="1:7" s="140" customFormat="1" ht="16.5" customHeight="1" outlineLevel="1" x14ac:dyDescent="0.2">
      <c r="A118" s="141"/>
      <c r="B118" s="142"/>
      <c r="C118" s="142" t="s">
        <v>3126</v>
      </c>
      <c r="D118" s="143" t="s">
        <v>2138</v>
      </c>
      <c r="E118" s="144" t="s">
        <v>2138</v>
      </c>
      <c r="F118" s="489"/>
      <c r="G118" s="145">
        <f>SUBTOTAL(9,G119:G140)</f>
        <v>0</v>
      </c>
    </row>
    <row r="119" spans="1:7" s="152" customFormat="1" outlineLevel="2" x14ac:dyDescent="0.2">
      <c r="A119" s="146">
        <v>12</v>
      </c>
      <c r="B119" s="147" t="s">
        <v>2308</v>
      </c>
      <c r="C119" s="148" t="s">
        <v>2309</v>
      </c>
      <c r="D119" s="149" t="s">
        <v>26</v>
      </c>
      <c r="E119" s="150">
        <v>8</v>
      </c>
      <c r="F119" s="490"/>
      <c r="G119" s="151">
        <f t="shared" ref="G119:G140" si="3">E119*F119</f>
        <v>0</v>
      </c>
    </row>
    <row r="120" spans="1:7" s="152" customFormat="1" outlineLevel="2" x14ac:dyDescent="0.2">
      <c r="A120" s="146">
        <v>13</v>
      </c>
      <c r="B120" s="147" t="s">
        <v>2310</v>
      </c>
      <c r="C120" s="148" t="s">
        <v>2311</v>
      </c>
      <c r="D120" s="149" t="s">
        <v>26</v>
      </c>
      <c r="E120" s="150">
        <v>3</v>
      </c>
      <c r="F120" s="490"/>
      <c r="G120" s="151">
        <f t="shared" si="3"/>
        <v>0</v>
      </c>
    </row>
    <row r="121" spans="1:7" s="152" customFormat="1" outlineLevel="2" x14ac:dyDescent="0.2">
      <c r="A121" s="146">
        <v>14</v>
      </c>
      <c r="B121" s="147" t="s">
        <v>2312</v>
      </c>
      <c r="C121" s="148" t="s">
        <v>2313</v>
      </c>
      <c r="D121" s="149" t="s">
        <v>26</v>
      </c>
      <c r="E121" s="150">
        <v>2</v>
      </c>
      <c r="F121" s="490"/>
      <c r="G121" s="151">
        <f t="shared" si="3"/>
        <v>0</v>
      </c>
    </row>
    <row r="122" spans="1:7" s="152" customFormat="1" outlineLevel="2" x14ac:dyDescent="0.2">
      <c r="A122" s="146">
        <v>15</v>
      </c>
      <c r="B122" s="147" t="s">
        <v>2314</v>
      </c>
      <c r="C122" s="148" t="s">
        <v>2315</v>
      </c>
      <c r="D122" s="149" t="s">
        <v>26</v>
      </c>
      <c r="E122" s="150">
        <v>2</v>
      </c>
      <c r="F122" s="490"/>
      <c r="G122" s="151">
        <f t="shared" si="3"/>
        <v>0</v>
      </c>
    </row>
    <row r="123" spans="1:7" s="152" customFormat="1" outlineLevel="2" x14ac:dyDescent="0.2">
      <c r="A123" s="146">
        <v>16</v>
      </c>
      <c r="B123" s="147" t="s">
        <v>2316</v>
      </c>
      <c r="C123" s="148" t="s">
        <v>2317</v>
      </c>
      <c r="D123" s="149" t="s">
        <v>26</v>
      </c>
      <c r="E123" s="150">
        <v>1</v>
      </c>
      <c r="F123" s="490"/>
      <c r="G123" s="151">
        <f t="shared" si="3"/>
        <v>0</v>
      </c>
    </row>
    <row r="124" spans="1:7" s="152" customFormat="1" outlineLevel="2" x14ac:dyDescent="0.2">
      <c r="A124" s="146">
        <v>17</v>
      </c>
      <c r="B124" s="147" t="s">
        <v>2318</v>
      </c>
      <c r="C124" s="148" t="s">
        <v>2319</v>
      </c>
      <c r="D124" s="149" t="s">
        <v>26</v>
      </c>
      <c r="E124" s="150">
        <v>6</v>
      </c>
      <c r="F124" s="490"/>
      <c r="G124" s="151">
        <f t="shared" si="3"/>
        <v>0</v>
      </c>
    </row>
    <row r="125" spans="1:7" s="152" customFormat="1" outlineLevel="2" x14ac:dyDescent="0.2">
      <c r="A125" s="146">
        <v>18</v>
      </c>
      <c r="B125" s="147" t="s">
        <v>2320</v>
      </c>
      <c r="C125" s="148" t="s">
        <v>2321</v>
      </c>
      <c r="D125" s="149" t="s">
        <v>26</v>
      </c>
      <c r="E125" s="150">
        <v>6</v>
      </c>
      <c r="F125" s="490"/>
      <c r="G125" s="151">
        <f t="shared" si="3"/>
        <v>0</v>
      </c>
    </row>
    <row r="126" spans="1:7" s="152" customFormat="1" outlineLevel="2" x14ac:dyDescent="0.2">
      <c r="A126" s="146">
        <v>19</v>
      </c>
      <c r="B126" s="147" t="s">
        <v>2322</v>
      </c>
      <c r="C126" s="148" t="s">
        <v>2323</v>
      </c>
      <c r="D126" s="149" t="s">
        <v>26</v>
      </c>
      <c r="E126" s="150">
        <v>5</v>
      </c>
      <c r="F126" s="490"/>
      <c r="G126" s="151">
        <f t="shared" si="3"/>
        <v>0</v>
      </c>
    </row>
    <row r="127" spans="1:7" s="152" customFormat="1" outlineLevel="2" x14ac:dyDescent="0.2">
      <c r="A127" s="146">
        <v>20</v>
      </c>
      <c r="B127" s="147" t="s">
        <v>2324</v>
      </c>
      <c r="C127" s="148" t="s">
        <v>2321</v>
      </c>
      <c r="D127" s="149" t="s">
        <v>26</v>
      </c>
      <c r="E127" s="150">
        <v>2</v>
      </c>
      <c r="F127" s="490"/>
      <c r="G127" s="151">
        <f t="shared" si="3"/>
        <v>0</v>
      </c>
    </row>
    <row r="128" spans="1:7" s="152" customFormat="1" outlineLevel="2" x14ac:dyDescent="0.2">
      <c r="A128" s="146">
        <v>21</v>
      </c>
      <c r="B128" s="147" t="s">
        <v>2325</v>
      </c>
      <c r="C128" s="148" t="s">
        <v>2326</v>
      </c>
      <c r="D128" s="149" t="s">
        <v>26</v>
      </c>
      <c r="E128" s="150">
        <v>4</v>
      </c>
      <c r="F128" s="490"/>
      <c r="G128" s="151">
        <f t="shared" si="3"/>
        <v>0</v>
      </c>
    </row>
    <row r="129" spans="1:7" s="152" customFormat="1" outlineLevel="2" x14ac:dyDescent="0.2">
      <c r="A129" s="146">
        <v>22</v>
      </c>
      <c r="B129" s="147" t="s">
        <v>2327</v>
      </c>
      <c r="C129" s="148" t="s">
        <v>2328</v>
      </c>
      <c r="D129" s="149" t="s">
        <v>26</v>
      </c>
      <c r="E129" s="150">
        <v>2</v>
      </c>
      <c r="F129" s="490"/>
      <c r="G129" s="151">
        <f t="shared" si="3"/>
        <v>0</v>
      </c>
    </row>
    <row r="130" spans="1:7" s="152" customFormat="1" outlineLevel="2" x14ac:dyDescent="0.2">
      <c r="A130" s="146">
        <v>23</v>
      </c>
      <c r="B130" s="147" t="s">
        <v>2329</v>
      </c>
      <c r="C130" s="148" t="s">
        <v>2330</v>
      </c>
      <c r="D130" s="149" t="s">
        <v>26</v>
      </c>
      <c r="E130" s="150">
        <v>2</v>
      </c>
      <c r="F130" s="490"/>
      <c r="G130" s="151">
        <f t="shared" si="3"/>
        <v>0</v>
      </c>
    </row>
    <row r="131" spans="1:7" s="152" customFormat="1" outlineLevel="2" x14ac:dyDescent="0.2">
      <c r="A131" s="146">
        <v>24</v>
      </c>
      <c r="B131" s="147" t="s">
        <v>2331</v>
      </c>
      <c r="C131" s="148" t="s">
        <v>2332</v>
      </c>
      <c r="D131" s="149" t="s">
        <v>26</v>
      </c>
      <c r="E131" s="150">
        <v>1</v>
      </c>
      <c r="F131" s="490"/>
      <c r="G131" s="151">
        <f t="shared" si="3"/>
        <v>0</v>
      </c>
    </row>
    <row r="132" spans="1:7" s="152" customFormat="1" outlineLevel="2" x14ac:dyDescent="0.2">
      <c r="A132" s="146">
        <v>25</v>
      </c>
      <c r="B132" s="147" t="s">
        <v>2333</v>
      </c>
      <c r="C132" s="148" t="s">
        <v>2334</v>
      </c>
      <c r="D132" s="149" t="s">
        <v>26</v>
      </c>
      <c r="E132" s="150">
        <v>1</v>
      </c>
      <c r="F132" s="490"/>
      <c r="G132" s="151">
        <f t="shared" si="3"/>
        <v>0</v>
      </c>
    </row>
    <row r="133" spans="1:7" s="152" customFormat="1" outlineLevel="2" x14ac:dyDescent="0.2">
      <c r="A133" s="146">
        <v>26</v>
      </c>
      <c r="B133" s="147" t="s">
        <v>2335</v>
      </c>
      <c r="C133" s="148" t="s">
        <v>2336</v>
      </c>
      <c r="D133" s="149" t="s">
        <v>26</v>
      </c>
      <c r="E133" s="150">
        <v>4</v>
      </c>
      <c r="F133" s="490"/>
      <c r="G133" s="151">
        <f t="shared" si="3"/>
        <v>0</v>
      </c>
    </row>
    <row r="134" spans="1:7" s="152" customFormat="1" outlineLevel="2" x14ac:dyDescent="0.2">
      <c r="A134" s="146">
        <v>27</v>
      </c>
      <c r="B134" s="147" t="s">
        <v>2337</v>
      </c>
      <c r="C134" s="148" t="s">
        <v>2338</v>
      </c>
      <c r="D134" s="149" t="s">
        <v>26</v>
      </c>
      <c r="E134" s="150">
        <v>4</v>
      </c>
      <c r="F134" s="490"/>
      <c r="G134" s="151">
        <f t="shared" si="3"/>
        <v>0</v>
      </c>
    </row>
    <row r="135" spans="1:7" s="152" customFormat="1" outlineLevel="2" x14ac:dyDescent="0.2">
      <c r="A135" s="146">
        <v>28</v>
      </c>
      <c r="B135" s="147" t="s">
        <v>2339</v>
      </c>
      <c r="C135" s="148" t="s">
        <v>2340</v>
      </c>
      <c r="D135" s="149" t="s">
        <v>26</v>
      </c>
      <c r="E135" s="150">
        <v>6</v>
      </c>
      <c r="F135" s="490"/>
      <c r="G135" s="151">
        <f t="shared" si="3"/>
        <v>0</v>
      </c>
    </row>
    <row r="136" spans="1:7" s="152" customFormat="1" outlineLevel="2" x14ac:dyDescent="0.2">
      <c r="A136" s="146">
        <v>29</v>
      </c>
      <c r="B136" s="147" t="s">
        <v>2341</v>
      </c>
      <c r="C136" s="148" t="s">
        <v>2342</v>
      </c>
      <c r="D136" s="149" t="s">
        <v>26</v>
      </c>
      <c r="E136" s="150">
        <v>1</v>
      </c>
      <c r="F136" s="490"/>
      <c r="G136" s="151">
        <f t="shared" si="3"/>
        <v>0</v>
      </c>
    </row>
    <row r="137" spans="1:7" s="152" customFormat="1" outlineLevel="2" x14ac:dyDescent="0.2">
      <c r="A137" s="146">
        <v>30</v>
      </c>
      <c r="B137" s="147" t="s">
        <v>2343</v>
      </c>
      <c r="C137" s="148" t="s">
        <v>2344</v>
      </c>
      <c r="D137" s="149" t="s">
        <v>26</v>
      </c>
      <c r="E137" s="150">
        <v>1</v>
      </c>
      <c r="F137" s="490"/>
      <c r="G137" s="151">
        <f t="shared" si="3"/>
        <v>0</v>
      </c>
    </row>
    <row r="138" spans="1:7" s="152" customFormat="1" ht="24" outlineLevel="2" x14ac:dyDescent="0.2">
      <c r="A138" s="146">
        <v>31</v>
      </c>
      <c r="B138" s="147" t="s">
        <v>2345</v>
      </c>
      <c r="C138" s="148" t="s">
        <v>2346</v>
      </c>
      <c r="D138" s="149" t="s">
        <v>26</v>
      </c>
      <c r="E138" s="150">
        <v>1</v>
      </c>
      <c r="F138" s="490"/>
      <c r="G138" s="151">
        <f t="shared" si="3"/>
        <v>0</v>
      </c>
    </row>
    <row r="139" spans="1:7" s="152" customFormat="1" outlineLevel="2" x14ac:dyDescent="0.2">
      <c r="A139" s="146">
        <v>32</v>
      </c>
      <c r="B139" s="147" t="s">
        <v>2347</v>
      </c>
      <c r="C139" s="148" t="s">
        <v>2348</v>
      </c>
      <c r="D139" s="149" t="s">
        <v>26</v>
      </c>
      <c r="E139" s="150">
        <v>1</v>
      </c>
      <c r="F139" s="490"/>
      <c r="G139" s="151">
        <f t="shared" si="3"/>
        <v>0</v>
      </c>
    </row>
    <row r="140" spans="1:7" s="152" customFormat="1" outlineLevel="2" x14ac:dyDescent="0.2">
      <c r="A140" s="146">
        <v>33</v>
      </c>
      <c r="B140" s="147" t="s">
        <v>2349</v>
      </c>
      <c r="C140" s="148" t="s">
        <v>2350</v>
      </c>
      <c r="D140" s="149" t="s">
        <v>26</v>
      </c>
      <c r="E140" s="150">
        <v>1</v>
      </c>
      <c r="F140" s="490"/>
      <c r="G140" s="151">
        <f t="shared" si="3"/>
        <v>0</v>
      </c>
    </row>
    <row r="141" spans="1:7" s="140" customFormat="1" ht="16.5" customHeight="1" outlineLevel="1" x14ac:dyDescent="0.2">
      <c r="A141" s="141"/>
      <c r="B141" s="142"/>
      <c r="C141" s="142" t="s">
        <v>3127</v>
      </c>
      <c r="D141" s="143" t="s">
        <v>2138</v>
      </c>
      <c r="E141" s="144" t="s">
        <v>2138</v>
      </c>
      <c r="F141" s="489"/>
      <c r="G141" s="145">
        <f>SUBTOTAL(9,G142:G143)</f>
        <v>0</v>
      </c>
    </row>
    <row r="142" spans="1:7" s="152" customFormat="1" outlineLevel="2" x14ac:dyDescent="0.2">
      <c r="A142" s="146">
        <v>34</v>
      </c>
      <c r="B142" s="147" t="s">
        <v>2351</v>
      </c>
      <c r="C142" s="148" t="s">
        <v>2352</v>
      </c>
      <c r="D142" s="149" t="s">
        <v>3</v>
      </c>
      <c r="E142" s="150">
        <v>65</v>
      </c>
      <c r="F142" s="490"/>
      <c r="G142" s="151">
        <f>E142*F142</f>
        <v>0</v>
      </c>
    </row>
    <row r="143" spans="1:7" s="152" customFormat="1" ht="24" outlineLevel="2" x14ac:dyDescent="0.2">
      <c r="A143" s="146">
        <v>35</v>
      </c>
      <c r="B143" s="147" t="s">
        <v>2353</v>
      </c>
      <c r="C143" s="148" t="s">
        <v>2354</v>
      </c>
      <c r="D143" s="149" t="s">
        <v>25</v>
      </c>
      <c r="E143" s="150">
        <v>1</v>
      </c>
      <c r="F143" s="490"/>
      <c r="G143" s="151">
        <f>E143*F143</f>
        <v>0</v>
      </c>
    </row>
    <row r="144" spans="1:7" s="140" customFormat="1" ht="16.5" customHeight="1" outlineLevel="1" x14ac:dyDescent="0.2">
      <c r="A144" s="141"/>
      <c r="B144" s="142"/>
      <c r="C144" s="142" t="s">
        <v>3128</v>
      </c>
      <c r="D144" s="143" t="s">
        <v>2138</v>
      </c>
      <c r="E144" s="144" t="s">
        <v>2138</v>
      </c>
      <c r="F144" s="489"/>
      <c r="G144" s="145">
        <f>SUBTOTAL(9,G145:G147)</f>
        <v>0</v>
      </c>
    </row>
    <row r="145" spans="1:7" s="152" customFormat="1" outlineLevel="2" x14ac:dyDescent="0.2">
      <c r="A145" s="146">
        <v>36</v>
      </c>
      <c r="B145" s="147" t="s">
        <v>2355</v>
      </c>
      <c r="C145" s="148" t="s">
        <v>2356</v>
      </c>
      <c r="D145" s="149" t="s">
        <v>24</v>
      </c>
      <c r="E145" s="150">
        <v>70</v>
      </c>
      <c r="F145" s="490"/>
      <c r="G145" s="151">
        <f>E145*F145</f>
        <v>0</v>
      </c>
    </row>
    <row r="146" spans="1:7" s="152" customFormat="1" outlineLevel="2" x14ac:dyDescent="0.2">
      <c r="A146" s="146">
        <v>37</v>
      </c>
      <c r="B146" s="147" t="s">
        <v>2357</v>
      </c>
      <c r="C146" s="148" t="s">
        <v>2358</v>
      </c>
      <c r="D146" s="149" t="s">
        <v>24</v>
      </c>
      <c r="E146" s="150">
        <v>20</v>
      </c>
      <c r="F146" s="490"/>
      <c r="G146" s="151">
        <f>E146*F146</f>
        <v>0</v>
      </c>
    </row>
    <row r="147" spans="1:7" s="152" customFormat="1" outlineLevel="2" x14ac:dyDescent="0.2">
      <c r="A147" s="146">
        <v>38</v>
      </c>
      <c r="B147" s="147" t="s">
        <v>2359</v>
      </c>
      <c r="C147" s="148" t="s">
        <v>2360</v>
      </c>
      <c r="D147" s="149" t="s">
        <v>25</v>
      </c>
      <c r="E147" s="150">
        <v>1</v>
      </c>
      <c r="F147" s="490"/>
      <c r="G147" s="151">
        <f>E147*F147</f>
        <v>0</v>
      </c>
    </row>
    <row r="148" spans="1:7" s="140" customFormat="1" ht="16.5" customHeight="1" outlineLevel="1" x14ac:dyDescent="0.2">
      <c r="A148" s="141"/>
      <c r="B148" s="142"/>
      <c r="C148" s="142" t="s">
        <v>3129</v>
      </c>
      <c r="D148" s="143" t="s">
        <v>2138</v>
      </c>
      <c r="E148" s="144" t="s">
        <v>2138</v>
      </c>
      <c r="F148" s="489"/>
      <c r="G148" s="145">
        <f>SUBTOTAL(9,G149:G151)</f>
        <v>0</v>
      </c>
    </row>
    <row r="149" spans="1:7" s="152" customFormat="1" ht="24" outlineLevel="2" x14ac:dyDescent="0.2">
      <c r="A149" s="146">
        <v>39</v>
      </c>
      <c r="B149" s="147" t="s">
        <v>2361</v>
      </c>
      <c r="C149" s="148" t="s">
        <v>2362</v>
      </c>
      <c r="D149" s="149" t="s">
        <v>26</v>
      </c>
      <c r="E149" s="150">
        <v>21</v>
      </c>
      <c r="F149" s="490"/>
      <c r="G149" s="151">
        <f>E149*F149</f>
        <v>0</v>
      </c>
    </row>
    <row r="150" spans="1:7" s="152" customFormat="1" outlineLevel="2" x14ac:dyDescent="0.2">
      <c r="A150" s="146">
        <v>40</v>
      </c>
      <c r="B150" s="147" t="s">
        <v>2363</v>
      </c>
      <c r="C150" s="148" t="s">
        <v>2364</v>
      </c>
      <c r="D150" s="149" t="s">
        <v>25</v>
      </c>
      <c r="E150" s="150">
        <v>1</v>
      </c>
      <c r="F150" s="490"/>
      <c r="G150" s="151">
        <f>E150*F150</f>
        <v>0</v>
      </c>
    </row>
    <row r="151" spans="1:7" s="152" customFormat="1" outlineLevel="2" x14ac:dyDescent="0.2">
      <c r="A151" s="146">
        <v>41</v>
      </c>
      <c r="B151" s="147" t="s">
        <v>2365</v>
      </c>
      <c r="C151" s="148" t="s">
        <v>2366</v>
      </c>
      <c r="D151" s="149" t="s">
        <v>26</v>
      </c>
      <c r="E151" s="150">
        <v>9</v>
      </c>
      <c r="F151" s="490"/>
      <c r="G151" s="151">
        <f>E151*F151</f>
        <v>0</v>
      </c>
    </row>
    <row r="152" spans="1:7" s="140" customFormat="1" ht="16.5" customHeight="1" outlineLevel="1" x14ac:dyDescent="0.2">
      <c r="A152" s="141"/>
      <c r="B152" s="142"/>
      <c r="C152" s="142" t="s">
        <v>3130</v>
      </c>
      <c r="D152" s="143" t="s">
        <v>2138</v>
      </c>
      <c r="E152" s="144" t="s">
        <v>2138</v>
      </c>
      <c r="F152" s="489"/>
      <c r="G152" s="145">
        <f>SUBTOTAL(9,G153:G165)</f>
        <v>0</v>
      </c>
    </row>
    <row r="153" spans="1:7" s="152" customFormat="1" outlineLevel="2" x14ac:dyDescent="0.2">
      <c r="A153" s="146">
        <v>42</v>
      </c>
      <c r="B153" s="147" t="s">
        <v>2367</v>
      </c>
      <c r="C153" s="148" t="s">
        <v>2368</v>
      </c>
      <c r="D153" s="149" t="s">
        <v>25</v>
      </c>
      <c r="E153" s="150">
        <v>1</v>
      </c>
      <c r="F153" s="490"/>
      <c r="G153" s="151">
        <f t="shared" ref="G153:G165" si="4">E153*F153</f>
        <v>0</v>
      </c>
    </row>
    <row r="154" spans="1:7" s="152" customFormat="1" outlineLevel="2" x14ac:dyDescent="0.2">
      <c r="A154" s="146">
        <v>43</v>
      </c>
      <c r="B154" s="147" t="s">
        <v>2369</v>
      </c>
      <c r="C154" s="148" t="s">
        <v>2370</v>
      </c>
      <c r="D154" s="149" t="s">
        <v>25</v>
      </c>
      <c r="E154" s="150">
        <v>1</v>
      </c>
      <c r="F154" s="490"/>
      <c r="G154" s="151">
        <f t="shared" si="4"/>
        <v>0</v>
      </c>
    </row>
    <row r="155" spans="1:7" s="152" customFormat="1" outlineLevel="2" x14ac:dyDescent="0.2">
      <c r="A155" s="146">
        <v>44</v>
      </c>
      <c r="B155" s="147" t="s">
        <v>2371</v>
      </c>
      <c r="C155" s="148" t="s">
        <v>2372</v>
      </c>
      <c r="D155" s="149" t="s">
        <v>25</v>
      </c>
      <c r="E155" s="150">
        <v>2</v>
      </c>
      <c r="F155" s="490"/>
      <c r="G155" s="151">
        <f t="shared" si="4"/>
        <v>0</v>
      </c>
    </row>
    <row r="156" spans="1:7" s="152" customFormat="1" outlineLevel="2" x14ac:dyDescent="0.2">
      <c r="A156" s="146">
        <v>45</v>
      </c>
      <c r="B156" s="147" t="s">
        <v>2373</v>
      </c>
      <c r="C156" s="148" t="s">
        <v>2374</v>
      </c>
      <c r="D156" s="149" t="s">
        <v>25</v>
      </c>
      <c r="E156" s="150">
        <v>2</v>
      </c>
      <c r="F156" s="490"/>
      <c r="G156" s="151">
        <f t="shared" si="4"/>
        <v>0</v>
      </c>
    </row>
    <row r="157" spans="1:7" s="152" customFormat="1" outlineLevel="2" x14ac:dyDescent="0.2">
      <c r="A157" s="146">
        <v>46</v>
      </c>
      <c r="B157" s="147" t="s">
        <v>2375</v>
      </c>
      <c r="C157" s="148" t="s">
        <v>2376</v>
      </c>
      <c r="D157" s="149" t="s">
        <v>26</v>
      </c>
      <c r="E157" s="150">
        <v>2</v>
      </c>
      <c r="F157" s="490"/>
      <c r="G157" s="151">
        <f t="shared" si="4"/>
        <v>0</v>
      </c>
    </row>
    <row r="158" spans="1:7" s="152" customFormat="1" outlineLevel="2" x14ac:dyDescent="0.2">
      <c r="A158" s="146">
        <v>47</v>
      </c>
      <c r="B158" s="147" t="s">
        <v>2377</v>
      </c>
      <c r="C158" s="148" t="s">
        <v>2378</v>
      </c>
      <c r="D158" s="149" t="s">
        <v>3</v>
      </c>
      <c r="E158" s="150">
        <v>1.2</v>
      </c>
      <c r="F158" s="490"/>
      <c r="G158" s="151">
        <f t="shared" si="4"/>
        <v>0</v>
      </c>
    </row>
    <row r="159" spans="1:7" s="152" customFormat="1" outlineLevel="2" x14ac:dyDescent="0.2">
      <c r="A159" s="146">
        <v>48</v>
      </c>
      <c r="B159" s="147" t="s">
        <v>2379</v>
      </c>
      <c r="C159" s="148" t="s">
        <v>2380</v>
      </c>
      <c r="D159" s="149" t="s">
        <v>25</v>
      </c>
      <c r="E159" s="150">
        <v>1</v>
      </c>
      <c r="F159" s="490"/>
      <c r="G159" s="151">
        <f t="shared" si="4"/>
        <v>0</v>
      </c>
    </row>
    <row r="160" spans="1:7" s="152" customFormat="1" outlineLevel="2" x14ac:dyDescent="0.2">
      <c r="A160" s="146">
        <v>49</v>
      </c>
      <c r="B160" s="147" t="s">
        <v>2381</v>
      </c>
      <c r="C160" s="148" t="s">
        <v>2382</v>
      </c>
      <c r="D160" s="149" t="s">
        <v>26</v>
      </c>
      <c r="E160" s="150">
        <v>4</v>
      </c>
      <c r="F160" s="490"/>
      <c r="G160" s="151">
        <f t="shared" si="4"/>
        <v>0</v>
      </c>
    </row>
    <row r="161" spans="1:7" s="152" customFormat="1" outlineLevel="2" x14ac:dyDescent="0.2">
      <c r="A161" s="146">
        <v>50</v>
      </c>
      <c r="B161" s="147" t="s">
        <v>2383</v>
      </c>
      <c r="C161" s="148" t="s">
        <v>2384</v>
      </c>
      <c r="D161" s="149" t="s">
        <v>25</v>
      </c>
      <c r="E161" s="150">
        <v>1</v>
      </c>
      <c r="F161" s="490"/>
      <c r="G161" s="151">
        <f t="shared" si="4"/>
        <v>0</v>
      </c>
    </row>
    <row r="162" spans="1:7" s="152" customFormat="1" outlineLevel="2" x14ac:dyDescent="0.2">
      <c r="A162" s="146">
        <v>51</v>
      </c>
      <c r="B162" s="147" t="s">
        <v>2385</v>
      </c>
      <c r="C162" s="148" t="s">
        <v>2386</v>
      </c>
      <c r="D162" s="149" t="s">
        <v>25</v>
      </c>
      <c r="E162" s="150">
        <v>2</v>
      </c>
      <c r="F162" s="490"/>
      <c r="G162" s="151">
        <f t="shared" si="4"/>
        <v>0</v>
      </c>
    </row>
    <row r="163" spans="1:7" s="152" customFormat="1" outlineLevel="2" x14ac:dyDescent="0.2">
      <c r="A163" s="146">
        <v>52</v>
      </c>
      <c r="B163" s="147" t="s">
        <v>2387</v>
      </c>
      <c r="C163" s="148" t="s">
        <v>2388</v>
      </c>
      <c r="D163" s="149" t="s">
        <v>25</v>
      </c>
      <c r="E163" s="150">
        <v>1</v>
      </c>
      <c r="F163" s="490"/>
      <c r="G163" s="151">
        <f t="shared" si="4"/>
        <v>0</v>
      </c>
    </row>
    <row r="164" spans="1:7" s="152" customFormat="1" outlineLevel="2" x14ac:dyDescent="0.2">
      <c r="A164" s="146">
        <v>53</v>
      </c>
      <c r="B164" s="147" t="s">
        <v>2389</v>
      </c>
      <c r="C164" s="148" t="s">
        <v>2390</v>
      </c>
      <c r="D164" s="149" t="s">
        <v>25</v>
      </c>
      <c r="E164" s="150">
        <v>1</v>
      </c>
      <c r="F164" s="490"/>
      <c r="G164" s="151">
        <f t="shared" si="4"/>
        <v>0</v>
      </c>
    </row>
    <row r="165" spans="1:7" s="152" customFormat="1" outlineLevel="2" x14ac:dyDescent="0.2">
      <c r="A165" s="146">
        <v>54</v>
      </c>
      <c r="B165" s="147" t="s">
        <v>2391</v>
      </c>
      <c r="C165" s="148" t="s">
        <v>2392</v>
      </c>
      <c r="D165" s="149" t="s">
        <v>25</v>
      </c>
      <c r="E165" s="150">
        <v>1</v>
      </c>
      <c r="F165" s="490"/>
      <c r="G165" s="151">
        <f t="shared" si="4"/>
        <v>0</v>
      </c>
    </row>
    <row r="166" spans="1:7" outlineLevel="1" x14ac:dyDescent="0.2"/>
    <row r="167" spans="1:7" s="161" customFormat="1" ht="18" customHeight="1" x14ac:dyDescent="0.2">
      <c r="A167" s="200"/>
      <c r="B167" s="200"/>
      <c r="C167" s="202" t="s">
        <v>3222</v>
      </c>
      <c r="D167" s="200" t="s">
        <v>2138</v>
      </c>
      <c r="E167" s="200" t="s">
        <v>2138</v>
      </c>
      <c r="F167" s="488"/>
      <c r="G167" s="200">
        <f>SUBTOTAL(9,G168:G340)</f>
        <v>0</v>
      </c>
    </row>
    <row r="168" spans="1:7" s="140" customFormat="1" ht="16.5" customHeight="1" outlineLevel="1" x14ac:dyDescent="0.2">
      <c r="A168" s="141"/>
      <c r="B168" s="142"/>
      <c r="C168" s="142" t="s">
        <v>3223</v>
      </c>
      <c r="D168" s="143" t="s">
        <v>2138</v>
      </c>
      <c r="E168" s="144" t="s">
        <v>2138</v>
      </c>
      <c r="F168" s="489"/>
      <c r="G168" s="145">
        <f>SUBTOTAL(9,G169:G181)</f>
        <v>0</v>
      </c>
    </row>
    <row r="169" spans="1:7" s="152" customFormat="1" outlineLevel="2" x14ac:dyDescent="0.2">
      <c r="A169" s="146">
        <v>1</v>
      </c>
      <c r="B169" s="147" t="s">
        <v>2393</v>
      </c>
      <c r="C169" s="148" t="s">
        <v>2394</v>
      </c>
      <c r="D169" s="149" t="s">
        <v>26</v>
      </c>
      <c r="E169" s="150">
        <v>1</v>
      </c>
      <c r="F169" s="490"/>
      <c r="G169" s="151">
        <f t="shared" ref="G169:G181" si="5">E169*F169</f>
        <v>0</v>
      </c>
    </row>
    <row r="170" spans="1:7" s="152" customFormat="1" outlineLevel="2" x14ac:dyDescent="0.2">
      <c r="A170" s="146">
        <v>2</v>
      </c>
      <c r="B170" s="147" t="s">
        <v>2395</v>
      </c>
      <c r="C170" s="148" t="s">
        <v>2396</v>
      </c>
      <c r="D170" s="149" t="s">
        <v>26</v>
      </c>
      <c r="E170" s="150">
        <v>1</v>
      </c>
      <c r="F170" s="490"/>
      <c r="G170" s="151">
        <f t="shared" si="5"/>
        <v>0</v>
      </c>
    </row>
    <row r="171" spans="1:7" s="152" customFormat="1" outlineLevel="2" x14ac:dyDescent="0.2">
      <c r="A171" s="146">
        <v>3</v>
      </c>
      <c r="B171" s="147" t="s">
        <v>2397</v>
      </c>
      <c r="C171" s="148" t="s">
        <v>2398</v>
      </c>
      <c r="D171" s="149" t="s">
        <v>26</v>
      </c>
      <c r="E171" s="150">
        <v>1</v>
      </c>
      <c r="F171" s="490"/>
      <c r="G171" s="151">
        <f t="shared" si="5"/>
        <v>0</v>
      </c>
    </row>
    <row r="172" spans="1:7" s="152" customFormat="1" outlineLevel="2" x14ac:dyDescent="0.2">
      <c r="A172" s="146">
        <v>4</v>
      </c>
      <c r="B172" s="147" t="s">
        <v>2399</v>
      </c>
      <c r="C172" s="148" t="s">
        <v>2400</v>
      </c>
      <c r="D172" s="149" t="s">
        <v>26</v>
      </c>
      <c r="E172" s="150">
        <v>2</v>
      </c>
      <c r="F172" s="490"/>
      <c r="G172" s="151">
        <f t="shared" si="5"/>
        <v>0</v>
      </c>
    </row>
    <row r="173" spans="1:7" s="152" customFormat="1" outlineLevel="2" x14ac:dyDescent="0.2">
      <c r="A173" s="146">
        <v>5</v>
      </c>
      <c r="B173" s="147" t="s">
        <v>2401</v>
      </c>
      <c r="C173" s="148" t="s">
        <v>2402</v>
      </c>
      <c r="D173" s="149" t="s">
        <v>26</v>
      </c>
      <c r="E173" s="150">
        <v>1</v>
      </c>
      <c r="F173" s="490"/>
      <c r="G173" s="151">
        <f t="shared" si="5"/>
        <v>0</v>
      </c>
    </row>
    <row r="174" spans="1:7" s="152" customFormat="1" outlineLevel="2" x14ac:dyDescent="0.2">
      <c r="A174" s="146">
        <v>6</v>
      </c>
      <c r="B174" s="147" t="s">
        <v>2403</v>
      </c>
      <c r="C174" s="148" t="s">
        <v>2404</v>
      </c>
      <c r="D174" s="149" t="s">
        <v>26</v>
      </c>
      <c r="E174" s="150">
        <v>1</v>
      </c>
      <c r="F174" s="490"/>
      <c r="G174" s="151">
        <f t="shared" si="5"/>
        <v>0</v>
      </c>
    </row>
    <row r="175" spans="1:7" s="152" customFormat="1" outlineLevel="2" x14ac:dyDescent="0.2">
      <c r="A175" s="146">
        <v>7</v>
      </c>
      <c r="B175" s="147" t="s">
        <v>2405</v>
      </c>
      <c r="C175" s="148" t="s">
        <v>2406</v>
      </c>
      <c r="D175" s="149" t="s">
        <v>26</v>
      </c>
      <c r="E175" s="150">
        <v>1</v>
      </c>
      <c r="F175" s="490"/>
      <c r="G175" s="151">
        <f t="shared" si="5"/>
        <v>0</v>
      </c>
    </row>
    <row r="176" spans="1:7" s="152" customFormat="1" outlineLevel="2" x14ac:dyDescent="0.2">
      <c r="A176" s="146">
        <v>8</v>
      </c>
      <c r="B176" s="147" t="s">
        <v>2407</v>
      </c>
      <c r="C176" s="148" t="s">
        <v>2408</v>
      </c>
      <c r="D176" s="149" t="s">
        <v>26</v>
      </c>
      <c r="E176" s="150">
        <v>3</v>
      </c>
      <c r="F176" s="490"/>
      <c r="G176" s="151">
        <f t="shared" si="5"/>
        <v>0</v>
      </c>
    </row>
    <row r="177" spans="1:7" s="152" customFormat="1" outlineLevel="2" x14ac:dyDescent="0.2">
      <c r="A177" s="146">
        <v>9</v>
      </c>
      <c r="B177" s="147" t="s">
        <v>2409</v>
      </c>
      <c r="C177" s="148" t="s">
        <v>2410</v>
      </c>
      <c r="D177" s="149" t="s">
        <v>26</v>
      </c>
      <c r="E177" s="150">
        <v>1</v>
      </c>
      <c r="F177" s="490"/>
      <c r="G177" s="151">
        <f t="shared" si="5"/>
        <v>0</v>
      </c>
    </row>
    <row r="178" spans="1:7" s="152" customFormat="1" outlineLevel="2" x14ac:dyDescent="0.2">
      <c r="A178" s="146">
        <v>10</v>
      </c>
      <c r="B178" s="147" t="s">
        <v>2411</v>
      </c>
      <c r="C178" s="148" t="s">
        <v>2412</v>
      </c>
      <c r="D178" s="149" t="s">
        <v>26</v>
      </c>
      <c r="E178" s="150">
        <v>1</v>
      </c>
      <c r="F178" s="490"/>
      <c r="G178" s="151">
        <f t="shared" si="5"/>
        <v>0</v>
      </c>
    </row>
    <row r="179" spans="1:7" s="152" customFormat="1" outlineLevel="2" x14ac:dyDescent="0.2">
      <c r="A179" s="146">
        <v>11</v>
      </c>
      <c r="B179" s="147" t="s">
        <v>2413</v>
      </c>
      <c r="C179" s="148" t="s">
        <v>2414</v>
      </c>
      <c r="D179" s="149" t="s">
        <v>26</v>
      </c>
      <c r="E179" s="150">
        <v>2</v>
      </c>
      <c r="F179" s="490"/>
      <c r="G179" s="151">
        <f t="shared" si="5"/>
        <v>0</v>
      </c>
    </row>
    <row r="180" spans="1:7" s="152" customFormat="1" outlineLevel="2" x14ac:dyDescent="0.2">
      <c r="A180" s="146">
        <v>12</v>
      </c>
      <c r="B180" s="147" t="s">
        <v>2415</v>
      </c>
      <c r="C180" s="148" t="s">
        <v>2416</v>
      </c>
      <c r="D180" s="149" t="s">
        <v>24</v>
      </c>
      <c r="E180" s="150">
        <v>6</v>
      </c>
      <c r="F180" s="490"/>
      <c r="G180" s="151">
        <f t="shared" si="5"/>
        <v>0</v>
      </c>
    </row>
    <row r="181" spans="1:7" s="152" customFormat="1" outlineLevel="2" x14ac:dyDescent="0.2">
      <c r="A181" s="146">
        <v>13</v>
      </c>
      <c r="B181" s="147" t="s">
        <v>2417</v>
      </c>
      <c r="C181" s="148" t="s">
        <v>2418</v>
      </c>
      <c r="D181" s="149" t="s">
        <v>25</v>
      </c>
      <c r="E181" s="150">
        <v>1</v>
      </c>
      <c r="F181" s="490"/>
      <c r="G181" s="151">
        <f t="shared" si="5"/>
        <v>0</v>
      </c>
    </row>
    <row r="182" spans="1:7" s="140" customFormat="1" ht="16.5" customHeight="1" outlineLevel="1" x14ac:dyDescent="0.2">
      <c r="A182" s="141"/>
      <c r="B182" s="142"/>
      <c r="C182" s="142" t="s">
        <v>3224</v>
      </c>
      <c r="D182" s="143" t="s">
        <v>2138</v>
      </c>
      <c r="E182" s="144" t="s">
        <v>2138</v>
      </c>
      <c r="F182" s="489"/>
      <c r="G182" s="145">
        <f>SUBTOTAL(9,G183:G196)</f>
        <v>0</v>
      </c>
    </row>
    <row r="183" spans="1:7" s="152" customFormat="1" outlineLevel="2" x14ac:dyDescent="0.2">
      <c r="A183" s="146">
        <v>14</v>
      </c>
      <c r="B183" s="147" t="s">
        <v>2419</v>
      </c>
      <c r="C183" s="148" t="s">
        <v>2420</v>
      </c>
      <c r="D183" s="149" t="s">
        <v>26</v>
      </c>
      <c r="E183" s="150">
        <v>2</v>
      </c>
      <c r="F183" s="490"/>
      <c r="G183" s="151">
        <f t="shared" ref="G183:G196" si="6">E183*F183</f>
        <v>0</v>
      </c>
    </row>
    <row r="184" spans="1:7" s="152" customFormat="1" outlineLevel="2" x14ac:dyDescent="0.2">
      <c r="A184" s="146">
        <v>15</v>
      </c>
      <c r="B184" s="147" t="s">
        <v>2421</v>
      </c>
      <c r="C184" s="148" t="s">
        <v>2396</v>
      </c>
      <c r="D184" s="149" t="s">
        <v>26</v>
      </c>
      <c r="E184" s="150">
        <v>2</v>
      </c>
      <c r="F184" s="490"/>
      <c r="G184" s="151">
        <f t="shared" si="6"/>
        <v>0</v>
      </c>
    </row>
    <row r="185" spans="1:7" s="152" customFormat="1" outlineLevel="2" x14ac:dyDescent="0.2">
      <c r="A185" s="146">
        <v>16</v>
      </c>
      <c r="B185" s="147" t="s">
        <v>2422</v>
      </c>
      <c r="C185" s="148" t="s">
        <v>2423</v>
      </c>
      <c r="D185" s="149" t="s">
        <v>3</v>
      </c>
      <c r="E185" s="150">
        <v>8</v>
      </c>
      <c r="F185" s="490"/>
      <c r="G185" s="151">
        <f t="shared" si="6"/>
        <v>0</v>
      </c>
    </row>
    <row r="186" spans="1:7" s="152" customFormat="1" outlineLevel="2" x14ac:dyDescent="0.2">
      <c r="A186" s="146">
        <v>17</v>
      </c>
      <c r="B186" s="147" t="s">
        <v>2424</v>
      </c>
      <c r="C186" s="148" t="s">
        <v>2425</v>
      </c>
      <c r="D186" s="149" t="s">
        <v>26</v>
      </c>
      <c r="E186" s="150">
        <v>1</v>
      </c>
      <c r="F186" s="490"/>
      <c r="G186" s="151">
        <f t="shared" si="6"/>
        <v>0</v>
      </c>
    </row>
    <row r="187" spans="1:7" s="152" customFormat="1" outlineLevel="2" x14ac:dyDescent="0.2">
      <c r="A187" s="146">
        <v>18</v>
      </c>
      <c r="B187" s="147" t="s">
        <v>2426</v>
      </c>
      <c r="C187" s="148" t="s">
        <v>2427</v>
      </c>
      <c r="D187" s="149" t="s">
        <v>26</v>
      </c>
      <c r="E187" s="150">
        <v>1</v>
      </c>
      <c r="F187" s="490"/>
      <c r="G187" s="151">
        <f t="shared" si="6"/>
        <v>0</v>
      </c>
    </row>
    <row r="188" spans="1:7" s="152" customFormat="1" outlineLevel="2" x14ac:dyDescent="0.2">
      <c r="A188" s="146">
        <v>19</v>
      </c>
      <c r="B188" s="147" t="s">
        <v>2428</v>
      </c>
      <c r="C188" s="148" t="s">
        <v>2402</v>
      </c>
      <c r="D188" s="149" t="s">
        <v>26</v>
      </c>
      <c r="E188" s="150">
        <v>2</v>
      </c>
      <c r="F188" s="490"/>
      <c r="G188" s="151">
        <f t="shared" si="6"/>
        <v>0</v>
      </c>
    </row>
    <row r="189" spans="1:7" s="152" customFormat="1" outlineLevel="2" x14ac:dyDescent="0.2">
      <c r="A189" s="146">
        <v>20</v>
      </c>
      <c r="B189" s="147" t="s">
        <v>2429</v>
      </c>
      <c r="C189" s="148" t="s">
        <v>2404</v>
      </c>
      <c r="D189" s="149" t="s">
        <v>26</v>
      </c>
      <c r="E189" s="150">
        <v>1</v>
      </c>
      <c r="F189" s="490"/>
      <c r="G189" s="151">
        <f t="shared" si="6"/>
        <v>0</v>
      </c>
    </row>
    <row r="190" spans="1:7" s="152" customFormat="1" outlineLevel="2" x14ac:dyDescent="0.2">
      <c r="A190" s="146">
        <v>21</v>
      </c>
      <c r="B190" s="147" t="s">
        <v>2430</v>
      </c>
      <c r="C190" s="148" t="s">
        <v>2406</v>
      </c>
      <c r="D190" s="149" t="s">
        <v>26</v>
      </c>
      <c r="E190" s="150">
        <v>2</v>
      </c>
      <c r="F190" s="490"/>
      <c r="G190" s="151">
        <f t="shared" si="6"/>
        <v>0</v>
      </c>
    </row>
    <row r="191" spans="1:7" s="152" customFormat="1" outlineLevel="2" x14ac:dyDescent="0.2">
      <c r="A191" s="146">
        <v>22</v>
      </c>
      <c r="B191" s="147" t="s">
        <v>2431</v>
      </c>
      <c r="C191" s="148" t="s">
        <v>2408</v>
      </c>
      <c r="D191" s="149" t="s">
        <v>26</v>
      </c>
      <c r="E191" s="150">
        <v>2</v>
      </c>
      <c r="F191" s="490"/>
      <c r="G191" s="151">
        <f t="shared" si="6"/>
        <v>0</v>
      </c>
    </row>
    <row r="192" spans="1:7" s="152" customFormat="1" outlineLevel="2" x14ac:dyDescent="0.2">
      <c r="A192" s="146">
        <v>23</v>
      </c>
      <c r="B192" s="147" t="s">
        <v>2432</v>
      </c>
      <c r="C192" s="148" t="s">
        <v>2410</v>
      </c>
      <c r="D192" s="149" t="s">
        <v>26</v>
      </c>
      <c r="E192" s="150">
        <v>1</v>
      </c>
      <c r="F192" s="490"/>
      <c r="G192" s="151">
        <f t="shared" si="6"/>
        <v>0</v>
      </c>
    </row>
    <row r="193" spans="1:7" s="152" customFormat="1" outlineLevel="2" x14ac:dyDescent="0.2">
      <c r="A193" s="146">
        <v>24</v>
      </c>
      <c r="B193" s="147" t="s">
        <v>2433</v>
      </c>
      <c r="C193" s="148" t="s">
        <v>2412</v>
      </c>
      <c r="D193" s="149" t="s">
        <v>26</v>
      </c>
      <c r="E193" s="150">
        <v>2</v>
      </c>
      <c r="F193" s="490"/>
      <c r="G193" s="151">
        <f t="shared" si="6"/>
        <v>0</v>
      </c>
    </row>
    <row r="194" spans="1:7" s="152" customFormat="1" outlineLevel="2" x14ac:dyDescent="0.2">
      <c r="A194" s="146">
        <v>25</v>
      </c>
      <c r="B194" s="147" t="s">
        <v>2434</v>
      </c>
      <c r="C194" s="148" t="s">
        <v>2414</v>
      </c>
      <c r="D194" s="149" t="s">
        <v>26</v>
      </c>
      <c r="E194" s="150">
        <v>1</v>
      </c>
      <c r="F194" s="490"/>
      <c r="G194" s="151">
        <f t="shared" si="6"/>
        <v>0</v>
      </c>
    </row>
    <row r="195" spans="1:7" s="152" customFormat="1" outlineLevel="2" x14ac:dyDescent="0.2">
      <c r="A195" s="146">
        <v>26</v>
      </c>
      <c r="B195" s="147" t="s">
        <v>2435</v>
      </c>
      <c r="C195" s="148" t="s">
        <v>2416</v>
      </c>
      <c r="D195" s="149" t="s">
        <v>24</v>
      </c>
      <c r="E195" s="150">
        <v>5</v>
      </c>
      <c r="F195" s="490"/>
      <c r="G195" s="151">
        <f t="shared" si="6"/>
        <v>0</v>
      </c>
    </row>
    <row r="196" spans="1:7" s="152" customFormat="1" outlineLevel="2" x14ac:dyDescent="0.2">
      <c r="A196" s="146">
        <v>27</v>
      </c>
      <c r="B196" s="147" t="s">
        <v>2436</v>
      </c>
      <c r="C196" s="148" t="s">
        <v>2418</v>
      </c>
      <c r="D196" s="149" t="s">
        <v>25</v>
      </c>
      <c r="E196" s="150">
        <v>1</v>
      </c>
      <c r="F196" s="490"/>
      <c r="G196" s="151">
        <f t="shared" si="6"/>
        <v>0</v>
      </c>
    </row>
    <row r="197" spans="1:7" s="140" customFormat="1" ht="16.5" customHeight="1" outlineLevel="1" x14ac:dyDescent="0.2">
      <c r="A197" s="141"/>
      <c r="B197" s="142"/>
      <c r="C197" s="142" t="s">
        <v>3225</v>
      </c>
      <c r="D197" s="143" t="s">
        <v>2138</v>
      </c>
      <c r="E197" s="144" t="s">
        <v>2138</v>
      </c>
      <c r="F197" s="489"/>
      <c r="G197" s="145">
        <f>SUBTOTAL(9,G198:G211)</f>
        <v>0</v>
      </c>
    </row>
    <row r="198" spans="1:7" s="152" customFormat="1" outlineLevel="2" x14ac:dyDescent="0.2">
      <c r="A198" s="146">
        <v>28</v>
      </c>
      <c r="B198" s="147" t="s">
        <v>2437</v>
      </c>
      <c r="C198" s="148" t="s">
        <v>2420</v>
      </c>
      <c r="D198" s="149" t="s">
        <v>26</v>
      </c>
      <c r="E198" s="150">
        <v>1</v>
      </c>
      <c r="F198" s="490"/>
      <c r="G198" s="151">
        <f t="shared" ref="G198:G211" si="7">E198*F198</f>
        <v>0</v>
      </c>
    </row>
    <row r="199" spans="1:7" s="152" customFormat="1" outlineLevel="2" x14ac:dyDescent="0.2">
      <c r="A199" s="146">
        <v>29</v>
      </c>
      <c r="B199" s="147" t="s">
        <v>2438</v>
      </c>
      <c r="C199" s="148" t="s">
        <v>2396</v>
      </c>
      <c r="D199" s="149" t="s">
        <v>26</v>
      </c>
      <c r="E199" s="150">
        <v>1</v>
      </c>
      <c r="F199" s="490"/>
      <c r="G199" s="151">
        <f t="shared" si="7"/>
        <v>0</v>
      </c>
    </row>
    <row r="200" spans="1:7" s="152" customFormat="1" outlineLevel="2" x14ac:dyDescent="0.2">
      <c r="A200" s="146">
        <v>30</v>
      </c>
      <c r="B200" s="147" t="s">
        <v>2439</v>
      </c>
      <c r="C200" s="148" t="s">
        <v>2440</v>
      </c>
      <c r="D200" s="149" t="s">
        <v>26</v>
      </c>
      <c r="E200" s="150">
        <v>1</v>
      </c>
      <c r="F200" s="490"/>
      <c r="G200" s="151">
        <f t="shared" si="7"/>
        <v>0</v>
      </c>
    </row>
    <row r="201" spans="1:7" s="152" customFormat="1" outlineLevel="2" x14ac:dyDescent="0.2">
      <c r="A201" s="146">
        <v>31</v>
      </c>
      <c r="B201" s="147" t="s">
        <v>2441</v>
      </c>
      <c r="C201" s="148" t="s">
        <v>2442</v>
      </c>
      <c r="D201" s="149" t="s">
        <v>26</v>
      </c>
      <c r="E201" s="150">
        <v>1</v>
      </c>
      <c r="F201" s="490"/>
      <c r="G201" s="151">
        <f t="shared" si="7"/>
        <v>0</v>
      </c>
    </row>
    <row r="202" spans="1:7" s="152" customFormat="1" outlineLevel="2" x14ac:dyDescent="0.2">
      <c r="A202" s="146">
        <v>32</v>
      </c>
      <c r="B202" s="147" t="s">
        <v>2443</v>
      </c>
      <c r="C202" s="148" t="s">
        <v>2444</v>
      </c>
      <c r="D202" s="149" t="s">
        <v>26</v>
      </c>
      <c r="E202" s="150">
        <v>1</v>
      </c>
      <c r="F202" s="490"/>
      <c r="G202" s="151">
        <f t="shared" si="7"/>
        <v>0</v>
      </c>
    </row>
    <row r="203" spans="1:7" s="152" customFormat="1" outlineLevel="2" x14ac:dyDescent="0.2">
      <c r="A203" s="146">
        <v>33</v>
      </c>
      <c r="B203" s="147" t="s">
        <v>2445</v>
      </c>
      <c r="C203" s="148" t="s">
        <v>2402</v>
      </c>
      <c r="D203" s="149" t="s">
        <v>26</v>
      </c>
      <c r="E203" s="150">
        <v>2</v>
      </c>
      <c r="F203" s="490"/>
      <c r="G203" s="151">
        <f t="shared" si="7"/>
        <v>0</v>
      </c>
    </row>
    <row r="204" spans="1:7" s="152" customFormat="1" outlineLevel="2" x14ac:dyDescent="0.2">
      <c r="A204" s="146">
        <v>34</v>
      </c>
      <c r="B204" s="147" t="s">
        <v>2446</v>
      </c>
      <c r="C204" s="148" t="s">
        <v>2404</v>
      </c>
      <c r="D204" s="149" t="s">
        <v>26</v>
      </c>
      <c r="E204" s="150">
        <v>1</v>
      </c>
      <c r="F204" s="490"/>
      <c r="G204" s="151">
        <f t="shared" si="7"/>
        <v>0</v>
      </c>
    </row>
    <row r="205" spans="1:7" s="152" customFormat="1" outlineLevel="2" x14ac:dyDescent="0.2">
      <c r="A205" s="146">
        <v>35</v>
      </c>
      <c r="B205" s="147" t="s">
        <v>2447</v>
      </c>
      <c r="C205" s="148" t="s">
        <v>2406</v>
      </c>
      <c r="D205" s="149" t="s">
        <v>26</v>
      </c>
      <c r="E205" s="150">
        <v>3</v>
      </c>
      <c r="F205" s="490"/>
      <c r="G205" s="151">
        <f t="shared" si="7"/>
        <v>0</v>
      </c>
    </row>
    <row r="206" spans="1:7" s="152" customFormat="1" outlineLevel="2" x14ac:dyDescent="0.2">
      <c r="A206" s="146">
        <v>36</v>
      </c>
      <c r="B206" s="147" t="s">
        <v>2448</v>
      </c>
      <c r="C206" s="148" t="s">
        <v>2408</v>
      </c>
      <c r="D206" s="149" t="s">
        <v>26</v>
      </c>
      <c r="E206" s="150">
        <v>3</v>
      </c>
      <c r="F206" s="490"/>
      <c r="G206" s="151">
        <f t="shared" si="7"/>
        <v>0</v>
      </c>
    </row>
    <row r="207" spans="1:7" s="152" customFormat="1" outlineLevel="2" x14ac:dyDescent="0.2">
      <c r="A207" s="146">
        <v>37</v>
      </c>
      <c r="B207" s="147" t="s">
        <v>2449</v>
      </c>
      <c r="C207" s="148" t="s">
        <v>2410</v>
      </c>
      <c r="D207" s="149" t="s">
        <v>26</v>
      </c>
      <c r="E207" s="150">
        <v>1</v>
      </c>
      <c r="F207" s="490"/>
      <c r="G207" s="151">
        <f t="shared" si="7"/>
        <v>0</v>
      </c>
    </row>
    <row r="208" spans="1:7" s="152" customFormat="1" outlineLevel="2" x14ac:dyDescent="0.2">
      <c r="A208" s="146">
        <v>38</v>
      </c>
      <c r="B208" s="147" t="s">
        <v>2450</v>
      </c>
      <c r="C208" s="148" t="s">
        <v>2412</v>
      </c>
      <c r="D208" s="149" t="s">
        <v>26</v>
      </c>
      <c r="E208" s="150">
        <v>2</v>
      </c>
      <c r="F208" s="490"/>
      <c r="G208" s="151">
        <f t="shared" si="7"/>
        <v>0</v>
      </c>
    </row>
    <row r="209" spans="1:7" s="152" customFormat="1" outlineLevel="2" x14ac:dyDescent="0.2">
      <c r="A209" s="146">
        <v>39</v>
      </c>
      <c r="B209" s="147" t="s">
        <v>2451</v>
      </c>
      <c r="C209" s="148" t="s">
        <v>2414</v>
      </c>
      <c r="D209" s="149" t="s">
        <v>26</v>
      </c>
      <c r="E209" s="150">
        <v>1</v>
      </c>
      <c r="F209" s="490"/>
      <c r="G209" s="151">
        <f t="shared" si="7"/>
        <v>0</v>
      </c>
    </row>
    <row r="210" spans="1:7" s="152" customFormat="1" outlineLevel="2" x14ac:dyDescent="0.2">
      <c r="A210" s="146">
        <v>40</v>
      </c>
      <c r="B210" s="147" t="s">
        <v>2452</v>
      </c>
      <c r="C210" s="148" t="s">
        <v>2416</v>
      </c>
      <c r="D210" s="149" t="s">
        <v>24</v>
      </c>
      <c r="E210" s="150">
        <v>8</v>
      </c>
      <c r="F210" s="490"/>
      <c r="G210" s="151">
        <f t="shared" si="7"/>
        <v>0</v>
      </c>
    </row>
    <row r="211" spans="1:7" s="152" customFormat="1" outlineLevel="2" x14ac:dyDescent="0.2">
      <c r="A211" s="146">
        <v>41</v>
      </c>
      <c r="B211" s="147" t="s">
        <v>2453</v>
      </c>
      <c r="C211" s="148" t="s">
        <v>2418</v>
      </c>
      <c r="D211" s="149" t="s">
        <v>25</v>
      </c>
      <c r="E211" s="150">
        <v>1</v>
      </c>
      <c r="F211" s="490"/>
      <c r="G211" s="151">
        <f t="shared" si="7"/>
        <v>0</v>
      </c>
    </row>
    <row r="212" spans="1:7" s="140" customFormat="1" ht="16.5" customHeight="1" outlineLevel="1" x14ac:dyDescent="0.2">
      <c r="A212" s="141"/>
      <c r="B212" s="142"/>
      <c r="C212" s="142" t="s">
        <v>3226</v>
      </c>
      <c r="D212" s="143" t="s">
        <v>2138</v>
      </c>
      <c r="E212" s="144" t="s">
        <v>2138</v>
      </c>
      <c r="F212" s="489"/>
      <c r="G212" s="145">
        <f>SUBTOTAL(9,G213:G238)</f>
        <v>0</v>
      </c>
    </row>
    <row r="213" spans="1:7" s="152" customFormat="1" outlineLevel="2" x14ac:dyDescent="0.2">
      <c r="A213" s="146">
        <v>42</v>
      </c>
      <c r="B213" s="147" t="s">
        <v>2454</v>
      </c>
      <c r="C213" s="148" t="s">
        <v>2455</v>
      </c>
      <c r="D213" s="149" t="s">
        <v>26</v>
      </c>
      <c r="E213" s="150">
        <v>1</v>
      </c>
      <c r="F213" s="490"/>
      <c r="G213" s="151">
        <f t="shared" ref="G213:G238" si="8">E213*F213</f>
        <v>0</v>
      </c>
    </row>
    <row r="214" spans="1:7" s="152" customFormat="1" outlineLevel="2" x14ac:dyDescent="0.2">
      <c r="A214" s="146">
        <v>43</v>
      </c>
      <c r="B214" s="147" t="s">
        <v>2456</v>
      </c>
      <c r="C214" s="148" t="s">
        <v>2457</v>
      </c>
      <c r="D214" s="149" t="s">
        <v>26</v>
      </c>
      <c r="E214" s="150">
        <v>1</v>
      </c>
      <c r="F214" s="490"/>
      <c r="G214" s="151">
        <f t="shared" si="8"/>
        <v>0</v>
      </c>
    </row>
    <row r="215" spans="1:7" s="152" customFormat="1" outlineLevel="2" x14ac:dyDescent="0.2">
      <c r="A215" s="146">
        <v>44</v>
      </c>
      <c r="B215" s="147" t="s">
        <v>2458</v>
      </c>
      <c r="C215" s="148" t="s">
        <v>2459</v>
      </c>
      <c r="D215" s="149" t="s">
        <v>26</v>
      </c>
      <c r="E215" s="150">
        <v>1</v>
      </c>
      <c r="F215" s="490"/>
      <c r="G215" s="151">
        <f t="shared" si="8"/>
        <v>0</v>
      </c>
    </row>
    <row r="216" spans="1:7" s="152" customFormat="1" outlineLevel="2" x14ac:dyDescent="0.2">
      <c r="A216" s="146">
        <v>45</v>
      </c>
      <c r="B216" s="147" t="s">
        <v>2460</v>
      </c>
      <c r="C216" s="148" t="s">
        <v>2461</v>
      </c>
      <c r="D216" s="149" t="s">
        <v>26</v>
      </c>
      <c r="E216" s="150">
        <v>4</v>
      </c>
      <c r="F216" s="490"/>
      <c r="G216" s="151">
        <f t="shared" si="8"/>
        <v>0</v>
      </c>
    </row>
    <row r="217" spans="1:7" s="152" customFormat="1" outlineLevel="2" x14ac:dyDescent="0.2">
      <c r="A217" s="146">
        <v>46</v>
      </c>
      <c r="B217" s="147" t="s">
        <v>2462</v>
      </c>
      <c r="C217" s="148" t="s">
        <v>2463</v>
      </c>
      <c r="D217" s="149" t="s">
        <v>26</v>
      </c>
      <c r="E217" s="150">
        <v>1</v>
      </c>
      <c r="F217" s="490"/>
      <c r="G217" s="151">
        <f t="shared" si="8"/>
        <v>0</v>
      </c>
    </row>
    <row r="218" spans="1:7" s="152" customFormat="1" outlineLevel="2" x14ac:dyDescent="0.2">
      <c r="A218" s="146">
        <v>47</v>
      </c>
      <c r="B218" s="147" t="s">
        <v>2464</v>
      </c>
      <c r="C218" s="148" t="s">
        <v>2465</v>
      </c>
      <c r="D218" s="149" t="s">
        <v>26</v>
      </c>
      <c r="E218" s="150">
        <v>1</v>
      </c>
      <c r="F218" s="490"/>
      <c r="G218" s="151">
        <f t="shared" si="8"/>
        <v>0</v>
      </c>
    </row>
    <row r="219" spans="1:7" s="152" customFormat="1" outlineLevel="2" x14ac:dyDescent="0.2">
      <c r="A219" s="146">
        <v>48</v>
      </c>
      <c r="B219" s="147" t="s">
        <v>2466</v>
      </c>
      <c r="C219" s="148" t="s">
        <v>2467</v>
      </c>
      <c r="D219" s="149" t="s">
        <v>26</v>
      </c>
      <c r="E219" s="150">
        <v>1</v>
      </c>
      <c r="F219" s="490"/>
      <c r="G219" s="151">
        <f t="shared" si="8"/>
        <v>0</v>
      </c>
    </row>
    <row r="220" spans="1:7" s="152" customFormat="1" outlineLevel="2" x14ac:dyDescent="0.2">
      <c r="A220" s="146">
        <v>49</v>
      </c>
      <c r="B220" s="147" t="s">
        <v>2468</v>
      </c>
      <c r="C220" s="148" t="s">
        <v>2469</v>
      </c>
      <c r="D220" s="149" t="s">
        <v>26</v>
      </c>
      <c r="E220" s="150">
        <v>1</v>
      </c>
      <c r="F220" s="490"/>
      <c r="G220" s="151">
        <f t="shared" si="8"/>
        <v>0</v>
      </c>
    </row>
    <row r="221" spans="1:7" s="152" customFormat="1" outlineLevel="2" x14ac:dyDescent="0.2">
      <c r="A221" s="146">
        <v>50</v>
      </c>
      <c r="B221" s="147" t="s">
        <v>2470</v>
      </c>
      <c r="C221" s="148" t="s">
        <v>2471</v>
      </c>
      <c r="D221" s="149" t="s">
        <v>26</v>
      </c>
      <c r="E221" s="150">
        <v>2</v>
      </c>
      <c r="F221" s="490"/>
      <c r="G221" s="151">
        <f t="shared" si="8"/>
        <v>0</v>
      </c>
    </row>
    <row r="222" spans="1:7" s="152" customFormat="1" outlineLevel="2" x14ac:dyDescent="0.2">
      <c r="A222" s="146">
        <v>51</v>
      </c>
      <c r="B222" s="147" t="s">
        <v>2472</v>
      </c>
      <c r="C222" s="148" t="s">
        <v>2473</v>
      </c>
      <c r="D222" s="149" t="s">
        <v>26</v>
      </c>
      <c r="E222" s="150">
        <v>3</v>
      </c>
      <c r="F222" s="490"/>
      <c r="G222" s="151">
        <f t="shared" si="8"/>
        <v>0</v>
      </c>
    </row>
    <row r="223" spans="1:7" s="152" customFormat="1" outlineLevel="2" x14ac:dyDescent="0.2">
      <c r="A223" s="146">
        <v>52</v>
      </c>
      <c r="B223" s="147" t="s">
        <v>2474</v>
      </c>
      <c r="C223" s="148" t="s">
        <v>2444</v>
      </c>
      <c r="D223" s="149" t="s">
        <v>26</v>
      </c>
      <c r="E223" s="150">
        <v>1</v>
      </c>
      <c r="F223" s="490"/>
      <c r="G223" s="151">
        <f t="shared" si="8"/>
        <v>0</v>
      </c>
    </row>
    <row r="224" spans="1:7" s="152" customFormat="1" outlineLevel="2" x14ac:dyDescent="0.2">
      <c r="A224" s="146">
        <v>53</v>
      </c>
      <c r="B224" s="147" t="s">
        <v>2475</v>
      </c>
      <c r="C224" s="148" t="s">
        <v>2476</v>
      </c>
      <c r="D224" s="149" t="s">
        <v>26</v>
      </c>
      <c r="E224" s="150">
        <v>1</v>
      </c>
      <c r="F224" s="490"/>
      <c r="G224" s="151">
        <f t="shared" si="8"/>
        <v>0</v>
      </c>
    </row>
    <row r="225" spans="1:7" s="152" customFormat="1" outlineLevel="2" x14ac:dyDescent="0.2">
      <c r="A225" s="146">
        <v>54</v>
      </c>
      <c r="B225" s="147" t="s">
        <v>2477</v>
      </c>
      <c r="C225" s="148" t="s">
        <v>2478</v>
      </c>
      <c r="D225" s="149" t="s">
        <v>26</v>
      </c>
      <c r="E225" s="150">
        <v>1</v>
      </c>
      <c r="F225" s="490"/>
      <c r="G225" s="151">
        <f t="shared" si="8"/>
        <v>0</v>
      </c>
    </row>
    <row r="226" spans="1:7" s="152" customFormat="1" outlineLevel="2" x14ac:dyDescent="0.2">
      <c r="A226" s="146">
        <v>55</v>
      </c>
      <c r="B226" s="147" t="s">
        <v>2479</v>
      </c>
      <c r="C226" s="148" t="s">
        <v>2480</v>
      </c>
      <c r="D226" s="149" t="s">
        <v>26</v>
      </c>
      <c r="E226" s="150">
        <v>1</v>
      </c>
      <c r="F226" s="490"/>
      <c r="G226" s="151">
        <f t="shared" si="8"/>
        <v>0</v>
      </c>
    </row>
    <row r="227" spans="1:7" s="152" customFormat="1" outlineLevel="2" x14ac:dyDescent="0.2">
      <c r="A227" s="146">
        <v>56</v>
      </c>
      <c r="B227" s="147" t="s">
        <v>2481</v>
      </c>
      <c r="C227" s="148" t="s">
        <v>2482</v>
      </c>
      <c r="D227" s="149" t="s">
        <v>26</v>
      </c>
      <c r="E227" s="150">
        <v>35</v>
      </c>
      <c r="F227" s="490"/>
      <c r="G227" s="151">
        <f t="shared" si="8"/>
        <v>0</v>
      </c>
    </row>
    <row r="228" spans="1:7" s="152" customFormat="1" outlineLevel="2" x14ac:dyDescent="0.2">
      <c r="A228" s="146">
        <v>57</v>
      </c>
      <c r="B228" s="147" t="s">
        <v>2483</v>
      </c>
      <c r="C228" s="148" t="s">
        <v>2484</v>
      </c>
      <c r="D228" s="149" t="s">
        <v>26</v>
      </c>
      <c r="E228" s="150">
        <v>3</v>
      </c>
      <c r="F228" s="490"/>
      <c r="G228" s="151">
        <f t="shared" si="8"/>
        <v>0</v>
      </c>
    </row>
    <row r="229" spans="1:7" s="152" customFormat="1" outlineLevel="2" x14ac:dyDescent="0.2">
      <c r="A229" s="146">
        <v>58</v>
      </c>
      <c r="B229" s="147" t="s">
        <v>2485</v>
      </c>
      <c r="C229" s="148" t="s">
        <v>2486</v>
      </c>
      <c r="D229" s="149" t="s">
        <v>26</v>
      </c>
      <c r="E229" s="150">
        <v>1</v>
      </c>
      <c r="F229" s="490"/>
      <c r="G229" s="151">
        <f t="shared" si="8"/>
        <v>0</v>
      </c>
    </row>
    <row r="230" spans="1:7" s="152" customFormat="1" outlineLevel="2" x14ac:dyDescent="0.2">
      <c r="A230" s="146">
        <v>59</v>
      </c>
      <c r="B230" s="147" t="s">
        <v>2487</v>
      </c>
      <c r="C230" s="148" t="s">
        <v>2488</v>
      </c>
      <c r="D230" s="149" t="s">
        <v>26</v>
      </c>
      <c r="E230" s="150">
        <v>2</v>
      </c>
      <c r="F230" s="490"/>
      <c r="G230" s="151">
        <f t="shared" si="8"/>
        <v>0</v>
      </c>
    </row>
    <row r="231" spans="1:7" s="152" customFormat="1" outlineLevel="2" x14ac:dyDescent="0.2">
      <c r="A231" s="146">
        <v>60</v>
      </c>
      <c r="B231" s="147" t="s">
        <v>2489</v>
      </c>
      <c r="C231" s="148" t="s">
        <v>2490</v>
      </c>
      <c r="D231" s="149" t="s">
        <v>26</v>
      </c>
      <c r="E231" s="150">
        <v>17</v>
      </c>
      <c r="F231" s="490"/>
      <c r="G231" s="151">
        <f t="shared" si="8"/>
        <v>0</v>
      </c>
    </row>
    <row r="232" spans="1:7" s="152" customFormat="1" outlineLevel="2" x14ac:dyDescent="0.2">
      <c r="A232" s="146">
        <v>61</v>
      </c>
      <c r="B232" s="147" t="s">
        <v>2491</v>
      </c>
      <c r="C232" s="148" t="s">
        <v>2492</v>
      </c>
      <c r="D232" s="149" t="s">
        <v>26</v>
      </c>
      <c r="E232" s="150">
        <v>1</v>
      </c>
      <c r="F232" s="490"/>
      <c r="G232" s="151">
        <f t="shared" si="8"/>
        <v>0</v>
      </c>
    </row>
    <row r="233" spans="1:7" s="152" customFormat="1" outlineLevel="2" x14ac:dyDescent="0.2">
      <c r="A233" s="146">
        <v>62</v>
      </c>
      <c r="B233" s="147" t="s">
        <v>2493</v>
      </c>
      <c r="C233" s="148" t="s">
        <v>2404</v>
      </c>
      <c r="D233" s="149" t="s">
        <v>26</v>
      </c>
      <c r="E233" s="150">
        <v>1</v>
      </c>
      <c r="F233" s="490"/>
      <c r="G233" s="151">
        <f t="shared" si="8"/>
        <v>0</v>
      </c>
    </row>
    <row r="234" spans="1:7" s="152" customFormat="1" outlineLevel="2" x14ac:dyDescent="0.2">
      <c r="A234" s="146">
        <v>63</v>
      </c>
      <c r="B234" s="147" t="s">
        <v>2494</v>
      </c>
      <c r="C234" s="148" t="s">
        <v>2406</v>
      </c>
      <c r="D234" s="149" t="s">
        <v>26</v>
      </c>
      <c r="E234" s="150">
        <v>6</v>
      </c>
      <c r="F234" s="490"/>
      <c r="G234" s="151">
        <f t="shared" si="8"/>
        <v>0</v>
      </c>
    </row>
    <row r="235" spans="1:7" s="152" customFormat="1" outlineLevel="2" x14ac:dyDescent="0.2">
      <c r="A235" s="146">
        <v>64</v>
      </c>
      <c r="B235" s="147" t="s">
        <v>2495</v>
      </c>
      <c r="C235" s="148" t="s">
        <v>2408</v>
      </c>
      <c r="D235" s="149" t="s">
        <v>26</v>
      </c>
      <c r="E235" s="150">
        <v>10</v>
      </c>
      <c r="F235" s="490"/>
      <c r="G235" s="151">
        <f t="shared" si="8"/>
        <v>0</v>
      </c>
    </row>
    <row r="236" spans="1:7" s="152" customFormat="1" outlineLevel="2" x14ac:dyDescent="0.2">
      <c r="A236" s="146">
        <v>65</v>
      </c>
      <c r="B236" s="147" t="s">
        <v>2496</v>
      </c>
      <c r="C236" s="148" t="s">
        <v>2410</v>
      </c>
      <c r="D236" s="149" t="s">
        <v>26</v>
      </c>
      <c r="E236" s="150">
        <v>1</v>
      </c>
      <c r="F236" s="490"/>
      <c r="G236" s="151">
        <f t="shared" si="8"/>
        <v>0</v>
      </c>
    </row>
    <row r="237" spans="1:7" s="152" customFormat="1" outlineLevel="2" x14ac:dyDescent="0.2">
      <c r="A237" s="146">
        <v>66</v>
      </c>
      <c r="B237" s="147" t="s">
        <v>2497</v>
      </c>
      <c r="C237" s="148" t="s">
        <v>2414</v>
      </c>
      <c r="D237" s="149" t="s">
        <v>26</v>
      </c>
      <c r="E237" s="150">
        <v>2</v>
      </c>
      <c r="F237" s="490"/>
      <c r="G237" s="151">
        <f t="shared" si="8"/>
        <v>0</v>
      </c>
    </row>
    <row r="238" spans="1:7" s="152" customFormat="1" outlineLevel="2" x14ac:dyDescent="0.2">
      <c r="A238" s="146">
        <v>67</v>
      </c>
      <c r="B238" s="147" t="s">
        <v>2498</v>
      </c>
      <c r="C238" s="148" t="s">
        <v>2418</v>
      </c>
      <c r="D238" s="149" t="s">
        <v>25</v>
      </c>
      <c r="E238" s="150">
        <v>1</v>
      </c>
      <c r="F238" s="490"/>
      <c r="G238" s="151">
        <f t="shared" si="8"/>
        <v>0</v>
      </c>
    </row>
    <row r="239" spans="1:7" s="140" customFormat="1" ht="16.5" customHeight="1" outlineLevel="1" x14ac:dyDescent="0.2">
      <c r="A239" s="141"/>
      <c r="B239" s="142"/>
      <c r="C239" s="142" t="s">
        <v>3227</v>
      </c>
      <c r="D239" s="143" t="s">
        <v>2138</v>
      </c>
      <c r="E239" s="144" t="s">
        <v>2138</v>
      </c>
      <c r="F239" s="489"/>
      <c r="G239" s="145">
        <f>SUBTOTAL(9,G240:G265)</f>
        <v>0</v>
      </c>
    </row>
    <row r="240" spans="1:7" s="152" customFormat="1" outlineLevel="2" x14ac:dyDescent="0.2">
      <c r="A240" s="146">
        <v>68</v>
      </c>
      <c r="B240" s="147" t="s">
        <v>2499</v>
      </c>
      <c r="C240" s="148" t="s">
        <v>2455</v>
      </c>
      <c r="D240" s="149" t="s">
        <v>26</v>
      </c>
      <c r="E240" s="150">
        <v>1</v>
      </c>
      <c r="F240" s="490"/>
      <c r="G240" s="151">
        <f t="shared" ref="G240:G265" si="9">E240*F240</f>
        <v>0</v>
      </c>
    </row>
    <row r="241" spans="1:7" s="152" customFormat="1" outlineLevel="2" x14ac:dyDescent="0.2">
      <c r="A241" s="146">
        <v>69</v>
      </c>
      <c r="B241" s="147" t="s">
        <v>2500</v>
      </c>
      <c r="C241" s="148" t="s">
        <v>2457</v>
      </c>
      <c r="D241" s="149" t="s">
        <v>26</v>
      </c>
      <c r="E241" s="150">
        <v>1</v>
      </c>
      <c r="F241" s="490"/>
      <c r="G241" s="151">
        <f t="shared" si="9"/>
        <v>0</v>
      </c>
    </row>
    <row r="242" spans="1:7" s="152" customFormat="1" outlineLevel="2" x14ac:dyDescent="0.2">
      <c r="A242" s="146">
        <v>70</v>
      </c>
      <c r="B242" s="147" t="s">
        <v>2501</v>
      </c>
      <c r="C242" s="148" t="s">
        <v>2459</v>
      </c>
      <c r="D242" s="149" t="s">
        <v>26</v>
      </c>
      <c r="E242" s="150">
        <v>1</v>
      </c>
      <c r="F242" s="490"/>
      <c r="G242" s="151">
        <f t="shared" si="9"/>
        <v>0</v>
      </c>
    </row>
    <row r="243" spans="1:7" s="152" customFormat="1" outlineLevel="2" x14ac:dyDescent="0.2">
      <c r="A243" s="146">
        <v>71</v>
      </c>
      <c r="B243" s="147" t="s">
        <v>2502</v>
      </c>
      <c r="C243" s="148" t="s">
        <v>2461</v>
      </c>
      <c r="D243" s="149" t="s">
        <v>26</v>
      </c>
      <c r="E243" s="150">
        <v>4</v>
      </c>
      <c r="F243" s="490"/>
      <c r="G243" s="151">
        <f t="shared" si="9"/>
        <v>0</v>
      </c>
    </row>
    <row r="244" spans="1:7" s="152" customFormat="1" outlineLevel="2" x14ac:dyDescent="0.2">
      <c r="A244" s="146">
        <v>72</v>
      </c>
      <c r="B244" s="147" t="s">
        <v>2503</v>
      </c>
      <c r="C244" s="148" t="s">
        <v>2463</v>
      </c>
      <c r="D244" s="149" t="s">
        <v>26</v>
      </c>
      <c r="E244" s="150">
        <v>1</v>
      </c>
      <c r="F244" s="490"/>
      <c r="G244" s="151">
        <f t="shared" si="9"/>
        <v>0</v>
      </c>
    </row>
    <row r="245" spans="1:7" s="152" customFormat="1" outlineLevel="2" x14ac:dyDescent="0.2">
      <c r="A245" s="146">
        <v>73</v>
      </c>
      <c r="B245" s="147" t="s">
        <v>2504</v>
      </c>
      <c r="C245" s="148" t="s">
        <v>2465</v>
      </c>
      <c r="D245" s="149" t="s">
        <v>26</v>
      </c>
      <c r="E245" s="150">
        <v>1</v>
      </c>
      <c r="F245" s="490"/>
      <c r="G245" s="151">
        <f t="shared" si="9"/>
        <v>0</v>
      </c>
    </row>
    <row r="246" spans="1:7" s="152" customFormat="1" outlineLevel="2" x14ac:dyDescent="0.2">
      <c r="A246" s="146">
        <v>74</v>
      </c>
      <c r="B246" s="147" t="s">
        <v>2505</v>
      </c>
      <c r="C246" s="148" t="s">
        <v>2467</v>
      </c>
      <c r="D246" s="149" t="s">
        <v>26</v>
      </c>
      <c r="E246" s="150">
        <v>1</v>
      </c>
      <c r="F246" s="490"/>
      <c r="G246" s="151">
        <f t="shared" si="9"/>
        <v>0</v>
      </c>
    </row>
    <row r="247" spans="1:7" s="152" customFormat="1" outlineLevel="2" x14ac:dyDescent="0.2">
      <c r="A247" s="146">
        <v>75</v>
      </c>
      <c r="B247" s="147" t="s">
        <v>2506</v>
      </c>
      <c r="C247" s="148" t="s">
        <v>2469</v>
      </c>
      <c r="D247" s="149" t="s">
        <v>26</v>
      </c>
      <c r="E247" s="150">
        <v>1</v>
      </c>
      <c r="F247" s="490"/>
      <c r="G247" s="151">
        <f t="shared" si="9"/>
        <v>0</v>
      </c>
    </row>
    <row r="248" spans="1:7" s="152" customFormat="1" outlineLevel="2" x14ac:dyDescent="0.2">
      <c r="A248" s="146">
        <v>76</v>
      </c>
      <c r="B248" s="147" t="s">
        <v>2507</v>
      </c>
      <c r="C248" s="148" t="s">
        <v>2471</v>
      </c>
      <c r="D248" s="149" t="s">
        <v>26</v>
      </c>
      <c r="E248" s="150">
        <v>2</v>
      </c>
      <c r="F248" s="490"/>
      <c r="G248" s="151">
        <f t="shared" si="9"/>
        <v>0</v>
      </c>
    </row>
    <row r="249" spans="1:7" s="152" customFormat="1" outlineLevel="2" x14ac:dyDescent="0.2">
      <c r="A249" s="146">
        <v>77</v>
      </c>
      <c r="B249" s="147" t="s">
        <v>2508</v>
      </c>
      <c r="C249" s="148" t="s">
        <v>2473</v>
      </c>
      <c r="D249" s="149" t="s">
        <v>26</v>
      </c>
      <c r="E249" s="150">
        <v>2</v>
      </c>
      <c r="F249" s="490"/>
      <c r="G249" s="151">
        <f t="shared" si="9"/>
        <v>0</v>
      </c>
    </row>
    <row r="250" spans="1:7" s="152" customFormat="1" outlineLevel="2" x14ac:dyDescent="0.2">
      <c r="A250" s="146">
        <v>78</v>
      </c>
      <c r="B250" s="147" t="s">
        <v>2509</v>
      </c>
      <c r="C250" s="148" t="s">
        <v>2444</v>
      </c>
      <c r="D250" s="149" t="s">
        <v>26</v>
      </c>
      <c r="E250" s="150">
        <v>1</v>
      </c>
      <c r="F250" s="490"/>
      <c r="G250" s="151">
        <f t="shared" si="9"/>
        <v>0</v>
      </c>
    </row>
    <row r="251" spans="1:7" s="152" customFormat="1" outlineLevel="2" x14ac:dyDescent="0.2">
      <c r="A251" s="146">
        <v>79</v>
      </c>
      <c r="B251" s="147" t="s">
        <v>2510</v>
      </c>
      <c r="C251" s="148" t="s">
        <v>2476</v>
      </c>
      <c r="D251" s="149" t="s">
        <v>26</v>
      </c>
      <c r="E251" s="150">
        <v>1</v>
      </c>
      <c r="F251" s="490"/>
      <c r="G251" s="151">
        <f t="shared" si="9"/>
        <v>0</v>
      </c>
    </row>
    <row r="252" spans="1:7" s="152" customFormat="1" outlineLevel="2" x14ac:dyDescent="0.2">
      <c r="A252" s="146">
        <v>80</v>
      </c>
      <c r="B252" s="147" t="s">
        <v>2511</v>
      </c>
      <c r="C252" s="148" t="s">
        <v>2478</v>
      </c>
      <c r="D252" s="149" t="s">
        <v>26</v>
      </c>
      <c r="E252" s="150">
        <v>1</v>
      </c>
      <c r="F252" s="490"/>
      <c r="G252" s="151">
        <f t="shared" si="9"/>
        <v>0</v>
      </c>
    </row>
    <row r="253" spans="1:7" s="152" customFormat="1" outlineLevel="2" x14ac:dyDescent="0.2">
      <c r="A253" s="146">
        <v>81</v>
      </c>
      <c r="B253" s="147" t="s">
        <v>2512</v>
      </c>
      <c r="C253" s="148" t="s">
        <v>2480</v>
      </c>
      <c r="D253" s="149" t="s">
        <v>26</v>
      </c>
      <c r="E253" s="150">
        <v>1</v>
      </c>
      <c r="F253" s="490"/>
      <c r="G253" s="151">
        <f t="shared" si="9"/>
        <v>0</v>
      </c>
    </row>
    <row r="254" spans="1:7" s="152" customFormat="1" outlineLevel="2" x14ac:dyDescent="0.2">
      <c r="A254" s="146">
        <v>82</v>
      </c>
      <c r="B254" s="147" t="s">
        <v>2513</v>
      </c>
      <c r="C254" s="148" t="s">
        <v>2482</v>
      </c>
      <c r="D254" s="149" t="s">
        <v>26</v>
      </c>
      <c r="E254" s="150">
        <v>34</v>
      </c>
      <c r="F254" s="490"/>
      <c r="G254" s="151">
        <f t="shared" si="9"/>
        <v>0</v>
      </c>
    </row>
    <row r="255" spans="1:7" s="152" customFormat="1" outlineLevel="2" x14ac:dyDescent="0.2">
      <c r="A255" s="146">
        <v>83</v>
      </c>
      <c r="B255" s="147" t="s">
        <v>2514</v>
      </c>
      <c r="C255" s="148" t="s">
        <v>2484</v>
      </c>
      <c r="D255" s="149" t="s">
        <v>26</v>
      </c>
      <c r="E255" s="150">
        <v>3</v>
      </c>
      <c r="F255" s="490"/>
      <c r="G255" s="151">
        <f t="shared" si="9"/>
        <v>0</v>
      </c>
    </row>
    <row r="256" spans="1:7" s="152" customFormat="1" outlineLevel="2" x14ac:dyDescent="0.2">
      <c r="A256" s="146">
        <v>84</v>
      </c>
      <c r="B256" s="147" t="s">
        <v>2515</v>
      </c>
      <c r="C256" s="148" t="s">
        <v>2486</v>
      </c>
      <c r="D256" s="149" t="s">
        <v>26</v>
      </c>
      <c r="E256" s="150">
        <v>1</v>
      </c>
      <c r="F256" s="490"/>
      <c r="G256" s="151">
        <f t="shared" si="9"/>
        <v>0</v>
      </c>
    </row>
    <row r="257" spans="1:7" s="152" customFormat="1" outlineLevel="2" x14ac:dyDescent="0.2">
      <c r="A257" s="146">
        <v>85</v>
      </c>
      <c r="B257" s="147" t="s">
        <v>2516</v>
      </c>
      <c r="C257" s="148" t="s">
        <v>2488</v>
      </c>
      <c r="D257" s="149" t="s">
        <v>26</v>
      </c>
      <c r="E257" s="150">
        <v>2</v>
      </c>
      <c r="F257" s="490"/>
      <c r="G257" s="151">
        <f t="shared" si="9"/>
        <v>0</v>
      </c>
    </row>
    <row r="258" spans="1:7" s="152" customFormat="1" outlineLevel="2" x14ac:dyDescent="0.2">
      <c r="A258" s="146">
        <v>86</v>
      </c>
      <c r="B258" s="147" t="s">
        <v>2517</v>
      </c>
      <c r="C258" s="148" t="s">
        <v>2490</v>
      </c>
      <c r="D258" s="149" t="s">
        <v>26</v>
      </c>
      <c r="E258" s="150">
        <v>16</v>
      </c>
      <c r="F258" s="490"/>
      <c r="G258" s="151">
        <f t="shared" si="9"/>
        <v>0</v>
      </c>
    </row>
    <row r="259" spans="1:7" s="152" customFormat="1" outlineLevel="2" x14ac:dyDescent="0.2">
      <c r="A259" s="146">
        <v>87</v>
      </c>
      <c r="B259" s="147" t="s">
        <v>2518</v>
      </c>
      <c r="C259" s="148" t="s">
        <v>2492</v>
      </c>
      <c r="D259" s="149" t="s">
        <v>26</v>
      </c>
      <c r="E259" s="150">
        <v>1</v>
      </c>
      <c r="F259" s="490"/>
      <c r="G259" s="151">
        <f t="shared" si="9"/>
        <v>0</v>
      </c>
    </row>
    <row r="260" spans="1:7" s="152" customFormat="1" outlineLevel="2" x14ac:dyDescent="0.2">
      <c r="A260" s="146">
        <v>88</v>
      </c>
      <c r="B260" s="147" t="s">
        <v>2519</v>
      </c>
      <c r="C260" s="148" t="s">
        <v>2404</v>
      </c>
      <c r="D260" s="149" t="s">
        <v>26</v>
      </c>
      <c r="E260" s="150">
        <v>1</v>
      </c>
      <c r="F260" s="490"/>
      <c r="G260" s="151">
        <f t="shared" si="9"/>
        <v>0</v>
      </c>
    </row>
    <row r="261" spans="1:7" s="152" customFormat="1" outlineLevel="2" x14ac:dyDescent="0.2">
      <c r="A261" s="146">
        <v>89</v>
      </c>
      <c r="B261" s="147" t="s">
        <v>2520</v>
      </c>
      <c r="C261" s="148" t="s">
        <v>2406</v>
      </c>
      <c r="D261" s="149" t="s">
        <v>26</v>
      </c>
      <c r="E261" s="150">
        <v>7</v>
      </c>
      <c r="F261" s="490"/>
      <c r="G261" s="151">
        <f t="shared" si="9"/>
        <v>0</v>
      </c>
    </row>
    <row r="262" spans="1:7" s="152" customFormat="1" outlineLevel="2" x14ac:dyDescent="0.2">
      <c r="A262" s="146">
        <v>90</v>
      </c>
      <c r="B262" s="147" t="s">
        <v>2521</v>
      </c>
      <c r="C262" s="148" t="s">
        <v>2408</v>
      </c>
      <c r="D262" s="149" t="s">
        <v>26</v>
      </c>
      <c r="E262" s="150">
        <v>11</v>
      </c>
      <c r="F262" s="490"/>
      <c r="G262" s="151">
        <f t="shared" si="9"/>
        <v>0</v>
      </c>
    </row>
    <row r="263" spans="1:7" s="152" customFormat="1" outlineLevel="2" x14ac:dyDescent="0.2">
      <c r="A263" s="146">
        <v>91</v>
      </c>
      <c r="B263" s="147" t="s">
        <v>2522</v>
      </c>
      <c r="C263" s="148" t="s">
        <v>2410</v>
      </c>
      <c r="D263" s="149" t="s">
        <v>26</v>
      </c>
      <c r="E263" s="150">
        <v>1</v>
      </c>
      <c r="F263" s="490"/>
      <c r="G263" s="151">
        <f t="shared" si="9"/>
        <v>0</v>
      </c>
    </row>
    <row r="264" spans="1:7" s="152" customFormat="1" outlineLevel="2" x14ac:dyDescent="0.2">
      <c r="A264" s="146">
        <v>92</v>
      </c>
      <c r="B264" s="147" t="s">
        <v>2523</v>
      </c>
      <c r="C264" s="148" t="s">
        <v>2414</v>
      </c>
      <c r="D264" s="149" t="s">
        <v>26</v>
      </c>
      <c r="E264" s="150">
        <v>2</v>
      </c>
      <c r="F264" s="490"/>
      <c r="G264" s="151">
        <f t="shared" si="9"/>
        <v>0</v>
      </c>
    </row>
    <row r="265" spans="1:7" s="152" customFormat="1" outlineLevel="2" x14ac:dyDescent="0.2">
      <c r="A265" s="146">
        <v>93</v>
      </c>
      <c r="B265" s="147" t="s">
        <v>2524</v>
      </c>
      <c r="C265" s="148" t="s">
        <v>2418</v>
      </c>
      <c r="D265" s="149" t="s">
        <v>25</v>
      </c>
      <c r="E265" s="150">
        <v>1</v>
      </c>
      <c r="F265" s="490"/>
      <c r="G265" s="151">
        <f t="shared" si="9"/>
        <v>0</v>
      </c>
    </row>
    <row r="266" spans="1:7" s="140" customFormat="1" ht="16.5" customHeight="1" outlineLevel="1" x14ac:dyDescent="0.2">
      <c r="A266" s="141"/>
      <c r="B266" s="142"/>
      <c r="C266" s="142" t="s">
        <v>3228</v>
      </c>
      <c r="D266" s="143" t="s">
        <v>2138</v>
      </c>
      <c r="E266" s="144" t="s">
        <v>2138</v>
      </c>
      <c r="F266" s="489"/>
      <c r="G266" s="145">
        <f>SUBTOTAL(9,G267:G336)</f>
        <v>0</v>
      </c>
    </row>
    <row r="267" spans="1:7" s="152" customFormat="1" outlineLevel="2" x14ac:dyDescent="0.2">
      <c r="A267" s="146">
        <v>94</v>
      </c>
      <c r="B267" s="147" t="s">
        <v>2525</v>
      </c>
      <c r="C267" s="148" t="s">
        <v>2526</v>
      </c>
      <c r="D267" s="149" t="s">
        <v>26</v>
      </c>
      <c r="E267" s="150">
        <v>2</v>
      </c>
      <c r="F267" s="490"/>
      <c r="G267" s="151">
        <f t="shared" ref="G267:G330" si="10">E267*F267</f>
        <v>0</v>
      </c>
    </row>
    <row r="268" spans="1:7" s="152" customFormat="1" outlineLevel="2" x14ac:dyDescent="0.2">
      <c r="A268" s="146">
        <v>95</v>
      </c>
      <c r="B268" s="147" t="s">
        <v>2527</v>
      </c>
      <c r="C268" s="148" t="s">
        <v>4401</v>
      </c>
      <c r="D268" s="149" t="s">
        <v>26</v>
      </c>
      <c r="E268" s="150">
        <v>85</v>
      </c>
      <c r="F268" s="490"/>
      <c r="G268" s="151">
        <f t="shared" si="10"/>
        <v>0</v>
      </c>
    </row>
    <row r="269" spans="1:7" s="152" customFormat="1" outlineLevel="2" x14ac:dyDescent="0.2">
      <c r="A269" s="146">
        <v>96</v>
      </c>
      <c r="B269" s="147" t="s">
        <v>2528</v>
      </c>
      <c r="C269" s="148" t="s">
        <v>2529</v>
      </c>
      <c r="D269" s="149" t="s">
        <v>26</v>
      </c>
      <c r="E269" s="150">
        <v>50</v>
      </c>
      <c r="F269" s="490"/>
      <c r="G269" s="151">
        <f t="shared" si="10"/>
        <v>0</v>
      </c>
    </row>
    <row r="270" spans="1:7" s="152" customFormat="1" outlineLevel="2" x14ac:dyDescent="0.2">
      <c r="A270" s="146">
        <v>97</v>
      </c>
      <c r="B270" s="147" t="s">
        <v>2530</v>
      </c>
      <c r="C270" s="148" t="s">
        <v>2531</v>
      </c>
      <c r="D270" s="149" t="s">
        <v>26</v>
      </c>
      <c r="E270" s="150">
        <v>742</v>
      </c>
      <c r="F270" s="490"/>
      <c r="G270" s="151">
        <f t="shared" si="10"/>
        <v>0</v>
      </c>
    </row>
    <row r="271" spans="1:7" s="152" customFormat="1" outlineLevel="2" x14ac:dyDescent="0.2">
      <c r="A271" s="146">
        <v>98</v>
      </c>
      <c r="B271" s="147" t="s">
        <v>2532</v>
      </c>
      <c r="C271" s="148" t="s">
        <v>2533</v>
      </c>
      <c r="D271" s="149" t="s">
        <v>26</v>
      </c>
      <c r="E271" s="150">
        <v>420</v>
      </c>
      <c r="F271" s="490"/>
      <c r="G271" s="151">
        <f t="shared" si="10"/>
        <v>0</v>
      </c>
    </row>
    <row r="272" spans="1:7" s="152" customFormat="1" outlineLevel="2" x14ac:dyDescent="0.2">
      <c r="A272" s="146">
        <v>99</v>
      </c>
      <c r="B272" s="147" t="s">
        <v>2534</v>
      </c>
      <c r="C272" s="148" t="s">
        <v>2535</v>
      </c>
      <c r="D272" s="149" t="s">
        <v>26</v>
      </c>
      <c r="E272" s="150">
        <v>10</v>
      </c>
      <c r="F272" s="490"/>
      <c r="G272" s="151">
        <f t="shared" si="10"/>
        <v>0</v>
      </c>
    </row>
    <row r="273" spans="1:7" s="152" customFormat="1" outlineLevel="2" x14ac:dyDescent="0.2">
      <c r="A273" s="146">
        <v>100</v>
      </c>
      <c r="B273" s="147" t="s">
        <v>2536</v>
      </c>
      <c r="C273" s="148" t="s">
        <v>2537</v>
      </c>
      <c r="D273" s="149" t="s">
        <v>26</v>
      </c>
      <c r="E273" s="150">
        <v>5</v>
      </c>
      <c r="F273" s="490"/>
      <c r="G273" s="151">
        <f t="shared" si="10"/>
        <v>0</v>
      </c>
    </row>
    <row r="274" spans="1:7" s="152" customFormat="1" outlineLevel="2" x14ac:dyDescent="0.2">
      <c r="A274" s="146">
        <v>101</v>
      </c>
      <c r="B274" s="147" t="s">
        <v>2538</v>
      </c>
      <c r="C274" s="148" t="s">
        <v>2539</v>
      </c>
      <c r="D274" s="149" t="s">
        <v>26</v>
      </c>
      <c r="E274" s="150">
        <v>10</v>
      </c>
      <c r="F274" s="490"/>
      <c r="G274" s="151">
        <f t="shared" si="10"/>
        <v>0</v>
      </c>
    </row>
    <row r="275" spans="1:7" s="152" customFormat="1" outlineLevel="2" x14ac:dyDescent="0.2">
      <c r="A275" s="146">
        <v>102</v>
      </c>
      <c r="B275" s="147" t="s">
        <v>2540</v>
      </c>
      <c r="C275" s="148" t="s">
        <v>2541</v>
      </c>
      <c r="D275" s="149" t="s">
        <v>26</v>
      </c>
      <c r="E275" s="150">
        <v>2</v>
      </c>
      <c r="F275" s="490"/>
      <c r="G275" s="151">
        <f t="shared" si="10"/>
        <v>0</v>
      </c>
    </row>
    <row r="276" spans="1:7" s="152" customFormat="1" outlineLevel="2" x14ac:dyDescent="0.2">
      <c r="A276" s="146">
        <v>103</v>
      </c>
      <c r="B276" s="147" t="s">
        <v>2542</v>
      </c>
      <c r="C276" s="148" t="s">
        <v>2543</v>
      </c>
      <c r="D276" s="149" t="s">
        <v>26</v>
      </c>
      <c r="E276" s="150">
        <v>1</v>
      </c>
      <c r="F276" s="490"/>
      <c r="G276" s="151">
        <f t="shared" si="10"/>
        <v>0</v>
      </c>
    </row>
    <row r="277" spans="1:7" s="152" customFormat="1" outlineLevel="2" x14ac:dyDescent="0.2">
      <c r="A277" s="146">
        <v>104</v>
      </c>
      <c r="B277" s="147" t="s">
        <v>2544</v>
      </c>
      <c r="C277" s="148" t="s">
        <v>2545</v>
      </c>
      <c r="D277" s="149" t="s">
        <v>26</v>
      </c>
      <c r="E277" s="150">
        <v>2</v>
      </c>
      <c r="F277" s="490"/>
      <c r="G277" s="151">
        <f t="shared" si="10"/>
        <v>0</v>
      </c>
    </row>
    <row r="278" spans="1:7" s="152" customFormat="1" outlineLevel="2" x14ac:dyDescent="0.2">
      <c r="A278" s="146">
        <v>105</v>
      </c>
      <c r="B278" s="147" t="s">
        <v>2546</v>
      </c>
      <c r="C278" s="148" t="s">
        <v>2547</v>
      </c>
      <c r="D278" s="149" t="s">
        <v>26</v>
      </c>
      <c r="E278" s="150">
        <v>1</v>
      </c>
      <c r="F278" s="490"/>
      <c r="G278" s="151">
        <f t="shared" si="10"/>
        <v>0</v>
      </c>
    </row>
    <row r="279" spans="1:7" s="152" customFormat="1" outlineLevel="2" x14ac:dyDescent="0.2">
      <c r="A279" s="146">
        <v>106</v>
      </c>
      <c r="B279" s="147" t="s">
        <v>2548</v>
      </c>
      <c r="C279" s="148" t="s">
        <v>2549</v>
      </c>
      <c r="D279" s="149" t="s">
        <v>26</v>
      </c>
      <c r="E279" s="150">
        <v>7</v>
      </c>
      <c r="F279" s="490"/>
      <c r="G279" s="151">
        <f t="shared" si="10"/>
        <v>0</v>
      </c>
    </row>
    <row r="280" spans="1:7" s="152" customFormat="1" outlineLevel="2" x14ac:dyDescent="0.2">
      <c r="A280" s="146">
        <v>107</v>
      </c>
      <c r="B280" s="147" t="s">
        <v>2550</v>
      </c>
      <c r="C280" s="148" t="s">
        <v>2551</v>
      </c>
      <c r="D280" s="149" t="s">
        <v>26</v>
      </c>
      <c r="E280" s="150">
        <v>2</v>
      </c>
      <c r="F280" s="490"/>
      <c r="G280" s="151">
        <f t="shared" si="10"/>
        <v>0</v>
      </c>
    </row>
    <row r="281" spans="1:7" s="152" customFormat="1" outlineLevel="2" x14ac:dyDescent="0.2">
      <c r="A281" s="146">
        <v>108</v>
      </c>
      <c r="B281" s="147" t="s">
        <v>2552</v>
      </c>
      <c r="C281" s="148" t="s">
        <v>2553</v>
      </c>
      <c r="D281" s="149" t="s">
        <v>3</v>
      </c>
      <c r="E281" s="150">
        <v>470</v>
      </c>
      <c r="F281" s="490"/>
      <c r="G281" s="151">
        <f t="shared" si="10"/>
        <v>0</v>
      </c>
    </row>
    <row r="282" spans="1:7" s="152" customFormat="1" outlineLevel="2" x14ac:dyDescent="0.2">
      <c r="A282" s="146">
        <v>109</v>
      </c>
      <c r="B282" s="147" t="s">
        <v>2554</v>
      </c>
      <c r="C282" s="148" t="s">
        <v>2555</v>
      </c>
      <c r="D282" s="149" t="s">
        <v>3</v>
      </c>
      <c r="E282" s="150">
        <v>230</v>
      </c>
      <c r="F282" s="490"/>
      <c r="G282" s="151">
        <f t="shared" si="10"/>
        <v>0</v>
      </c>
    </row>
    <row r="283" spans="1:7" s="152" customFormat="1" outlineLevel="2" x14ac:dyDescent="0.2">
      <c r="A283" s="146">
        <v>110</v>
      </c>
      <c r="B283" s="147" t="s">
        <v>2556</v>
      </c>
      <c r="C283" s="148" t="s">
        <v>2557</v>
      </c>
      <c r="D283" s="149" t="s">
        <v>3</v>
      </c>
      <c r="E283" s="150">
        <v>98</v>
      </c>
      <c r="F283" s="490"/>
      <c r="G283" s="151">
        <f t="shared" si="10"/>
        <v>0</v>
      </c>
    </row>
    <row r="284" spans="1:7" s="152" customFormat="1" outlineLevel="2" x14ac:dyDescent="0.2">
      <c r="A284" s="146">
        <v>111</v>
      </c>
      <c r="B284" s="147" t="s">
        <v>2558</v>
      </c>
      <c r="C284" s="148" t="s">
        <v>2559</v>
      </c>
      <c r="D284" s="149" t="s">
        <v>3</v>
      </c>
      <c r="E284" s="150">
        <v>52</v>
      </c>
      <c r="F284" s="490"/>
      <c r="G284" s="151">
        <f t="shared" si="10"/>
        <v>0</v>
      </c>
    </row>
    <row r="285" spans="1:7" s="152" customFormat="1" outlineLevel="2" x14ac:dyDescent="0.2">
      <c r="A285" s="146">
        <v>112</v>
      </c>
      <c r="B285" s="147" t="s">
        <v>2560</v>
      </c>
      <c r="C285" s="148" t="s">
        <v>2561</v>
      </c>
      <c r="D285" s="149" t="s">
        <v>3</v>
      </c>
      <c r="E285" s="150">
        <v>86</v>
      </c>
      <c r="F285" s="490"/>
      <c r="G285" s="151">
        <f t="shared" si="10"/>
        <v>0</v>
      </c>
    </row>
    <row r="286" spans="1:7" s="152" customFormat="1" outlineLevel="2" x14ac:dyDescent="0.2">
      <c r="A286" s="146">
        <v>113</v>
      </c>
      <c r="B286" s="147" t="s">
        <v>2562</v>
      </c>
      <c r="C286" s="148" t="s">
        <v>2563</v>
      </c>
      <c r="D286" s="149" t="s">
        <v>3</v>
      </c>
      <c r="E286" s="150">
        <v>33</v>
      </c>
      <c r="F286" s="490"/>
      <c r="G286" s="151">
        <f t="shared" si="10"/>
        <v>0</v>
      </c>
    </row>
    <row r="287" spans="1:7" s="152" customFormat="1" outlineLevel="2" x14ac:dyDescent="0.2">
      <c r="A287" s="146">
        <v>114</v>
      </c>
      <c r="B287" s="147" t="s">
        <v>2564</v>
      </c>
      <c r="C287" s="148" t="s">
        <v>2565</v>
      </c>
      <c r="D287" s="149" t="s">
        <v>3</v>
      </c>
      <c r="E287" s="150">
        <v>7</v>
      </c>
      <c r="F287" s="490"/>
      <c r="G287" s="151">
        <f t="shared" si="10"/>
        <v>0</v>
      </c>
    </row>
    <row r="288" spans="1:7" s="152" customFormat="1" outlineLevel="2" x14ac:dyDescent="0.2">
      <c r="A288" s="146">
        <v>115</v>
      </c>
      <c r="B288" s="147" t="s">
        <v>2566</v>
      </c>
      <c r="C288" s="148" t="s">
        <v>2567</v>
      </c>
      <c r="D288" s="149" t="s">
        <v>3</v>
      </c>
      <c r="E288" s="150">
        <v>7</v>
      </c>
      <c r="F288" s="490"/>
      <c r="G288" s="151">
        <f t="shared" si="10"/>
        <v>0</v>
      </c>
    </row>
    <row r="289" spans="1:7" s="152" customFormat="1" outlineLevel="2" x14ac:dyDescent="0.2">
      <c r="A289" s="146">
        <v>116</v>
      </c>
      <c r="B289" s="147" t="s">
        <v>2568</v>
      </c>
      <c r="C289" s="148" t="s">
        <v>2569</v>
      </c>
      <c r="D289" s="149" t="s">
        <v>26</v>
      </c>
      <c r="E289" s="150">
        <v>13</v>
      </c>
      <c r="F289" s="490"/>
      <c r="G289" s="151">
        <f t="shared" si="10"/>
        <v>0</v>
      </c>
    </row>
    <row r="290" spans="1:7" s="152" customFormat="1" outlineLevel="2" x14ac:dyDescent="0.2">
      <c r="A290" s="146">
        <v>117</v>
      </c>
      <c r="B290" s="147" t="s">
        <v>2570</v>
      </c>
      <c r="C290" s="148" t="s">
        <v>2571</v>
      </c>
      <c r="D290" s="149" t="s">
        <v>26</v>
      </c>
      <c r="E290" s="150">
        <v>8</v>
      </c>
      <c r="F290" s="490"/>
      <c r="G290" s="151">
        <f t="shared" si="10"/>
        <v>0</v>
      </c>
    </row>
    <row r="291" spans="1:7" s="152" customFormat="1" outlineLevel="2" x14ac:dyDescent="0.2">
      <c r="A291" s="146">
        <v>118</v>
      </c>
      <c r="B291" s="147" t="s">
        <v>2572</v>
      </c>
      <c r="C291" s="148" t="s">
        <v>2573</v>
      </c>
      <c r="D291" s="149" t="s">
        <v>26</v>
      </c>
      <c r="E291" s="150">
        <v>6</v>
      </c>
      <c r="F291" s="490"/>
      <c r="G291" s="151">
        <f t="shared" si="10"/>
        <v>0</v>
      </c>
    </row>
    <row r="292" spans="1:7" s="152" customFormat="1" outlineLevel="2" x14ac:dyDescent="0.2">
      <c r="A292" s="146">
        <v>119</v>
      </c>
      <c r="B292" s="147" t="s">
        <v>2574</v>
      </c>
      <c r="C292" s="148" t="s">
        <v>2575</v>
      </c>
      <c r="D292" s="149" t="s">
        <v>26</v>
      </c>
      <c r="E292" s="150">
        <v>12</v>
      </c>
      <c r="F292" s="490"/>
      <c r="G292" s="151">
        <f t="shared" si="10"/>
        <v>0</v>
      </c>
    </row>
    <row r="293" spans="1:7" s="152" customFormat="1" outlineLevel="2" x14ac:dyDescent="0.2">
      <c r="A293" s="146">
        <v>120</v>
      </c>
      <c r="B293" s="147" t="s">
        <v>2576</v>
      </c>
      <c r="C293" s="148" t="s">
        <v>2577</v>
      </c>
      <c r="D293" s="149" t="s">
        <v>26</v>
      </c>
      <c r="E293" s="150">
        <v>19</v>
      </c>
      <c r="F293" s="490"/>
      <c r="G293" s="151">
        <f t="shared" si="10"/>
        <v>0</v>
      </c>
    </row>
    <row r="294" spans="1:7" s="152" customFormat="1" outlineLevel="2" x14ac:dyDescent="0.2">
      <c r="A294" s="146">
        <v>121</v>
      </c>
      <c r="B294" s="147" t="s">
        <v>2578</v>
      </c>
      <c r="C294" s="148" t="s">
        <v>2579</v>
      </c>
      <c r="D294" s="149" t="s">
        <v>26</v>
      </c>
      <c r="E294" s="150">
        <v>30</v>
      </c>
      <c r="F294" s="490"/>
      <c r="G294" s="151">
        <f t="shared" si="10"/>
        <v>0</v>
      </c>
    </row>
    <row r="295" spans="1:7" s="152" customFormat="1" outlineLevel="2" x14ac:dyDescent="0.2">
      <c r="A295" s="146">
        <v>122</v>
      </c>
      <c r="B295" s="147" t="s">
        <v>2580</v>
      </c>
      <c r="C295" s="148" t="s">
        <v>2581</v>
      </c>
      <c r="D295" s="149" t="s">
        <v>26</v>
      </c>
      <c r="E295" s="150">
        <v>9</v>
      </c>
      <c r="F295" s="490"/>
      <c r="G295" s="151">
        <f t="shared" si="10"/>
        <v>0</v>
      </c>
    </row>
    <row r="296" spans="1:7" s="152" customFormat="1" outlineLevel="2" x14ac:dyDescent="0.2">
      <c r="A296" s="146">
        <v>123</v>
      </c>
      <c r="B296" s="147" t="s">
        <v>2582</v>
      </c>
      <c r="C296" s="148" t="s">
        <v>2583</v>
      </c>
      <c r="D296" s="149" t="s">
        <v>26</v>
      </c>
      <c r="E296" s="150">
        <v>3</v>
      </c>
      <c r="F296" s="490"/>
      <c r="G296" s="151">
        <f t="shared" si="10"/>
        <v>0</v>
      </c>
    </row>
    <row r="297" spans="1:7" s="152" customFormat="1" outlineLevel="2" x14ac:dyDescent="0.2">
      <c r="A297" s="146">
        <v>124</v>
      </c>
      <c r="B297" s="147" t="s">
        <v>2584</v>
      </c>
      <c r="C297" s="148" t="s">
        <v>2585</v>
      </c>
      <c r="D297" s="149" t="s">
        <v>26</v>
      </c>
      <c r="E297" s="150">
        <v>2</v>
      </c>
      <c r="F297" s="490"/>
      <c r="G297" s="151">
        <f t="shared" si="10"/>
        <v>0</v>
      </c>
    </row>
    <row r="298" spans="1:7" s="152" customFormat="1" outlineLevel="2" x14ac:dyDescent="0.2">
      <c r="A298" s="146">
        <v>125</v>
      </c>
      <c r="B298" s="147" t="s">
        <v>2586</v>
      </c>
      <c r="C298" s="148" t="s">
        <v>2587</v>
      </c>
      <c r="D298" s="149" t="s">
        <v>3</v>
      </c>
      <c r="E298" s="150">
        <v>50</v>
      </c>
      <c r="F298" s="490"/>
      <c r="G298" s="151">
        <f t="shared" si="10"/>
        <v>0</v>
      </c>
    </row>
    <row r="299" spans="1:7" s="152" customFormat="1" outlineLevel="2" x14ac:dyDescent="0.2">
      <c r="A299" s="146">
        <v>126</v>
      </c>
      <c r="B299" s="147" t="s">
        <v>2588</v>
      </c>
      <c r="C299" s="148" t="s">
        <v>2589</v>
      </c>
      <c r="D299" s="149" t="s">
        <v>26</v>
      </c>
      <c r="E299" s="150">
        <v>75</v>
      </c>
      <c r="F299" s="490"/>
      <c r="G299" s="151">
        <f t="shared" si="10"/>
        <v>0</v>
      </c>
    </row>
    <row r="300" spans="1:7" s="152" customFormat="1" outlineLevel="2" x14ac:dyDescent="0.2">
      <c r="A300" s="146">
        <v>127</v>
      </c>
      <c r="B300" s="147" t="s">
        <v>2590</v>
      </c>
      <c r="C300" s="148" t="s">
        <v>2591</v>
      </c>
      <c r="D300" s="149" t="s">
        <v>26</v>
      </c>
      <c r="E300" s="150">
        <v>50</v>
      </c>
      <c r="F300" s="490"/>
      <c r="G300" s="151">
        <f t="shared" si="10"/>
        <v>0</v>
      </c>
    </row>
    <row r="301" spans="1:7" s="152" customFormat="1" outlineLevel="2" x14ac:dyDescent="0.2">
      <c r="A301" s="146">
        <v>128</v>
      </c>
      <c r="B301" s="147" t="s">
        <v>2592</v>
      </c>
      <c r="C301" s="148" t="s">
        <v>2593</v>
      </c>
      <c r="D301" s="149" t="s">
        <v>26</v>
      </c>
      <c r="E301" s="150">
        <v>35</v>
      </c>
      <c r="F301" s="490"/>
      <c r="G301" s="151">
        <f t="shared" si="10"/>
        <v>0</v>
      </c>
    </row>
    <row r="302" spans="1:7" s="152" customFormat="1" outlineLevel="2" x14ac:dyDescent="0.2">
      <c r="A302" s="146">
        <v>129</v>
      </c>
      <c r="B302" s="147" t="s">
        <v>2594</v>
      </c>
      <c r="C302" s="148" t="s">
        <v>2595</v>
      </c>
      <c r="D302" s="149" t="s">
        <v>26</v>
      </c>
      <c r="E302" s="150">
        <v>35</v>
      </c>
      <c r="F302" s="490"/>
      <c r="G302" s="151">
        <f t="shared" si="10"/>
        <v>0</v>
      </c>
    </row>
    <row r="303" spans="1:7" s="152" customFormat="1" outlineLevel="2" x14ac:dyDescent="0.2">
      <c r="A303" s="146">
        <v>130</v>
      </c>
      <c r="B303" s="147" t="s">
        <v>2596</v>
      </c>
      <c r="C303" s="148" t="s">
        <v>2597</v>
      </c>
      <c r="D303" s="149" t="s">
        <v>26</v>
      </c>
      <c r="E303" s="150">
        <v>70</v>
      </c>
      <c r="F303" s="490"/>
      <c r="G303" s="151">
        <f t="shared" si="10"/>
        <v>0</v>
      </c>
    </row>
    <row r="304" spans="1:7" s="152" customFormat="1" outlineLevel="2" x14ac:dyDescent="0.2">
      <c r="A304" s="146">
        <v>131</v>
      </c>
      <c r="B304" s="147" t="s">
        <v>2598</v>
      </c>
      <c r="C304" s="148" t="s">
        <v>2599</v>
      </c>
      <c r="D304" s="149" t="s">
        <v>26</v>
      </c>
      <c r="E304" s="150">
        <v>35</v>
      </c>
      <c r="F304" s="490"/>
      <c r="G304" s="151">
        <f t="shared" si="10"/>
        <v>0</v>
      </c>
    </row>
    <row r="305" spans="1:7" s="152" customFormat="1" outlineLevel="2" x14ac:dyDescent="0.2">
      <c r="A305" s="146">
        <v>132</v>
      </c>
      <c r="B305" s="147" t="s">
        <v>2600</v>
      </c>
      <c r="C305" s="148" t="s">
        <v>2601</v>
      </c>
      <c r="D305" s="149" t="s">
        <v>26</v>
      </c>
      <c r="E305" s="150">
        <v>188</v>
      </c>
      <c r="F305" s="490"/>
      <c r="G305" s="151">
        <f t="shared" si="10"/>
        <v>0</v>
      </c>
    </row>
    <row r="306" spans="1:7" s="152" customFormat="1" outlineLevel="2" x14ac:dyDescent="0.2">
      <c r="A306" s="146">
        <v>133</v>
      </c>
      <c r="B306" s="147" t="s">
        <v>2602</v>
      </c>
      <c r="C306" s="148" t="s">
        <v>2603</v>
      </c>
      <c r="D306" s="149" t="s">
        <v>26</v>
      </c>
      <c r="E306" s="150">
        <v>2</v>
      </c>
      <c r="F306" s="490"/>
      <c r="G306" s="151">
        <f t="shared" si="10"/>
        <v>0</v>
      </c>
    </row>
    <row r="307" spans="1:7" s="152" customFormat="1" outlineLevel="2" x14ac:dyDescent="0.2">
      <c r="A307" s="146">
        <v>134</v>
      </c>
      <c r="B307" s="147" t="s">
        <v>2604</v>
      </c>
      <c r="C307" s="148" t="s">
        <v>2605</v>
      </c>
      <c r="D307" s="149" t="s">
        <v>26</v>
      </c>
      <c r="E307" s="150">
        <v>24</v>
      </c>
      <c r="F307" s="490"/>
      <c r="G307" s="151">
        <f t="shared" si="10"/>
        <v>0</v>
      </c>
    </row>
    <row r="308" spans="1:7" s="152" customFormat="1" outlineLevel="2" x14ac:dyDescent="0.2">
      <c r="A308" s="146">
        <v>135</v>
      </c>
      <c r="B308" s="147" t="s">
        <v>2606</v>
      </c>
      <c r="C308" s="148" t="s">
        <v>2607</v>
      </c>
      <c r="D308" s="149" t="s">
        <v>26</v>
      </c>
      <c r="E308" s="150">
        <v>1</v>
      </c>
      <c r="F308" s="490"/>
      <c r="G308" s="151">
        <f t="shared" si="10"/>
        <v>0</v>
      </c>
    </row>
    <row r="309" spans="1:7" s="152" customFormat="1" outlineLevel="2" x14ac:dyDescent="0.2">
      <c r="A309" s="146">
        <v>136</v>
      </c>
      <c r="B309" s="147" t="s">
        <v>2608</v>
      </c>
      <c r="C309" s="148" t="s">
        <v>2609</v>
      </c>
      <c r="D309" s="149" t="s">
        <v>26</v>
      </c>
      <c r="E309" s="150">
        <v>1</v>
      </c>
      <c r="F309" s="490"/>
      <c r="G309" s="151">
        <f t="shared" si="10"/>
        <v>0</v>
      </c>
    </row>
    <row r="310" spans="1:7" s="152" customFormat="1" outlineLevel="2" x14ac:dyDescent="0.2">
      <c r="A310" s="146">
        <v>137</v>
      </c>
      <c r="B310" s="147" t="s">
        <v>2610</v>
      </c>
      <c r="C310" s="148" t="s">
        <v>2611</v>
      </c>
      <c r="D310" s="149" t="s">
        <v>26</v>
      </c>
      <c r="E310" s="150">
        <v>6</v>
      </c>
      <c r="F310" s="490"/>
      <c r="G310" s="151">
        <f t="shared" si="10"/>
        <v>0</v>
      </c>
    </row>
    <row r="311" spans="1:7" s="152" customFormat="1" outlineLevel="2" x14ac:dyDescent="0.2">
      <c r="A311" s="146">
        <v>138</v>
      </c>
      <c r="B311" s="147" t="s">
        <v>2612</v>
      </c>
      <c r="C311" s="148" t="s">
        <v>2613</v>
      </c>
      <c r="D311" s="149" t="s">
        <v>26</v>
      </c>
      <c r="E311" s="150">
        <v>34</v>
      </c>
      <c r="F311" s="490"/>
      <c r="G311" s="151">
        <f t="shared" si="10"/>
        <v>0</v>
      </c>
    </row>
    <row r="312" spans="1:7" s="152" customFormat="1" outlineLevel="2" x14ac:dyDescent="0.2">
      <c r="A312" s="146">
        <v>139</v>
      </c>
      <c r="B312" s="147" t="s">
        <v>2614</v>
      </c>
      <c r="C312" s="148" t="s">
        <v>2615</v>
      </c>
      <c r="D312" s="149" t="s">
        <v>26</v>
      </c>
      <c r="E312" s="150">
        <v>5</v>
      </c>
      <c r="F312" s="490"/>
      <c r="G312" s="151">
        <f t="shared" si="10"/>
        <v>0</v>
      </c>
    </row>
    <row r="313" spans="1:7" s="152" customFormat="1" outlineLevel="2" x14ac:dyDescent="0.2">
      <c r="A313" s="146">
        <v>140</v>
      </c>
      <c r="B313" s="147" t="s">
        <v>2616</v>
      </c>
      <c r="C313" s="148" t="s">
        <v>2617</v>
      </c>
      <c r="D313" s="149" t="s">
        <v>26</v>
      </c>
      <c r="E313" s="150">
        <v>2</v>
      </c>
      <c r="F313" s="490"/>
      <c r="G313" s="151">
        <f t="shared" si="10"/>
        <v>0</v>
      </c>
    </row>
    <row r="314" spans="1:7" s="152" customFormat="1" outlineLevel="2" x14ac:dyDescent="0.2">
      <c r="A314" s="146">
        <v>141</v>
      </c>
      <c r="B314" s="147" t="s">
        <v>2618</v>
      </c>
      <c r="C314" s="148" t="s">
        <v>2619</v>
      </c>
      <c r="D314" s="149" t="s">
        <v>26</v>
      </c>
      <c r="E314" s="150">
        <v>2</v>
      </c>
      <c r="F314" s="490"/>
      <c r="G314" s="151">
        <f t="shared" si="10"/>
        <v>0</v>
      </c>
    </row>
    <row r="315" spans="1:7" s="152" customFormat="1" outlineLevel="2" x14ac:dyDescent="0.2">
      <c r="A315" s="146">
        <v>142</v>
      </c>
      <c r="B315" s="147" t="s">
        <v>2620</v>
      </c>
      <c r="C315" s="148" t="s">
        <v>2621</v>
      </c>
      <c r="D315" s="149" t="s">
        <v>3</v>
      </c>
      <c r="E315" s="150">
        <v>100</v>
      </c>
      <c r="F315" s="490"/>
      <c r="G315" s="151">
        <f t="shared" si="10"/>
        <v>0</v>
      </c>
    </row>
    <row r="316" spans="1:7" s="152" customFormat="1" outlineLevel="2" x14ac:dyDescent="0.2">
      <c r="A316" s="146">
        <v>143</v>
      </c>
      <c r="B316" s="147" t="s">
        <v>2622</v>
      </c>
      <c r="C316" s="148" t="s">
        <v>2623</v>
      </c>
      <c r="D316" s="149" t="s">
        <v>3</v>
      </c>
      <c r="E316" s="150">
        <v>8</v>
      </c>
      <c r="F316" s="490"/>
      <c r="G316" s="151">
        <f t="shared" si="10"/>
        <v>0</v>
      </c>
    </row>
    <row r="317" spans="1:7" s="152" customFormat="1" outlineLevel="2" x14ac:dyDescent="0.2">
      <c r="A317" s="146">
        <v>144</v>
      </c>
      <c r="B317" s="147" t="s">
        <v>2624</v>
      </c>
      <c r="C317" s="148" t="s">
        <v>2625</v>
      </c>
      <c r="D317" s="149" t="s">
        <v>3</v>
      </c>
      <c r="E317" s="150">
        <v>156</v>
      </c>
      <c r="F317" s="490"/>
      <c r="G317" s="151">
        <f t="shared" si="10"/>
        <v>0</v>
      </c>
    </row>
    <row r="318" spans="1:7" s="152" customFormat="1" outlineLevel="2" x14ac:dyDescent="0.2">
      <c r="A318" s="146">
        <v>145</v>
      </c>
      <c r="B318" s="147" t="s">
        <v>2626</v>
      </c>
      <c r="C318" s="148" t="s">
        <v>2627</v>
      </c>
      <c r="D318" s="149" t="s">
        <v>3</v>
      </c>
      <c r="E318" s="150">
        <v>10</v>
      </c>
      <c r="F318" s="490"/>
      <c r="G318" s="151">
        <f t="shared" si="10"/>
        <v>0</v>
      </c>
    </row>
    <row r="319" spans="1:7" s="152" customFormat="1" outlineLevel="2" x14ac:dyDescent="0.2">
      <c r="A319" s="146">
        <v>146</v>
      </c>
      <c r="B319" s="147" t="s">
        <v>2628</v>
      </c>
      <c r="C319" s="148" t="s">
        <v>2629</v>
      </c>
      <c r="D319" s="149" t="s">
        <v>3</v>
      </c>
      <c r="E319" s="150">
        <v>69</v>
      </c>
      <c r="F319" s="490"/>
      <c r="G319" s="151">
        <f t="shared" si="10"/>
        <v>0</v>
      </c>
    </row>
    <row r="320" spans="1:7" s="152" customFormat="1" outlineLevel="2" x14ac:dyDescent="0.2">
      <c r="A320" s="146">
        <v>147</v>
      </c>
      <c r="B320" s="147" t="s">
        <v>2630</v>
      </c>
      <c r="C320" s="148" t="s">
        <v>2631</v>
      </c>
      <c r="D320" s="149" t="s">
        <v>3</v>
      </c>
      <c r="E320" s="150">
        <v>101</v>
      </c>
      <c r="F320" s="490"/>
      <c r="G320" s="151">
        <f t="shared" si="10"/>
        <v>0</v>
      </c>
    </row>
    <row r="321" spans="1:7" s="152" customFormat="1" outlineLevel="2" x14ac:dyDescent="0.2">
      <c r="A321" s="146">
        <v>148</v>
      </c>
      <c r="B321" s="147" t="s">
        <v>2632</v>
      </c>
      <c r="C321" s="148" t="s">
        <v>2633</v>
      </c>
      <c r="D321" s="149" t="s">
        <v>3</v>
      </c>
      <c r="E321" s="150">
        <v>114</v>
      </c>
      <c r="F321" s="490"/>
      <c r="G321" s="151">
        <f t="shared" si="10"/>
        <v>0</v>
      </c>
    </row>
    <row r="322" spans="1:7" s="152" customFormat="1" outlineLevel="2" x14ac:dyDescent="0.2">
      <c r="A322" s="146">
        <v>149</v>
      </c>
      <c r="B322" s="147" t="s">
        <v>2634</v>
      </c>
      <c r="C322" s="148" t="s">
        <v>2635</v>
      </c>
      <c r="D322" s="149" t="s">
        <v>3</v>
      </c>
      <c r="E322" s="150">
        <v>320</v>
      </c>
      <c r="F322" s="490"/>
      <c r="G322" s="151">
        <f t="shared" si="10"/>
        <v>0</v>
      </c>
    </row>
    <row r="323" spans="1:7" s="152" customFormat="1" outlineLevel="2" x14ac:dyDescent="0.2">
      <c r="A323" s="146">
        <v>150</v>
      </c>
      <c r="B323" s="147" t="s">
        <v>2636</v>
      </c>
      <c r="C323" s="148" t="s">
        <v>2637</v>
      </c>
      <c r="D323" s="149" t="s">
        <v>3</v>
      </c>
      <c r="E323" s="150">
        <v>740</v>
      </c>
      <c r="F323" s="490"/>
      <c r="G323" s="151">
        <f t="shared" si="10"/>
        <v>0</v>
      </c>
    </row>
    <row r="324" spans="1:7" s="152" customFormat="1" outlineLevel="2" x14ac:dyDescent="0.2">
      <c r="A324" s="146">
        <v>151</v>
      </c>
      <c r="B324" s="147" t="s">
        <v>2638</v>
      </c>
      <c r="C324" s="148" t="s">
        <v>2639</v>
      </c>
      <c r="D324" s="149" t="s">
        <v>26</v>
      </c>
      <c r="E324" s="150">
        <v>27</v>
      </c>
      <c r="F324" s="490"/>
      <c r="G324" s="151">
        <f t="shared" si="10"/>
        <v>0</v>
      </c>
    </row>
    <row r="325" spans="1:7" s="152" customFormat="1" outlineLevel="2" x14ac:dyDescent="0.2">
      <c r="A325" s="146">
        <v>152</v>
      </c>
      <c r="B325" s="147" t="s">
        <v>2640</v>
      </c>
      <c r="C325" s="148" t="s">
        <v>2641</v>
      </c>
      <c r="D325" s="149" t="s">
        <v>26</v>
      </c>
      <c r="E325" s="150">
        <v>4</v>
      </c>
      <c r="F325" s="490"/>
      <c r="G325" s="151">
        <f t="shared" si="10"/>
        <v>0</v>
      </c>
    </row>
    <row r="326" spans="1:7" s="152" customFormat="1" outlineLevel="2" x14ac:dyDescent="0.2">
      <c r="A326" s="146">
        <v>153</v>
      </c>
      <c r="B326" s="147" t="s">
        <v>2642</v>
      </c>
      <c r="C326" s="148" t="s">
        <v>2643</v>
      </c>
      <c r="D326" s="149" t="s">
        <v>26</v>
      </c>
      <c r="E326" s="150">
        <v>4</v>
      </c>
      <c r="F326" s="490"/>
      <c r="G326" s="151">
        <f t="shared" si="10"/>
        <v>0</v>
      </c>
    </row>
    <row r="327" spans="1:7" s="152" customFormat="1" outlineLevel="2" x14ac:dyDescent="0.2">
      <c r="A327" s="146">
        <v>154</v>
      </c>
      <c r="B327" s="147" t="s">
        <v>2644</v>
      </c>
      <c r="C327" s="148" t="s">
        <v>2645</v>
      </c>
      <c r="D327" s="149" t="s">
        <v>26</v>
      </c>
      <c r="E327" s="150">
        <v>4</v>
      </c>
      <c r="F327" s="490"/>
      <c r="G327" s="151">
        <f t="shared" si="10"/>
        <v>0</v>
      </c>
    </row>
    <row r="328" spans="1:7" s="152" customFormat="1" outlineLevel="2" x14ac:dyDescent="0.2">
      <c r="A328" s="146">
        <v>155</v>
      </c>
      <c r="B328" s="147" t="s">
        <v>2646</v>
      </c>
      <c r="C328" s="148" t="s">
        <v>2647</v>
      </c>
      <c r="D328" s="149" t="s">
        <v>26</v>
      </c>
      <c r="E328" s="150">
        <v>4</v>
      </c>
      <c r="F328" s="490"/>
      <c r="G328" s="151">
        <f t="shared" si="10"/>
        <v>0</v>
      </c>
    </row>
    <row r="329" spans="1:7" s="152" customFormat="1" outlineLevel="2" x14ac:dyDescent="0.2">
      <c r="A329" s="146">
        <v>156</v>
      </c>
      <c r="B329" s="147" t="s">
        <v>2648</v>
      </c>
      <c r="C329" s="148" t="s">
        <v>2649</v>
      </c>
      <c r="D329" s="149" t="s">
        <v>26</v>
      </c>
      <c r="E329" s="150">
        <v>20</v>
      </c>
      <c r="F329" s="490"/>
      <c r="G329" s="151">
        <f t="shared" si="10"/>
        <v>0</v>
      </c>
    </row>
    <row r="330" spans="1:7" s="152" customFormat="1" outlineLevel="2" x14ac:dyDescent="0.2">
      <c r="A330" s="146">
        <v>157</v>
      </c>
      <c r="B330" s="147" t="s">
        <v>2650</v>
      </c>
      <c r="C330" s="148" t="s">
        <v>2651</v>
      </c>
      <c r="D330" s="149" t="s">
        <v>3</v>
      </c>
      <c r="E330" s="150">
        <v>2</v>
      </c>
      <c r="F330" s="490"/>
      <c r="G330" s="151">
        <f t="shared" si="10"/>
        <v>0</v>
      </c>
    </row>
    <row r="331" spans="1:7" s="152" customFormat="1" outlineLevel="2" x14ac:dyDescent="0.2">
      <c r="A331" s="146">
        <v>158</v>
      </c>
      <c r="B331" s="147" t="s">
        <v>2652</v>
      </c>
      <c r="C331" s="148" t="s">
        <v>2653</v>
      </c>
      <c r="D331" s="149" t="s">
        <v>26</v>
      </c>
      <c r="E331" s="150">
        <v>1</v>
      </c>
      <c r="F331" s="490"/>
      <c r="G331" s="151">
        <f t="shared" ref="G331:G336" si="11">E331*F331</f>
        <v>0</v>
      </c>
    </row>
    <row r="332" spans="1:7" s="152" customFormat="1" outlineLevel="2" x14ac:dyDescent="0.2">
      <c r="A332" s="146">
        <v>159</v>
      </c>
      <c r="B332" s="147" t="s">
        <v>2654</v>
      </c>
      <c r="C332" s="148" t="s">
        <v>2655</v>
      </c>
      <c r="D332" s="149" t="s">
        <v>26</v>
      </c>
      <c r="E332" s="150">
        <v>4</v>
      </c>
      <c r="F332" s="490"/>
      <c r="G332" s="151">
        <f t="shared" si="11"/>
        <v>0</v>
      </c>
    </row>
    <row r="333" spans="1:7" s="152" customFormat="1" outlineLevel="2" x14ac:dyDescent="0.2">
      <c r="A333" s="146">
        <v>160</v>
      </c>
      <c r="B333" s="147" t="s">
        <v>2656</v>
      </c>
      <c r="C333" s="148" t="s">
        <v>2657</v>
      </c>
      <c r="D333" s="149" t="s">
        <v>25</v>
      </c>
      <c r="E333" s="150">
        <v>1</v>
      </c>
      <c r="F333" s="490"/>
      <c r="G333" s="151">
        <f t="shared" si="11"/>
        <v>0</v>
      </c>
    </row>
    <row r="334" spans="1:7" s="152" customFormat="1" outlineLevel="2" x14ac:dyDescent="0.2">
      <c r="A334" s="146">
        <v>161</v>
      </c>
      <c r="B334" s="147" t="s">
        <v>2658</v>
      </c>
      <c r="C334" s="148" t="s">
        <v>2659</v>
      </c>
      <c r="D334" s="149" t="s">
        <v>26</v>
      </c>
      <c r="E334" s="150">
        <v>2</v>
      </c>
      <c r="F334" s="490"/>
      <c r="G334" s="151">
        <f t="shared" si="11"/>
        <v>0</v>
      </c>
    </row>
    <row r="335" spans="1:7" s="152" customFormat="1" outlineLevel="2" x14ac:dyDescent="0.2">
      <c r="A335" s="146">
        <v>162</v>
      </c>
      <c r="B335" s="147" t="s">
        <v>2660</v>
      </c>
      <c r="C335" s="148" t="s">
        <v>2661</v>
      </c>
      <c r="D335" s="149" t="s">
        <v>25</v>
      </c>
      <c r="E335" s="150">
        <v>1</v>
      </c>
      <c r="F335" s="490"/>
      <c r="G335" s="151">
        <f t="shared" si="11"/>
        <v>0</v>
      </c>
    </row>
    <row r="336" spans="1:7" s="152" customFormat="1" outlineLevel="2" x14ac:dyDescent="0.2">
      <c r="A336" s="146">
        <v>163</v>
      </c>
      <c r="B336" s="147" t="s">
        <v>2662</v>
      </c>
      <c r="C336" s="148" t="s">
        <v>2410</v>
      </c>
      <c r="D336" s="149" t="s">
        <v>26</v>
      </c>
      <c r="E336" s="150">
        <v>5</v>
      </c>
      <c r="F336" s="490"/>
      <c r="G336" s="151">
        <f t="shared" si="11"/>
        <v>0</v>
      </c>
    </row>
    <row r="337" spans="1:7" s="140" customFormat="1" ht="16.5" customHeight="1" outlineLevel="1" x14ac:dyDescent="0.2">
      <c r="A337" s="141"/>
      <c r="B337" s="142"/>
      <c r="C337" s="142" t="s">
        <v>3229</v>
      </c>
      <c r="D337" s="143" t="s">
        <v>2138</v>
      </c>
      <c r="E337" s="144" t="s">
        <v>2138</v>
      </c>
      <c r="F337" s="489"/>
      <c r="G337" s="145">
        <f>SUBTOTAL(9,G338:G339)</f>
        <v>0</v>
      </c>
    </row>
    <row r="338" spans="1:7" s="152" customFormat="1" outlineLevel="2" x14ac:dyDescent="0.2">
      <c r="A338" s="146">
        <v>164</v>
      </c>
      <c r="B338" s="147" t="s">
        <v>2663</v>
      </c>
      <c r="C338" s="148" t="s">
        <v>2664</v>
      </c>
      <c r="D338" s="149" t="s">
        <v>24</v>
      </c>
      <c r="E338" s="150">
        <v>18</v>
      </c>
      <c r="F338" s="490"/>
      <c r="G338" s="151">
        <f>E338*F338</f>
        <v>0</v>
      </c>
    </row>
    <row r="339" spans="1:7" s="152" customFormat="1" outlineLevel="2" x14ac:dyDescent="0.2">
      <c r="A339" s="146">
        <v>165</v>
      </c>
      <c r="B339" s="147" t="s">
        <v>2665</v>
      </c>
      <c r="C339" s="148" t="s">
        <v>2666</v>
      </c>
      <c r="D339" s="149" t="s">
        <v>24</v>
      </c>
      <c r="E339" s="150">
        <v>8</v>
      </c>
      <c r="F339" s="490"/>
      <c r="G339" s="151">
        <f>E339*F339</f>
        <v>0</v>
      </c>
    </row>
    <row r="340" spans="1:7" outlineLevel="1" x14ac:dyDescent="0.2"/>
    <row r="341" spans="1:7" s="161" customFormat="1" ht="18" customHeight="1" x14ac:dyDescent="0.2">
      <c r="A341" s="200"/>
      <c r="B341" s="200"/>
      <c r="C341" s="202" t="s">
        <v>3131</v>
      </c>
      <c r="D341" s="200" t="s">
        <v>2138</v>
      </c>
      <c r="E341" s="200" t="s">
        <v>2138</v>
      </c>
      <c r="F341" s="488"/>
      <c r="G341" s="200">
        <f>SUBTOTAL(9,G342:G384)</f>
        <v>0</v>
      </c>
    </row>
    <row r="342" spans="1:7" s="140" customFormat="1" ht="16.5" customHeight="1" outlineLevel="1" x14ac:dyDescent="0.2">
      <c r="A342" s="141"/>
      <c r="B342" s="142"/>
      <c r="C342" s="142" t="s">
        <v>3132</v>
      </c>
      <c r="D342" s="143" t="s">
        <v>2138</v>
      </c>
      <c r="E342" s="144" t="s">
        <v>2138</v>
      </c>
      <c r="F342" s="489"/>
      <c r="G342" s="145">
        <f>SUBTOTAL(9,G343:G344)</f>
        <v>0</v>
      </c>
    </row>
    <row r="343" spans="1:7" s="152" customFormat="1" outlineLevel="2" x14ac:dyDescent="0.2">
      <c r="A343" s="146">
        <v>1</v>
      </c>
      <c r="B343" s="147" t="s">
        <v>2667</v>
      </c>
      <c r="C343" s="148" t="s">
        <v>2668</v>
      </c>
      <c r="D343" s="149" t="s">
        <v>3</v>
      </c>
      <c r="E343" s="150">
        <v>11.5</v>
      </c>
      <c r="F343" s="490"/>
      <c r="G343" s="151">
        <f>E343*F343</f>
        <v>0</v>
      </c>
    </row>
    <row r="344" spans="1:7" s="152" customFormat="1" outlineLevel="2" x14ac:dyDescent="0.2">
      <c r="A344" s="146">
        <v>2</v>
      </c>
      <c r="B344" s="147" t="s">
        <v>2669</v>
      </c>
      <c r="C344" s="148" t="s">
        <v>2670</v>
      </c>
      <c r="D344" s="149" t="s">
        <v>3</v>
      </c>
      <c r="E344" s="150">
        <v>12.5</v>
      </c>
      <c r="F344" s="490"/>
      <c r="G344" s="151">
        <f>E344*F344</f>
        <v>0</v>
      </c>
    </row>
    <row r="345" spans="1:7" s="140" customFormat="1" ht="16.5" customHeight="1" outlineLevel="1" x14ac:dyDescent="0.2">
      <c r="A345" s="141"/>
      <c r="B345" s="142"/>
      <c r="C345" s="142" t="s">
        <v>3133</v>
      </c>
      <c r="D345" s="143" t="s">
        <v>2138</v>
      </c>
      <c r="E345" s="144" t="s">
        <v>2138</v>
      </c>
      <c r="F345" s="489"/>
      <c r="G345" s="145">
        <f>SUBTOTAL(9,G346:G349)</f>
        <v>0</v>
      </c>
    </row>
    <row r="346" spans="1:7" s="152" customFormat="1" outlineLevel="2" x14ac:dyDescent="0.2">
      <c r="A346" s="146">
        <v>3</v>
      </c>
      <c r="B346" s="147" t="s">
        <v>2671</v>
      </c>
      <c r="C346" s="148" t="s">
        <v>2672</v>
      </c>
      <c r="D346" s="149" t="s">
        <v>26</v>
      </c>
      <c r="E346" s="150">
        <v>2</v>
      </c>
      <c r="F346" s="490"/>
      <c r="G346" s="151">
        <f>E346*F346</f>
        <v>0</v>
      </c>
    </row>
    <row r="347" spans="1:7" s="152" customFormat="1" outlineLevel="2" x14ac:dyDescent="0.2">
      <c r="A347" s="146">
        <v>4</v>
      </c>
      <c r="B347" s="147" t="s">
        <v>2673</v>
      </c>
      <c r="C347" s="148" t="s">
        <v>2674</v>
      </c>
      <c r="D347" s="149" t="s">
        <v>26</v>
      </c>
      <c r="E347" s="150">
        <v>2</v>
      </c>
      <c r="F347" s="490"/>
      <c r="G347" s="151">
        <f>E347*F347</f>
        <v>0</v>
      </c>
    </row>
    <row r="348" spans="1:7" s="152" customFormat="1" outlineLevel="2" x14ac:dyDescent="0.2">
      <c r="A348" s="146">
        <v>5</v>
      </c>
      <c r="B348" s="147" t="s">
        <v>2675</v>
      </c>
      <c r="C348" s="148" t="s">
        <v>2676</v>
      </c>
      <c r="D348" s="149" t="s">
        <v>26</v>
      </c>
      <c r="E348" s="150">
        <v>2</v>
      </c>
      <c r="F348" s="490"/>
      <c r="G348" s="151">
        <f>E348*F348</f>
        <v>0</v>
      </c>
    </row>
    <row r="349" spans="1:7" s="152" customFormat="1" outlineLevel="2" x14ac:dyDescent="0.2">
      <c r="A349" s="146">
        <v>6</v>
      </c>
      <c r="B349" s="147" t="s">
        <v>2677</v>
      </c>
      <c r="C349" s="148" t="s">
        <v>2678</v>
      </c>
      <c r="D349" s="149" t="s">
        <v>26</v>
      </c>
      <c r="E349" s="150">
        <v>2</v>
      </c>
      <c r="F349" s="490"/>
      <c r="G349" s="151">
        <f>E349*F349</f>
        <v>0</v>
      </c>
    </row>
    <row r="350" spans="1:7" s="140" customFormat="1" ht="16.5" customHeight="1" outlineLevel="1" x14ac:dyDescent="0.2">
      <c r="A350" s="141"/>
      <c r="B350" s="142"/>
      <c r="C350" s="142" t="s">
        <v>3134</v>
      </c>
      <c r="D350" s="143" t="s">
        <v>2138</v>
      </c>
      <c r="E350" s="144" t="s">
        <v>2138</v>
      </c>
      <c r="F350" s="489"/>
      <c r="G350" s="145">
        <f>SUBTOTAL(9,G351:G352)</f>
        <v>0</v>
      </c>
    </row>
    <row r="351" spans="1:7" s="152" customFormat="1" outlineLevel="2" x14ac:dyDescent="0.2">
      <c r="A351" s="146">
        <v>7</v>
      </c>
      <c r="B351" s="147" t="s">
        <v>2679</v>
      </c>
      <c r="C351" s="148" t="s">
        <v>2680</v>
      </c>
      <c r="D351" s="149" t="s">
        <v>26</v>
      </c>
      <c r="E351" s="150">
        <v>2</v>
      </c>
      <c r="F351" s="490"/>
      <c r="G351" s="151">
        <f>E351*F351</f>
        <v>0</v>
      </c>
    </row>
    <row r="352" spans="1:7" s="152" customFormat="1" outlineLevel="2" x14ac:dyDescent="0.2">
      <c r="A352" s="146">
        <v>8</v>
      </c>
      <c r="B352" s="147" t="s">
        <v>2681</v>
      </c>
      <c r="C352" s="148" t="s">
        <v>2682</v>
      </c>
      <c r="D352" s="149" t="s">
        <v>26</v>
      </c>
      <c r="E352" s="150">
        <v>2</v>
      </c>
      <c r="F352" s="490"/>
      <c r="G352" s="151">
        <f>E352*F352</f>
        <v>0</v>
      </c>
    </row>
    <row r="353" spans="1:7" s="140" customFormat="1" ht="16.5" customHeight="1" outlineLevel="1" x14ac:dyDescent="0.2">
      <c r="A353" s="141"/>
      <c r="B353" s="142"/>
      <c r="C353" s="142" t="s">
        <v>3135</v>
      </c>
      <c r="D353" s="143" t="s">
        <v>2138</v>
      </c>
      <c r="E353" s="144" t="s">
        <v>2138</v>
      </c>
      <c r="F353" s="489"/>
      <c r="G353" s="145">
        <f>SUBTOTAL(9,G354:G354)</f>
        <v>0</v>
      </c>
    </row>
    <row r="354" spans="1:7" s="152" customFormat="1" outlineLevel="2" x14ac:dyDescent="0.2">
      <c r="A354" s="146">
        <v>9</v>
      </c>
      <c r="B354" s="147" t="s">
        <v>2683</v>
      </c>
      <c r="C354" s="148" t="s">
        <v>2684</v>
      </c>
      <c r="D354" s="149" t="s">
        <v>26</v>
      </c>
      <c r="E354" s="150">
        <v>2</v>
      </c>
      <c r="F354" s="490"/>
      <c r="G354" s="151">
        <f>E354*F354</f>
        <v>0</v>
      </c>
    </row>
    <row r="355" spans="1:7" s="140" customFormat="1" ht="16.5" customHeight="1" outlineLevel="1" x14ac:dyDescent="0.2">
      <c r="A355" s="141"/>
      <c r="B355" s="142"/>
      <c r="C355" s="142" t="s">
        <v>3136</v>
      </c>
      <c r="D355" s="143" t="s">
        <v>2138</v>
      </c>
      <c r="E355" s="144" t="s">
        <v>2138</v>
      </c>
      <c r="F355" s="489"/>
      <c r="G355" s="145">
        <f>SUBTOTAL(9,G356:G361)</f>
        <v>0</v>
      </c>
    </row>
    <row r="356" spans="1:7" s="152" customFormat="1" outlineLevel="2" x14ac:dyDescent="0.2">
      <c r="A356" s="146">
        <v>10</v>
      </c>
      <c r="B356" s="147" t="s">
        <v>2685</v>
      </c>
      <c r="C356" s="148" t="s">
        <v>2686</v>
      </c>
      <c r="D356" s="149" t="s">
        <v>26</v>
      </c>
      <c r="E356" s="150">
        <v>1</v>
      </c>
      <c r="F356" s="490"/>
      <c r="G356" s="151">
        <f t="shared" ref="G356:G361" si="12">E356*F356</f>
        <v>0</v>
      </c>
    </row>
    <row r="357" spans="1:7" s="152" customFormat="1" ht="24" outlineLevel="2" x14ac:dyDescent="0.2">
      <c r="A357" s="146">
        <v>11</v>
      </c>
      <c r="B357" s="147" t="s">
        <v>2687</v>
      </c>
      <c r="C357" s="148" t="s">
        <v>2688</v>
      </c>
      <c r="D357" s="149" t="s">
        <v>26</v>
      </c>
      <c r="E357" s="150">
        <v>2</v>
      </c>
      <c r="F357" s="490"/>
      <c r="G357" s="151">
        <f t="shared" si="12"/>
        <v>0</v>
      </c>
    </row>
    <row r="358" spans="1:7" s="152" customFormat="1" ht="24" outlineLevel="2" x14ac:dyDescent="0.2">
      <c r="A358" s="146">
        <v>12</v>
      </c>
      <c r="B358" s="147" t="s">
        <v>2689</v>
      </c>
      <c r="C358" s="148" t="s">
        <v>2690</v>
      </c>
      <c r="D358" s="149" t="s">
        <v>26</v>
      </c>
      <c r="E358" s="150">
        <v>2</v>
      </c>
      <c r="F358" s="490"/>
      <c r="G358" s="151">
        <f t="shared" si="12"/>
        <v>0</v>
      </c>
    </row>
    <row r="359" spans="1:7" s="152" customFormat="1" outlineLevel="2" x14ac:dyDescent="0.2">
      <c r="A359" s="146">
        <v>13</v>
      </c>
      <c r="B359" s="147" t="s">
        <v>2691</v>
      </c>
      <c r="C359" s="148" t="s">
        <v>2692</v>
      </c>
      <c r="D359" s="149" t="s">
        <v>26</v>
      </c>
      <c r="E359" s="150">
        <v>2</v>
      </c>
      <c r="F359" s="490"/>
      <c r="G359" s="151">
        <f t="shared" si="12"/>
        <v>0</v>
      </c>
    </row>
    <row r="360" spans="1:7" s="152" customFormat="1" outlineLevel="2" x14ac:dyDescent="0.2">
      <c r="A360" s="146">
        <v>14</v>
      </c>
      <c r="B360" s="147" t="s">
        <v>2693</v>
      </c>
      <c r="C360" s="148" t="s">
        <v>2694</v>
      </c>
      <c r="D360" s="149" t="s">
        <v>26</v>
      </c>
      <c r="E360" s="150">
        <v>4</v>
      </c>
      <c r="F360" s="490"/>
      <c r="G360" s="151">
        <f t="shared" si="12"/>
        <v>0</v>
      </c>
    </row>
    <row r="361" spans="1:7" s="152" customFormat="1" outlineLevel="2" x14ac:dyDescent="0.2">
      <c r="A361" s="146">
        <v>15</v>
      </c>
      <c r="B361" s="147" t="s">
        <v>2695</v>
      </c>
      <c r="C361" s="148" t="s">
        <v>2696</v>
      </c>
      <c r="D361" s="149" t="s">
        <v>26</v>
      </c>
      <c r="E361" s="150">
        <v>4</v>
      </c>
      <c r="F361" s="490"/>
      <c r="G361" s="151">
        <f t="shared" si="12"/>
        <v>0</v>
      </c>
    </row>
    <row r="362" spans="1:7" s="140" customFormat="1" ht="16.5" customHeight="1" outlineLevel="1" x14ac:dyDescent="0.2">
      <c r="A362" s="141"/>
      <c r="B362" s="142"/>
      <c r="C362" s="142" t="s">
        <v>3137</v>
      </c>
      <c r="D362" s="143" t="s">
        <v>2138</v>
      </c>
      <c r="E362" s="144" t="s">
        <v>2138</v>
      </c>
      <c r="F362" s="489"/>
      <c r="G362" s="145">
        <f>SUBTOTAL(9,G363:G365)</f>
        <v>0</v>
      </c>
    </row>
    <row r="363" spans="1:7" s="152" customFormat="1" outlineLevel="2" x14ac:dyDescent="0.2">
      <c r="A363" s="146">
        <v>16</v>
      </c>
      <c r="B363" s="147" t="s">
        <v>2697</v>
      </c>
      <c r="C363" s="148" t="s">
        <v>2698</v>
      </c>
      <c r="D363" s="149" t="s">
        <v>3</v>
      </c>
      <c r="E363" s="150">
        <v>2</v>
      </c>
      <c r="F363" s="490"/>
      <c r="G363" s="151">
        <f>E363*F363</f>
        <v>0</v>
      </c>
    </row>
    <row r="364" spans="1:7" s="152" customFormat="1" outlineLevel="2" x14ac:dyDescent="0.2">
      <c r="A364" s="146">
        <v>17</v>
      </c>
      <c r="B364" s="147" t="s">
        <v>2699</v>
      </c>
      <c r="C364" s="148" t="s">
        <v>2700</v>
      </c>
      <c r="D364" s="149" t="s">
        <v>3</v>
      </c>
      <c r="E364" s="150">
        <v>4</v>
      </c>
      <c r="F364" s="490"/>
      <c r="G364" s="151">
        <f>E364*F364</f>
        <v>0</v>
      </c>
    </row>
    <row r="365" spans="1:7" s="152" customFormat="1" outlineLevel="2" x14ac:dyDescent="0.2">
      <c r="A365" s="146">
        <v>18</v>
      </c>
      <c r="B365" s="147" t="s">
        <v>2701</v>
      </c>
      <c r="C365" s="148" t="s">
        <v>2702</v>
      </c>
      <c r="D365" s="149" t="s">
        <v>3</v>
      </c>
      <c r="E365" s="150">
        <v>4</v>
      </c>
      <c r="F365" s="490"/>
      <c r="G365" s="151">
        <f>E365*F365</f>
        <v>0</v>
      </c>
    </row>
    <row r="366" spans="1:7" s="140" customFormat="1" ht="16.5" customHeight="1" outlineLevel="1" x14ac:dyDescent="0.2">
      <c r="A366" s="141"/>
      <c r="B366" s="142"/>
      <c r="C366" s="142" t="s">
        <v>3138</v>
      </c>
      <c r="D366" s="143" t="s">
        <v>2138</v>
      </c>
      <c r="E366" s="144" t="s">
        <v>2138</v>
      </c>
      <c r="F366" s="489"/>
      <c r="G366" s="145">
        <f>SUBTOTAL(9,G367:G369)</f>
        <v>0</v>
      </c>
    </row>
    <row r="367" spans="1:7" s="152" customFormat="1" outlineLevel="2" x14ac:dyDescent="0.2">
      <c r="A367" s="146">
        <v>19</v>
      </c>
      <c r="B367" s="147" t="s">
        <v>2703</v>
      </c>
      <c r="C367" s="148" t="s">
        <v>2704</v>
      </c>
      <c r="D367" s="149" t="s">
        <v>3</v>
      </c>
      <c r="E367" s="150">
        <v>12.5</v>
      </c>
      <c r="F367" s="490"/>
      <c r="G367" s="151">
        <f>E367*F367</f>
        <v>0</v>
      </c>
    </row>
    <row r="368" spans="1:7" s="152" customFormat="1" outlineLevel="2" x14ac:dyDescent="0.2">
      <c r="A368" s="146">
        <v>20</v>
      </c>
      <c r="B368" s="147" t="s">
        <v>2705</v>
      </c>
      <c r="C368" s="148" t="s">
        <v>2706</v>
      </c>
      <c r="D368" s="149" t="s">
        <v>26</v>
      </c>
      <c r="E368" s="150">
        <v>2</v>
      </c>
      <c r="F368" s="490"/>
      <c r="G368" s="151">
        <f>E368*F368</f>
        <v>0</v>
      </c>
    </row>
    <row r="369" spans="1:7" s="152" customFormat="1" outlineLevel="2" x14ac:dyDescent="0.2">
      <c r="A369" s="146">
        <v>21</v>
      </c>
      <c r="B369" s="147" t="s">
        <v>2707</v>
      </c>
      <c r="C369" s="148" t="s">
        <v>2708</v>
      </c>
      <c r="D369" s="149" t="s">
        <v>24</v>
      </c>
      <c r="E369" s="150">
        <v>10</v>
      </c>
      <c r="F369" s="490"/>
      <c r="G369" s="151">
        <f>E369*F369</f>
        <v>0</v>
      </c>
    </row>
    <row r="370" spans="1:7" s="140" customFormat="1" ht="16.5" customHeight="1" outlineLevel="1" x14ac:dyDescent="0.2">
      <c r="A370" s="141"/>
      <c r="B370" s="142"/>
      <c r="C370" s="142" t="s">
        <v>3139</v>
      </c>
      <c r="D370" s="143" t="s">
        <v>2138</v>
      </c>
      <c r="E370" s="144" t="s">
        <v>2138</v>
      </c>
      <c r="F370" s="489"/>
      <c r="G370" s="145">
        <f>SUBTOTAL(9,G371:G383)</f>
        <v>0</v>
      </c>
    </row>
    <row r="371" spans="1:7" s="152" customFormat="1" outlineLevel="2" x14ac:dyDescent="0.2">
      <c r="A371" s="146">
        <v>22</v>
      </c>
      <c r="B371" s="147" t="s">
        <v>2709</v>
      </c>
      <c r="C371" s="148" t="s">
        <v>2710</v>
      </c>
      <c r="D371" s="149" t="s">
        <v>3</v>
      </c>
      <c r="E371" s="150">
        <v>24</v>
      </c>
      <c r="F371" s="490"/>
      <c r="G371" s="151">
        <f t="shared" ref="G371:G383" si="13">E371*F371</f>
        <v>0</v>
      </c>
    </row>
    <row r="372" spans="1:7" s="152" customFormat="1" outlineLevel="2" x14ac:dyDescent="0.2">
      <c r="A372" s="146">
        <v>23</v>
      </c>
      <c r="B372" s="147" t="s">
        <v>2711</v>
      </c>
      <c r="C372" s="148" t="s">
        <v>2712</v>
      </c>
      <c r="D372" s="149" t="s">
        <v>3</v>
      </c>
      <c r="E372" s="150">
        <v>24</v>
      </c>
      <c r="F372" s="490"/>
      <c r="G372" s="151">
        <f t="shared" si="13"/>
        <v>0</v>
      </c>
    </row>
    <row r="373" spans="1:7" s="152" customFormat="1" outlineLevel="2" x14ac:dyDescent="0.2">
      <c r="A373" s="146">
        <v>24</v>
      </c>
      <c r="B373" s="147" t="s">
        <v>2713</v>
      </c>
      <c r="C373" s="148" t="s">
        <v>2714</v>
      </c>
      <c r="D373" s="149" t="s">
        <v>3</v>
      </c>
      <c r="E373" s="150">
        <v>24</v>
      </c>
      <c r="F373" s="490"/>
      <c r="G373" s="151">
        <f t="shared" si="13"/>
        <v>0</v>
      </c>
    </row>
    <row r="374" spans="1:7" s="152" customFormat="1" outlineLevel="2" x14ac:dyDescent="0.2">
      <c r="A374" s="146">
        <v>25</v>
      </c>
      <c r="B374" s="147" t="s">
        <v>2715</v>
      </c>
      <c r="C374" s="148" t="s">
        <v>2716</v>
      </c>
      <c r="D374" s="149" t="s">
        <v>26</v>
      </c>
      <c r="E374" s="150">
        <v>2</v>
      </c>
      <c r="F374" s="490"/>
      <c r="G374" s="151">
        <f t="shared" si="13"/>
        <v>0</v>
      </c>
    </row>
    <row r="375" spans="1:7" s="152" customFormat="1" outlineLevel="2" x14ac:dyDescent="0.2">
      <c r="A375" s="146">
        <v>26</v>
      </c>
      <c r="B375" s="147" t="s">
        <v>2717</v>
      </c>
      <c r="C375" s="148" t="s">
        <v>2718</v>
      </c>
      <c r="D375" s="149" t="s">
        <v>26</v>
      </c>
      <c r="E375" s="150">
        <v>1</v>
      </c>
      <c r="F375" s="490"/>
      <c r="G375" s="151">
        <f t="shared" si="13"/>
        <v>0</v>
      </c>
    </row>
    <row r="376" spans="1:7" s="152" customFormat="1" outlineLevel="2" x14ac:dyDescent="0.2">
      <c r="A376" s="146">
        <v>27</v>
      </c>
      <c r="B376" s="147" t="s">
        <v>2719</v>
      </c>
      <c r="C376" s="148" t="s">
        <v>2720</v>
      </c>
      <c r="D376" s="149" t="s">
        <v>26</v>
      </c>
      <c r="E376" s="150">
        <v>1</v>
      </c>
      <c r="F376" s="490"/>
      <c r="G376" s="151">
        <f t="shared" si="13"/>
        <v>0</v>
      </c>
    </row>
    <row r="377" spans="1:7" s="152" customFormat="1" outlineLevel="2" x14ac:dyDescent="0.2">
      <c r="A377" s="146">
        <v>28</v>
      </c>
      <c r="B377" s="147" t="s">
        <v>2721</v>
      </c>
      <c r="C377" s="148" t="s">
        <v>2722</v>
      </c>
      <c r="D377" s="149" t="s">
        <v>26</v>
      </c>
      <c r="E377" s="150">
        <v>10</v>
      </c>
      <c r="F377" s="490"/>
      <c r="G377" s="151">
        <f t="shared" si="13"/>
        <v>0</v>
      </c>
    </row>
    <row r="378" spans="1:7" s="152" customFormat="1" outlineLevel="2" x14ac:dyDescent="0.2">
      <c r="A378" s="146">
        <v>29</v>
      </c>
      <c r="B378" s="147" t="s">
        <v>2723</v>
      </c>
      <c r="C378" s="148" t="s">
        <v>2724</v>
      </c>
      <c r="D378" s="149" t="s">
        <v>3</v>
      </c>
      <c r="E378" s="150">
        <v>10</v>
      </c>
      <c r="F378" s="490"/>
      <c r="G378" s="151">
        <f t="shared" si="13"/>
        <v>0</v>
      </c>
    </row>
    <row r="379" spans="1:7" s="152" customFormat="1" outlineLevel="2" x14ac:dyDescent="0.2">
      <c r="A379" s="146">
        <v>30</v>
      </c>
      <c r="B379" s="147" t="s">
        <v>2725</v>
      </c>
      <c r="C379" s="148" t="s">
        <v>2726</v>
      </c>
      <c r="D379" s="149" t="s">
        <v>3</v>
      </c>
      <c r="E379" s="150">
        <v>10</v>
      </c>
      <c r="F379" s="490"/>
      <c r="G379" s="151">
        <f t="shared" si="13"/>
        <v>0</v>
      </c>
    </row>
    <row r="380" spans="1:7" s="152" customFormat="1" outlineLevel="2" x14ac:dyDescent="0.2">
      <c r="A380" s="146">
        <v>31</v>
      </c>
      <c r="B380" s="147" t="s">
        <v>2727</v>
      </c>
      <c r="C380" s="148" t="s">
        <v>2728</v>
      </c>
      <c r="D380" s="149" t="s">
        <v>3</v>
      </c>
      <c r="E380" s="150">
        <v>10</v>
      </c>
      <c r="F380" s="490"/>
      <c r="G380" s="151">
        <f t="shared" si="13"/>
        <v>0</v>
      </c>
    </row>
    <row r="381" spans="1:7" s="152" customFormat="1" outlineLevel="2" x14ac:dyDescent="0.2">
      <c r="A381" s="146">
        <v>32</v>
      </c>
      <c r="B381" s="147" t="s">
        <v>2729</v>
      </c>
      <c r="C381" s="148" t="s">
        <v>2730</v>
      </c>
      <c r="D381" s="149" t="s">
        <v>3</v>
      </c>
      <c r="E381" s="150">
        <v>10</v>
      </c>
      <c r="F381" s="490"/>
      <c r="G381" s="151">
        <f t="shared" si="13"/>
        <v>0</v>
      </c>
    </row>
    <row r="382" spans="1:7" s="152" customFormat="1" outlineLevel="2" x14ac:dyDescent="0.2">
      <c r="A382" s="146">
        <v>33</v>
      </c>
      <c r="B382" s="147" t="s">
        <v>2731</v>
      </c>
      <c r="C382" s="148" t="s">
        <v>2388</v>
      </c>
      <c r="D382" s="149" t="s">
        <v>24</v>
      </c>
      <c r="E382" s="150">
        <v>10</v>
      </c>
      <c r="F382" s="490"/>
      <c r="G382" s="151">
        <f t="shared" si="13"/>
        <v>0</v>
      </c>
    </row>
    <row r="383" spans="1:7" s="152" customFormat="1" outlineLevel="2" x14ac:dyDescent="0.2">
      <c r="A383" s="146">
        <v>34</v>
      </c>
      <c r="B383" s="147" t="s">
        <v>2732</v>
      </c>
      <c r="C383" s="148" t="s">
        <v>2392</v>
      </c>
      <c r="D383" s="149" t="s">
        <v>26</v>
      </c>
      <c r="E383" s="150">
        <v>1</v>
      </c>
      <c r="F383" s="490"/>
      <c r="G383" s="151">
        <f t="shared" si="13"/>
        <v>0</v>
      </c>
    </row>
    <row r="384" spans="1:7" outlineLevel="1" x14ac:dyDescent="0.2"/>
  </sheetData>
  <sheetProtection algorithmName="SHA-512" hashValue="xggGl3TeMlnqgY6LkL6XFg+N8a01K7FCUR8bINwmheqtGca19/eJ251Act/PvoLf1irdksWmEoqDAAFTqqbFBg==" saltValue="gVnBC8zEdWJPSnDeO+JD6A==" spinCount="100000" sheet="1" objects="1" scenarios="1"/>
  <protectedRanges>
    <protectedRange sqref="F1:F386" name="Oblast1"/>
  </protectedRanges>
  <pageMargins left="0.6692913385826772" right="0.43307086614173229" top="0.6692913385826772" bottom="0.51181102362204722" header="0.31496062992125984" footer="0.23622047244094491"/>
  <pageSetup paperSize="9" scale="90" orientation="landscape" r:id="rId1"/>
  <headerFooter scaleWithDoc="0" alignWithMargins="0">
    <oddFooter>&amp;C&amp;9Stránka &amp;P z &amp;N&amp;R&amp;9&amp;A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outlinePr summaryBelow="0"/>
  </sheetPr>
  <dimension ref="A1:P65"/>
  <sheetViews>
    <sheetView showGridLines="0" view="pageBreakPreview" zoomScaleNormal="100" zoomScaleSheetLayoutView="100" workbookViewId="0">
      <pane ySplit="4" topLeftCell="A5" activePane="bottomLeft" state="frozen"/>
      <selection pane="bottomLeft" activeCell="H1" sqref="H1:H1048576"/>
    </sheetView>
  </sheetViews>
  <sheetFormatPr defaultRowHeight="12.75" outlineLevelRow="2" x14ac:dyDescent="0.2"/>
  <cols>
    <col min="1" max="1" width="13.85546875" bestFit="1" customWidth="1"/>
    <col min="2" max="2" width="80.7109375" customWidth="1"/>
    <col min="3" max="5" width="15.7109375" customWidth="1"/>
    <col min="7" max="9" width="10.140625" bestFit="1" customWidth="1"/>
    <col min="10" max="10" width="9.7109375" hidden="1" customWidth="1"/>
  </cols>
  <sheetData>
    <row r="1" spans="1:16" s="91" customFormat="1" ht="21.6" customHeight="1" x14ac:dyDescent="0.25">
      <c r="A1" s="126"/>
      <c r="B1" s="126" t="s">
        <v>2051</v>
      </c>
      <c r="C1" s="86"/>
      <c r="D1" s="86"/>
      <c r="E1" s="88"/>
      <c r="F1" s="87"/>
      <c r="G1" s="88"/>
      <c r="H1" s="87"/>
      <c r="I1" s="89"/>
      <c r="J1" s="90"/>
      <c r="K1" s="87"/>
      <c r="L1" s="87"/>
      <c r="M1" s="87"/>
      <c r="N1" s="87"/>
      <c r="O1" s="87"/>
      <c r="P1" s="87"/>
    </row>
    <row r="2" spans="1:16" s="91" customFormat="1" ht="21.6" customHeight="1" x14ac:dyDescent="0.25">
      <c r="A2" s="126"/>
      <c r="B2" s="126" t="s">
        <v>3144</v>
      </c>
      <c r="C2" s="86"/>
      <c r="D2" s="86"/>
      <c r="E2" s="88"/>
      <c r="F2" s="87"/>
      <c r="G2" s="88"/>
      <c r="H2" s="87"/>
      <c r="I2" s="89"/>
      <c r="J2" s="90"/>
      <c r="K2" s="87"/>
      <c r="L2" s="87"/>
      <c r="M2" s="87"/>
      <c r="N2" s="87"/>
      <c r="O2" s="87"/>
      <c r="P2" s="87"/>
    </row>
    <row r="3" spans="1:16" s="91" customFormat="1" ht="21.6" customHeight="1" x14ac:dyDescent="0.25">
      <c r="A3" s="126"/>
      <c r="B3" s="126" t="s">
        <v>2133</v>
      </c>
      <c r="C3" s="86"/>
      <c r="D3" s="86"/>
      <c r="E3" s="88"/>
      <c r="F3" s="87"/>
      <c r="G3" s="88"/>
      <c r="H3" s="87"/>
      <c r="I3" s="89"/>
      <c r="J3" s="90"/>
      <c r="K3" s="87"/>
      <c r="L3" s="87"/>
      <c r="M3" s="87"/>
      <c r="N3" s="87"/>
      <c r="O3" s="87"/>
      <c r="P3" s="87"/>
    </row>
    <row r="4" spans="1:16" ht="13.5" thickBot="1" x14ac:dyDescent="0.25">
      <c r="A4" s="69"/>
      <c r="B4" s="69" t="s">
        <v>71</v>
      </c>
      <c r="C4" s="69" t="s">
        <v>33</v>
      </c>
      <c r="D4" s="69" t="s">
        <v>11</v>
      </c>
      <c r="E4" s="69" t="s">
        <v>456</v>
      </c>
      <c r="F4" s="11"/>
      <c r="J4" t="str">
        <f t="array" ref="J4">INDEX(__SAZBA__,MATCH(0,COUNTIF($J$1:J2,__SAZBA__),0))</f>
        <v>_</v>
      </c>
    </row>
    <row r="5" spans="1:16" x14ac:dyDescent="0.2">
      <c r="A5" s="55"/>
      <c r="B5" s="55"/>
      <c r="C5" s="56"/>
      <c r="D5" s="56"/>
      <c r="E5" s="56"/>
      <c r="F5" s="11"/>
      <c r="J5">
        <f t="array" ref="J5">INDEX(__SAZBA__,MATCH(0,COUNTIF($J$1:J4,__SAZBA__),0))</f>
        <v>21</v>
      </c>
    </row>
    <row r="6" spans="1:16" s="77" customFormat="1" ht="24.75" customHeight="1" x14ac:dyDescent="0.25">
      <c r="A6" s="129" t="s">
        <v>3232</v>
      </c>
      <c r="B6" s="129" t="s">
        <v>3230</v>
      </c>
      <c r="C6" s="84">
        <f>SUBTOTAL(9,C7:C30)</f>
        <v>0</v>
      </c>
      <c r="D6" s="84">
        <f>SUBTOTAL(9,D7:D30)</f>
        <v>0</v>
      </c>
      <c r="E6" s="84">
        <f>SUBTOTAL(9,E7:E30)</f>
        <v>0</v>
      </c>
      <c r="G6" s="203"/>
      <c r="H6" s="203"/>
      <c r="I6" s="203"/>
    </row>
    <row r="7" spans="1:16" s="188" customFormat="1" ht="15.75" customHeight="1" outlineLevel="1" x14ac:dyDescent="0.2">
      <c r="A7" s="201" t="s">
        <v>3233</v>
      </c>
      <c r="B7" s="201" t="s">
        <v>1034</v>
      </c>
      <c r="C7" s="200">
        <f>SUBTOTAL(9,C8:C17)</f>
        <v>0</v>
      </c>
      <c r="D7" s="200">
        <f>SUBTOTAL(9,D8:D17)</f>
        <v>0</v>
      </c>
      <c r="E7" s="200">
        <f>SUBTOTAL(9,E8:E17)</f>
        <v>0</v>
      </c>
    </row>
    <row r="8" spans="1:16" s="45" customFormat="1" ht="15" customHeight="1" outlineLevel="2" x14ac:dyDescent="0.2">
      <c r="A8" s="127" t="s">
        <v>3234</v>
      </c>
      <c r="B8" s="127" t="s">
        <v>3235</v>
      </c>
      <c r="C8" s="128">
        <f>'Silnoproud_stavební část'!H8</f>
        <v>0</v>
      </c>
      <c r="D8" s="128">
        <f>'Silnoproud_stavební část'!N8</f>
        <v>0</v>
      </c>
      <c r="E8" s="128">
        <f>'Silnoproud_stavební část'!O8</f>
        <v>0</v>
      </c>
    </row>
    <row r="9" spans="1:16" s="45" customFormat="1" ht="15" customHeight="1" outlineLevel="2" x14ac:dyDescent="0.2">
      <c r="A9" s="127" t="s">
        <v>3268</v>
      </c>
      <c r="B9" s="127" t="s">
        <v>3269</v>
      </c>
      <c r="C9" s="128">
        <f>'Silnoproud_stavební část'!H31</f>
        <v>0</v>
      </c>
      <c r="D9" s="128">
        <f>'Silnoproud_stavební část'!N31</f>
        <v>0</v>
      </c>
      <c r="E9" s="128">
        <f>'Silnoproud_stavební část'!O31</f>
        <v>0</v>
      </c>
    </row>
    <row r="10" spans="1:16" s="45" customFormat="1" ht="15" customHeight="1" outlineLevel="2" x14ac:dyDescent="0.2">
      <c r="A10" s="127" t="s">
        <v>3274</v>
      </c>
      <c r="B10" s="127" t="s">
        <v>3275</v>
      </c>
      <c r="C10" s="128">
        <f>'Silnoproud_stavební část'!H34</f>
        <v>0</v>
      </c>
      <c r="D10" s="128">
        <f>'Silnoproud_stavební část'!N34</f>
        <v>0</v>
      </c>
      <c r="E10" s="128">
        <f>'Silnoproud_stavební část'!O34</f>
        <v>0</v>
      </c>
    </row>
    <row r="11" spans="1:16" s="45" customFormat="1" ht="15" customHeight="1" outlineLevel="2" x14ac:dyDescent="0.2">
      <c r="A11" s="127" t="s">
        <v>3295</v>
      </c>
      <c r="B11" s="127" t="s">
        <v>3296</v>
      </c>
      <c r="C11" s="128">
        <f>'Silnoproud_stavební část'!H54</f>
        <v>0</v>
      </c>
      <c r="D11" s="128">
        <f>'Silnoproud_stavební část'!N54</f>
        <v>0</v>
      </c>
      <c r="E11" s="128">
        <f>'Silnoproud_stavební část'!O54</f>
        <v>0</v>
      </c>
    </row>
    <row r="12" spans="1:16" s="45" customFormat="1" ht="15" customHeight="1" outlineLevel="2" x14ac:dyDescent="0.2">
      <c r="A12" s="127" t="s">
        <v>3343</v>
      </c>
      <c r="B12" s="127" t="s">
        <v>3344</v>
      </c>
      <c r="C12" s="128">
        <f>'Silnoproud_stavební část'!H113</f>
        <v>0</v>
      </c>
      <c r="D12" s="128">
        <f>'Silnoproud_stavební část'!N113</f>
        <v>0</v>
      </c>
      <c r="E12" s="128">
        <f>'Silnoproud_stavební část'!O113</f>
        <v>0</v>
      </c>
    </row>
    <row r="13" spans="1:16" s="45" customFormat="1" ht="15" customHeight="1" outlineLevel="2" x14ac:dyDescent="0.2">
      <c r="A13" s="127" t="s">
        <v>3348</v>
      </c>
      <c r="B13" s="127" t="s">
        <v>3349</v>
      </c>
      <c r="C13" s="128">
        <f>'Silnoproud_stavební část'!H116</f>
        <v>0</v>
      </c>
      <c r="D13" s="128">
        <f>'Silnoproud_stavební část'!N116</f>
        <v>0</v>
      </c>
      <c r="E13" s="128">
        <f>'Silnoproud_stavební část'!O116</f>
        <v>0</v>
      </c>
    </row>
    <row r="14" spans="1:16" s="45" customFormat="1" ht="15" customHeight="1" outlineLevel="2" x14ac:dyDescent="0.2">
      <c r="A14" s="127" t="s">
        <v>3352</v>
      </c>
      <c r="B14" s="127" t="s">
        <v>3353</v>
      </c>
      <c r="C14" s="128">
        <f>'Silnoproud_stavební část'!H118</f>
        <v>0</v>
      </c>
      <c r="D14" s="128">
        <f>'Silnoproud_stavební část'!N118</f>
        <v>0</v>
      </c>
      <c r="E14" s="128">
        <f>'Silnoproud_stavební část'!O118</f>
        <v>0</v>
      </c>
    </row>
    <row r="15" spans="1:16" s="45" customFormat="1" ht="15" customHeight="1" outlineLevel="2" x14ac:dyDescent="0.2">
      <c r="A15" s="127" t="s">
        <v>3364</v>
      </c>
      <c r="B15" s="127" t="s">
        <v>3365</v>
      </c>
      <c r="C15" s="128">
        <f>'Silnoproud_stavební část'!H125</f>
        <v>0</v>
      </c>
      <c r="D15" s="128">
        <f>'Silnoproud_stavební část'!N125</f>
        <v>0</v>
      </c>
      <c r="E15" s="128">
        <f>'Silnoproud_stavební část'!O125</f>
        <v>0</v>
      </c>
    </row>
    <row r="16" spans="1:16" s="45" customFormat="1" ht="15" customHeight="1" outlineLevel="2" x14ac:dyDescent="0.2">
      <c r="A16" s="127" t="s">
        <v>3458</v>
      </c>
      <c r="B16" s="127" t="s">
        <v>3459</v>
      </c>
      <c r="C16" s="128">
        <f>'Silnoproud_stavební část'!H253</f>
        <v>0</v>
      </c>
      <c r="D16" s="128">
        <f>'Silnoproud_stavební část'!N253</f>
        <v>0</v>
      </c>
      <c r="E16" s="128">
        <f>'Silnoproud_stavební část'!O253</f>
        <v>0</v>
      </c>
    </row>
    <row r="17" spans="1:5" s="45" customFormat="1" ht="15" customHeight="1" outlineLevel="2" x14ac:dyDescent="0.2">
      <c r="A17" s="127" t="s">
        <v>3463</v>
      </c>
      <c r="B17" s="127" t="s">
        <v>3464</v>
      </c>
      <c r="C17" s="128">
        <f>'Silnoproud_stavební část'!H255</f>
        <v>0</v>
      </c>
      <c r="D17" s="128">
        <f>'Silnoproud_stavební část'!N255</f>
        <v>0</v>
      </c>
      <c r="E17" s="128">
        <f>'Silnoproud_stavební část'!O255</f>
        <v>0</v>
      </c>
    </row>
    <row r="18" spans="1:5" s="188" customFormat="1" ht="15.75" customHeight="1" outlineLevel="1" x14ac:dyDescent="0.2">
      <c r="A18" s="201" t="s">
        <v>3468</v>
      </c>
      <c r="B18" s="201" t="s">
        <v>1036</v>
      </c>
      <c r="C18" s="200">
        <f>SUBTOTAL(9,C19:C23)</f>
        <v>0</v>
      </c>
      <c r="D18" s="200">
        <f>SUBTOTAL(9,D19:D23)</f>
        <v>0</v>
      </c>
      <c r="E18" s="200">
        <f>SUBTOTAL(9,E19:E23)</f>
        <v>0</v>
      </c>
    </row>
    <row r="19" spans="1:5" s="45" customFormat="1" ht="15" customHeight="1" outlineLevel="2" x14ac:dyDescent="0.2">
      <c r="A19" s="127" t="s">
        <v>3469</v>
      </c>
      <c r="B19" s="127" t="s">
        <v>3470</v>
      </c>
      <c r="C19" s="128">
        <f>'Silnoproud_stavební část'!H263</f>
        <v>0</v>
      </c>
      <c r="D19" s="128">
        <f>'Silnoproud_stavební část'!N263</f>
        <v>0</v>
      </c>
      <c r="E19" s="128">
        <f>'Silnoproud_stavební část'!O263</f>
        <v>0</v>
      </c>
    </row>
    <row r="20" spans="1:5" s="45" customFormat="1" ht="15" customHeight="1" outlineLevel="2" x14ac:dyDescent="0.2">
      <c r="A20" s="127" t="s">
        <v>4339</v>
      </c>
      <c r="B20" s="127" t="s">
        <v>4340</v>
      </c>
      <c r="C20" s="128">
        <f>'Silnoproud_stavební část'!H271</f>
        <v>0</v>
      </c>
      <c r="D20" s="128">
        <f>'Silnoproud_stavební část'!N271</f>
        <v>0</v>
      </c>
      <c r="E20" s="128">
        <f>'Silnoproud_stavební část'!O271</f>
        <v>0</v>
      </c>
    </row>
    <row r="21" spans="1:5" s="45" customFormat="1" ht="15" customHeight="1" outlineLevel="2" x14ac:dyDescent="0.2">
      <c r="A21" s="127" t="s">
        <v>3482</v>
      </c>
      <c r="B21" s="127" t="s">
        <v>3483</v>
      </c>
      <c r="C21" s="128">
        <f>'Silnoproud_stavební část'!H280</f>
        <v>0</v>
      </c>
      <c r="D21" s="128">
        <f>'Silnoproud_stavební část'!N280</f>
        <v>0</v>
      </c>
      <c r="E21" s="128">
        <f>'Silnoproud_stavební část'!O280</f>
        <v>0</v>
      </c>
    </row>
    <row r="22" spans="1:5" s="45" customFormat="1" ht="15" customHeight="1" outlineLevel="2" x14ac:dyDescent="0.2">
      <c r="A22" s="127" t="s">
        <v>3506</v>
      </c>
      <c r="B22" s="127" t="s">
        <v>3507</v>
      </c>
      <c r="C22" s="128">
        <f>'Silnoproud_stavební část'!H302</f>
        <v>0</v>
      </c>
      <c r="D22" s="128">
        <f>'Silnoproud_stavební část'!N302</f>
        <v>0</v>
      </c>
      <c r="E22" s="128">
        <f>'Silnoproud_stavební část'!O302</f>
        <v>0</v>
      </c>
    </row>
    <row r="23" spans="1:5" s="45" customFormat="1" ht="15" customHeight="1" outlineLevel="2" x14ac:dyDescent="0.2">
      <c r="A23" s="127" t="s">
        <v>3528</v>
      </c>
      <c r="B23" s="127" t="s">
        <v>3529</v>
      </c>
      <c r="C23" s="128">
        <f>'Silnoproud_stavební část'!H314</f>
        <v>0</v>
      </c>
      <c r="D23" s="128">
        <f>'Silnoproud_stavební část'!N314</f>
        <v>0</v>
      </c>
      <c r="E23" s="128">
        <f>'Silnoproud_stavební část'!O314</f>
        <v>0</v>
      </c>
    </row>
    <row r="24" spans="1:5" s="188" customFormat="1" ht="15.75" customHeight="1" outlineLevel="1" x14ac:dyDescent="0.2">
      <c r="A24" s="201" t="s">
        <v>3538</v>
      </c>
      <c r="B24" s="201" t="s">
        <v>3539</v>
      </c>
      <c r="C24" s="200">
        <f>SUBTOTAL(9,C25:C26)</f>
        <v>0</v>
      </c>
      <c r="D24" s="200">
        <f>SUBTOTAL(9,D25:D26)</f>
        <v>0</v>
      </c>
      <c r="E24" s="200">
        <f>SUBTOTAL(9,E25:E26)</f>
        <v>0</v>
      </c>
    </row>
    <row r="25" spans="1:5" s="45" customFormat="1" ht="15" customHeight="1" outlineLevel="2" x14ac:dyDescent="0.2">
      <c r="A25" s="127" t="s">
        <v>4300</v>
      </c>
      <c r="B25" s="127" t="s">
        <v>4302</v>
      </c>
      <c r="C25" s="128">
        <f>'Silnoproud_stavební část'!H323</f>
        <v>0</v>
      </c>
      <c r="D25" s="128">
        <f>'Silnoproud_stavební část'!N323</f>
        <v>0</v>
      </c>
      <c r="E25" s="128">
        <f>'Silnoproud_stavební část'!O323</f>
        <v>0</v>
      </c>
    </row>
    <row r="26" spans="1:5" s="45" customFormat="1" ht="15" customHeight="1" outlineLevel="2" x14ac:dyDescent="0.2">
      <c r="A26" s="127" t="s">
        <v>4301</v>
      </c>
      <c r="B26" s="127" t="s">
        <v>4303</v>
      </c>
      <c r="C26" s="128">
        <f>'Silnoproud_stavební část'!H325</f>
        <v>0</v>
      </c>
      <c r="D26" s="128">
        <f>'Silnoproud_stavební část'!N325</f>
        <v>0</v>
      </c>
      <c r="E26" s="128">
        <f>'Silnoproud_stavební část'!O325</f>
        <v>0</v>
      </c>
    </row>
    <row r="27" spans="1:5" s="188" customFormat="1" ht="15.75" customHeight="1" outlineLevel="1" x14ac:dyDescent="0.2">
      <c r="A27" s="201" t="s">
        <v>3544</v>
      </c>
      <c r="B27" s="201" t="s">
        <v>3545</v>
      </c>
      <c r="C27" s="200">
        <f>SUBTOTAL(9,C28:C29)</f>
        <v>0</v>
      </c>
      <c r="D27" s="200">
        <f>SUBTOTAL(9,D28:D29)</f>
        <v>0</v>
      </c>
      <c r="E27" s="200">
        <f>SUBTOTAL(9,E28:E29)</f>
        <v>0</v>
      </c>
    </row>
    <row r="28" spans="1:5" s="45" customFormat="1" ht="15" customHeight="1" outlineLevel="2" x14ac:dyDescent="0.2">
      <c r="A28" s="127" t="s">
        <v>3546</v>
      </c>
      <c r="B28" s="127" t="s">
        <v>3547</v>
      </c>
      <c r="C28" s="128">
        <f>'Silnoproud_stavební část'!H329</f>
        <v>0</v>
      </c>
      <c r="D28" s="128">
        <f>'Silnoproud_stavební část'!N329</f>
        <v>0</v>
      </c>
      <c r="E28" s="128">
        <f>'Silnoproud_stavební část'!O329</f>
        <v>0</v>
      </c>
    </row>
    <row r="29" spans="1:5" s="45" customFormat="1" ht="15" customHeight="1" outlineLevel="2" x14ac:dyDescent="0.2">
      <c r="A29" s="127" t="s">
        <v>3564</v>
      </c>
      <c r="B29" s="127" t="s">
        <v>3565</v>
      </c>
      <c r="C29" s="128">
        <f>'Silnoproud_stavební část'!H335</f>
        <v>0</v>
      </c>
      <c r="D29" s="128">
        <f>'Silnoproud_stavební část'!N335</f>
        <v>0</v>
      </c>
      <c r="E29" s="128">
        <f>'Silnoproud_stavební část'!O335</f>
        <v>0</v>
      </c>
    </row>
    <row r="30" spans="1:5" outlineLevel="2" x14ac:dyDescent="0.2">
      <c r="A30" s="46"/>
      <c r="B30" s="46"/>
    </row>
    <row r="31" spans="1:5" s="77" customFormat="1" ht="24.75" customHeight="1" x14ac:dyDescent="0.25">
      <c r="A31" s="129" t="s">
        <v>3581</v>
      </c>
      <c r="B31" s="129" t="s">
        <v>3115</v>
      </c>
      <c r="C31" s="84">
        <f>SUBTOTAL(9,C32:C48)</f>
        <v>0</v>
      </c>
      <c r="D31" s="84">
        <f>SUBTOTAL(9,D32:D48)</f>
        <v>0</v>
      </c>
      <c r="E31" s="84">
        <f>SUBTOTAL(9,E32:E48)</f>
        <v>0</v>
      </c>
    </row>
    <row r="32" spans="1:5" s="188" customFormat="1" ht="15.75" customHeight="1" outlineLevel="1" x14ac:dyDescent="0.2">
      <c r="A32" s="201" t="s">
        <v>4304</v>
      </c>
      <c r="B32" s="201" t="s">
        <v>3580</v>
      </c>
      <c r="C32" s="200">
        <f>SUBTOTAL(9,C33:C38)</f>
        <v>0</v>
      </c>
      <c r="D32" s="200">
        <f>SUBTOTAL(9,D33:D38)</f>
        <v>0</v>
      </c>
      <c r="E32" s="200">
        <f>SUBTOTAL(9,E33:E38)</f>
        <v>0</v>
      </c>
    </row>
    <row r="33" spans="1:5" s="45" customFormat="1" ht="15" customHeight="1" outlineLevel="2" x14ac:dyDescent="0.2">
      <c r="A33" s="127" t="s">
        <v>4321</v>
      </c>
      <c r="B33" s="127" t="s">
        <v>3582</v>
      </c>
      <c r="C33" s="128">
        <f>Silnoproud_rozváděče!H7</f>
        <v>0</v>
      </c>
      <c r="D33" s="128">
        <f>C33*0.21</f>
        <v>0</v>
      </c>
      <c r="E33" s="128">
        <f>C33+D33</f>
        <v>0</v>
      </c>
    </row>
    <row r="34" spans="1:5" s="45" customFormat="1" ht="15" customHeight="1" outlineLevel="2" x14ac:dyDescent="0.2">
      <c r="A34" s="127" t="s">
        <v>4322</v>
      </c>
      <c r="B34" s="127" t="s">
        <v>3712</v>
      </c>
      <c r="C34" s="128">
        <f>Silnoproud_rozváděče!H194</f>
        <v>0</v>
      </c>
      <c r="D34" s="128">
        <f t="shared" ref="D34:D38" si="0">C34*0.21</f>
        <v>0</v>
      </c>
      <c r="E34" s="128">
        <f t="shared" ref="E34:E38" si="1">C34+D34</f>
        <v>0</v>
      </c>
    </row>
    <row r="35" spans="1:5" s="45" customFormat="1" ht="15" customHeight="1" outlineLevel="2" x14ac:dyDescent="0.2">
      <c r="A35" s="127" t="s">
        <v>4323</v>
      </c>
      <c r="B35" s="127" t="s">
        <v>3808</v>
      </c>
      <c r="C35" s="128">
        <f>Silnoproud_rozváděče!H389</f>
        <v>0</v>
      </c>
      <c r="D35" s="128">
        <f t="shared" si="0"/>
        <v>0</v>
      </c>
      <c r="E35" s="128">
        <f t="shared" si="1"/>
        <v>0</v>
      </c>
    </row>
    <row r="36" spans="1:5" s="45" customFormat="1" ht="15" customHeight="1" outlineLevel="2" x14ac:dyDescent="0.2">
      <c r="A36" s="127" t="s">
        <v>4324</v>
      </c>
      <c r="B36" s="127" t="s">
        <v>3812</v>
      </c>
      <c r="C36" s="128">
        <f>Silnoproud_rozváděče!H431</f>
        <v>0</v>
      </c>
      <c r="D36" s="128">
        <f t="shared" si="0"/>
        <v>0</v>
      </c>
      <c r="E36" s="128">
        <f t="shared" si="1"/>
        <v>0</v>
      </c>
    </row>
    <row r="37" spans="1:5" s="45" customFormat="1" ht="15" customHeight="1" outlineLevel="2" x14ac:dyDescent="0.2">
      <c r="A37" s="127" t="s">
        <v>4325</v>
      </c>
      <c r="B37" s="127" t="s">
        <v>3822</v>
      </c>
      <c r="C37" s="128">
        <f>Silnoproud_rozváděče!H581</f>
        <v>0</v>
      </c>
      <c r="D37" s="128">
        <f t="shared" si="0"/>
        <v>0</v>
      </c>
      <c r="E37" s="128">
        <f t="shared" si="1"/>
        <v>0</v>
      </c>
    </row>
    <row r="38" spans="1:5" s="45" customFormat="1" ht="15" customHeight="1" outlineLevel="2" x14ac:dyDescent="0.2">
      <c r="A38" s="127" t="s">
        <v>4326</v>
      </c>
      <c r="B38" s="127" t="s">
        <v>3833</v>
      </c>
      <c r="C38" s="128">
        <f>Silnoproud_rozváděče!H729</f>
        <v>0</v>
      </c>
      <c r="D38" s="128">
        <f t="shared" si="0"/>
        <v>0</v>
      </c>
      <c r="E38" s="128">
        <f t="shared" si="1"/>
        <v>0</v>
      </c>
    </row>
    <row r="39" spans="1:5" s="188" customFormat="1" ht="15.75" customHeight="1" outlineLevel="1" x14ac:dyDescent="0.2">
      <c r="A39" s="201" t="s">
        <v>4305</v>
      </c>
      <c r="B39" s="201" t="s">
        <v>3115</v>
      </c>
      <c r="C39" s="200">
        <f>SUBTOTAL(9,C40:C47)</f>
        <v>0</v>
      </c>
      <c r="D39" s="200">
        <f>SUBTOTAL(9,D40:D47)</f>
        <v>0</v>
      </c>
      <c r="E39" s="200">
        <f>SUBTOTAL(9,E40:E47)</f>
        <v>0</v>
      </c>
    </row>
    <row r="40" spans="1:5" s="45" customFormat="1" ht="15" customHeight="1" outlineLevel="2" x14ac:dyDescent="0.2">
      <c r="A40" s="127" t="s">
        <v>4327</v>
      </c>
      <c r="B40" s="127" t="s">
        <v>3846</v>
      </c>
      <c r="C40" s="128">
        <f>Silnoproud!I6</f>
        <v>0</v>
      </c>
      <c r="D40" s="128">
        <f>C40*0.21</f>
        <v>0</v>
      </c>
      <c r="E40" s="128">
        <f>C40+D40</f>
        <v>0</v>
      </c>
    </row>
    <row r="41" spans="1:5" s="45" customFormat="1" ht="15" customHeight="1" outlineLevel="2" x14ac:dyDescent="0.2">
      <c r="A41" s="127" t="s">
        <v>4328</v>
      </c>
      <c r="B41" s="127" t="s">
        <v>4103</v>
      </c>
      <c r="C41" s="128">
        <f>Silnoproud!I125</f>
        <v>0</v>
      </c>
      <c r="D41" s="128">
        <f t="shared" ref="D41:D47" si="2">C41*0.21</f>
        <v>0</v>
      </c>
      <c r="E41" s="128">
        <f t="shared" ref="E41:E47" si="3">C41+D41</f>
        <v>0</v>
      </c>
    </row>
    <row r="42" spans="1:5" s="45" customFormat="1" ht="15" customHeight="1" outlineLevel="2" x14ac:dyDescent="0.2">
      <c r="A42" s="127" t="s">
        <v>4329</v>
      </c>
      <c r="B42" s="127" t="s">
        <v>4198</v>
      </c>
      <c r="C42" s="128">
        <f>Silnoproud!I251</f>
        <v>0</v>
      </c>
      <c r="D42" s="128">
        <f t="shared" si="2"/>
        <v>0</v>
      </c>
      <c r="E42" s="128">
        <f t="shared" si="3"/>
        <v>0</v>
      </c>
    </row>
    <row r="43" spans="1:5" s="45" customFormat="1" ht="15" customHeight="1" outlineLevel="2" x14ac:dyDescent="0.2">
      <c r="A43" s="127" t="s">
        <v>4330</v>
      </c>
      <c r="B43" s="127" t="s">
        <v>4210</v>
      </c>
      <c r="C43" s="128">
        <f>Silnoproud!I349</f>
        <v>0</v>
      </c>
      <c r="D43" s="128">
        <f t="shared" si="2"/>
        <v>0</v>
      </c>
      <c r="E43" s="128">
        <f t="shared" si="3"/>
        <v>0</v>
      </c>
    </row>
    <row r="44" spans="1:5" s="45" customFormat="1" ht="15" customHeight="1" outlineLevel="2" x14ac:dyDescent="0.2">
      <c r="A44" s="127" t="s">
        <v>4331</v>
      </c>
      <c r="B44" s="127" t="s">
        <v>4223</v>
      </c>
      <c r="C44" s="128">
        <f>Silnoproud!I462</f>
        <v>0</v>
      </c>
      <c r="D44" s="128">
        <f t="shared" si="2"/>
        <v>0</v>
      </c>
      <c r="E44" s="128">
        <f t="shared" si="3"/>
        <v>0</v>
      </c>
    </row>
    <row r="45" spans="1:5" s="45" customFormat="1" ht="15" customHeight="1" outlineLevel="2" x14ac:dyDescent="0.2">
      <c r="A45" s="127" t="s">
        <v>4332</v>
      </c>
      <c r="B45" s="127" t="s">
        <v>4249</v>
      </c>
      <c r="C45" s="128">
        <f>Silnoproud!I585</f>
        <v>0</v>
      </c>
      <c r="D45" s="128">
        <f t="shared" si="2"/>
        <v>0</v>
      </c>
      <c r="E45" s="128">
        <f t="shared" si="3"/>
        <v>0</v>
      </c>
    </row>
    <row r="46" spans="1:5" s="45" customFormat="1" ht="15" customHeight="1" outlineLevel="2" x14ac:dyDescent="0.2">
      <c r="A46" s="127" t="s">
        <v>4333</v>
      </c>
      <c r="B46" s="127" t="s">
        <v>4273</v>
      </c>
      <c r="C46" s="128">
        <f>Silnoproud!I691</f>
        <v>0</v>
      </c>
      <c r="D46" s="128">
        <f t="shared" si="2"/>
        <v>0</v>
      </c>
      <c r="E46" s="128">
        <f t="shared" si="3"/>
        <v>0</v>
      </c>
    </row>
    <row r="47" spans="1:5" s="45" customFormat="1" ht="15" customHeight="1" outlineLevel="2" x14ac:dyDescent="0.2">
      <c r="A47" s="127" t="s">
        <v>4334</v>
      </c>
      <c r="B47" s="127" t="s">
        <v>3094</v>
      </c>
      <c r="C47" s="128">
        <f>Silnoproud!I745</f>
        <v>0</v>
      </c>
      <c r="D47" s="128">
        <f t="shared" si="2"/>
        <v>0</v>
      </c>
      <c r="E47" s="128">
        <f t="shared" si="3"/>
        <v>0</v>
      </c>
    </row>
    <row r="48" spans="1:5" outlineLevel="2" x14ac:dyDescent="0.2">
      <c r="A48" s="46"/>
      <c r="B48" s="46"/>
    </row>
    <row r="49" spans="1:10" s="77" customFormat="1" ht="24.75" customHeight="1" x14ac:dyDescent="0.25">
      <c r="A49" s="129" t="s">
        <v>3845</v>
      </c>
      <c r="B49" s="129" t="s">
        <v>3114</v>
      </c>
      <c r="C49" s="84">
        <f>SUBTOTAL(9,C50:C61)</f>
        <v>0</v>
      </c>
      <c r="D49" s="84">
        <f>SUBTOTAL(9,D50:D61)</f>
        <v>0</v>
      </c>
      <c r="E49" s="84">
        <f>SUBTOTAL(9,E50:E61)</f>
        <v>0</v>
      </c>
    </row>
    <row r="50" spans="1:10" s="45" customFormat="1" ht="15" customHeight="1" outlineLevel="2" x14ac:dyDescent="0.2">
      <c r="A50" s="127" t="s">
        <v>4310</v>
      </c>
      <c r="B50" s="127" t="s">
        <v>2733</v>
      </c>
      <c r="C50" s="128">
        <f>Slaboproud!G8</f>
        <v>0</v>
      </c>
      <c r="D50" s="128">
        <f t="shared" ref="D50:D60" si="4">C50*0.21</f>
        <v>0</v>
      </c>
      <c r="E50" s="128">
        <f t="shared" ref="E50:E60" si="5">C50+D50</f>
        <v>0</v>
      </c>
    </row>
    <row r="51" spans="1:10" s="45" customFormat="1" ht="15" customHeight="1" outlineLevel="2" x14ac:dyDescent="0.2">
      <c r="A51" s="127" t="s">
        <v>4311</v>
      </c>
      <c r="B51" s="127" t="s">
        <v>2779</v>
      </c>
      <c r="C51" s="128">
        <f>Slaboproud!G238</f>
        <v>0</v>
      </c>
      <c r="D51" s="128">
        <f t="shared" si="4"/>
        <v>0</v>
      </c>
      <c r="E51" s="128">
        <f t="shared" si="5"/>
        <v>0</v>
      </c>
    </row>
    <row r="52" spans="1:10" s="45" customFormat="1" ht="15" customHeight="1" outlineLevel="2" x14ac:dyDescent="0.2">
      <c r="A52" s="127" t="s">
        <v>4312</v>
      </c>
      <c r="B52" s="127" t="s">
        <v>2825</v>
      </c>
      <c r="C52" s="128">
        <f>Slaboproud!G266</f>
        <v>0</v>
      </c>
      <c r="D52" s="128">
        <f t="shared" si="4"/>
        <v>0</v>
      </c>
      <c r="E52" s="128">
        <f t="shared" si="5"/>
        <v>0</v>
      </c>
    </row>
    <row r="53" spans="1:10" s="45" customFormat="1" ht="15" customHeight="1" outlineLevel="2" x14ac:dyDescent="0.2">
      <c r="A53" s="127" t="s">
        <v>4313</v>
      </c>
      <c r="B53" s="127" t="s">
        <v>2863</v>
      </c>
      <c r="C53" s="128">
        <f>Slaboproud!G301</f>
        <v>0</v>
      </c>
      <c r="D53" s="128">
        <f t="shared" si="4"/>
        <v>0</v>
      </c>
      <c r="E53" s="128">
        <f t="shared" si="5"/>
        <v>0</v>
      </c>
    </row>
    <row r="54" spans="1:10" s="45" customFormat="1" ht="15" customHeight="1" outlineLevel="2" x14ac:dyDescent="0.2">
      <c r="A54" s="127" t="s">
        <v>4314</v>
      </c>
      <c r="B54" s="127" t="s">
        <v>2893</v>
      </c>
      <c r="C54" s="128">
        <f>Slaboproud!G321</f>
        <v>0</v>
      </c>
      <c r="D54" s="128">
        <f t="shared" si="4"/>
        <v>0</v>
      </c>
      <c r="E54" s="128">
        <f t="shared" si="5"/>
        <v>0</v>
      </c>
    </row>
    <row r="55" spans="1:10" s="45" customFormat="1" ht="15" customHeight="1" outlineLevel="2" x14ac:dyDescent="0.2">
      <c r="A55" s="127" t="s">
        <v>4315</v>
      </c>
      <c r="B55" s="127" t="s">
        <v>2921</v>
      </c>
      <c r="C55" s="128">
        <f>Slaboproud!G338</f>
        <v>0</v>
      </c>
      <c r="D55" s="128">
        <f t="shared" si="4"/>
        <v>0</v>
      </c>
      <c r="E55" s="128">
        <f t="shared" si="5"/>
        <v>0</v>
      </c>
    </row>
    <row r="56" spans="1:10" s="45" customFormat="1" ht="15" customHeight="1" outlineLevel="2" x14ac:dyDescent="0.2">
      <c r="A56" s="127" t="s">
        <v>4316</v>
      </c>
      <c r="B56" s="127" t="s">
        <v>2944</v>
      </c>
      <c r="C56" s="128">
        <f>Slaboproud!G354</f>
        <v>0</v>
      </c>
      <c r="D56" s="128">
        <f t="shared" si="4"/>
        <v>0</v>
      </c>
      <c r="E56" s="128">
        <f t="shared" si="5"/>
        <v>0</v>
      </c>
    </row>
    <row r="57" spans="1:10" s="45" customFormat="1" ht="15" customHeight="1" outlineLevel="2" x14ac:dyDescent="0.2">
      <c r="A57" s="127" t="s">
        <v>4317</v>
      </c>
      <c r="B57" s="127" t="s">
        <v>3003</v>
      </c>
      <c r="C57" s="128">
        <f>Slaboproud!G389</f>
        <v>0</v>
      </c>
      <c r="D57" s="128">
        <f t="shared" si="4"/>
        <v>0</v>
      </c>
      <c r="E57" s="128">
        <f t="shared" si="5"/>
        <v>0</v>
      </c>
    </row>
    <row r="58" spans="1:10" s="45" customFormat="1" ht="15" customHeight="1" outlineLevel="2" x14ac:dyDescent="0.2">
      <c r="A58" s="127" t="s">
        <v>4318</v>
      </c>
      <c r="B58" s="127" t="s">
        <v>3083</v>
      </c>
      <c r="C58" s="128">
        <f>Slaboproud!G562</f>
        <v>0</v>
      </c>
      <c r="D58" s="128">
        <f t="shared" si="4"/>
        <v>0</v>
      </c>
      <c r="E58" s="128">
        <f t="shared" si="5"/>
        <v>0</v>
      </c>
    </row>
    <row r="59" spans="1:10" s="45" customFormat="1" ht="15" customHeight="1" outlineLevel="2" x14ac:dyDescent="0.2">
      <c r="A59" s="127" t="s">
        <v>4319</v>
      </c>
      <c r="B59" s="127" t="s">
        <v>3113</v>
      </c>
      <c r="C59" s="128">
        <f>Slaboproud!G572</f>
        <v>0</v>
      </c>
      <c r="D59" s="128">
        <f t="shared" si="4"/>
        <v>0</v>
      </c>
      <c r="E59" s="128">
        <f t="shared" si="5"/>
        <v>0</v>
      </c>
    </row>
    <row r="60" spans="1:10" s="45" customFormat="1" ht="15" customHeight="1" outlineLevel="2" x14ac:dyDescent="0.2">
      <c r="A60" s="127" t="s">
        <v>4320</v>
      </c>
      <c r="B60" s="127" t="s">
        <v>3094</v>
      </c>
      <c r="C60" s="128">
        <f>Slaboproud!G582</f>
        <v>0</v>
      </c>
      <c r="D60" s="128">
        <f t="shared" si="4"/>
        <v>0</v>
      </c>
      <c r="E60" s="128">
        <f t="shared" si="5"/>
        <v>0</v>
      </c>
    </row>
    <row r="61" spans="1:10" ht="13.5" outlineLevel="2" thickBot="1" x14ac:dyDescent="0.25">
      <c r="A61" s="46"/>
      <c r="B61" s="46"/>
    </row>
    <row r="62" spans="1:10" s="47" customFormat="1" ht="15" x14ac:dyDescent="0.25">
      <c r="A62" s="48"/>
      <c r="B62" s="48" t="s">
        <v>780</v>
      </c>
      <c r="C62" s="49">
        <f>SUBTOTAL(9,C6:C61)</f>
        <v>0</v>
      </c>
      <c r="D62" s="70"/>
      <c r="E62" s="70"/>
    </row>
    <row r="63" spans="1:10" s="47" customFormat="1" ht="15" x14ac:dyDescent="0.25">
      <c r="A63" s="50"/>
      <c r="B63" s="50" t="s">
        <v>11</v>
      </c>
      <c r="C63" s="51">
        <f>D6+D31+D49</f>
        <v>0</v>
      </c>
    </row>
    <row r="64" spans="1:10" s="52" customFormat="1" ht="13.5" thickBot="1" x14ac:dyDescent="0.25">
      <c r="A64" s="54"/>
      <c r="B64" s="54" t="str">
        <f>IF(J64=0,"","DPH " &amp; J4 &amp; " % ze základny: " &amp; TEXT(J64,"# ##0"))</f>
        <v/>
      </c>
      <c r="C64" s="53" t="str">
        <f>IF(J64=0,"",J64*J4/100)</f>
        <v/>
      </c>
      <c r="J64" s="52">
        <f>IF(ISNUMBER(J4),SUMIF(__SAZBA__,J4,__CENA__),0)</f>
        <v>0</v>
      </c>
    </row>
    <row r="65" spans="1:5" s="47" customFormat="1" ht="29.25" customHeight="1" x14ac:dyDescent="0.25">
      <c r="A65" s="48"/>
      <c r="B65" s="48" t="s">
        <v>1433</v>
      </c>
      <c r="C65" s="49">
        <f>SUM(C62:C63)</f>
        <v>0</v>
      </c>
      <c r="D65" s="70"/>
      <c r="E65" s="70"/>
    </row>
  </sheetData>
  <sheetProtection algorithmName="SHA-512" hashValue="7+Zu18K+WFy1rf1Z1Gpx8qS1Twcf4ygNj8hBx9gTgA2LGXiqYncIdcs1p3Ggyhl5D4G2TBTYibC9CFV0Vif17g==" saltValue="63B4f0cjbQRxiEkQuiGbuQ==" spinCount="100000" sheet="1" objects="1" scenarios="1"/>
  <printOptions horizontalCentered="1"/>
  <pageMargins left="0.78740157480314965" right="0.78740157480314965" top="0.78740157480314965" bottom="0.62" header="0.39370078740157483" footer="0.39370078740157483"/>
  <pageSetup paperSize="9" scale="90" orientation="landscape" horizontalDpi="300" verticalDpi="300" r:id="rId1"/>
  <headerFooter>
    <oddFooter>&amp;L&amp;8www.euroCALC.cz&amp;C&amp;8&amp;P z &amp;N&amp;R&amp;8&amp;A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outlinePr summaryBelow="0"/>
  </sheetPr>
  <dimension ref="A1:AA341"/>
  <sheetViews>
    <sheetView showGridLines="0" view="pageBreakPreview" zoomScaleNormal="100" zoomScaleSheetLayoutView="100" workbookViewId="0">
      <pane ySplit="3" topLeftCell="A4" activePane="bottomLeft" state="frozen"/>
      <selection activeCell="D348" sqref="D348"/>
      <selection pane="bottomLeft" activeCell="P1" sqref="P1:P1048576"/>
    </sheetView>
  </sheetViews>
  <sheetFormatPr defaultRowHeight="12" outlineLevelRow="3" x14ac:dyDescent="0.2"/>
  <cols>
    <col min="1" max="1" width="9.140625" style="241"/>
    <col min="2" max="2" width="14.7109375" style="241" bestFit="1" customWidth="1"/>
    <col min="3" max="3" width="53.28515625" style="241" customWidth="1"/>
    <col min="4" max="4" width="34" style="241" customWidth="1"/>
    <col min="5" max="5" width="9.140625" style="241"/>
    <col min="6" max="8" width="11.5703125" style="241" customWidth="1"/>
    <col min="9" max="12" width="12.140625" style="241" customWidth="1"/>
    <col min="13" max="13" width="9.85546875" style="241" hidden="1" customWidth="1"/>
    <col min="14" max="14" width="12" style="241" hidden="1" customWidth="1"/>
    <col min="15" max="15" width="11.5703125" style="241" hidden="1" customWidth="1"/>
    <col min="16" max="16" width="11.5703125" style="385" bestFit="1" customWidth="1"/>
    <col min="17" max="20" width="9.140625" style="385"/>
    <col min="21" max="16384" width="9.140625" style="241"/>
  </cols>
  <sheetData>
    <row r="1" spans="1:27" ht="21" customHeight="1" x14ac:dyDescent="0.25">
      <c r="A1" s="235"/>
      <c r="B1" s="236"/>
      <c r="C1" s="236" t="s">
        <v>2051</v>
      </c>
      <c r="D1" s="237"/>
      <c r="E1" s="236"/>
      <c r="F1" s="238"/>
      <c r="G1" s="237"/>
      <c r="H1" s="239"/>
      <c r="I1" s="240"/>
      <c r="J1" s="237"/>
      <c r="K1" s="237"/>
      <c r="L1" s="237"/>
      <c r="M1" s="237"/>
      <c r="N1" s="237"/>
      <c r="O1" s="237"/>
      <c r="P1" s="384"/>
    </row>
    <row r="2" spans="1:27" ht="21" customHeight="1" x14ac:dyDescent="0.25">
      <c r="A2" s="235"/>
      <c r="B2" s="236"/>
      <c r="C2" s="236" t="s">
        <v>3230</v>
      </c>
      <c r="D2" s="237"/>
      <c r="E2" s="236"/>
      <c r="F2" s="238"/>
      <c r="G2" s="237"/>
      <c r="H2" s="239"/>
      <c r="I2" s="240"/>
      <c r="J2" s="237"/>
      <c r="K2" s="237"/>
      <c r="L2" s="237"/>
      <c r="M2" s="237"/>
      <c r="N2" s="237"/>
      <c r="O2" s="237"/>
      <c r="P2" s="384"/>
    </row>
    <row r="3" spans="1:27" ht="21" customHeight="1" thickBot="1" x14ac:dyDescent="0.25">
      <c r="A3" s="159" t="s">
        <v>125</v>
      </c>
      <c r="B3" s="159" t="s">
        <v>12</v>
      </c>
      <c r="C3" s="160" t="s">
        <v>71</v>
      </c>
      <c r="D3" s="160" t="s">
        <v>762</v>
      </c>
      <c r="E3" s="159" t="s">
        <v>5</v>
      </c>
      <c r="F3" s="242" t="s">
        <v>3231</v>
      </c>
      <c r="G3" s="159" t="s">
        <v>468</v>
      </c>
      <c r="H3" s="159" t="s">
        <v>33</v>
      </c>
      <c r="I3" s="159" t="s">
        <v>626</v>
      </c>
      <c r="J3" s="159" t="s">
        <v>149</v>
      </c>
      <c r="K3" s="159" t="s">
        <v>851</v>
      </c>
      <c r="L3" s="159" t="s">
        <v>85</v>
      </c>
      <c r="M3" s="159" t="s">
        <v>415</v>
      </c>
      <c r="N3" s="159" t="s">
        <v>11</v>
      </c>
      <c r="O3" s="159" t="s">
        <v>456</v>
      </c>
      <c r="P3" s="386"/>
    </row>
    <row r="4" spans="1:27" ht="12.75" x14ac:dyDescent="0.2">
      <c r="A4" s="243"/>
      <c r="B4" s="244"/>
      <c r="C4" s="245"/>
      <c r="D4" s="246"/>
      <c r="E4" s="247"/>
      <c r="F4" s="243"/>
      <c r="G4" s="243"/>
      <c r="H4" s="243"/>
      <c r="I4" s="243"/>
      <c r="J4" s="243"/>
      <c r="K4" s="243"/>
      <c r="L4" s="243"/>
      <c r="M4" s="243"/>
      <c r="N4" s="243"/>
      <c r="O4" s="243"/>
      <c r="P4" s="387"/>
    </row>
    <row r="5" spans="1:27" ht="12.75" x14ac:dyDescent="0.2">
      <c r="A5" s="153"/>
      <c r="B5" s="154"/>
      <c r="C5" s="154"/>
      <c r="D5" s="154"/>
      <c r="E5" s="155"/>
      <c r="F5" s="156"/>
      <c r="G5" s="157"/>
      <c r="H5" s="157"/>
      <c r="I5" s="157"/>
      <c r="J5" s="157"/>
      <c r="K5" s="157"/>
      <c r="L5" s="157"/>
      <c r="M5" s="157"/>
      <c r="N5" s="157"/>
      <c r="O5" s="158"/>
      <c r="P5" s="387"/>
    </row>
    <row r="6" spans="1:27" s="260" customFormat="1" ht="19.5" customHeight="1" x14ac:dyDescent="0.25">
      <c r="A6" s="248"/>
      <c r="B6" s="249" t="s">
        <v>3232</v>
      </c>
      <c r="C6" s="249" t="s">
        <v>3230</v>
      </c>
      <c r="D6" s="250"/>
      <c r="E6" s="251"/>
      <c r="F6" s="252"/>
      <c r="G6" s="253"/>
      <c r="H6" s="254">
        <f>SUBTOTAL(9,H7:H341)</f>
        <v>0</v>
      </c>
      <c r="I6" s="255"/>
      <c r="J6" s="256">
        <f>SUBTOTAL(9,J7:J341)</f>
        <v>68.354053999999991</v>
      </c>
      <c r="K6" s="257"/>
      <c r="L6" s="256">
        <f>SUBTOTAL(9,L7:L341)</f>
        <v>25.840849999999996</v>
      </c>
      <c r="M6" s="258"/>
      <c r="N6" s="254">
        <f>SUBTOTAL(9,N7:N341)</f>
        <v>0</v>
      </c>
      <c r="O6" s="254">
        <f>SUBTOTAL(9,O7:O341)</f>
        <v>0</v>
      </c>
      <c r="P6" s="388"/>
      <c r="Q6" s="388"/>
      <c r="R6" s="389"/>
      <c r="S6" s="389"/>
      <c r="T6" s="389"/>
      <c r="U6" s="259"/>
      <c r="V6" s="259"/>
      <c r="W6" s="259"/>
      <c r="X6" s="259"/>
      <c r="Y6" s="259"/>
      <c r="Z6" s="259"/>
      <c r="AA6" s="259"/>
    </row>
    <row r="7" spans="1:27" ht="18.75" customHeight="1" x14ac:dyDescent="0.2">
      <c r="A7" s="261"/>
      <c r="B7" s="262" t="s">
        <v>3233</v>
      </c>
      <c r="C7" s="262" t="s">
        <v>1034</v>
      </c>
      <c r="D7" s="263"/>
      <c r="E7" s="264"/>
      <c r="F7" s="265"/>
      <c r="G7" s="266"/>
      <c r="H7" s="267">
        <f>SUBTOTAL(9,H8:H261)</f>
        <v>0</v>
      </c>
      <c r="I7" s="268"/>
      <c r="J7" s="269">
        <f>SUBTOTAL(9,J8:J341)</f>
        <v>68.354053999999991</v>
      </c>
      <c r="K7" s="270"/>
      <c r="L7" s="269">
        <f>SUBTOTAL(9,L8:L341)</f>
        <v>25.840849999999996</v>
      </c>
      <c r="M7" s="271" t="s">
        <v>2</v>
      </c>
      <c r="N7" s="267">
        <f>SUBTOTAL(9,N8:N261)</f>
        <v>0</v>
      </c>
      <c r="O7" s="267">
        <f>SUBTOTAL(9,O8:O261)</f>
        <v>0</v>
      </c>
      <c r="P7" s="390"/>
    </row>
    <row r="8" spans="1:27" ht="16.5" customHeight="1" outlineLevel="1" x14ac:dyDescent="0.2">
      <c r="A8" s="272"/>
      <c r="B8" s="273" t="s">
        <v>3234</v>
      </c>
      <c r="C8" s="273" t="s">
        <v>3235</v>
      </c>
      <c r="D8" s="274"/>
      <c r="E8" s="247"/>
      <c r="F8" s="275"/>
      <c r="G8" s="276"/>
      <c r="H8" s="277">
        <f>SUBTOTAL(9,H9:H30)</f>
        <v>0</v>
      </c>
      <c r="I8" s="278"/>
      <c r="J8" s="279">
        <f>SUBTOTAL(9,J9:J28)</f>
        <v>0</v>
      </c>
      <c r="K8" s="280"/>
      <c r="L8" s="279">
        <f>SUBTOTAL(9,L9:L28)</f>
        <v>0</v>
      </c>
      <c r="M8" s="281"/>
      <c r="N8" s="277">
        <f>SUBTOTAL(9,N9:N30)</f>
        <v>0</v>
      </c>
      <c r="O8" s="277">
        <f>SUBTOTAL(9,O9:O30)</f>
        <v>0</v>
      </c>
      <c r="P8" s="391"/>
    </row>
    <row r="9" spans="1:27" ht="36" outlineLevel="2" x14ac:dyDescent="0.2">
      <c r="A9" s="282">
        <v>1</v>
      </c>
      <c r="B9" s="283" t="s">
        <v>3236</v>
      </c>
      <c r="C9" s="284" t="s">
        <v>3237</v>
      </c>
      <c r="D9" s="284" t="s">
        <v>3238</v>
      </c>
      <c r="E9" s="285" t="s">
        <v>8</v>
      </c>
      <c r="F9" s="286">
        <v>32.805</v>
      </c>
      <c r="G9" s="287"/>
      <c r="H9" s="288">
        <f>F9*G9</f>
        <v>0</v>
      </c>
      <c r="I9" s="289">
        <v>0</v>
      </c>
      <c r="J9" s="290">
        <f>ROUND(F9*I9,2)</f>
        <v>0</v>
      </c>
      <c r="K9" s="289">
        <v>0</v>
      </c>
      <c r="L9" s="290">
        <f>ROUND(F9*K9,2)</f>
        <v>0</v>
      </c>
      <c r="M9" s="291">
        <v>21</v>
      </c>
      <c r="N9" s="291">
        <f>H9*(M9/100)</f>
        <v>0</v>
      </c>
      <c r="O9" s="291">
        <f>H9+N9</f>
        <v>0</v>
      </c>
      <c r="P9" s="392"/>
    </row>
    <row r="10" spans="1:27" outlineLevel="3" x14ac:dyDescent="0.2">
      <c r="A10" s="293"/>
      <c r="B10" s="294"/>
      <c r="C10" s="295" t="s">
        <v>3239</v>
      </c>
      <c r="D10" s="295"/>
      <c r="E10" s="296"/>
      <c r="F10" s="297">
        <v>32.805</v>
      </c>
      <c r="G10" s="298"/>
      <c r="H10" s="299"/>
      <c r="I10" s="300"/>
      <c r="J10" s="298"/>
      <c r="K10" s="298"/>
      <c r="L10" s="298"/>
      <c r="M10" s="301"/>
      <c r="N10" s="298"/>
      <c r="O10" s="298"/>
      <c r="P10" s="393"/>
    </row>
    <row r="11" spans="1:27" ht="48" outlineLevel="2" x14ac:dyDescent="0.2">
      <c r="A11" s="282">
        <v>2</v>
      </c>
      <c r="B11" s="283" t="s">
        <v>3240</v>
      </c>
      <c r="C11" s="284" t="s">
        <v>3241</v>
      </c>
      <c r="D11" s="284" t="s">
        <v>3242</v>
      </c>
      <c r="E11" s="285" t="s">
        <v>8</v>
      </c>
      <c r="F11" s="286">
        <v>32.805</v>
      </c>
      <c r="G11" s="287"/>
      <c r="H11" s="288">
        <f>F11*G11</f>
        <v>0</v>
      </c>
      <c r="I11" s="302">
        <v>0</v>
      </c>
      <c r="J11" s="303">
        <f>ROUND(F11*I11,2)</f>
        <v>0</v>
      </c>
      <c r="K11" s="302">
        <v>0</v>
      </c>
      <c r="L11" s="303">
        <f>ROUND(F11*K11,2)</f>
        <v>0</v>
      </c>
      <c r="M11" s="291">
        <v>21</v>
      </c>
      <c r="N11" s="291">
        <f>H11*(M11/100)</f>
        <v>0</v>
      </c>
      <c r="O11" s="291">
        <f>H11+N11</f>
        <v>0</v>
      </c>
      <c r="P11" s="392"/>
    </row>
    <row r="12" spans="1:27" outlineLevel="3" x14ac:dyDescent="0.2">
      <c r="A12" s="293"/>
      <c r="B12" s="294"/>
      <c r="C12" s="295" t="s">
        <v>3239</v>
      </c>
      <c r="D12" s="295"/>
      <c r="E12" s="296"/>
      <c r="F12" s="297">
        <v>32.805</v>
      </c>
      <c r="G12" s="298"/>
      <c r="H12" s="299"/>
      <c r="I12" s="300"/>
      <c r="J12" s="298"/>
      <c r="K12" s="298"/>
      <c r="L12" s="298"/>
      <c r="M12" s="301"/>
      <c r="N12" s="298"/>
      <c r="O12" s="298"/>
      <c r="P12" s="393"/>
    </row>
    <row r="13" spans="1:27" ht="36" outlineLevel="2" x14ac:dyDescent="0.2">
      <c r="A13" s="282">
        <v>3</v>
      </c>
      <c r="B13" s="283" t="s">
        <v>3243</v>
      </c>
      <c r="C13" s="284" t="s">
        <v>3244</v>
      </c>
      <c r="D13" s="284" t="s">
        <v>3245</v>
      </c>
      <c r="E13" s="285" t="s">
        <v>8</v>
      </c>
      <c r="F13" s="286">
        <v>3.2805</v>
      </c>
      <c r="G13" s="287"/>
      <c r="H13" s="288">
        <f>F13*G13</f>
        <v>0</v>
      </c>
      <c r="I13" s="302">
        <v>0</v>
      </c>
      <c r="J13" s="303">
        <f>ROUND(F13*I13,2)</f>
        <v>0</v>
      </c>
      <c r="K13" s="302">
        <v>0</v>
      </c>
      <c r="L13" s="303">
        <f>ROUND(F13*K13,2)</f>
        <v>0</v>
      </c>
      <c r="M13" s="291">
        <v>21</v>
      </c>
      <c r="N13" s="291">
        <f>H13*(M13/100)</f>
        <v>0</v>
      </c>
      <c r="O13" s="291">
        <f>H13+N13</f>
        <v>0</v>
      </c>
      <c r="P13" s="392"/>
    </row>
    <row r="14" spans="1:27" outlineLevel="3" x14ac:dyDescent="0.2">
      <c r="A14" s="293"/>
      <c r="B14" s="294"/>
      <c r="C14" s="295" t="s">
        <v>3246</v>
      </c>
      <c r="D14" s="295"/>
      <c r="E14" s="296"/>
      <c r="F14" s="297">
        <v>32.805</v>
      </c>
      <c r="G14" s="298"/>
      <c r="H14" s="299"/>
      <c r="I14" s="300"/>
      <c r="J14" s="298"/>
      <c r="K14" s="298"/>
      <c r="L14" s="298"/>
      <c r="M14" s="301"/>
      <c r="N14" s="298"/>
      <c r="O14" s="298"/>
      <c r="P14" s="393"/>
    </row>
    <row r="15" spans="1:27" outlineLevel="3" x14ac:dyDescent="0.2">
      <c r="A15" s="293"/>
      <c r="B15" s="294"/>
      <c r="C15" s="295" t="s">
        <v>3247</v>
      </c>
      <c r="D15" s="295"/>
      <c r="E15" s="296"/>
      <c r="F15" s="297">
        <v>3.2805</v>
      </c>
      <c r="G15" s="298"/>
      <c r="H15" s="299"/>
      <c r="I15" s="300"/>
      <c r="J15" s="298"/>
      <c r="K15" s="298"/>
      <c r="L15" s="298"/>
      <c r="M15" s="301"/>
      <c r="N15" s="298"/>
      <c r="O15" s="298"/>
      <c r="P15" s="393"/>
    </row>
    <row r="16" spans="1:27" ht="36" outlineLevel="2" x14ac:dyDescent="0.2">
      <c r="A16" s="282">
        <v>4</v>
      </c>
      <c r="B16" s="283" t="s">
        <v>3248</v>
      </c>
      <c r="C16" s="284" t="s">
        <v>3249</v>
      </c>
      <c r="D16" s="284" t="s">
        <v>3245</v>
      </c>
      <c r="E16" s="285" t="s">
        <v>8</v>
      </c>
      <c r="F16" s="286">
        <v>32.805</v>
      </c>
      <c r="G16" s="287"/>
      <c r="H16" s="288">
        <f>F16*G16</f>
        <v>0</v>
      </c>
      <c r="I16" s="302">
        <v>0</v>
      </c>
      <c r="J16" s="303">
        <f>ROUND(F16*I16,2)</f>
        <v>0</v>
      </c>
      <c r="K16" s="302">
        <v>0</v>
      </c>
      <c r="L16" s="303">
        <f>ROUND(F16*K16,2)</f>
        <v>0</v>
      </c>
      <c r="M16" s="291">
        <v>21</v>
      </c>
      <c r="N16" s="291">
        <f>H16*(M16/100)</f>
        <v>0</v>
      </c>
      <c r="O16" s="291">
        <f>H16+N16</f>
        <v>0</v>
      </c>
      <c r="P16" s="392"/>
    </row>
    <row r="17" spans="1:16" outlineLevel="3" x14ac:dyDescent="0.2">
      <c r="A17" s="293"/>
      <c r="B17" s="294"/>
      <c r="C17" s="295" t="s">
        <v>3246</v>
      </c>
      <c r="D17" s="295"/>
      <c r="E17" s="296"/>
      <c r="F17" s="297">
        <v>32.805</v>
      </c>
      <c r="G17" s="298"/>
      <c r="H17" s="299"/>
      <c r="I17" s="300"/>
      <c r="J17" s="298"/>
      <c r="K17" s="298"/>
      <c r="L17" s="298"/>
      <c r="M17" s="301"/>
      <c r="N17" s="298"/>
      <c r="O17" s="298"/>
      <c r="P17" s="393"/>
    </row>
    <row r="18" spans="1:16" outlineLevel="3" x14ac:dyDescent="0.2">
      <c r="A18" s="293"/>
      <c r="B18" s="294"/>
      <c r="C18" s="295" t="s">
        <v>3250</v>
      </c>
      <c r="D18" s="295"/>
      <c r="E18" s="296"/>
      <c r="F18" s="297">
        <v>32.805</v>
      </c>
      <c r="G18" s="298"/>
      <c r="H18" s="299"/>
      <c r="I18" s="300"/>
      <c r="J18" s="298"/>
      <c r="K18" s="298"/>
      <c r="L18" s="298"/>
      <c r="M18" s="301"/>
      <c r="N18" s="298"/>
      <c r="O18" s="298"/>
      <c r="P18" s="393"/>
    </row>
    <row r="19" spans="1:16" ht="36" outlineLevel="2" x14ac:dyDescent="0.2">
      <c r="A19" s="282">
        <v>5</v>
      </c>
      <c r="B19" s="283" t="s">
        <v>3251</v>
      </c>
      <c r="C19" s="284" t="s">
        <v>3252</v>
      </c>
      <c r="D19" s="284" t="s">
        <v>3253</v>
      </c>
      <c r="E19" s="285" t="s">
        <v>8</v>
      </c>
      <c r="F19" s="286">
        <v>3.2805</v>
      </c>
      <c r="G19" s="287"/>
      <c r="H19" s="288">
        <f>F19*G19</f>
        <v>0</v>
      </c>
      <c r="I19" s="302">
        <v>0</v>
      </c>
      <c r="J19" s="303">
        <f>ROUND(F19*I19,2)</f>
        <v>0</v>
      </c>
      <c r="K19" s="302">
        <v>0</v>
      </c>
      <c r="L19" s="303">
        <f>ROUND(F19*K19,2)</f>
        <v>0</v>
      </c>
      <c r="M19" s="291">
        <v>21</v>
      </c>
      <c r="N19" s="291">
        <f>H19*(M19/100)</f>
        <v>0</v>
      </c>
      <c r="O19" s="291">
        <f>H19+N19</f>
        <v>0</v>
      </c>
      <c r="P19" s="392"/>
    </row>
    <row r="20" spans="1:16" outlineLevel="3" x14ac:dyDescent="0.2">
      <c r="A20" s="293"/>
      <c r="B20" s="294"/>
      <c r="C20" s="295" t="s">
        <v>3246</v>
      </c>
      <c r="D20" s="295"/>
      <c r="E20" s="296"/>
      <c r="F20" s="297">
        <v>32.805</v>
      </c>
      <c r="G20" s="298"/>
      <c r="H20" s="299"/>
      <c r="I20" s="300"/>
      <c r="J20" s="298"/>
      <c r="K20" s="298"/>
      <c r="L20" s="298"/>
      <c r="M20" s="301"/>
      <c r="N20" s="298"/>
      <c r="O20" s="298"/>
      <c r="P20" s="393"/>
    </row>
    <row r="21" spans="1:16" outlineLevel="3" x14ac:dyDescent="0.2">
      <c r="A21" s="293"/>
      <c r="B21" s="294"/>
      <c r="C21" s="295" t="s">
        <v>3247</v>
      </c>
      <c r="D21" s="295"/>
      <c r="E21" s="296"/>
      <c r="F21" s="297">
        <v>3.2805</v>
      </c>
      <c r="G21" s="298"/>
      <c r="H21" s="299"/>
      <c r="I21" s="300"/>
      <c r="J21" s="298"/>
      <c r="K21" s="298"/>
      <c r="L21" s="298"/>
      <c r="M21" s="301"/>
      <c r="N21" s="298"/>
      <c r="O21" s="298"/>
      <c r="P21" s="393"/>
    </row>
    <row r="22" spans="1:16" ht="24" outlineLevel="2" x14ac:dyDescent="0.2">
      <c r="A22" s="282">
        <v>6</v>
      </c>
      <c r="B22" s="283" t="s">
        <v>3254</v>
      </c>
      <c r="C22" s="284" t="s">
        <v>3255</v>
      </c>
      <c r="D22" s="284" t="s">
        <v>3256</v>
      </c>
      <c r="E22" s="285" t="s">
        <v>8</v>
      </c>
      <c r="F22" s="286">
        <v>3.2080500000000001</v>
      </c>
      <c r="G22" s="287"/>
      <c r="H22" s="288">
        <f>F22*G22</f>
        <v>0</v>
      </c>
      <c r="I22" s="302">
        <v>0</v>
      </c>
      <c r="J22" s="303">
        <f>ROUND(F22*I22,2)</f>
        <v>0</v>
      </c>
      <c r="K22" s="302">
        <v>0</v>
      </c>
      <c r="L22" s="303">
        <f>ROUND(F22*K22,2)</f>
        <v>0</v>
      </c>
      <c r="M22" s="291">
        <v>21</v>
      </c>
      <c r="N22" s="291">
        <f>H22*(M22/100)</f>
        <v>0</v>
      </c>
      <c r="O22" s="291">
        <f>H22+N22</f>
        <v>0</v>
      </c>
      <c r="P22" s="392"/>
    </row>
    <row r="23" spans="1:16" ht="24" outlineLevel="2" x14ac:dyDescent="0.2">
      <c r="A23" s="282">
        <v>7</v>
      </c>
      <c r="B23" s="283" t="s">
        <v>3257</v>
      </c>
      <c r="C23" s="284" t="s">
        <v>3258</v>
      </c>
      <c r="D23" s="284" t="s">
        <v>3259</v>
      </c>
      <c r="E23" s="285" t="s">
        <v>8</v>
      </c>
      <c r="F23" s="286">
        <v>3.2805</v>
      </c>
      <c r="G23" s="287"/>
      <c r="H23" s="288">
        <f>F23*G23</f>
        <v>0</v>
      </c>
      <c r="I23" s="302">
        <v>0</v>
      </c>
      <c r="J23" s="303">
        <f>ROUND(F23*I23,2)</f>
        <v>0</v>
      </c>
      <c r="K23" s="302">
        <v>0</v>
      </c>
      <c r="L23" s="303">
        <f>ROUND(F23*K23,2)</f>
        <v>0</v>
      </c>
      <c r="M23" s="291">
        <v>21</v>
      </c>
      <c r="N23" s="291">
        <f>H23*(M23/100)</f>
        <v>0</v>
      </c>
      <c r="O23" s="291">
        <f>H23+N23</f>
        <v>0</v>
      </c>
      <c r="P23" s="392"/>
    </row>
    <row r="24" spans="1:16" ht="36" outlineLevel="2" x14ac:dyDescent="0.2">
      <c r="A24" s="282">
        <v>8</v>
      </c>
      <c r="B24" s="283" t="s">
        <v>3260</v>
      </c>
      <c r="C24" s="284" t="s">
        <v>3261</v>
      </c>
      <c r="D24" s="284"/>
      <c r="E24" s="285" t="s">
        <v>8</v>
      </c>
      <c r="F24" s="286">
        <v>3.2805</v>
      </c>
      <c r="G24" s="287"/>
      <c r="H24" s="288">
        <f>F24*G24</f>
        <v>0</v>
      </c>
      <c r="I24" s="302">
        <v>0</v>
      </c>
      <c r="J24" s="303">
        <f>ROUND(F24*I24,2)</f>
        <v>0</v>
      </c>
      <c r="K24" s="302">
        <v>0</v>
      </c>
      <c r="L24" s="303">
        <f>ROUND(F24*K24,2)</f>
        <v>0</v>
      </c>
      <c r="M24" s="291">
        <v>21</v>
      </c>
      <c r="N24" s="291">
        <f>H24*(M24/100)</f>
        <v>0</v>
      </c>
      <c r="O24" s="291">
        <f>H24+N24</f>
        <v>0</v>
      </c>
      <c r="P24" s="392"/>
    </row>
    <row r="25" spans="1:16" outlineLevel="3" x14ac:dyDescent="0.2">
      <c r="A25" s="293"/>
      <c r="B25" s="294"/>
      <c r="C25" s="295" t="s">
        <v>3246</v>
      </c>
      <c r="D25" s="295"/>
      <c r="E25" s="296"/>
      <c r="F25" s="297">
        <v>32.805</v>
      </c>
      <c r="G25" s="298"/>
      <c r="H25" s="299"/>
      <c r="I25" s="300"/>
      <c r="J25" s="298"/>
      <c r="K25" s="298"/>
      <c r="L25" s="298"/>
      <c r="M25" s="301"/>
      <c r="N25" s="298"/>
      <c r="O25" s="298"/>
      <c r="P25" s="393"/>
    </row>
    <row r="26" spans="1:16" outlineLevel="3" x14ac:dyDescent="0.2">
      <c r="A26" s="293"/>
      <c r="B26" s="294"/>
      <c r="C26" s="295" t="s">
        <v>3247</v>
      </c>
      <c r="D26" s="295"/>
      <c r="E26" s="296"/>
      <c r="F26" s="297">
        <v>3.2805</v>
      </c>
      <c r="G26" s="298"/>
      <c r="H26" s="299"/>
      <c r="I26" s="300"/>
      <c r="J26" s="298"/>
      <c r="K26" s="298"/>
      <c r="L26" s="298"/>
      <c r="M26" s="301"/>
      <c r="N26" s="298"/>
      <c r="O26" s="298"/>
      <c r="P26" s="393"/>
    </row>
    <row r="27" spans="1:16" ht="24" outlineLevel="2" x14ac:dyDescent="0.2">
      <c r="A27" s="282">
        <v>9</v>
      </c>
      <c r="B27" s="283" t="s">
        <v>3262</v>
      </c>
      <c r="C27" s="284" t="s">
        <v>3263</v>
      </c>
      <c r="D27" s="284"/>
      <c r="E27" s="285" t="s">
        <v>8</v>
      </c>
      <c r="F27" s="286">
        <v>3.2805</v>
      </c>
      <c r="G27" s="287"/>
      <c r="H27" s="288">
        <f>F27*G27</f>
        <v>0</v>
      </c>
      <c r="I27" s="302">
        <v>0</v>
      </c>
      <c r="J27" s="303">
        <f>ROUND(F27*I27,2)</f>
        <v>0</v>
      </c>
      <c r="K27" s="302">
        <v>0</v>
      </c>
      <c r="L27" s="303">
        <f>ROUND(F27*K27,2)</f>
        <v>0</v>
      </c>
      <c r="M27" s="291">
        <v>21</v>
      </c>
      <c r="N27" s="291">
        <f>H27*(M27/100)</f>
        <v>0</v>
      </c>
      <c r="O27" s="291">
        <f>H27+N27</f>
        <v>0</v>
      </c>
      <c r="P27" s="392"/>
    </row>
    <row r="28" spans="1:16" ht="24" outlineLevel="2" x14ac:dyDescent="0.2">
      <c r="A28" s="282">
        <v>10</v>
      </c>
      <c r="B28" s="283" t="s">
        <v>3264</v>
      </c>
      <c r="C28" s="284" t="s">
        <v>3265</v>
      </c>
      <c r="D28" s="284" t="s">
        <v>3266</v>
      </c>
      <c r="E28" s="285" t="s">
        <v>8</v>
      </c>
      <c r="F28" s="286">
        <v>29.5245</v>
      </c>
      <c r="G28" s="287"/>
      <c r="H28" s="288">
        <f>F28*G28</f>
        <v>0</v>
      </c>
      <c r="I28" s="302">
        <v>0</v>
      </c>
      <c r="J28" s="303">
        <f>ROUND(F28*I28,2)</f>
        <v>0</v>
      </c>
      <c r="K28" s="302">
        <v>0</v>
      </c>
      <c r="L28" s="303">
        <f>ROUND(F28*K28,2)</f>
        <v>0</v>
      </c>
      <c r="M28" s="291">
        <v>21</v>
      </c>
      <c r="N28" s="291">
        <f>H28*(M28/100)</f>
        <v>0</v>
      </c>
      <c r="O28" s="291">
        <f>H28+N28</f>
        <v>0</v>
      </c>
      <c r="P28" s="392"/>
    </row>
    <row r="29" spans="1:16" outlineLevel="3" x14ac:dyDescent="0.2">
      <c r="A29" s="293"/>
      <c r="B29" s="294"/>
      <c r="C29" s="295" t="s">
        <v>3246</v>
      </c>
      <c r="D29" s="295"/>
      <c r="E29" s="296"/>
      <c r="F29" s="297">
        <v>32.805</v>
      </c>
      <c r="G29" s="298"/>
      <c r="H29" s="299"/>
      <c r="I29" s="300"/>
      <c r="J29" s="298"/>
      <c r="K29" s="298"/>
      <c r="L29" s="298"/>
      <c r="M29" s="301"/>
      <c r="N29" s="298"/>
      <c r="O29" s="298"/>
      <c r="P29" s="393"/>
    </row>
    <row r="30" spans="1:16" outlineLevel="3" x14ac:dyDescent="0.2">
      <c r="A30" s="293"/>
      <c r="B30" s="294"/>
      <c r="C30" s="295" t="s">
        <v>3267</v>
      </c>
      <c r="D30" s="295"/>
      <c r="E30" s="296"/>
      <c r="F30" s="297">
        <v>29.5245</v>
      </c>
      <c r="G30" s="298"/>
      <c r="H30" s="299"/>
      <c r="I30" s="300"/>
      <c r="J30" s="298"/>
      <c r="K30" s="298"/>
      <c r="L30" s="298"/>
      <c r="M30" s="301"/>
      <c r="N30" s="298"/>
      <c r="O30" s="298"/>
      <c r="P30" s="393"/>
    </row>
    <row r="31" spans="1:16" ht="16.5" customHeight="1" outlineLevel="1" x14ac:dyDescent="0.2">
      <c r="A31" s="272"/>
      <c r="B31" s="273" t="s">
        <v>3268</v>
      </c>
      <c r="C31" s="273" t="s">
        <v>3269</v>
      </c>
      <c r="D31" s="274"/>
      <c r="E31" s="247"/>
      <c r="F31" s="275"/>
      <c r="G31" s="276"/>
      <c r="H31" s="277">
        <f>SUBTOTAL(9,H32)</f>
        <v>0</v>
      </c>
      <c r="I31" s="278"/>
      <c r="J31" s="304">
        <f>SUBTOTAL(9,J32)</f>
        <v>0.02</v>
      </c>
      <c r="K31" s="276"/>
      <c r="L31" s="304">
        <f>SUBTOTAL(9,L32)</f>
        <v>0</v>
      </c>
      <c r="M31" s="281"/>
      <c r="N31" s="277">
        <f>SUBTOTAL(9,N32)</f>
        <v>0</v>
      </c>
      <c r="O31" s="277">
        <f>SUBTOTAL(9,O32)</f>
        <v>0</v>
      </c>
      <c r="P31" s="391"/>
    </row>
    <row r="32" spans="1:16" ht="96" outlineLevel="2" x14ac:dyDescent="0.2">
      <c r="A32" s="282">
        <v>11</v>
      </c>
      <c r="B32" s="283" t="s">
        <v>3270</v>
      </c>
      <c r="C32" s="284" t="s">
        <v>3271</v>
      </c>
      <c r="D32" s="284" t="s">
        <v>3272</v>
      </c>
      <c r="E32" s="285" t="s">
        <v>3</v>
      </c>
      <c r="F32" s="286">
        <v>12.05</v>
      </c>
      <c r="G32" s="287"/>
      <c r="H32" s="288">
        <f>F32*G32</f>
        <v>0</v>
      </c>
      <c r="I32" s="289">
        <v>1.33E-3</v>
      </c>
      <c r="J32" s="290">
        <f>ROUND(F32*I32,2)</f>
        <v>0.02</v>
      </c>
      <c r="K32" s="289">
        <v>0</v>
      </c>
      <c r="L32" s="290">
        <f>ROUND(F32*K32,2)</f>
        <v>0</v>
      </c>
      <c r="M32" s="291">
        <v>21</v>
      </c>
      <c r="N32" s="291">
        <f>H32*(M32/100)</f>
        <v>0</v>
      </c>
      <c r="O32" s="291">
        <f>H32+N32</f>
        <v>0</v>
      </c>
      <c r="P32" s="392"/>
    </row>
    <row r="33" spans="1:16" outlineLevel="3" x14ac:dyDescent="0.2">
      <c r="A33" s="293"/>
      <c r="B33" s="294"/>
      <c r="C33" s="295" t="s">
        <v>3273</v>
      </c>
      <c r="D33" s="295"/>
      <c r="E33" s="296"/>
      <c r="F33" s="297">
        <v>12.05</v>
      </c>
      <c r="G33" s="298"/>
      <c r="H33" s="299"/>
      <c r="I33" s="300"/>
      <c r="J33" s="298"/>
      <c r="K33" s="298"/>
      <c r="L33" s="298"/>
      <c r="M33" s="301"/>
      <c r="N33" s="298"/>
      <c r="O33" s="298"/>
      <c r="P33" s="393"/>
    </row>
    <row r="34" spans="1:16" ht="16.5" customHeight="1" outlineLevel="1" x14ac:dyDescent="0.2">
      <c r="A34" s="272"/>
      <c r="B34" s="273" t="s">
        <v>3274</v>
      </c>
      <c r="C34" s="273" t="s">
        <v>3275</v>
      </c>
      <c r="D34" s="274"/>
      <c r="E34" s="247"/>
      <c r="F34" s="275"/>
      <c r="G34" s="276"/>
      <c r="H34" s="277">
        <f>SUBTOTAL(9,H35)</f>
        <v>0</v>
      </c>
      <c r="I34" s="278"/>
      <c r="J34" s="304">
        <f>SUBTOTAL(9,J35)</f>
        <v>3.09</v>
      </c>
      <c r="K34" s="276"/>
      <c r="L34" s="304">
        <f>SUM(L35:L53)</f>
        <v>0</v>
      </c>
      <c r="M34" s="281">
        <f>SUBTOTAL(9,M35)</f>
        <v>21</v>
      </c>
      <c r="N34" s="277">
        <f>SUBTOTAL(9,N35)</f>
        <v>0</v>
      </c>
      <c r="O34" s="277">
        <f>SUBTOTAL(9,O35)</f>
        <v>0</v>
      </c>
      <c r="P34" s="391"/>
    </row>
    <row r="35" spans="1:16" ht="24" outlineLevel="2" x14ac:dyDescent="0.2">
      <c r="A35" s="282">
        <v>12</v>
      </c>
      <c r="B35" s="283" t="s">
        <v>3276</v>
      </c>
      <c r="C35" s="284" t="s">
        <v>3277</v>
      </c>
      <c r="D35" s="284" t="s">
        <v>3278</v>
      </c>
      <c r="E35" s="285" t="s">
        <v>26</v>
      </c>
      <c r="F35" s="286">
        <v>23</v>
      </c>
      <c r="G35" s="287"/>
      <c r="H35" s="288">
        <f>F35*G35</f>
        <v>0</v>
      </c>
      <c r="I35" s="289">
        <v>0.13439999999999999</v>
      </c>
      <c r="J35" s="290">
        <f>ROUND(F35*I35,2)</f>
        <v>3.09</v>
      </c>
      <c r="K35" s="289">
        <v>0</v>
      </c>
      <c r="L35" s="290">
        <f>ROUND(F35*K35,2)</f>
        <v>0</v>
      </c>
      <c r="M35" s="291">
        <v>21</v>
      </c>
      <c r="N35" s="291">
        <f>H35*(M35/100)</f>
        <v>0</v>
      </c>
      <c r="O35" s="291">
        <f>H35+N35</f>
        <v>0</v>
      </c>
      <c r="P35" s="392"/>
    </row>
    <row r="36" spans="1:16" outlineLevel="3" x14ac:dyDescent="0.2">
      <c r="A36" s="293"/>
      <c r="B36" s="294"/>
      <c r="C36" s="295" t="s">
        <v>3279</v>
      </c>
      <c r="D36" s="295"/>
      <c r="E36" s="296"/>
      <c r="F36" s="297"/>
      <c r="G36" s="298"/>
      <c r="H36" s="299"/>
      <c r="I36" s="300"/>
      <c r="J36" s="298"/>
      <c r="K36" s="298"/>
      <c r="L36" s="298"/>
      <c r="M36" s="301"/>
      <c r="N36" s="298"/>
      <c r="O36" s="298"/>
      <c r="P36" s="393"/>
    </row>
    <row r="37" spans="1:16" outlineLevel="3" x14ac:dyDescent="0.2">
      <c r="A37" s="293"/>
      <c r="B37" s="294"/>
      <c r="C37" s="295" t="s">
        <v>3280</v>
      </c>
      <c r="D37" s="295"/>
      <c r="E37" s="296"/>
      <c r="F37" s="297">
        <v>5</v>
      </c>
      <c r="G37" s="298"/>
      <c r="H37" s="299"/>
      <c r="I37" s="300"/>
      <c r="J37" s="298"/>
      <c r="K37" s="298"/>
      <c r="L37" s="298"/>
      <c r="M37" s="301"/>
      <c r="N37" s="298"/>
      <c r="O37" s="298"/>
      <c r="P37" s="393"/>
    </row>
    <row r="38" spans="1:16" outlineLevel="3" x14ac:dyDescent="0.2">
      <c r="A38" s="293"/>
      <c r="B38" s="294"/>
      <c r="C38" s="295" t="s">
        <v>3281</v>
      </c>
      <c r="D38" s="295"/>
      <c r="E38" s="296"/>
      <c r="F38" s="297">
        <v>6</v>
      </c>
      <c r="G38" s="298"/>
      <c r="H38" s="299"/>
      <c r="I38" s="300"/>
      <c r="J38" s="298"/>
      <c r="K38" s="298"/>
      <c r="L38" s="298"/>
      <c r="M38" s="301"/>
      <c r="N38" s="298"/>
      <c r="O38" s="298"/>
      <c r="P38" s="393"/>
    </row>
    <row r="39" spans="1:16" outlineLevel="3" x14ac:dyDescent="0.2">
      <c r="A39" s="293"/>
      <c r="B39" s="294"/>
      <c r="C39" s="295" t="s">
        <v>3282</v>
      </c>
      <c r="D39" s="295"/>
      <c r="E39" s="296"/>
      <c r="F39" s="297"/>
      <c r="G39" s="298"/>
      <c r="H39" s="299"/>
      <c r="I39" s="300"/>
      <c r="J39" s="298"/>
      <c r="K39" s="298"/>
      <c r="L39" s="298"/>
      <c r="M39" s="301"/>
      <c r="N39" s="298"/>
      <c r="O39" s="298"/>
      <c r="P39" s="393"/>
    </row>
    <row r="40" spans="1:16" outlineLevel="3" x14ac:dyDescent="0.2">
      <c r="A40" s="293"/>
      <c r="B40" s="294"/>
      <c r="C40" s="295" t="s">
        <v>3283</v>
      </c>
      <c r="D40" s="295"/>
      <c r="E40" s="296"/>
      <c r="F40" s="297">
        <v>4</v>
      </c>
      <c r="G40" s="298"/>
      <c r="H40" s="299"/>
      <c r="I40" s="300"/>
      <c r="J40" s="298"/>
      <c r="K40" s="298"/>
      <c r="L40" s="298"/>
      <c r="M40" s="301"/>
      <c r="N40" s="298"/>
      <c r="O40" s="298"/>
      <c r="P40" s="393"/>
    </row>
    <row r="41" spans="1:16" outlineLevel="3" x14ac:dyDescent="0.2">
      <c r="A41" s="293"/>
      <c r="B41" s="294"/>
      <c r="C41" s="295" t="s">
        <v>3284</v>
      </c>
      <c r="D41" s="295"/>
      <c r="E41" s="296"/>
      <c r="F41" s="297">
        <v>2</v>
      </c>
      <c r="G41" s="298"/>
      <c r="H41" s="299"/>
      <c r="I41" s="300"/>
      <c r="J41" s="298"/>
      <c r="K41" s="298"/>
      <c r="L41" s="298"/>
      <c r="M41" s="301"/>
      <c r="N41" s="298"/>
      <c r="O41" s="298"/>
      <c r="P41" s="393"/>
    </row>
    <row r="42" spans="1:16" outlineLevel="3" x14ac:dyDescent="0.2">
      <c r="A42" s="293"/>
      <c r="B42" s="294"/>
      <c r="C42" s="295" t="s">
        <v>3285</v>
      </c>
      <c r="D42" s="295"/>
      <c r="E42" s="296"/>
      <c r="F42" s="297">
        <v>4</v>
      </c>
      <c r="G42" s="298"/>
      <c r="H42" s="299"/>
      <c r="I42" s="300"/>
      <c r="J42" s="298"/>
      <c r="K42" s="298"/>
      <c r="L42" s="298"/>
      <c r="M42" s="301"/>
      <c r="N42" s="298"/>
      <c r="O42" s="298"/>
      <c r="P42" s="393"/>
    </row>
    <row r="43" spans="1:16" outlineLevel="3" x14ac:dyDescent="0.2">
      <c r="A43" s="293"/>
      <c r="B43" s="294"/>
      <c r="C43" s="295" t="s">
        <v>3286</v>
      </c>
      <c r="D43" s="295"/>
      <c r="E43" s="296"/>
      <c r="F43" s="297"/>
      <c r="G43" s="298"/>
      <c r="H43" s="299"/>
      <c r="I43" s="300"/>
      <c r="J43" s="298"/>
      <c r="K43" s="298"/>
      <c r="L43" s="298"/>
      <c r="M43" s="301"/>
      <c r="N43" s="298"/>
      <c r="O43" s="298"/>
      <c r="P43" s="393"/>
    </row>
    <row r="44" spans="1:16" outlineLevel="3" x14ac:dyDescent="0.2">
      <c r="A44" s="293"/>
      <c r="B44" s="294"/>
      <c r="C44" s="295" t="s">
        <v>3287</v>
      </c>
      <c r="D44" s="295"/>
      <c r="E44" s="296"/>
      <c r="F44" s="297">
        <v>21</v>
      </c>
      <c r="G44" s="298"/>
      <c r="H44" s="299"/>
      <c r="I44" s="300"/>
      <c r="J44" s="298"/>
      <c r="K44" s="298"/>
      <c r="L44" s="298"/>
      <c r="M44" s="301"/>
      <c r="N44" s="298"/>
      <c r="O44" s="298"/>
      <c r="P44" s="393"/>
    </row>
    <row r="45" spans="1:16" outlineLevel="3" x14ac:dyDescent="0.2">
      <c r="A45" s="293"/>
      <c r="B45" s="294"/>
      <c r="C45" s="295" t="s">
        <v>3288</v>
      </c>
      <c r="D45" s="295"/>
      <c r="E45" s="296"/>
      <c r="F45" s="297"/>
      <c r="G45" s="298"/>
      <c r="H45" s="299"/>
      <c r="I45" s="300"/>
      <c r="J45" s="298"/>
      <c r="K45" s="298"/>
      <c r="L45" s="298"/>
      <c r="M45" s="301"/>
      <c r="N45" s="298"/>
      <c r="O45" s="298"/>
      <c r="P45" s="393"/>
    </row>
    <row r="46" spans="1:16" outlineLevel="3" x14ac:dyDescent="0.2">
      <c r="A46" s="293"/>
      <c r="B46" s="294"/>
      <c r="C46" s="295" t="s">
        <v>3289</v>
      </c>
      <c r="D46" s="295"/>
      <c r="E46" s="296"/>
      <c r="F46" s="297"/>
      <c r="G46" s="298"/>
      <c r="H46" s="299"/>
      <c r="I46" s="300"/>
      <c r="J46" s="298"/>
      <c r="K46" s="298"/>
      <c r="L46" s="298"/>
      <c r="M46" s="301"/>
      <c r="N46" s="298"/>
      <c r="O46" s="298"/>
      <c r="P46" s="393"/>
    </row>
    <row r="47" spans="1:16" outlineLevel="3" x14ac:dyDescent="0.2">
      <c r="A47" s="293"/>
      <c r="B47" s="294"/>
      <c r="C47" s="295" t="s">
        <v>3290</v>
      </c>
      <c r="D47" s="295"/>
      <c r="E47" s="296"/>
      <c r="F47" s="297">
        <v>1</v>
      </c>
      <c r="G47" s="298"/>
      <c r="H47" s="299"/>
      <c r="I47" s="300"/>
      <c r="J47" s="298"/>
      <c r="K47" s="298"/>
      <c r="L47" s="298"/>
      <c r="M47" s="301"/>
      <c r="N47" s="298"/>
      <c r="O47" s="298"/>
      <c r="P47" s="393"/>
    </row>
    <row r="48" spans="1:16" outlineLevel="3" x14ac:dyDescent="0.2">
      <c r="A48" s="293"/>
      <c r="B48" s="294"/>
      <c r="C48" s="295" t="s">
        <v>3291</v>
      </c>
      <c r="D48" s="295"/>
      <c r="E48" s="296"/>
      <c r="F48" s="297">
        <v>1</v>
      </c>
      <c r="G48" s="298"/>
      <c r="H48" s="299"/>
      <c r="I48" s="300"/>
      <c r="J48" s="298"/>
      <c r="K48" s="298"/>
      <c r="L48" s="298"/>
      <c r="M48" s="301"/>
      <c r="N48" s="298"/>
      <c r="O48" s="298"/>
      <c r="P48" s="393"/>
    </row>
    <row r="49" spans="1:16" outlineLevel="3" x14ac:dyDescent="0.2">
      <c r="A49" s="293"/>
      <c r="B49" s="294"/>
      <c r="C49" s="295" t="s">
        <v>3292</v>
      </c>
      <c r="D49" s="295"/>
      <c r="E49" s="296"/>
      <c r="F49" s="297"/>
      <c r="G49" s="298"/>
      <c r="H49" s="299"/>
      <c r="I49" s="300"/>
      <c r="J49" s="298"/>
      <c r="K49" s="298"/>
      <c r="L49" s="298"/>
      <c r="M49" s="301"/>
      <c r="N49" s="298"/>
      <c r="O49" s="298"/>
      <c r="P49" s="393"/>
    </row>
    <row r="50" spans="1:16" outlineLevel="3" x14ac:dyDescent="0.2">
      <c r="A50" s="293"/>
      <c r="B50" s="294"/>
      <c r="C50" s="295" t="s">
        <v>3293</v>
      </c>
      <c r="D50" s="295"/>
      <c r="E50" s="296"/>
      <c r="F50" s="297"/>
      <c r="G50" s="298"/>
      <c r="H50" s="299"/>
      <c r="I50" s="300"/>
      <c r="J50" s="298"/>
      <c r="K50" s="298"/>
      <c r="L50" s="298"/>
      <c r="M50" s="301"/>
      <c r="N50" s="298"/>
      <c r="O50" s="298"/>
      <c r="P50" s="393"/>
    </row>
    <row r="51" spans="1:16" outlineLevel="3" x14ac:dyDescent="0.2">
      <c r="A51" s="293"/>
      <c r="B51" s="294"/>
      <c r="C51" s="295" t="s">
        <v>3294</v>
      </c>
      <c r="D51" s="295"/>
      <c r="E51" s="296"/>
      <c r="F51" s="297"/>
      <c r="G51" s="298"/>
      <c r="H51" s="299"/>
      <c r="I51" s="300"/>
      <c r="J51" s="298"/>
      <c r="K51" s="298"/>
      <c r="L51" s="298"/>
      <c r="M51" s="301"/>
      <c r="N51" s="298"/>
      <c r="O51" s="298"/>
      <c r="P51" s="393"/>
    </row>
    <row r="52" spans="1:16" outlineLevel="3" x14ac:dyDescent="0.2">
      <c r="A52" s="293"/>
      <c r="B52" s="294"/>
      <c r="C52" s="295" t="s">
        <v>3286</v>
      </c>
      <c r="D52" s="295"/>
      <c r="E52" s="296"/>
      <c r="F52" s="297"/>
      <c r="G52" s="298"/>
      <c r="H52" s="299"/>
      <c r="I52" s="300"/>
      <c r="J52" s="298"/>
      <c r="K52" s="298"/>
      <c r="L52" s="298"/>
      <c r="M52" s="301"/>
      <c r="N52" s="298"/>
      <c r="O52" s="298"/>
      <c r="P52" s="393"/>
    </row>
    <row r="53" spans="1:16" outlineLevel="3" x14ac:dyDescent="0.2">
      <c r="A53" s="293"/>
      <c r="B53" s="294"/>
      <c r="C53" s="295" t="s">
        <v>3287</v>
      </c>
      <c r="D53" s="295"/>
      <c r="E53" s="296"/>
      <c r="F53" s="297">
        <v>2</v>
      </c>
      <c r="G53" s="298"/>
      <c r="H53" s="299"/>
      <c r="I53" s="300"/>
      <c r="J53" s="298"/>
      <c r="K53" s="298"/>
      <c r="L53" s="298"/>
      <c r="M53" s="301"/>
      <c r="N53" s="298"/>
      <c r="O53" s="298"/>
      <c r="P53" s="393"/>
    </row>
    <row r="54" spans="1:16" ht="16.5" customHeight="1" outlineLevel="1" x14ac:dyDescent="0.2">
      <c r="A54" s="272"/>
      <c r="B54" s="273" t="s">
        <v>3295</v>
      </c>
      <c r="C54" s="273" t="s">
        <v>3296</v>
      </c>
      <c r="D54" s="274"/>
      <c r="E54" s="247"/>
      <c r="F54" s="275"/>
      <c r="G54" s="276"/>
      <c r="H54" s="277">
        <f>SUBTOTAL(9,H55:H112)</f>
        <v>0</v>
      </c>
      <c r="I54" s="278"/>
      <c r="J54" s="304">
        <f>SUBTOTAL(9,J55:J112)</f>
        <v>43.410000000000004</v>
      </c>
      <c r="K54" s="276"/>
      <c r="L54" s="304">
        <f>SUBTOTAL(9,L55:L112)</f>
        <v>0</v>
      </c>
      <c r="M54" s="281"/>
      <c r="N54" s="277">
        <f>SUBTOTAL(9,N55:N112)</f>
        <v>0</v>
      </c>
      <c r="O54" s="277">
        <f>SUBTOTAL(9,O55:O112)</f>
        <v>0</v>
      </c>
      <c r="P54" s="391"/>
    </row>
    <row r="55" spans="1:16" ht="60" outlineLevel="2" x14ac:dyDescent="0.2">
      <c r="A55" s="282">
        <v>13</v>
      </c>
      <c r="B55" s="283" t="s">
        <v>3297</v>
      </c>
      <c r="C55" s="284" t="s">
        <v>3298</v>
      </c>
      <c r="D55" s="284" t="s">
        <v>3299</v>
      </c>
      <c r="E55" s="285" t="s">
        <v>7</v>
      </c>
      <c r="F55" s="286">
        <v>2.5299999999999998</v>
      </c>
      <c r="G55" s="287"/>
      <c r="H55" s="288">
        <f>F55*G55</f>
        <v>0</v>
      </c>
      <c r="I55" s="289">
        <v>4.0000000000000003E-5</v>
      </c>
      <c r="J55" s="290">
        <f>ROUND(F55*I55,2)</f>
        <v>0</v>
      </c>
      <c r="K55" s="289">
        <v>0</v>
      </c>
      <c r="L55" s="290">
        <f>ROUND(F55*K55,2)</f>
        <v>0</v>
      </c>
      <c r="M55" s="291">
        <v>21</v>
      </c>
      <c r="N55" s="291">
        <f>H55*(M55/100)</f>
        <v>0</v>
      </c>
      <c r="O55" s="291">
        <f>H55+N55</f>
        <v>0</v>
      </c>
      <c r="P55" s="392"/>
    </row>
    <row r="56" spans="1:16" outlineLevel="3" x14ac:dyDescent="0.2">
      <c r="A56" s="293"/>
      <c r="B56" s="294"/>
      <c r="C56" s="295" t="s">
        <v>3300</v>
      </c>
      <c r="D56" s="295"/>
      <c r="E56" s="296"/>
      <c r="F56" s="297">
        <v>2.5299999999999998</v>
      </c>
      <c r="G56" s="298"/>
      <c r="H56" s="299"/>
      <c r="I56" s="300"/>
      <c r="J56" s="298"/>
      <c r="K56" s="298"/>
      <c r="L56" s="298"/>
      <c r="M56" s="301"/>
      <c r="N56" s="298"/>
      <c r="O56" s="298"/>
      <c r="P56" s="393"/>
    </row>
    <row r="57" spans="1:16" ht="36" outlineLevel="2" x14ac:dyDescent="0.2">
      <c r="A57" s="282">
        <v>14</v>
      </c>
      <c r="B57" s="283" t="s">
        <v>3301</v>
      </c>
      <c r="C57" s="284" t="s">
        <v>3302</v>
      </c>
      <c r="D57" s="284" t="s">
        <v>3303</v>
      </c>
      <c r="E57" s="285" t="s">
        <v>26</v>
      </c>
      <c r="F57" s="286">
        <v>22</v>
      </c>
      <c r="G57" s="287"/>
      <c r="H57" s="288">
        <f>F57*G57</f>
        <v>0</v>
      </c>
      <c r="I57" s="289">
        <v>6.4900000000000001E-3</v>
      </c>
      <c r="J57" s="290">
        <f>ROUND(F57*I57,2)</f>
        <v>0.14000000000000001</v>
      </c>
      <c r="K57" s="289">
        <v>0</v>
      </c>
      <c r="L57" s="290">
        <f>ROUND(F57*K57,2)</f>
        <v>0</v>
      </c>
      <c r="M57" s="291">
        <v>21</v>
      </c>
      <c r="N57" s="291">
        <f>H57*(M57/100)</f>
        <v>0</v>
      </c>
      <c r="O57" s="291">
        <f>H57+N57</f>
        <v>0</v>
      </c>
      <c r="P57" s="392"/>
    </row>
    <row r="58" spans="1:16" outlineLevel="3" x14ac:dyDescent="0.2">
      <c r="A58" s="293"/>
      <c r="B58" s="294"/>
      <c r="C58" s="295" t="s">
        <v>3304</v>
      </c>
      <c r="D58" s="295"/>
      <c r="E58" s="296"/>
      <c r="F58" s="297"/>
      <c r="G58" s="298"/>
      <c r="H58" s="299"/>
      <c r="I58" s="300"/>
      <c r="J58" s="298"/>
      <c r="K58" s="298"/>
      <c r="L58" s="298"/>
      <c r="M58" s="301"/>
      <c r="N58" s="298"/>
      <c r="O58" s="298"/>
      <c r="P58" s="393"/>
    </row>
    <row r="59" spans="1:16" outlineLevel="3" x14ac:dyDescent="0.2">
      <c r="A59" s="293"/>
      <c r="B59" s="294"/>
      <c r="C59" s="295" t="s">
        <v>3305</v>
      </c>
      <c r="D59" s="295"/>
      <c r="E59" s="296"/>
      <c r="F59" s="297">
        <v>3</v>
      </c>
      <c r="G59" s="298"/>
      <c r="H59" s="299"/>
      <c r="I59" s="300"/>
      <c r="J59" s="298"/>
      <c r="K59" s="298"/>
      <c r="L59" s="298"/>
      <c r="M59" s="301"/>
      <c r="N59" s="298"/>
      <c r="O59" s="298"/>
      <c r="P59" s="393"/>
    </row>
    <row r="60" spans="1:16" outlineLevel="3" x14ac:dyDescent="0.2">
      <c r="A60" s="293"/>
      <c r="B60" s="294"/>
      <c r="C60" s="295" t="s">
        <v>3306</v>
      </c>
      <c r="D60" s="295"/>
      <c r="E60" s="296"/>
      <c r="F60" s="297">
        <v>4</v>
      </c>
      <c r="G60" s="298"/>
      <c r="H60" s="299"/>
      <c r="I60" s="300"/>
      <c r="J60" s="298"/>
      <c r="K60" s="298"/>
      <c r="L60" s="298"/>
      <c r="M60" s="301"/>
      <c r="N60" s="298"/>
      <c r="O60" s="298"/>
      <c r="P60" s="393"/>
    </row>
    <row r="61" spans="1:16" outlineLevel="3" x14ac:dyDescent="0.2">
      <c r="A61" s="293"/>
      <c r="B61" s="294"/>
      <c r="C61" s="295" t="s">
        <v>3282</v>
      </c>
      <c r="D61" s="295"/>
      <c r="E61" s="296"/>
      <c r="F61" s="297"/>
      <c r="G61" s="298"/>
      <c r="H61" s="299"/>
      <c r="I61" s="300"/>
      <c r="J61" s="298"/>
      <c r="K61" s="298"/>
      <c r="L61" s="298"/>
      <c r="M61" s="301"/>
      <c r="N61" s="298"/>
      <c r="O61" s="298"/>
      <c r="P61" s="393"/>
    </row>
    <row r="62" spans="1:16" outlineLevel="3" x14ac:dyDescent="0.2">
      <c r="A62" s="293"/>
      <c r="B62" s="294"/>
      <c r="C62" s="295" t="s">
        <v>3307</v>
      </c>
      <c r="D62" s="295"/>
      <c r="E62" s="296"/>
      <c r="F62" s="297">
        <v>5</v>
      </c>
      <c r="G62" s="298"/>
      <c r="H62" s="299"/>
      <c r="I62" s="300"/>
      <c r="J62" s="298"/>
      <c r="K62" s="298"/>
      <c r="L62" s="298"/>
      <c r="M62" s="301"/>
      <c r="N62" s="298"/>
      <c r="O62" s="298"/>
      <c r="P62" s="393"/>
    </row>
    <row r="63" spans="1:16" outlineLevel="3" x14ac:dyDescent="0.2">
      <c r="A63" s="293"/>
      <c r="B63" s="294"/>
      <c r="C63" s="295" t="s">
        <v>3308</v>
      </c>
      <c r="D63" s="295"/>
      <c r="E63" s="296"/>
      <c r="F63" s="297">
        <v>1</v>
      </c>
      <c r="G63" s="298"/>
      <c r="H63" s="299"/>
      <c r="I63" s="300"/>
      <c r="J63" s="298"/>
      <c r="K63" s="298"/>
      <c r="L63" s="298"/>
      <c r="M63" s="301"/>
      <c r="N63" s="298"/>
      <c r="O63" s="298"/>
      <c r="P63" s="393"/>
    </row>
    <row r="64" spans="1:16" outlineLevel="3" x14ac:dyDescent="0.2">
      <c r="A64" s="293"/>
      <c r="B64" s="294"/>
      <c r="C64" s="295" t="s">
        <v>3309</v>
      </c>
      <c r="D64" s="295"/>
      <c r="E64" s="296"/>
      <c r="F64" s="297">
        <v>1</v>
      </c>
      <c r="G64" s="298"/>
      <c r="H64" s="299"/>
      <c r="I64" s="300"/>
      <c r="J64" s="298"/>
      <c r="K64" s="298"/>
      <c r="L64" s="298"/>
      <c r="M64" s="301"/>
      <c r="N64" s="298"/>
      <c r="O64" s="298"/>
      <c r="P64" s="393"/>
    </row>
    <row r="65" spans="1:16" outlineLevel="3" x14ac:dyDescent="0.2">
      <c r="A65" s="293"/>
      <c r="B65" s="294"/>
      <c r="C65" s="295" t="s">
        <v>3286</v>
      </c>
      <c r="D65" s="295"/>
      <c r="E65" s="296"/>
      <c r="F65" s="297"/>
      <c r="G65" s="298"/>
      <c r="H65" s="299"/>
      <c r="I65" s="300"/>
      <c r="J65" s="298"/>
      <c r="K65" s="298"/>
      <c r="L65" s="298"/>
      <c r="M65" s="301"/>
      <c r="N65" s="298"/>
      <c r="O65" s="298"/>
      <c r="P65" s="393"/>
    </row>
    <row r="66" spans="1:16" outlineLevel="3" x14ac:dyDescent="0.2">
      <c r="A66" s="293"/>
      <c r="B66" s="294"/>
      <c r="C66" s="295" t="s">
        <v>3310</v>
      </c>
      <c r="D66" s="295"/>
      <c r="E66" s="296"/>
      <c r="F66" s="297"/>
      <c r="G66" s="298"/>
      <c r="H66" s="299"/>
      <c r="I66" s="300"/>
      <c r="J66" s="298"/>
      <c r="K66" s="298"/>
      <c r="L66" s="298"/>
      <c r="M66" s="301"/>
      <c r="N66" s="298"/>
      <c r="O66" s="298"/>
      <c r="P66" s="393"/>
    </row>
    <row r="67" spans="1:16" outlineLevel="3" x14ac:dyDescent="0.2">
      <c r="A67" s="293"/>
      <c r="B67" s="294"/>
      <c r="C67" s="295" t="s">
        <v>3311</v>
      </c>
      <c r="D67" s="295"/>
      <c r="E67" s="296"/>
      <c r="F67" s="297"/>
      <c r="G67" s="298"/>
      <c r="H67" s="299"/>
      <c r="I67" s="300"/>
      <c r="J67" s="298"/>
      <c r="K67" s="298"/>
      <c r="L67" s="298"/>
      <c r="M67" s="301"/>
      <c r="N67" s="298"/>
      <c r="O67" s="298"/>
      <c r="P67" s="393"/>
    </row>
    <row r="68" spans="1:16" outlineLevel="3" x14ac:dyDescent="0.2">
      <c r="A68" s="293"/>
      <c r="B68" s="294"/>
      <c r="C68" s="295" t="s">
        <v>3312</v>
      </c>
      <c r="D68" s="295"/>
      <c r="E68" s="296"/>
      <c r="F68" s="297">
        <v>2</v>
      </c>
      <c r="G68" s="298"/>
      <c r="H68" s="299"/>
      <c r="I68" s="300"/>
      <c r="J68" s="298"/>
      <c r="K68" s="298"/>
      <c r="L68" s="298"/>
      <c r="M68" s="301"/>
      <c r="N68" s="298"/>
      <c r="O68" s="298"/>
      <c r="P68" s="393"/>
    </row>
    <row r="69" spans="1:16" outlineLevel="3" x14ac:dyDescent="0.2">
      <c r="A69" s="293"/>
      <c r="B69" s="294"/>
      <c r="C69" s="295" t="s">
        <v>3313</v>
      </c>
      <c r="D69" s="295"/>
      <c r="E69" s="296"/>
      <c r="F69" s="297">
        <v>2</v>
      </c>
      <c r="G69" s="298"/>
      <c r="H69" s="299"/>
      <c r="I69" s="300"/>
      <c r="J69" s="298"/>
      <c r="K69" s="298"/>
      <c r="L69" s="298"/>
      <c r="M69" s="301"/>
      <c r="N69" s="298"/>
      <c r="O69" s="298"/>
      <c r="P69" s="393"/>
    </row>
    <row r="70" spans="1:16" outlineLevel="3" x14ac:dyDescent="0.2">
      <c r="A70" s="293"/>
      <c r="B70" s="294"/>
      <c r="C70" s="295" t="s">
        <v>3282</v>
      </c>
      <c r="D70" s="295"/>
      <c r="E70" s="296"/>
      <c r="F70" s="297"/>
      <c r="G70" s="298"/>
      <c r="H70" s="299"/>
      <c r="I70" s="300"/>
      <c r="J70" s="298"/>
      <c r="K70" s="298"/>
      <c r="L70" s="298"/>
      <c r="M70" s="301"/>
      <c r="N70" s="298"/>
      <c r="O70" s="298"/>
      <c r="P70" s="393"/>
    </row>
    <row r="71" spans="1:16" outlineLevel="3" x14ac:dyDescent="0.2">
      <c r="A71" s="293"/>
      <c r="B71" s="294"/>
      <c r="C71" s="295" t="s">
        <v>3283</v>
      </c>
      <c r="D71" s="295"/>
      <c r="E71" s="296"/>
      <c r="F71" s="297">
        <v>4</v>
      </c>
      <c r="G71" s="298"/>
      <c r="H71" s="299"/>
      <c r="I71" s="300"/>
      <c r="J71" s="298"/>
      <c r="K71" s="298"/>
      <c r="L71" s="298"/>
      <c r="M71" s="301"/>
      <c r="N71" s="298"/>
      <c r="O71" s="298"/>
      <c r="P71" s="393"/>
    </row>
    <row r="72" spans="1:16" outlineLevel="3" x14ac:dyDescent="0.2">
      <c r="A72" s="293"/>
      <c r="B72" s="294"/>
      <c r="C72" s="295" t="s">
        <v>3293</v>
      </c>
      <c r="D72" s="295"/>
      <c r="E72" s="296"/>
      <c r="F72" s="297"/>
      <c r="G72" s="298"/>
      <c r="H72" s="299"/>
      <c r="I72" s="300"/>
      <c r="J72" s="298"/>
      <c r="K72" s="298"/>
      <c r="L72" s="298"/>
      <c r="M72" s="301"/>
      <c r="N72" s="298"/>
      <c r="O72" s="298"/>
      <c r="P72" s="393"/>
    </row>
    <row r="73" spans="1:16" outlineLevel="3" x14ac:dyDescent="0.2">
      <c r="A73" s="293"/>
      <c r="B73" s="294"/>
      <c r="C73" s="295" t="s">
        <v>3294</v>
      </c>
      <c r="D73" s="295"/>
      <c r="E73" s="296"/>
      <c r="F73" s="297"/>
      <c r="G73" s="298"/>
      <c r="H73" s="299"/>
      <c r="I73" s="300"/>
      <c r="J73" s="298"/>
      <c r="K73" s="298"/>
      <c r="L73" s="298"/>
      <c r="M73" s="301"/>
      <c r="N73" s="298"/>
      <c r="O73" s="298"/>
      <c r="P73" s="393"/>
    </row>
    <row r="74" spans="1:16" outlineLevel="3" x14ac:dyDescent="0.2">
      <c r="A74" s="293"/>
      <c r="B74" s="294"/>
      <c r="C74" s="295" t="s">
        <v>3286</v>
      </c>
      <c r="D74" s="295"/>
      <c r="E74" s="296"/>
      <c r="F74" s="297"/>
      <c r="G74" s="298"/>
      <c r="H74" s="299"/>
      <c r="I74" s="300"/>
      <c r="J74" s="298"/>
      <c r="K74" s="298"/>
      <c r="L74" s="298"/>
      <c r="M74" s="301"/>
      <c r="N74" s="298"/>
      <c r="O74" s="298"/>
      <c r="P74" s="393"/>
    </row>
    <row r="75" spans="1:16" ht="36" outlineLevel="2" x14ac:dyDescent="0.2">
      <c r="A75" s="282">
        <v>15</v>
      </c>
      <c r="B75" s="283" t="s">
        <v>3314</v>
      </c>
      <c r="C75" s="284" t="s">
        <v>3315</v>
      </c>
      <c r="D75" s="284" t="s">
        <v>3303</v>
      </c>
      <c r="E75" s="285" t="s">
        <v>26</v>
      </c>
      <c r="F75" s="286">
        <v>200</v>
      </c>
      <c r="G75" s="287"/>
      <c r="H75" s="288">
        <f>F75*G75</f>
        <v>0</v>
      </c>
      <c r="I75" s="289">
        <v>4.5799999999999999E-3</v>
      </c>
      <c r="J75" s="290">
        <f>ROUND(F75*I75,2)</f>
        <v>0.92</v>
      </c>
      <c r="K75" s="289">
        <v>0</v>
      </c>
      <c r="L75" s="290">
        <f>ROUND(F75*K75,2)</f>
        <v>0</v>
      </c>
      <c r="M75" s="291">
        <v>21</v>
      </c>
      <c r="N75" s="291">
        <f>H75*(M75/100)</f>
        <v>0</v>
      </c>
      <c r="O75" s="291">
        <f>H75+N75</f>
        <v>0</v>
      </c>
      <c r="P75" s="392"/>
    </row>
    <row r="76" spans="1:16" outlineLevel="3" x14ac:dyDescent="0.2">
      <c r="A76" s="293"/>
      <c r="B76" s="294"/>
      <c r="C76" s="295" t="s">
        <v>3316</v>
      </c>
      <c r="D76" s="295"/>
      <c r="E76" s="296"/>
      <c r="F76" s="297">
        <v>200</v>
      </c>
      <c r="G76" s="298"/>
      <c r="H76" s="299"/>
      <c r="I76" s="300"/>
      <c r="J76" s="298"/>
      <c r="K76" s="298"/>
      <c r="L76" s="298"/>
      <c r="M76" s="301"/>
      <c r="N76" s="298"/>
      <c r="O76" s="298"/>
      <c r="P76" s="393"/>
    </row>
    <row r="77" spans="1:16" ht="36" outlineLevel="2" x14ac:dyDescent="0.2">
      <c r="A77" s="282">
        <v>16</v>
      </c>
      <c r="B77" s="283" t="s">
        <v>3317</v>
      </c>
      <c r="C77" s="284" t="s">
        <v>3318</v>
      </c>
      <c r="D77" s="284" t="s">
        <v>3303</v>
      </c>
      <c r="E77" s="285" t="s">
        <v>26</v>
      </c>
      <c r="F77" s="286">
        <v>23</v>
      </c>
      <c r="G77" s="287"/>
      <c r="H77" s="288">
        <f>F77*G77</f>
        <v>0</v>
      </c>
      <c r="I77" s="289">
        <v>1.278E-2</v>
      </c>
      <c r="J77" s="290">
        <f>ROUND(F77*I77,2)</f>
        <v>0.28999999999999998</v>
      </c>
      <c r="K77" s="289">
        <v>0</v>
      </c>
      <c r="L77" s="290">
        <f>ROUND(F77*K77,2)</f>
        <v>0</v>
      </c>
      <c r="M77" s="291">
        <v>21</v>
      </c>
      <c r="N77" s="291">
        <f>H77*(M77/100)</f>
        <v>0</v>
      </c>
      <c r="O77" s="291">
        <f>H77+N77</f>
        <v>0</v>
      </c>
      <c r="P77" s="392"/>
    </row>
    <row r="78" spans="1:16" outlineLevel="3" x14ac:dyDescent="0.2">
      <c r="A78" s="293"/>
      <c r="B78" s="294"/>
      <c r="C78" s="295" t="s">
        <v>3279</v>
      </c>
      <c r="D78" s="295"/>
      <c r="E78" s="296"/>
      <c r="F78" s="297"/>
      <c r="G78" s="298"/>
      <c r="H78" s="299"/>
      <c r="I78" s="300"/>
      <c r="J78" s="298"/>
      <c r="K78" s="298"/>
      <c r="L78" s="298"/>
      <c r="M78" s="301"/>
      <c r="N78" s="298"/>
      <c r="O78" s="298"/>
      <c r="P78" s="393"/>
    </row>
    <row r="79" spans="1:16" outlineLevel="3" x14ac:dyDescent="0.2">
      <c r="A79" s="293"/>
      <c r="B79" s="294"/>
      <c r="C79" s="295" t="s">
        <v>3280</v>
      </c>
      <c r="D79" s="295"/>
      <c r="E79" s="296"/>
      <c r="F79" s="297">
        <v>5</v>
      </c>
      <c r="G79" s="298"/>
      <c r="H79" s="299"/>
      <c r="I79" s="300"/>
      <c r="J79" s="298"/>
      <c r="K79" s="298"/>
      <c r="L79" s="298"/>
      <c r="M79" s="301"/>
      <c r="N79" s="298"/>
      <c r="O79" s="298"/>
      <c r="P79" s="393"/>
    </row>
    <row r="80" spans="1:16" outlineLevel="3" x14ac:dyDescent="0.2">
      <c r="A80" s="293"/>
      <c r="B80" s="294"/>
      <c r="C80" s="295" t="s">
        <v>3281</v>
      </c>
      <c r="D80" s="295"/>
      <c r="E80" s="296"/>
      <c r="F80" s="297">
        <v>6</v>
      </c>
      <c r="G80" s="298"/>
      <c r="H80" s="299"/>
      <c r="I80" s="300"/>
      <c r="J80" s="298"/>
      <c r="K80" s="298"/>
      <c r="L80" s="298"/>
      <c r="M80" s="301"/>
      <c r="N80" s="298"/>
      <c r="O80" s="298"/>
      <c r="P80" s="393"/>
    </row>
    <row r="81" spans="1:16" outlineLevel="3" x14ac:dyDescent="0.2">
      <c r="A81" s="293"/>
      <c r="B81" s="294"/>
      <c r="C81" s="295" t="s">
        <v>3282</v>
      </c>
      <c r="D81" s="295"/>
      <c r="E81" s="296"/>
      <c r="F81" s="297"/>
      <c r="G81" s="298"/>
      <c r="H81" s="299"/>
      <c r="I81" s="300"/>
      <c r="J81" s="298"/>
      <c r="K81" s="298"/>
      <c r="L81" s="298"/>
      <c r="M81" s="301"/>
      <c r="N81" s="298"/>
      <c r="O81" s="298"/>
      <c r="P81" s="393"/>
    </row>
    <row r="82" spans="1:16" outlineLevel="3" x14ac:dyDescent="0.2">
      <c r="A82" s="293"/>
      <c r="B82" s="294"/>
      <c r="C82" s="295" t="s">
        <v>3283</v>
      </c>
      <c r="D82" s="295"/>
      <c r="E82" s="296"/>
      <c r="F82" s="297">
        <v>4</v>
      </c>
      <c r="G82" s="298"/>
      <c r="H82" s="299"/>
      <c r="I82" s="300"/>
      <c r="J82" s="298"/>
      <c r="K82" s="298"/>
      <c r="L82" s="298"/>
      <c r="M82" s="301"/>
      <c r="N82" s="298"/>
      <c r="O82" s="298"/>
      <c r="P82" s="393"/>
    </row>
    <row r="83" spans="1:16" outlineLevel="3" x14ac:dyDescent="0.2">
      <c r="A83" s="293"/>
      <c r="B83" s="294"/>
      <c r="C83" s="295" t="s">
        <v>3284</v>
      </c>
      <c r="D83" s="295"/>
      <c r="E83" s="296"/>
      <c r="F83" s="297">
        <v>2</v>
      </c>
      <c r="G83" s="298"/>
      <c r="H83" s="299"/>
      <c r="I83" s="300"/>
      <c r="J83" s="298"/>
      <c r="K83" s="298"/>
      <c r="L83" s="298"/>
      <c r="M83" s="301"/>
      <c r="N83" s="298"/>
      <c r="O83" s="298"/>
      <c r="P83" s="393"/>
    </row>
    <row r="84" spans="1:16" outlineLevel="3" x14ac:dyDescent="0.2">
      <c r="A84" s="293"/>
      <c r="B84" s="294"/>
      <c r="C84" s="295" t="s">
        <v>3285</v>
      </c>
      <c r="D84" s="295"/>
      <c r="E84" s="296"/>
      <c r="F84" s="297">
        <v>4</v>
      </c>
      <c r="G84" s="298"/>
      <c r="H84" s="299"/>
      <c r="I84" s="300"/>
      <c r="J84" s="298"/>
      <c r="K84" s="298"/>
      <c r="L84" s="298"/>
      <c r="M84" s="301"/>
      <c r="N84" s="298"/>
      <c r="O84" s="298"/>
      <c r="P84" s="393"/>
    </row>
    <row r="85" spans="1:16" outlineLevel="3" x14ac:dyDescent="0.2">
      <c r="A85" s="293"/>
      <c r="B85" s="294"/>
      <c r="C85" s="295" t="s">
        <v>3286</v>
      </c>
      <c r="D85" s="295"/>
      <c r="E85" s="296"/>
      <c r="F85" s="297"/>
      <c r="G85" s="298"/>
      <c r="H85" s="299"/>
      <c r="I85" s="300"/>
      <c r="J85" s="298"/>
      <c r="K85" s="298"/>
      <c r="L85" s="298"/>
      <c r="M85" s="301"/>
      <c r="N85" s="298"/>
      <c r="O85" s="298"/>
      <c r="P85" s="393"/>
    </row>
    <row r="86" spans="1:16" outlineLevel="3" x14ac:dyDescent="0.2">
      <c r="A86" s="293"/>
      <c r="B86" s="294"/>
      <c r="C86" s="295" t="s">
        <v>3287</v>
      </c>
      <c r="D86" s="295"/>
      <c r="E86" s="296"/>
      <c r="F86" s="297">
        <v>21</v>
      </c>
      <c r="G86" s="298"/>
      <c r="H86" s="299"/>
      <c r="I86" s="300"/>
      <c r="J86" s="298"/>
      <c r="K86" s="298"/>
      <c r="L86" s="298"/>
      <c r="M86" s="301"/>
      <c r="N86" s="298"/>
      <c r="O86" s="298"/>
      <c r="P86" s="393"/>
    </row>
    <row r="87" spans="1:16" outlineLevel="3" x14ac:dyDescent="0.2">
      <c r="A87" s="293"/>
      <c r="B87" s="294"/>
      <c r="C87" s="295" t="s">
        <v>3288</v>
      </c>
      <c r="D87" s="295"/>
      <c r="E87" s="296"/>
      <c r="F87" s="297"/>
      <c r="G87" s="298"/>
      <c r="H87" s="299"/>
      <c r="I87" s="300"/>
      <c r="J87" s="298"/>
      <c r="K87" s="298"/>
      <c r="L87" s="298"/>
      <c r="M87" s="301"/>
      <c r="N87" s="298"/>
      <c r="O87" s="298"/>
      <c r="P87" s="393"/>
    </row>
    <row r="88" spans="1:16" outlineLevel="3" x14ac:dyDescent="0.2">
      <c r="A88" s="293"/>
      <c r="B88" s="294"/>
      <c r="C88" s="295" t="s">
        <v>3289</v>
      </c>
      <c r="D88" s="295"/>
      <c r="E88" s="296"/>
      <c r="F88" s="297"/>
      <c r="G88" s="298"/>
      <c r="H88" s="299"/>
      <c r="I88" s="300"/>
      <c r="J88" s="298"/>
      <c r="K88" s="298"/>
      <c r="L88" s="298"/>
      <c r="M88" s="301"/>
      <c r="N88" s="298"/>
      <c r="O88" s="298"/>
      <c r="P88" s="393"/>
    </row>
    <row r="89" spans="1:16" outlineLevel="3" x14ac:dyDescent="0.2">
      <c r="A89" s="293"/>
      <c r="B89" s="294"/>
      <c r="C89" s="295" t="s">
        <v>3290</v>
      </c>
      <c r="D89" s="295"/>
      <c r="E89" s="296"/>
      <c r="F89" s="297">
        <v>1</v>
      </c>
      <c r="G89" s="298"/>
      <c r="H89" s="299"/>
      <c r="I89" s="300"/>
      <c r="J89" s="298"/>
      <c r="K89" s="298"/>
      <c r="L89" s="298"/>
      <c r="M89" s="301"/>
      <c r="N89" s="298"/>
      <c r="O89" s="298"/>
      <c r="P89" s="393"/>
    </row>
    <row r="90" spans="1:16" outlineLevel="3" x14ac:dyDescent="0.2">
      <c r="A90" s="293"/>
      <c r="B90" s="294"/>
      <c r="C90" s="295" t="s">
        <v>3291</v>
      </c>
      <c r="D90" s="295"/>
      <c r="E90" s="296"/>
      <c r="F90" s="297">
        <v>1</v>
      </c>
      <c r="G90" s="298"/>
      <c r="H90" s="299"/>
      <c r="I90" s="300"/>
      <c r="J90" s="298"/>
      <c r="K90" s="298"/>
      <c r="L90" s="298"/>
      <c r="M90" s="301"/>
      <c r="N90" s="298"/>
      <c r="O90" s="298"/>
      <c r="P90" s="393"/>
    </row>
    <row r="91" spans="1:16" outlineLevel="3" x14ac:dyDescent="0.2">
      <c r="A91" s="293"/>
      <c r="B91" s="294"/>
      <c r="C91" s="295" t="s">
        <v>3292</v>
      </c>
      <c r="D91" s="295"/>
      <c r="E91" s="296"/>
      <c r="F91" s="297"/>
      <c r="G91" s="298"/>
      <c r="H91" s="299"/>
      <c r="I91" s="300"/>
      <c r="J91" s="298"/>
      <c r="K91" s="298"/>
      <c r="L91" s="298"/>
      <c r="M91" s="301"/>
      <c r="N91" s="298"/>
      <c r="O91" s="298"/>
      <c r="P91" s="393"/>
    </row>
    <row r="92" spans="1:16" outlineLevel="3" x14ac:dyDescent="0.2">
      <c r="A92" s="293"/>
      <c r="B92" s="294"/>
      <c r="C92" s="295" t="s">
        <v>3293</v>
      </c>
      <c r="D92" s="295"/>
      <c r="E92" s="296"/>
      <c r="F92" s="297"/>
      <c r="G92" s="298"/>
      <c r="H92" s="299"/>
      <c r="I92" s="300"/>
      <c r="J92" s="298"/>
      <c r="K92" s="298"/>
      <c r="L92" s="298"/>
      <c r="M92" s="301"/>
      <c r="N92" s="298"/>
      <c r="O92" s="298"/>
      <c r="P92" s="393"/>
    </row>
    <row r="93" spans="1:16" outlineLevel="3" x14ac:dyDescent="0.2">
      <c r="A93" s="293"/>
      <c r="B93" s="294"/>
      <c r="C93" s="295" t="s">
        <v>3294</v>
      </c>
      <c r="D93" s="295"/>
      <c r="E93" s="296"/>
      <c r="F93" s="297"/>
      <c r="G93" s="298"/>
      <c r="H93" s="299"/>
      <c r="I93" s="300"/>
      <c r="J93" s="298"/>
      <c r="K93" s="298"/>
      <c r="L93" s="298"/>
      <c r="M93" s="301"/>
      <c r="N93" s="298"/>
      <c r="O93" s="298"/>
      <c r="P93" s="393"/>
    </row>
    <row r="94" spans="1:16" outlineLevel="3" x14ac:dyDescent="0.2">
      <c r="A94" s="293"/>
      <c r="B94" s="294"/>
      <c r="C94" s="295" t="s">
        <v>3286</v>
      </c>
      <c r="D94" s="295"/>
      <c r="E94" s="296"/>
      <c r="F94" s="297"/>
      <c r="G94" s="298"/>
      <c r="H94" s="299"/>
      <c r="I94" s="300"/>
      <c r="J94" s="298"/>
      <c r="K94" s="298"/>
      <c r="L94" s="298"/>
      <c r="M94" s="301"/>
      <c r="N94" s="298"/>
      <c r="O94" s="298"/>
      <c r="P94" s="393"/>
    </row>
    <row r="95" spans="1:16" outlineLevel="3" x14ac:dyDescent="0.2">
      <c r="A95" s="293"/>
      <c r="B95" s="294"/>
      <c r="C95" s="295" t="s">
        <v>3287</v>
      </c>
      <c r="D95" s="295"/>
      <c r="E95" s="296"/>
      <c r="F95" s="297">
        <v>2</v>
      </c>
      <c r="G95" s="298"/>
      <c r="H95" s="299"/>
      <c r="I95" s="300"/>
      <c r="J95" s="298"/>
      <c r="K95" s="298"/>
      <c r="L95" s="298"/>
      <c r="M95" s="301"/>
      <c r="N95" s="298"/>
      <c r="O95" s="298"/>
      <c r="P95" s="393"/>
    </row>
    <row r="96" spans="1:16" ht="36" outlineLevel="2" x14ac:dyDescent="0.2">
      <c r="A96" s="282">
        <v>17</v>
      </c>
      <c r="B96" s="283" t="s">
        <v>3319</v>
      </c>
      <c r="C96" s="284" t="s">
        <v>3320</v>
      </c>
      <c r="D96" s="284" t="s">
        <v>3303</v>
      </c>
      <c r="E96" s="285" t="s">
        <v>26</v>
      </c>
      <c r="F96" s="286">
        <v>30</v>
      </c>
      <c r="G96" s="287"/>
      <c r="H96" s="288">
        <f>F96*G96</f>
        <v>0</v>
      </c>
      <c r="I96" s="289">
        <v>4.3049999999999998E-2</v>
      </c>
      <c r="J96" s="290">
        <f>ROUND(F96*I96,2)</f>
        <v>1.29</v>
      </c>
      <c r="K96" s="289">
        <v>0</v>
      </c>
      <c r="L96" s="290">
        <f>ROUND(F96*K96,2)</f>
        <v>0</v>
      </c>
      <c r="M96" s="291">
        <v>21</v>
      </c>
      <c r="N96" s="291">
        <f t="shared" ref="N96:N98" si="0">H96*(M96/100)</f>
        <v>0</v>
      </c>
      <c r="O96" s="291">
        <f t="shared" ref="O96:O98" si="1">H96+N96</f>
        <v>0</v>
      </c>
      <c r="P96" s="392"/>
    </row>
    <row r="97" spans="1:16" ht="24" outlineLevel="2" x14ac:dyDescent="0.2">
      <c r="A97" s="282">
        <v>18</v>
      </c>
      <c r="B97" s="283" t="s">
        <v>3321</v>
      </c>
      <c r="C97" s="284" t="s">
        <v>3322</v>
      </c>
      <c r="D97" s="284" t="s">
        <v>3323</v>
      </c>
      <c r="E97" s="285" t="s">
        <v>7</v>
      </c>
      <c r="F97" s="286">
        <v>100</v>
      </c>
      <c r="G97" s="287"/>
      <c r="H97" s="288">
        <f>F97*G97</f>
        <v>0</v>
      </c>
      <c r="I97" s="289">
        <v>0.10712000000000001</v>
      </c>
      <c r="J97" s="290">
        <f>ROUND(F97*I97,2)</f>
        <v>10.71</v>
      </c>
      <c r="K97" s="289">
        <v>0</v>
      </c>
      <c r="L97" s="290">
        <f>ROUND(F97*K97,2)</f>
        <v>0</v>
      </c>
      <c r="M97" s="291">
        <v>21</v>
      </c>
      <c r="N97" s="291">
        <f t="shared" si="0"/>
        <v>0</v>
      </c>
      <c r="O97" s="291">
        <f t="shared" si="1"/>
        <v>0</v>
      </c>
      <c r="P97" s="392"/>
    </row>
    <row r="98" spans="1:16" ht="36" outlineLevel="2" x14ac:dyDescent="0.2">
      <c r="A98" s="282">
        <v>19</v>
      </c>
      <c r="B98" s="283" t="s">
        <v>3324</v>
      </c>
      <c r="C98" s="284" t="s">
        <v>3325</v>
      </c>
      <c r="D98" s="284" t="s">
        <v>3326</v>
      </c>
      <c r="E98" s="285" t="s">
        <v>7</v>
      </c>
      <c r="F98" s="286">
        <v>438</v>
      </c>
      <c r="G98" s="287"/>
      <c r="H98" s="288">
        <f>F98*G98</f>
        <v>0</v>
      </c>
      <c r="I98" s="289">
        <v>5.8500000000000003E-2</v>
      </c>
      <c r="J98" s="290">
        <f>ROUND(F98*I98,2)</f>
        <v>25.62</v>
      </c>
      <c r="K98" s="289">
        <v>0</v>
      </c>
      <c r="L98" s="290">
        <f>ROUND(F98*K98,2)</f>
        <v>0</v>
      </c>
      <c r="M98" s="291">
        <v>21</v>
      </c>
      <c r="N98" s="291">
        <f t="shared" si="0"/>
        <v>0</v>
      </c>
      <c r="O98" s="291">
        <f t="shared" si="1"/>
        <v>0</v>
      </c>
      <c r="P98" s="392"/>
    </row>
    <row r="99" spans="1:16" outlineLevel="3" x14ac:dyDescent="0.2">
      <c r="A99" s="293"/>
      <c r="B99" s="294"/>
      <c r="C99" s="295" t="s">
        <v>3327</v>
      </c>
      <c r="D99" s="295"/>
      <c r="E99" s="296"/>
      <c r="F99" s="297"/>
      <c r="G99" s="298"/>
      <c r="H99" s="299"/>
      <c r="I99" s="300"/>
      <c r="J99" s="298"/>
      <c r="K99" s="298"/>
      <c r="L99" s="298"/>
      <c r="M99" s="301"/>
      <c r="N99" s="298"/>
      <c r="O99" s="298"/>
      <c r="P99" s="393"/>
    </row>
    <row r="100" spans="1:16" outlineLevel="3" x14ac:dyDescent="0.2">
      <c r="A100" s="293"/>
      <c r="B100" s="294"/>
      <c r="C100" s="295" t="s">
        <v>3328</v>
      </c>
      <c r="D100" s="295"/>
      <c r="E100" s="296"/>
      <c r="F100" s="297">
        <v>395</v>
      </c>
      <c r="G100" s="298"/>
      <c r="H100" s="299"/>
      <c r="I100" s="300"/>
      <c r="J100" s="298"/>
      <c r="K100" s="298"/>
      <c r="L100" s="298"/>
      <c r="M100" s="301"/>
      <c r="N100" s="298"/>
      <c r="O100" s="298"/>
      <c r="P100" s="393"/>
    </row>
    <row r="101" spans="1:16" outlineLevel="3" x14ac:dyDescent="0.2">
      <c r="A101" s="293"/>
      <c r="B101" s="294"/>
      <c r="C101" s="295" t="s">
        <v>3329</v>
      </c>
      <c r="D101" s="295"/>
      <c r="E101" s="296"/>
      <c r="F101" s="297">
        <v>485</v>
      </c>
      <c r="G101" s="298"/>
      <c r="H101" s="299"/>
      <c r="I101" s="300"/>
      <c r="J101" s="298"/>
      <c r="K101" s="298"/>
      <c r="L101" s="298"/>
      <c r="M101" s="301"/>
      <c r="N101" s="298"/>
      <c r="O101" s="298"/>
      <c r="P101" s="393"/>
    </row>
    <row r="102" spans="1:16" outlineLevel="3" x14ac:dyDescent="0.2">
      <c r="A102" s="293"/>
      <c r="B102" s="294"/>
      <c r="C102" s="295" t="s">
        <v>3330</v>
      </c>
      <c r="D102" s="295"/>
      <c r="E102" s="296"/>
      <c r="F102" s="297">
        <v>880</v>
      </c>
      <c r="G102" s="298"/>
      <c r="H102" s="299"/>
      <c r="I102" s="300"/>
      <c r="J102" s="298"/>
      <c r="K102" s="298"/>
      <c r="L102" s="298"/>
      <c r="M102" s="301"/>
      <c r="N102" s="298"/>
      <c r="O102" s="298"/>
      <c r="P102" s="393"/>
    </row>
    <row r="103" spans="1:16" outlineLevel="3" x14ac:dyDescent="0.2">
      <c r="A103" s="293"/>
      <c r="B103" s="294"/>
      <c r="C103" s="295" t="s">
        <v>3331</v>
      </c>
      <c r="D103" s="295"/>
      <c r="E103" s="296"/>
      <c r="F103" s="297">
        <v>505</v>
      </c>
      <c r="G103" s="298"/>
      <c r="H103" s="299"/>
      <c r="I103" s="300"/>
      <c r="J103" s="298"/>
      <c r="K103" s="298"/>
      <c r="L103" s="298"/>
      <c r="M103" s="301"/>
      <c r="N103" s="298"/>
      <c r="O103" s="298"/>
      <c r="P103" s="393"/>
    </row>
    <row r="104" spans="1:16" outlineLevel="3" x14ac:dyDescent="0.2">
      <c r="A104" s="293"/>
      <c r="B104" s="294"/>
      <c r="C104" s="295" t="s">
        <v>3332</v>
      </c>
      <c r="D104" s="295"/>
      <c r="E104" s="296"/>
      <c r="F104" s="297">
        <v>455</v>
      </c>
      <c r="G104" s="298"/>
      <c r="H104" s="299"/>
      <c r="I104" s="300"/>
      <c r="J104" s="298"/>
      <c r="K104" s="298"/>
      <c r="L104" s="298"/>
      <c r="M104" s="301"/>
      <c r="N104" s="298"/>
      <c r="O104" s="298"/>
      <c r="P104" s="393"/>
    </row>
    <row r="105" spans="1:16" outlineLevel="3" x14ac:dyDescent="0.2">
      <c r="A105" s="293"/>
      <c r="B105" s="294"/>
      <c r="C105" s="295" t="s">
        <v>3333</v>
      </c>
      <c r="D105" s="295"/>
      <c r="E105" s="296"/>
      <c r="F105" s="297">
        <v>200</v>
      </c>
      <c r="G105" s="298"/>
      <c r="H105" s="299"/>
      <c r="I105" s="300"/>
      <c r="J105" s="298"/>
      <c r="K105" s="298"/>
      <c r="L105" s="298"/>
      <c r="M105" s="301"/>
      <c r="N105" s="298"/>
      <c r="O105" s="298"/>
      <c r="P105" s="393"/>
    </row>
    <row r="106" spans="1:16" outlineLevel="3" x14ac:dyDescent="0.2">
      <c r="A106" s="293"/>
      <c r="B106" s="294"/>
      <c r="C106" s="295" t="s">
        <v>3334</v>
      </c>
      <c r="D106" s="295"/>
      <c r="E106" s="296"/>
      <c r="F106" s="297">
        <v>2920</v>
      </c>
      <c r="G106" s="298"/>
      <c r="H106" s="299"/>
      <c r="I106" s="300"/>
      <c r="J106" s="298"/>
      <c r="K106" s="298"/>
      <c r="L106" s="298"/>
      <c r="M106" s="301"/>
      <c r="N106" s="298"/>
      <c r="O106" s="298"/>
      <c r="P106" s="393"/>
    </row>
    <row r="107" spans="1:16" outlineLevel="3" x14ac:dyDescent="0.2">
      <c r="A107" s="293"/>
      <c r="B107" s="294"/>
      <c r="C107" s="295" t="s">
        <v>3335</v>
      </c>
      <c r="D107" s="295"/>
      <c r="E107" s="296"/>
      <c r="F107" s="297">
        <v>438</v>
      </c>
      <c r="G107" s="298"/>
      <c r="H107" s="299"/>
      <c r="I107" s="300"/>
      <c r="J107" s="298"/>
      <c r="K107" s="298"/>
      <c r="L107" s="298"/>
      <c r="M107" s="301"/>
      <c r="N107" s="298"/>
      <c r="O107" s="298"/>
      <c r="P107" s="393"/>
    </row>
    <row r="108" spans="1:16" ht="36" outlineLevel="2" x14ac:dyDescent="0.2">
      <c r="A108" s="282">
        <v>20</v>
      </c>
      <c r="B108" s="283" t="s">
        <v>3336</v>
      </c>
      <c r="C108" s="284" t="s">
        <v>3337</v>
      </c>
      <c r="D108" s="284"/>
      <c r="E108" s="285" t="s">
        <v>7</v>
      </c>
      <c r="F108" s="286">
        <v>81.251400000000004</v>
      </c>
      <c r="G108" s="287"/>
      <c r="H108" s="288">
        <f>F108*G108</f>
        <v>0</v>
      </c>
      <c r="I108" s="289">
        <v>4.2419999999999999E-2</v>
      </c>
      <c r="J108" s="290">
        <f>ROUND(F108*I108,2)</f>
        <v>3.45</v>
      </c>
      <c r="K108" s="289">
        <v>0</v>
      </c>
      <c r="L108" s="290">
        <f>ROUND(F108*K108,2)</f>
        <v>0</v>
      </c>
      <c r="M108" s="291">
        <v>21</v>
      </c>
      <c r="N108" s="291">
        <f>H108*(M108/100)</f>
        <v>0</v>
      </c>
      <c r="O108" s="291">
        <f>H108+N108</f>
        <v>0</v>
      </c>
      <c r="P108" s="392"/>
    </row>
    <row r="109" spans="1:16" outlineLevel="3" x14ac:dyDescent="0.2">
      <c r="A109" s="293"/>
      <c r="B109" s="294"/>
      <c r="C109" s="295" t="s">
        <v>3338</v>
      </c>
      <c r="D109" s="295"/>
      <c r="E109" s="296"/>
      <c r="F109" s="297">
        <v>56.64</v>
      </c>
      <c r="G109" s="298"/>
      <c r="H109" s="299"/>
      <c r="I109" s="300"/>
      <c r="J109" s="298"/>
      <c r="K109" s="298"/>
      <c r="L109" s="298"/>
      <c r="M109" s="301"/>
      <c r="N109" s="298"/>
      <c r="O109" s="298"/>
      <c r="P109" s="393"/>
    </row>
    <row r="110" spans="1:16" outlineLevel="3" x14ac:dyDescent="0.2">
      <c r="A110" s="293"/>
      <c r="B110" s="294"/>
      <c r="C110" s="295" t="s">
        <v>3339</v>
      </c>
      <c r="D110" s="295"/>
      <c r="E110" s="296"/>
      <c r="F110" s="297">
        <v>24.6114</v>
      </c>
      <c r="G110" s="298"/>
      <c r="H110" s="299"/>
      <c r="I110" s="300"/>
      <c r="J110" s="298"/>
      <c r="K110" s="298"/>
      <c r="L110" s="298"/>
      <c r="M110" s="301"/>
      <c r="N110" s="298"/>
      <c r="O110" s="298"/>
      <c r="P110" s="393"/>
    </row>
    <row r="111" spans="1:16" ht="24" outlineLevel="2" x14ac:dyDescent="0.2">
      <c r="A111" s="282">
        <v>21</v>
      </c>
      <c r="B111" s="283" t="s">
        <v>3340</v>
      </c>
      <c r="C111" s="284" t="s">
        <v>3341</v>
      </c>
      <c r="D111" s="284"/>
      <c r="E111" s="285" t="s">
        <v>7</v>
      </c>
      <c r="F111" s="286">
        <v>124</v>
      </c>
      <c r="G111" s="287"/>
      <c r="H111" s="288">
        <f>F111*G111</f>
        <v>0</v>
      </c>
      <c r="I111" s="289">
        <v>8.0000000000000002E-3</v>
      </c>
      <c r="J111" s="290">
        <f>ROUND(F111*I111,2)</f>
        <v>0.99</v>
      </c>
      <c r="K111" s="289">
        <v>0</v>
      </c>
      <c r="L111" s="290">
        <f>ROUND(F111*K111,2)</f>
        <v>0</v>
      </c>
      <c r="M111" s="291">
        <v>21</v>
      </c>
      <c r="N111" s="291">
        <f>H111*(M111/100)</f>
        <v>0</v>
      </c>
      <c r="O111" s="291">
        <f>H111+N111</f>
        <v>0</v>
      </c>
      <c r="P111" s="392"/>
    </row>
    <row r="112" spans="1:16" outlineLevel="3" x14ac:dyDescent="0.2">
      <c r="A112" s="293"/>
      <c r="B112" s="294"/>
      <c r="C112" s="295" t="s">
        <v>3342</v>
      </c>
      <c r="D112" s="295"/>
      <c r="E112" s="296"/>
      <c r="F112" s="297">
        <v>124</v>
      </c>
      <c r="G112" s="298"/>
      <c r="H112" s="299"/>
      <c r="I112" s="300"/>
      <c r="J112" s="298"/>
      <c r="K112" s="298"/>
      <c r="L112" s="298"/>
      <c r="M112" s="301"/>
      <c r="N112" s="298"/>
      <c r="O112" s="298"/>
      <c r="P112" s="393"/>
    </row>
    <row r="113" spans="1:16" ht="16.5" customHeight="1" outlineLevel="1" x14ac:dyDescent="0.2">
      <c r="A113" s="272"/>
      <c r="B113" s="273" t="s">
        <v>3343</v>
      </c>
      <c r="C113" s="273" t="s">
        <v>3344</v>
      </c>
      <c r="D113" s="274"/>
      <c r="E113" s="247"/>
      <c r="F113" s="275"/>
      <c r="G113" s="276"/>
      <c r="H113" s="277">
        <f>SUBTOTAL(9,H114)</f>
        <v>0</v>
      </c>
      <c r="I113" s="278"/>
      <c r="J113" s="304">
        <f>SUBTOTAL(9,J114)</f>
        <v>0</v>
      </c>
      <c r="K113" s="276"/>
      <c r="L113" s="304">
        <f>SUBTOTAL(9,L114)</f>
        <v>0</v>
      </c>
      <c r="M113" s="281"/>
      <c r="N113" s="277">
        <f>SUBTOTAL(9,N114)</f>
        <v>0</v>
      </c>
      <c r="O113" s="277">
        <f>SUBTOTAL(9,O114)</f>
        <v>0</v>
      </c>
      <c r="P113" s="391"/>
    </row>
    <row r="114" spans="1:16" outlineLevel="2" x14ac:dyDescent="0.2">
      <c r="A114" s="282">
        <v>22</v>
      </c>
      <c r="B114" s="283" t="s">
        <v>3345</v>
      </c>
      <c r="C114" s="284" t="s">
        <v>3346</v>
      </c>
      <c r="D114" s="284"/>
      <c r="E114" s="285" t="s">
        <v>7</v>
      </c>
      <c r="F114" s="286">
        <v>21.87</v>
      </c>
      <c r="G114" s="287"/>
      <c r="H114" s="288">
        <f>F114*G114</f>
        <v>0</v>
      </c>
      <c r="I114" s="289">
        <v>2.0000000000000002E-5</v>
      </c>
      <c r="J114" s="290">
        <f>ROUND(F114*I114,2)</f>
        <v>0</v>
      </c>
      <c r="K114" s="289">
        <v>0</v>
      </c>
      <c r="L114" s="290">
        <f>ROUND(F114*K114,2)</f>
        <v>0</v>
      </c>
      <c r="M114" s="291">
        <v>21</v>
      </c>
      <c r="N114" s="291">
        <f>H114*(M114/100)</f>
        <v>0</v>
      </c>
      <c r="O114" s="291">
        <f>H114+N114</f>
        <v>0</v>
      </c>
      <c r="P114" s="392"/>
    </row>
    <row r="115" spans="1:16" outlineLevel="3" x14ac:dyDescent="0.2">
      <c r="A115" s="293"/>
      <c r="B115" s="294"/>
      <c r="C115" s="295" t="s">
        <v>3347</v>
      </c>
      <c r="D115" s="295"/>
      <c r="E115" s="296"/>
      <c r="F115" s="297">
        <v>21.87</v>
      </c>
      <c r="G115" s="298"/>
      <c r="H115" s="299"/>
      <c r="I115" s="300"/>
      <c r="J115" s="298"/>
      <c r="K115" s="298"/>
      <c r="L115" s="298"/>
      <c r="M115" s="301"/>
      <c r="N115" s="298"/>
      <c r="O115" s="298"/>
      <c r="P115" s="393"/>
    </row>
    <row r="116" spans="1:16" ht="16.5" customHeight="1" outlineLevel="1" x14ac:dyDescent="0.2">
      <c r="A116" s="272"/>
      <c r="B116" s="273" t="s">
        <v>3348</v>
      </c>
      <c r="C116" s="273" t="s">
        <v>3349</v>
      </c>
      <c r="D116" s="274"/>
      <c r="E116" s="247"/>
      <c r="F116" s="275"/>
      <c r="G116" s="276"/>
      <c r="H116" s="277">
        <f>SUBTOTAL(9,H117)</f>
        <v>0</v>
      </c>
      <c r="I116" s="278"/>
      <c r="J116" s="304">
        <f>SUBTOTAL(9,J117)</f>
        <v>0</v>
      </c>
      <c r="K116" s="276"/>
      <c r="L116" s="304">
        <f>SUBTOTAL(9,L117)</f>
        <v>0</v>
      </c>
      <c r="M116" s="281"/>
      <c r="N116" s="277">
        <f>SUBTOTAL(9,N117)</f>
        <v>0</v>
      </c>
      <c r="O116" s="277">
        <f>SUBTOTAL(9,O117)</f>
        <v>0</v>
      </c>
      <c r="P116" s="391"/>
    </row>
    <row r="117" spans="1:16" ht="24" outlineLevel="2" x14ac:dyDescent="0.2">
      <c r="A117" s="282">
        <v>23</v>
      </c>
      <c r="B117" s="283" t="s">
        <v>3350</v>
      </c>
      <c r="C117" s="284" t="s">
        <v>3351</v>
      </c>
      <c r="D117" s="284"/>
      <c r="E117" s="285" t="s">
        <v>26</v>
      </c>
      <c r="F117" s="286">
        <v>1</v>
      </c>
      <c r="G117" s="287"/>
      <c r="H117" s="288">
        <f>F117*G117</f>
        <v>0</v>
      </c>
      <c r="I117" s="289">
        <v>1.2099999999999999E-3</v>
      </c>
      <c r="J117" s="290">
        <f>ROUND(F117*I117,2)</f>
        <v>0</v>
      </c>
      <c r="K117" s="289">
        <v>0</v>
      </c>
      <c r="L117" s="290">
        <f>ROUND(F117*K117,2)</f>
        <v>0</v>
      </c>
      <c r="M117" s="291">
        <v>21</v>
      </c>
      <c r="N117" s="291">
        <f>H117*(M117/100)</f>
        <v>0</v>
      </c>
      <c r="O117" s="291">
        <f>H117+N117</f>
        <v>0</v>
      </c>
      <c r="P117" s="392"/>
    </row>
    <row r="118" spans="1:16" ht="16.5" customHeight="1" outlineLevel="1" x14ac:dyDescent="0.2">
      <c r="A118" s="272"/>
      <c r="B118" s="273" t="s">
        <v>3352</v>
      </c>
      <c r="C118" s="273" t="s">
        <v>3353</v>
      </c>
      <c r="D118" s="274"/>
      <c r="E118" s="247"/>
      <c r="F118" s="275"/>
      <c r="G118" s="276"/>
      <c r="H118" s="277">
        <f>SUBTOTAL(9,H119:H124)</f>
        <v>0</v>
      </c>
      <c r="I118" s="278"/>
      <c r="J118" s="304">
        <f>SUBTOTAL(9,J119:J124)</f>
        <v>0</v>
      </c>
      <c r="K118" s="276"/>
      <c r="L118" s="304">
        <f>SUBTOTAL(9,L119:L124)</f>
        <v>0</v>
      </c>
      <c r="M118" s="281"/>
      <c r="N118" s="277">
        <f>SUBTOTAL(9,N119:N124)</f>
        <v>0</v>
      </c>
      <c r="O118" s="277">
        <f>SUBTOTAL(9,O119:O124)</f>
        <v>0</v>
      </c>
      <c r="P118" s="391"/>
    </row>
    <row r="119" spans="1:16" outlineLevel="2" x14ac:dyDescent="0.2">
      <c r="A119" s="282">
        <v>24</v>
      </c>
      <c r="B119" s="283" t="s">
        <v>3354</v>
      </c>
      <c r="C119" s="284" t="s">
        <v>3355</v>
      </c>
      <c r="D119" s="284"/>
      <c r="E119" s="285" t="s">
        <v>3356</v>
      </c>
      <c r="F119" s="286">
        <v>1</v>
      </c>
      <c r="G119" s="287"/>
      <c r="H119" s="288">
        <f>F119*G119</f>
        <v>0</v>
      </c>
      <c r="I119" s="289">
        <v>4.0000000000000003E-5</v>
      </c>
      <c r="J119" s="290">
        <f>ROUND(F119*I119,2)</f>
        <v>0</v>
      </c>
      <c r="K119" s="289">
        <v>0</v>
      </c>
      <c r="L119" s="290">
        <f>ROUND(F119*K119,2)</f>
        <v>0</v>
      </c>
      <c r="M119" s="291">
        <v>21</v>
      </c>
      <c r="N119" s="291">
        <f>H119*(M119/100)</f>
        <v>0</v>
      </c>
      <c r="O119" s="291">
        <f>H119+N119</f>
        <v>0</v>
      </c>
      <c r="P119" s="392"/>
    </row>
    <row r="120" spans="1:16" outlineLevel="3" x14ac:dyDescent="0.2">
      <c r="A120" s="293"/>
      <c r="B120" s="294"/>
      <c r="C120" s="295" t="s">
        <v>3357</v>
      </c>
      <c r="D120" s="295"/>
      <c r="E120" s="296"/>
      <c r="F120" s="297">
        <v>1</v>
      </c>
      <c r="G120" s="298"/>
      <c r="H120" s="299"/>
      <c r="I120" s="300"/>
      <c r="J120" s="298"/>
      <c r="K120" s="298"/>
      <c r="L120" s="298"/>
      <c r="M120" s="301"/>
      <c r="N120" s="298"/>
      <c r="O120" s="298"/>
      <c r="P120" s="393"/>
    </row>
    <row r="121" spans="1:16" outlineLevel="2" x14ac:dyDescent="0.2">
      <c r="A121" s="282">
        <v>25</v>
      </c>
      <c r="B121" s="283" t="s">
        <v>3358</v>
      </c>
      <c r="C121" s="284" t="s">
        <v>3359</v>
      </c>
      <c r="D121" s="284"/>
      <c r="E121" s="285" t="s">
        <v>7</v>
      </c>
      <c r="F121" s="286">
        <v>14709.62</v>
      </c>
      <c r="G121" s="287"/>
      <c r="H121" s="288">
        <f>F121*G121</f>
        <v>0</v>
      </c>
      <c r="I121" s="289">
        <v>0</v>
      </c>
      <c r="J121" s="290">
        <f>ROUND(F121*I121,2)</f>
        <v>0</v>
      </c>
      <c r="K121" s="289">
        <v>0</v>
      </c>
      <c r="L121" s="290">
        <f>ROUND(F121*K121,2)</f>
        <v>0</v>
      </c>
      <c r="M121" s="291">
        <v>21</v>
      </c>
      <c r="N121" s="291">
        <f>H121*(M121/100)</f>
        <v>0</v>
      </c>
      <c r="O121" s="291">
        <f>H121+N121</f>
        <v>0</v>
      </c>
      <c r="P121" s="392"/>
    </row>
    <row r="122" spans="1:16" outlineLevel="3" x14ac:dyDescent="0.2">
      <c r="A122" s="293"/>
      <c r="B122" s="294"/>
      <c r="C122" s="295" t="s">
        <v>3360</v>
      </c>
      <c r="D122" s="295"/>
      <c r="E122" s="296"/>
      <c r="F122" s="297"/>
      <c r="G122" s="298"/>
      <c r="H122" s="299"/>
      <c r="I122" s="300"/>
      <c r="J122" s="298"/>
      <c r="K122" s="298"/>
      <c r="L122" s="298"/>
      <c r="M122" s="301"/>
      <c r="N122" s="298"/>
      <c r="O122" s="298"/>
      <c r="P122" s="393"/>
    </row>
    <row r="123" spans="1:16" outlineLevel="3" x14ac:dyDescent="0.2">
      <c r="A123" s="293"/>
      <c r="B123" s="294"/>
      <c r="C123" s="295" t="s">
        <v>3361</v>
      </c>
      <c r="D123" s="295"/>
      <c r="E123" s="296"/>
      <c r="F123" s="297">
        <v>14709.62</v>
      </c>
      <c r="G123" s="298"/>
      <c r="H123" s="299"/>
      <c r="I123" s="300"/>
      <c r="J123" s="298"/>
      <c r="K123" s="298"/>
      <c r="L123" s="298"/>
      <c r="M123" s="301"/>
      <c r="N123" s="298"/>
      <c r="O123" s="298"/>
      <c r="P123" s="393"/>
    </row>
    <row r="124" spans="1:16" outlineLevel="2" x14ac:dyDescent="0.2">
      <c r="A124" s="282">
        <v>26</v>
      </c>
      <c r="B124" s="283" t="s">
        <v>3362</v>
      </c>
      <c r="C124" s="284" t="s">
        <v>3363</v>
      </c>
      <c r="D124" s="284"/>
      <c r="E124" s="285" t="s">
        <v>25</v>
      </c>
      <c r="F124" s="286">
        <v>1</v>
      </c>
      <c r="G124" s="287"/>
      <c r="H124" s="288">
        <f>F124*G124</f>
        <v>0</v>
      </c>
      <c r="I124" s="289">
        <v>0</v>
      </c>
      <c r="J124" s="290">
        <f>ROUND(F124*I124,2)</f>
        <v>0</v>
      </c>
      <c r="K124" s="289">
        <v>0</v>
      </c>
      <c r="L124" s="290">
        <f>ROUND(F124*K124,2)</f>
        <v>0</v>
      </c>
      <c r="M124" s="291">
        <v>21</v>
      </c>
      <c r="N124" s="291">
        <f>H124*(M124/100)</f>
        <v>0</v>
      </c>
      <c r="O124" s="291">
        <f>H124+N124</f>
        <v>0</v>
      </c>
      <c r="P124" s="392"/>
    </row>
    <row r="125" spans="1:16" ht="16.5" customHeight="1" outlineLevel="1" x14ac:dyDescent="0.2">
      <c r="A125" s="272"/>
      <c r="B125" s="273" t="s">
        <v>3364</v>
      </c>
      <c r="C125" s="273" t="s">
        <v>3365</v>
      </c>
      <c r="D125" s="274"/>
      <c r="E125" s="247"/>
      <c r="F125" s="275"/>
      <c r="G125" s="276"/>
      <c r="H125" s="277">
        <f>SUBTOTAL(9,H126:H251)</f>
        <v>0</v>
      </c>
      <c r="I125" s="278"/>
      <c r="J125" s="304">
        <f>SUBTOTAL(9,J126:J251)</f>
        <v>0.26</v>
      </c>
      <c r="K125" s="276"/>
      <c r="L125" s="304">
        <f>SUBTOTAL(9,L126:L251)</f>
        <v>23.039999999999996</v>
      </c>
      <c r="M125" s="281"/>
      <c r="N125" s="277">
        <f>SUBTOTAL(9,N126:N251)</f>
        <v>0</v>
      </c>
      <c r="O125" s="277">
        <f>SUBTOTAL(9,O126:O251)</f>
        <v>0</v>
      </c>
      <c r="P125" s="391"/>
    </row>
    <row r="126" spans="1:16" ht="60" outlineLevel="2" x14ac:dyDescent="0.2">
      <c r="A126" s="282">
        <v>27</v>
      </c>
      <c r="B126" s="283" t="s">
        <v>3366</v>
      </c>
      <c r="C126" s="284" t="s">
        <v>3367</v>
      </c>
      <c r="D126" s="284" t="s">
        <v>3368</v>
      </c>
      <c r="E126" s="285" t="s">
        <v>7</v>
      </c>
      <c r="F126" s="286">
        <v>21.87</v>
      </c>
      <c r="G126" s="287"/>
      <c r="H126" s="288">
        <f>F126*G126</f>
        <v>0</v>
      </c>
      <c r="I126" s="289">
        <v>6.7000000000000002E-4</v>
      </c>
      <c r="J126" s="290">
        <f>ROUND(F126*I126,2)</f>
        <v>0.01</v>
      </c>
      <c r="K126" s="289">
        <v>0.184</v>
      </c>
      <c r="L126" s="290">
        <f>ROUND(F126*K126,2)</f>
        <v>4.0199999999999996</v>
      </c>
      <c r="M126" s="291">
        <v>21</v>
      </c>
      <c r="N126" s="291">
        <f>H126*(M126/100)</f>
        <v>0</v>
      </c>
      <c r="O126" s="291">
        <f>H126+N126</f>
        <v>0</v>
      </c>
      <c r="P126" s="392"/>
    </row>
    <row r="127" spans="1:16" outlineLevel="3" x14ac:dyDescent="0.2">
      <c r="A127" s="293"/>
      <c r="B127" s="294"/>
      <c r="C127" s="295" t="s">
        <v>3347</v>
      </c>
      <c r="D127" s="295"/>
      <c r="E127" s="296"/>
      <c r="F127" s="297">
        <v>21.87</v>
      </c>
      <c r="G127" s="298"/>
      <c r="H127" s="299"/>
      <c r="I127" s="300"/>
      <c r="J127" s="298"/>
      <c r="K127" s="298"/>
      <c r="L127" s="298"/>
      <c r="M127" s="301"/>
      <c r="N127" s="298"/>
      <c r="O127" s="298"/>
      <c r="P127" s="393"/>
    </row>
    <row r="128" spans="1:16" ht="24" outlineLevel="2" x14ac:dyDescent="0.2">
      <c r="A128" s="282">
        <v>28</v>
      </c>
      <c r="B128" s="283" t="s">
        <v>3369</v>
      </c>
      <c r="C128" s="284" t="s">
        <v>3370</v>
      </c>
      <c r="D128" s="284"/>
      <c r="E128" s="285" t="s">
        <v>3</v>
      </c>
      <c r="F128" s="286">
        <v>12.5</v>
      </c>
      <c r="G128" s="287"/>
      <c r="H128" s="288">
        <f>F128*G128</f>
        <v>0</v>
      </c>
      <c r="I128" s="289">
        <v>0</v>
      </c>
      <c r="J128" s="290">
        <f>ROUND(F128*I128,2)</f>
        <v>0</v>
      </c>
      <c r="K128" s="289">
        <v>4.6000000000000001E-4</v>
      </c>
      <c r="L128" s="290">
        <f>ROUND(F128*K128,2)</f>
        <v>0.01</v>
      </c>
      <c r="M128" s="291">
        <v>21</v>
      </c>
      <c r="N128" s="291">
        <f>H128*(M128/100)</f>
        <v>0</v>
      </c>
      <c r="O128" s="291">
        <f>H128+N128</f>
        <v>0</v>
      </c>
      <c r="P128" s="392"/>
    </row>
    <row r="129" spans="1:16" outlineLevel="3" x14ac:dyDescent="0.2">
      <c r="A129" s="293"/>
      <c r="B129" s="294"/>
      <c r="C129" s="295" t="s">
        <v>3371</v>
      </c>
      <c r="D129" s="295"/>
      <c r="E129" s="296"/>
      <c r="F129" s="297"/>
      <c r="G129" s="298"/>
      <c r="H129" s="299"/>
      <c r="I129" s="300"/>
      <c r="J129" s="298"/>
      <c r="K129" s="298"/>
      <c r="L129" s="298"/>
      <c r="M129" s="301"/>
      <c r="N129" s="298"/>
      <c r="O129" s="298"/>
      <c r="P129" s="393"/>
    </row>
    <row r="130" spans="1:16" outlineLevel="3" x14ac:dyDescent="0.2">
      <c r="A130" s="293"/>
      <c r="B130" s="294"/>
      <c r="C130" s="295" t="s">
        <v>3289</v>
      </c>
      <c r="D130" s="295"/>
      <c r="E130" s="296"/>
      <c r="F130" s="297"/>
      <c r="G130" s="298"/>
      <c r="H130" s="299"/>
      <c r="I130" s="300"/>
      <c r="J130" s="298"/>
      <c r="K130" s="298"/>
      <c r="L130" s="298"/>
      <c r="M130" s="301"/>
      <c r="N130" s="298"/>
      <c r="O130" s="298"/>
      <c r="P130" s="393"/>
    </row>
    <row r="131" spans="1:16" outlineLevel="3" x14ac:dyDescent="0.2">
      <c r="A131" s="293"/>
      <c r="B131" s="294"/>
      <c r="C131" s="295" t="s">
        <v>3372</v>
      </c>
      <c r="D131" s="295"/>
      <c r="E131" s="296"/>
      <c r="F131" s="297">
        <v>1.75</v>
      </c>
      <c r="G131" s="298"/>
      <c r="H131" s="299"/>
      <c r="I131" s="300"/>
      <c r="J131" s="298"/>
      <c r="K131" s="298"/>
      <c r="L131" s="298"/>
      <c r="M131" s="301"/>
      <c r="N131" s="298"/>
      <c r="O131" s="298"/>
      <c r="P131" s="393"/>
    </row>
    <row r="132" spans="1:16" outlineLevel="3" x14ac:dyDescent="0.2">
      <c r="A132" s="293"/>
      <c r="B132" s="294"/>
      <c r="C132" s="295" t="s">
        <v>3373</v>
      </c>
      <c r="D132" s="295"/>
      <c r="E132" s="296"/>
      <c r="F132" s="297">
        <v>0.3</v>
      </c>
      <c r="G132" s="298"/>
      <c r="H132" s="299"/>
      <c r="I132" s="300"/>
      <c r="J132" s="298"/>
      <c r="K132" s="298"/>
      <c r="L132" s="298"/>
      <c r="M132" s="301"/>
      <c r="N132" s="298"/>
      <c r="O132" s="298"/>
      <c r="P132" s="393"/>
    </row>
    <row r="133" spans="1:16" ht="33.75" outlineLevel="3" x14ac:dyDescent="0.2">
      <c r="A133" s="293"/>
      <c r="B133" s="294"/>
      <c r="C133" s="295" t="s">
        <v>3374</v>
      </c>
      <c r="D133" s="295"/>
      <c r="E133" s="296"/>
      <c r="F133" s="297">
        <v>7.28</v>
      </c>
      <c r="G133" s="298"/>
      <c r="H133" s="299"/>
      <c r="I133" s="300"/>
      <c r="J133" s="298"/>
      <c r="K133" s="298"/>
      <c r="L133" s="298"/>
      <c r="M133" s="301"/>
      <c r="N133" s="298"/>
      <c r="O133" s="298"/>
      <c r="P133" s="393"/>
    </row>
    <row r="134" spans="1:16" outlineLevel="3" x14ac:dyDescent="0.2">
      <c r="A134" s="293"/>
      <c r="B134" s="294"/>
      <c r="C134" s="295" t="s">
        <v>3375</v>
      </c>
      <c r="D134" s="295"/>
      <c r="E134" s="296"/>
      <c r="F134" s="297">
        <v>0.55000000000000004</v>
      </c>
      <c r="G134" s="298"/>
      <c r="H134" s="299"/>
      <c r="I134" s="300"/>
      <c r="J134" s="298"/>
      <c r="K134" s="298"/>
      <c r="L134" s="298"/>
      <c r="M134" s="301"/>
      <c r="N134" s="298"/>
      <c r="O134" s="298"/>
      <c r="P134" s="393"/>
    </row>
    <row r="135" spans="1:16" outlineLevel="3" x14ac:dyDescent="0.2">
      <c r="A135" s="293"/>
      <c r="B135" s="294"/>
      <c r="C135" s="295" t="s">
        <v>3376</v>
      </c>
      <c r="D135" s="295"/>
      <c r="E135" s="296"/>
      <c r="F135" s="297">
        <v>2.3199999999999998</v>
      </c>
      <c r="G135" s="298"/>
      <c r="H135" s="299"/>
      <c r="I135" s="300"/>
      <c r="J135" s="298"/>
      <c r="K135" s="298"/>
      <c r="L135" s="298"/>
      <c r="M135" s="301"/>
      <c r="N135" s="298"/>
      <c r="O135" s="298"/>
      <c r="P135" s="393"/>
    </row>
    <row r="136" spans="1:16" outlineLevel="3" x14ac:dyDescent="0.2">
      <c r="A136" s="293"/>
      <c r="B136" s="294"/>
      <c r="C136" s="295" t="s">
        <v>3377</v>
      </c>
      <c r="D136" s="295"/>
      <c r="E136" s="296"/>
      <c r="F136" s="297">
        <v>0.3</v>
      </c>
      <c r="G136" s="298"/>
      <c r="H136" s="299"/>
      <c r="I136" s="300"/>
      <c r="J136" s="298"/>
      <c r="K136" s="298"/>
      <c r="L136" s="298"/>
      <c r="M136" s="301"/>
      <c r="N136" s="298"/>
      <c r="O136" s="298"/>
      <c r="P136" s="393"/>
    </row>
    <row r="137" spans="1:16" outlineLevel="3" x14ac:dyDescent="0.2">
      <c r="A137" s="293"/>
      <c r="B137" s="294"/>
      <c r="C137" s="295" t="s">
        <v>3287</v>
      </c>
      <c r="D137" s="295"/>
      <c r="E137" s="296"/>
      <c r="F137" s="297">
        <v>12.5</v>
      </c>
      <c r="G137" s="298"/>
      <c r="H137" s="299"/>
      <c r="I137" s="300"/>
      <c r="J137" s="298"/>
      <c r="K137" s="298"/>
      <c r="L137" s="298"/>
      <c r="M137" s="301"/>
      <c r="N137" s="298"/>
      <c r="O137" s="298"/>
      <c r="P137" s="393"/>
    </row>
    <row r="138" spans="1:16" ht="24" outlineLevel="2" x14ac:dyDescent="0.2">
      <c r="A138" s="282">
        <v>29</v>
      </c>
      <c r="B138" s="283" t="s">
        <v>3378</v>
      </c>
      <c r="C138" s="284" t="s">
        <v>3379</v>
      </c>
      <c r="D138" s="284"/>
      <c r="E138" s="285" t="s">
        <v>3</v>
      </c>
      <c r="F138" s="286">
        <v>125.35899999999999</v>
      </c>
      <c r="G138" s="287"/>
      <c r="H138" s="288">
        <f>F138*G138</f>
        <v>0</v>
      </c>
      <c r="I138" s="289">
        <v>0</v>
      </c>
      <c r="J138" s="290">
        <f>ROUND(F138*I138,2)</f>
        <v>0</v>
      </c>
      <c r="K138" s="289">
        <v>2.14E-3</v>
      </c>
      <c r="L138" s="290">
        <f>ROUND(F138*K138,2)</f>
        <v>0.27</v>
      </c>
      <c r="M138" s="291">
        <v>21</v>
      </c>
      <c r="N138" s="291">
        <f>H138*(M138/100)</f>
        <v>0</v>
      </c>
      <c r="O138" s="291">
        <f>H138+N138</f>
        <v>0</v>
      </c>
      <c r="P138" s="392"/>
    </row>
    <row r="139" spans="1:16" outlineLevel="3" x14ac:dyDescent="0.2">
      <c r="A139" s="293"/>
      <c r="B139" s="294"/>
      <c r="C139" s="295" t="s">
        <v>3380</v>
      </c>
      <c r="D139" s="295"/>
      <c r="E139" s="296"/>
      <c r="F139" s="297"/>
      <c r="G139" s="298"/>
      <c r="H139" s="299"/>
      <c r="I139" s="300"/>
      <c r="J139" s="298"/>
      <c r="K139" s="298"/>
      <c r="L139" s="298"/>
      <c r="M139" s="301"/>
      <c r="N139" s="298"/>
      <c r="O139" s="298"/>
      <c r="P139" s="393"/>
    </row>
    <row r="140" spans="1:16" ht="22.5" outlineLevel="3" x14ac:dyDescent="0.2">
      <c r="A140" s="293"/>
      <c r="B140" s="294"/>
      <c r="C140" s="295" t="s">
        <v>3381</v>
      </c>
      <c r="D140" s="295"/>
      <c r="E140" s="296"/>
      <c r="F140" s="297">
        <v>10.91</v>
      </c>
      <c r="G140" s="298"/>
      <c r="H140" s="299"/>
      <c r="I140" s="300"/>
      <c r="J140" s="298"/>
      <c r="K140" s="298"/>
      <c r="L140" s="298"/>
      <c r="M140" s="301"/>
      <c r="N140" s="298"/>
      <c r="O140" s="298"/>
      <c r="P140" s="393"/>
    </row>
    <row r="141" spans="1:16" ht="33.75" outlineLevel="3" x14ac:dyDescent="0.2">
      <c r="A141" s="293"/>
      <c r="B141" s="294"/>
      <c r="C141" s="295" t="s">
        <v>3382</v>
      </c>
      <c r="D141" s="295"/>
      <c r="E141" s="296"/>
      <c r="F141" s="297">
        <v>18.71</v>
      </c>
      <c r="G141" s="298"/>
      <c r="H141" s="299"/>
      <c r="I141" s="300"/>
      <c r="J141" s="298"/>
      <c r="K141" s="298"/>
      <c r="L141" s="298"/>
      <c r="M141" s="301"/>
      <c r="N141" s="298"/>
      <c r="O141" s="298"/>
      <c r="P141" s="393"/>
    </row>
    <row r="142" spans="1:16" outlineLevel="3" x14ac:dyDescent="0.2">
      <c r="A142" s="293"/>
      <c r="B142" s="294"/>
      <c r="C142" s="295" t="s">
        <v>3383</v>
      </c>
      <c r="D142" s="295"/>
      <c r="E142" s="296"/>
      <c r="F142" s="297">
        <v>2.36</v>
      </c>
      <c r="G142" s="298"/>
      <c r="H142" s="299"/>
      <c r="I142" s="300"/>
      <c r="J142" s="298"/>
      <c r="K142" s="298"/>
      <c r="L142" s="298"/>
      <c r="M142" s="301"/>
      <c r="N142" s="298"/>
      <c r="O142" s="298"/>
      <c r="P142" s="393"/>
    </row>
    <row r="143" spans="1:16" ht="33.75" outlineLevel="3" x14ac:dyDescent="0.2">
      <c r="A143" s="293"/>
      <c r="B143" s="294"/>
      <c r="C143" s="295" t="s">
        <v>3384</v>
      </c>
      <c r="D143" s="295"/>
      <c r="E143" s="296"/>
      <c r="F143" s="297">
        <v>20.43</v>
      </c>
      <c r="G143" s="298"/>
      <c r="H143" s="299"/>
      <c r="I143" s="300"/>
      <c r="J143" s="298"/>
      <c r="K143" s="298"/>
      <c r="L143" s="298"/>
      <c r="M143" s="301"/>
      <c r="N143" s="298"/>
      <c r="O143" s="298"/>
      <c r="P143" s="393"/>
    </row>
    <row r="144" spans="1:16" outlineLevel="3" x14ac:dyDescent="0.2">
      <c r="A144" s="293"/>
      <c r="B144" s="294"/>
      <c r="C144" s="295" t="s">
        <v>3385</v>
      </c>
      <c r="D144" s="295"/>
      <c r="E144" s="296"/>
      <c r="F144" s="297">
        <v>0.15</v>
      </c>
      <c r="G144" s="298"/>
      <c r="H144" s="299"/>
      <c r="I144" s="300"/>
      <c r="J144" s="298"/>
      <c r="K144" s="298"/>
      <c r="L144" s="298"/>
      <c r="M144" s="301"/>
      <c r="N144" s="298"/>
      <c r="O144" s="298"/>
      <c r="P144" s="393"/>
    </row>
    <row r="145" spans="1:16" ht="22.5" outlineLevel="3" x14ac:dyDescent="0.2">
      <c r="A145" s="293"/>
      <c r="B145" s="294"/>
      <c r="C145" s="295" t="s">
        <v>3386</v>
      </c>
      <c r="D145" s="295"/>
      <c r="E145" s="296"/>
      <c r="F145" s="297">
        <v>15.34</v>
      </c>
      <c r="G145" s="298"/>
      <c r="H145" s="299"/>
      <c r="I145" s="300"/>
      <c r="J145" s="298"/>
      <c r="K145" s="298"/>
      <c r="L145" s="298"/>
      <c r="M145" s="301"/>
      <c r="N145" s="298"/>
      <c r="O145" s="298"/>
      <c r="P145" s="393"/>
    </row>
    <row r="146" spans="1:16" outlineLevel="3" x14ac:dyDescent="0.2">
      <c r="A146" s="293"/>
      <c r="B146" s="294"/>
      <c r="C146" s="295" t="s">
        <v>3377</v>
      </c>
      <c r="D146" s="295"/>
      <c r="E146" s="296"/>
      <c r="F146" s="297">
        <v>0.3</v>
      </c>
      <c r="G146" s="298"/>
      <c r="H146" s="299"/>
      <c r="I146" s="300"/>
      <c r="J146" s="298"/>
      <c r="K146" s="298"/>
      <c r="L146" s="298"/>
      <c r="M146" s="301"/>
      <c r="N146" s="298"/>
      <c r="O146" s="298"/>
      <c r="P146" s="393"/>
    </row>
    <row r="147" spans="1:16" outlineLevel="3" x14ac:dyDescent="0.2">
      <c r="A147" s="293"/>
      <c r="B147" s="294"/>
      <c r="C147" s="295" t="s">
        <v>3287</v>
      </c>
      <c r="D147" s="295"/>
      <c r="E147" s="296"/>
      <c r="F147" s="297">
        <v>68.2</v>
      </c>
      <c r="G147" s="298"/>
      <c r="H147" s="299"/>
      <c r="I147" s="300"/>
      <c r="J147" s="298"/>
      <c r="K147" s="298"/>
      <c r="L147" s="298"/>
      <c r="M147" s="301"/>
      <c r="N147" s="298"/>
      <c r="O147" s="298"/>
      <c r="P147" s="393"/>
    </row>
    <row r="148" spans="1:16" outlineLevel="3" x14ac:dyDescent="0.2">
      <c r="A148" s="293"/>
      <c r="B148" s="294"/>
      <c r="C148" s="295" t="s">
        <v>3387</v>
      </c>
      <c r="D148" s="295"/>
      <c r="E148" s="296"/>
      <c r="F148" s="297"/>
      <c r="G148" s="298"/>
      <c r="H148" s="299"/>
      <c r="I148" s="300"/>
      <c r="J148" s="298"/>
      <c r="K148" s="298"/>
      <c r="L148" s="298"/>
      <c r="M148" s="301"/>
      <c r="N148" s="298"/>
      <c r="O148" s="298"/>
      <c r="P148" s="393"/>
    </row>
    <row r="149" spans="1:16" ht="33.75" outlineLevel="3" x14ac:dyDescent="0.2">
      <c r="A149" s="293"/>
      <c r="B149" s="294"/>
      <c r="C149" s="295" t="s">
        <v>3388</v>
      </c>
      <c r="D149" s="295"/>
      <c r="E149" s="296"/>
      <c r="F149" s="297">
        <v>11.8</v>
      </c>
      <c r="G149" s="298"/>
      <c r="H149" s="299"/>
      <c r="I149" s="300"/>
      <c r="J149" s="298"/>
      <c r="K149" s="298"/>
      <c r="L149" s="298"/>
      <c r="M149" s="301"/>
      <c r="N149" s="298"/>
      <c r="O149" s="298"/>
      <c r="P149" s="393"/>
    </row>
    <row r="150" spans="1:16" ht="33.75" outlineLevel="3" x14ac:dyDescent="0.2">
      <c r="A150" s="293"/>
      <c r="B150" s="294"/>
      <c r="C150" s="295" t="s">
        <v>3389</v>
      </c>
      <c r="D150" s="295"/>
      <c r="E150" s="296"/>
      <c r="F150" s="297">
        <v>13.25</v>
      </c>
      <c r="G150" s="298"/>
      <c r="H150" s="299"/>
      <c r="I150" s="300"/>
      <c r="J150" s="298"/>
      <c r="K150" s="298"/>
      <c r="L150" s="298"/>
      <c r="M150" s="301"/>
      <c r="N150" s="298"/>
      <c r="O150" s="298"/>
      <c r="P150" s="393"/>
    </row>
    <row r="151" spans="1:16" outlineLevel="3" x14ac:dyDescent="0.2">
      <c r="A151" s="293"/>
      <c r="B151" s="294"/>
      <c r="C151" s="295" t="s">
        <v>3390</v>
      </c>
      <c r="D151" s="295"/>
      <c r="E151" s="296"/>
      <c r="F151" s="297">
        <v>7.76</v>
      </c>
      <c r="G151" s="298"/>
      <c r="H151" s="299"/>
      <c r="I151" s="300"/>
      <c r="J151" s="298"/>
      <c r="K151" s="298"/>
      <c r="L151" s="298"/>
      <c r="M151" s="301"/>
      <c r="N151" s="298"/>
      <c r="O151" s="298"/>
      <c r="P151" s="393"/>
    </row>
    <row r="152" spans="1:16" ht="33.75" outlineLevel="3" x14ac:dyDescent="0.2">
      <c r="A152" s="293"/>
      <c r="B152" s="294"/>
      <c r="C152" s="295" t="s">
        <v>3391</v>
      </c>
      <c r="D152" s="295"/>
      <c r="E152" s="296"/>
      <c r="F152" s="297">
        <v>11.379</v>
      </c>
      <c r="G152" s="298"/>
      <c r="H152" s="299"/>
      <c r="I152" s="300"/>
      <c r="J152" s="298"/>
      <c r="K152" s="298"/>
      <c r="L152" s="298"/>
      <c r="M152" s="301"/>
      <c r="N152" s="298"/>
      <c r="O152" s="298"/>
      <c r="P152" s="393"/>
    </row>
    <row r="153" spans="1:16" outlineLevel="3" x14ac:dyDescent="0.2">
      <c r="A153" s="293"/>
      <c r="B153" s="294"/>
      <c r="C153" s="295" t="s">
        <v>3392</v>
      </c>
      <c r="D153" s="295"/>
      <c r="E153" s="296"/>
      <c r="F153" s="297">
        <v>1.2</v>
      </c>
      <c r="G153" s="298"/>
      <c r="H153" s="299"/>
      <c r="I153" s="300"/>
      <c r="J153" s="298"/>
      <c r="K153" s="298"/>
      <c r="L153" s="298"/>
      <c r="M153" s="301"/>
      <c r="N153" s="298"/>
      <c r="O153" s="298"/>
      <c r="P153" s="393"/>
    </row>
    <row r="154" spans="1:16" outlineLevel="3" x14ac:dyDescent="0.2">
      <c r="A154" s="293"/>
      <c r="B154" s="294"/>
      <c r="C154" s="295" t="s">
        <v>3393</v>
      </c>
      <c r="D154" s="295"/>
      <c r="E154" s="296"/>
      <c r="F154" s="297">
        <v>10.27</v>
      </c>
      <c r="G154" s="298"/>
      <c r="H154" s="299"/>
      <c r="I154" s="300"/>
      <c r="J154" s="298"/>
      <c r="K154" s="298"/>
      <c r="L154" s="298"/>
      <c r="M154" s="301"/>
      <c r="N154" s="298"/>
      <c r="O154" s="298"/>
      <c r="P154" s="393"/>
    </row>
    <row r="155" spans="1:16" outlineLevel="3" x14ac:dyDescent="0.2">
      <c r="A155" s="293"/>
      <c r="B155" s="294"/>
      <c r="C155" s="295" t="s">
        <v>3394</v>
      </c>
      <c r="D155" s="295"/>
      <c r="E155" s="296"/>
      <c r="F155" s="297">
        <v>1.5</v>
      </c>
      <c r="G155" s="298"/>
      <c r="H155" s="299"/>
      <c r="I155" s="300"/>
      <c r="J155" s="298"/>
      <c r="K155" s="298"/>
      <c r="L155" s="298"/>
      <c r="M155" s="301"/>
      <c r="N155" s="298"/>
      <c r="O155" s="298"/>
      <c r="P155" s="393"/>
    </row>
    <row r="156" spans="1:16" outlineLevel="3" x14ac:dyDescent="0.2">
      <c r="A156" s="293"/>
      <c r="B156" s="294"/>
      <c r="C156" s="295" t="s">
        <v>3287</v>
      </c>
      <c r="D156" s="295"/>
      <c r="E156" s="296"/>
      <c r="F156" s="297">
        <v>57.158999999999999</v>
      </c>
      <c r="G156" s="298"/>
      <c r="H156" s="299"/>
      <c r="I156" s="300"/>
      <c r="J156" s="298"/>
      <c r="K156" s="298"/>
      <c r="L156" s="298"/>
      <c r="M156" s="301"/>
      <c r="N156" s="298"/>
      <c r="O156" s="298"/>
      <c r="P156" s="393"/>
    </row>
    <row r="157" spans="1:16" ht="24" outlineLevel="2" x14ac:dyDescent="0.2">
      <c r="A157" s="282">
        <v>30</v>
      </c>
      <c r="B157" s="283" t="s">
        <v>3395</v>
      </c>
      <c r="C157" s="284" t="s">
        <v>3396</v>
      </c>
      <c r="D157" s="284"/>
      <c r="E157" s="285" t="s">
        <v>3</v>
      </c>
      <c r="F157" s="286">
        <v>58.55</v>
      </c>
      <c r="G157" s="287"/>
      <c r="H157" s="288">
        <f>F157*G157</f>
        <v>0</v>
      </c>
      <c r="I157" s="289">
        <v>0</v>
      </c>
      <c r="J157" s="290">
        <f>ROUND(F157*I157,2)</f>
        <v>0</v>
      </c>
      <c r="K157" s="289">
        <v>2.14E-3</v>
      </c>
      <c r="L157" s="290">
        <f>ROUND(F157*K157,2)</f>
        <v>0.13</v>
      </c>
      <c r="M157" s="291">
        <v>21</v>
      </c>
      <c r="N157" s="291">
        <f>H157*(M157/100)</f>
        <v>0</v>
      </c>
      <c r="O157" s="291">
        <f>H157+N157</f>
        <v>0</v>
      </c>
      <c r="P157" s="392"/>
    </row>
    <row r="158" spans="1:16" outlineLevel="3" x14ac:dyDescent="0.2">
      <c r="A158" s="293"/>
      <c r="B158" s="294"/>
      <c r="C158" s="295" t="s">
        <v>3397</v>
      </c>
      <c r="D158" s="295"/>
      <c r="E158" s="296"/>
      <c r="F158" s="297"/>
      <c r="G158" s="298"/>
      <c r="H158" s="299"/>
      <c r="I158" s="300"/>
      <c r="J158" s="298"/>
      <c r="K158" s="298"/>
      <c r="L158" s="298"/>
      <c r="M158" s="301"/>
      <c r="N158" s="298"/>
      <c r="O158" s="298"/>
      <c r="P158" s="393"/>
    </row>
    <row r="159" spans="1:16" outlineLevel="3" x14ac:dyDescent="0.2">
      <c r="A159" s="293"/>
      <c r="B159" s="294"/>
      <c r="C159" s="295" t="s">
        <v>3398</v>
      </c>
      <c r="D159" s="295"/>
      <c r="E159" s="296"/>
      <c r="F159" s="297">
        <v>2.02</v>
      </c>
      <c r="G159" s="298"/>
      <c r="H159" s="299"/>
      <c r="I159" s="300"/>
      <c r="J159" s="298"/>
      <c r="K159" s="298"/>
      <c r="L159" s="298"/>
      <c r="M159" s="301"/>
      <c r="N159" s="298"/>
      <c r="O159" s="298"/>
      <c r="P159" s="393"/>
    </row>
    <row r="160" spans="1:16" ht="33.75" outlineLevel="3" x14ac:dyDescent="0.2">
      <c r="A160" s="293"/>
      <c r="B160" s="294"/>
      <c r="C160" s="295" t="s">
        <v>3399</v>
      </c>
      <c r="D160" s="295"/>
      <c r="E160" s="296"/>
      <c r="F160" s="297">
        <v>9.26</v>
      </c>
      <c r="G160" s="298"/>
      <c r="H160" s="299"/>
      <c r="I160" s="300"/>
      <c r="J160" s="298"/>
      <c r="K160" s="298"/>
      <c r="L160" s="298"/>
      <c r="M160" s="301"/>
      <c r="N160" s="298"/>
      <c r="O160" s="298"/>
      <c r="P160" s="393"/>
    </row>
    <row r="161" spans="1:16" outlineLevel="3" x14ac:dyDescent="0.2">
      <c r="A161" s="293"/>
      <c r="B161" s="294"/>
      <c r="C161" s="295" t="s">
        <v>3400</v>
      </c>
      <c r="D161" s="295"/>
      <c r="E161" s="296"/>
      <c r="F161" s="297">
        <v>0.8</v>
      </c>
      <c r="G161" s="298"/>
      <c r="H161" s="299"/>
      <c r="I161" s="300"/>
      <c r="J161" s="298"/>
      <c r="K161" s="298"/>
      <c r="L161" s="298"/>
      <c r="M161" s="301"/>
      <c r="N161" s="298"/>
      <c r="O161" s="298"/>
      <c r="P161" s="393"/>
    </row>
    <row r="162" spans="1:16" ht="22.5" outlineLevel="3" x14ac:dyDescent="0.2">
      <c r="A162" s="293"/>
      <c r="B162" s="294"/>
      <c r="C162" s="295" t="s">
        <v>3401</v>
      </c>
      <c r="D162" s="295"/>
      <c r="E162" s="296"/>
      <c r="F162" s="297">
        <v>6.07</v>
      </c>
      <c r="G162" s="298"/>
      <c r="H162" s="299"/>
      <c r="I162" s="300"/>
      <c r="J162" s="298"/>
      <c r="K162" s="298"/>
      <c r="L162" s="298"/>
      <c r="M162" s="301"/>
      <c r="N162" s="298"/>
      <c r="O162" s="298"/>
      <c r="P162" s="393"/>
    </row>
    <row r="163" spans="1:16" outlineLevel="3" x14ac:dyDescent="0.2">
      <c r="A163" s="293"/>
      <c r="B163" s="294"/>
      <c r="C163" s="295" t="s">
        <v>3293</v>
      </c>
      <c r="D163" s="295"/>
      <c r="E163" s="296"/>
      <c r="F163" s="297"/>
      <c r="G163" s="298"/>
      <c r="H163" s="299"/>
      <c r="I163" s="300"/>
      <c r="J163" s="298"/>
      <c r="K163" s="298"/>
      <c r="L163" s="298"/>
      <c r="M163" s="301"/>
      <c r="N163" s="298"/>
      <c r="O163" s="298"/>
      <c r="P163" s="393"/>
    </row>
    <row r="164" spans="1:16" outlineLevel="3" x14ac:dyDescent="0.2">
      <c r="A164" s="293"/>
      <c r="B164" s="294"/>
      <c r="C164" s="295" t="s">
        <v>3402</v>
      </c>
      <c r="D164" s="295"/>
      <c r="E164" s="296"/>
      <c r="F164" s="297">
        <v>3.55</v>
      </c>
      <c r="G164" s="298"/>
      <c r="H164" s="299"/>
      <c r="I164" s="300"/>
      <c r="J164" s="298"/>
      <c r="K164" s="298"/>
      <c r="L164" s="298"/>
      <c r="M164" s="301"/>
      <c r="N164" s="298"/>
      <c r="O164" s="298"/>
      <c r="P164" s="393"/>
    </row>
    <row r="165" spans="1:16" outlineLevel="3" x14ac:dyDescent="0.2">
      <c r="A165" s="293"/>
      <c r="B165" s="294"/>
      <c r="C165" s="295" t="s">
        <v>3403</v>
      </c>
      <c r="D165" s="295"/>
      <c r="E165" s="296"/>
      <c r="F165" s="297">
        <v>0.15</v>
      </c>
      <c r="G165" s="298"/>
      <c r="H165" s="299"/>
      <c r="I165" s="300"/>
      <c r="J165" s="298"/>
      <c r="K165" s="298"/>
      <c r="L165" s="298"/>
      <c r="M165" s="301"/>
      <c r="N165" s="298"/>
      <c r="O165" s="298"/>
      <c r="P165" s="393"/>
    </row>
    <row r="166" spans="1:16" outlineLevel="3" x14ac:dyDescent="0.2">
      <c r="A166" s="293"/>
      <c r="B166" s="294"/>
      <c r="C166" s="295" t="s">
        <v>3287</v>
      </c>
      <c r="D166" s="295"/>
      <c r="E166" s="296"/>
      <c r="F166" s="297">
        <v>21.85</v>
      </c>
      <c r="G166" s="298"/>
      <c r="H166" s="299"/>
      <c r="I166" s="300"/>
      <c r="J166" s="298"/>
      <c r="K166" s="298"/>
      <c r="L166" s="298"/>
      <c r="M166" s="301"/>
      <c r="N166" s="298"/>
      <c r="O166" s="298"/>
      <c r="P166" s="393"/>
    </row>
    <row r="167" spans="1:16" outlineLevel="3" x14ac:dyDescent="0.2">
      <c r="A167" s="293"/>
      <c r="B167" s="294"/>
      <c r="C167" s="295" t="s">
        <v>3304</v>
      </c>
      <c r="D167" s="295"/>
      <c r="E167" s="296"/>
      <c r="F167" s="297"/>
      <c r="G167" s="298"/>
      <c r="H167" s="299"/>
      <c r="I167" s="300"/>
      <c r="J167" s="298"/>
      <c r="K167" s="298"/>
      <c r="L167" s="298"/>
      <c r="M167" s="301"/>
      <c r="N167" s="298"/>
      <c r="O167" s="298"/>
      <c r="P167" s="393"/>
    </row>
    <row r="168" spans="1:16" outlineLevel="3" x14ac:dyDescent="0.2">
      <c r="A168" s="293"/>
      <c r="B168" s="294"/>
      <c r="C168" s="295" t="s">
        <v>3404</v>
      </c>
      <c r="D168" s="295"/>
      <c r="E168" s="296"/>
      <c r="F168" s="297">
        <v>3</v>
      </c>
      <c r="G168" s="298"/>
      <c r="H168" s="299"/>
      <c r="I168" s="300"/>
      <c r="J168" s="298"/>
      <c r="K168" s="298"/>
      <c r="L168" s="298"/>
      <c r="M168" s="301"/>
      <c r="N168" s="298"/>
      <c r="O168" s="298"/>
      <c r="P168" s="393"/>
    </row>
    <row r="169" spans="1:16" outlineLevel="3" x14ac:dyDescent="0.2">
      <c r="A169" s="293"/>
      <c r="B169" s="294"/>
      <c r="C169" s="295" t="s">
        <v>3405</v>
      </c>
      <c r="D169" s="295"/>
      <c r="E169" s="296"/>
      <c r="F169" s="297">
        <v>4</v>
      </c>
      <c r="G169" s="298"/>
      <c r="H169" s="299"/>
      <c r="I169" s="300"/>
      <c r="J169" s="298"/>
      <c r="K169" s="298"/>
      <c r="L169" s="298"/>
      <c r="M169" s="301"/>
      <c r="N169" s="298"/>
      <c r="O169" s="298"/>
      <c r="P169" s="393"/>
    </row>
    <row r="170" spans="1:16" outlineLevel="3" x14ac:dyDescent="0.2">
      <c r="A170" s="293"/>
      <c r="B170" s="294"/>
      <c r="C170" s="295" t="s">
        <v>3282</v>
      </c>
      <c r="D170" s="295"/>
      <c r="E170" s="296"/>
      <c r="F170" s="297"/>
      <c r="G170" s="298"/>
      <c r="H170" s="299"/>
      <c r="I170" s="300"/>
      <c r="J170" s="298"/>
      <c r="K170" s="298"/>
      <c r="L170" s="298"/>
      <c r="M170" s="301"/>
      <c r="N170" s="298"/>
      <c r="O170" s="298"/>
      <c r="P170" s="393"/>
    </row>
    <row r="171" spans="1:16" outlineLevel="3" x14ac:dyDescent="0.2">
      <c r="A171" s="293"/>
      <c r="B171" s="294"/>
      <c r="C171" s="295" t="s">
        <v>3406</v>
      </c>
      <c r="D171" s="295"/>
      <c r="E171" s="296"/>
      <c r="F171" s="297">
        <v>5</v>
      </c>
      <c r="G171" s="298"/>
      <c r="H171" s="299"/>
      <c r="I171" s="300"/>
      <c r="J171" s="298"/>
      <c r="K171" s="298"/>
      <c r="L171" s="298"/>
      <c r="M171" s="301"/>
      <c r="N171" s="298"/>
      <c r="O171" s="298"/>
      <c r="P171" s="393"/>
    </row>
    <row r="172" spans="1:16" outlineLevel="3" x14ac:dyDescent="0.2">
      <c r="A172" s="293"/>
      <c r="B172" s="294"/>
      <c r="C172" s="295" t="s">
        <v>3407</v>
      </c>
      <c r="D172" s="295"/>
      <c r="E172" s="296"/>
      <c r="F172" s="297">
        <v>1</v>
      </c>
      <c r="G172" s="298"/>
      <c r="H172" s="299"/>
      <c r="I172" s="300"/>
      <c r="J172" s="298"/>
      <c r="K172" s="298"/>
      <c r="L172" s="298"/>
      <c r="M172" s="301"/>
      <c r="N172" s="298"/>
      <c r="O172" s="298"/>
      <c r="P172" s="393"/>
    </row>
    <row r="173" spans="1:16" outlineLevel="3" x14ac:dyDescent="0.2">
      <c r="A173" s="293"/>
      <c r="B173" s="294"/>
      <c r="C173" s="295" t="s">
        <v>3408</v>
      </c>
      <c r="D173" s="295"/>
      <c r="E173" s="296"/>
      <c r="F173" s="297">
        <v>1</v>
      </c>
      <c r="G173" s="298"/>
      <c r="H173" s="299"/>
      <c r="I173" s="300"/>
      <c r="J173" s="298"/>
      <c r="K173" s="298"/>
      <c r="L173" s="298"/>
      <c r="M173" s="301"/>
      <c r="N173" s="298"/>
      <c r="O173" s="298"/>
      <c r="P173" s="393"/>
    </row>
    <row r="174" spans="1:16" outlineLevel="3" x14ac:dyDescent="0.2">
      <c r="A174" s="293"/>
      <c r="B174" s="294"/>
      <c r="C174" s="295" t="s">
        <v>3286</v>
      </c>
      <c r="D174" s="295"/>
      <c r="E174" s="296"/>
      <c r="F174" s="297"/>
      <c r="G174" s="298"/>
      <c r="H174" s="299"/>
      <c r="I174" s="300"/>
      <c r="J174" s="298"/>
      <c r="K174" s="298"/>
      <c r="L174" s="298"/>
      <c r="M174" s="301"/>
      <c r="N174" s="298"/>
      <c r="O174" s="298"/>
      <c r="P174" s="393"/>
    </row>
    <row r="175" spans="1:16" outlineLevel="3" x14ac:dyDescent="0.2">
      <c r="A175" s="293"/>
      <c r="B175" s="294"/>
      <c r="C175" s="295" t="s">
        <v>3287</v>
      </c>
      <c r="D175" s="295"/>
      <c r="E175" s="296"/>
      <c r="F175" s="297">
        <v>14</v>
      </c>
      <c r="G175" s="298"/>
      <c r="H175" s="299"/>
      <c r="I175" s="300"/>
      <c r="J175" s="298"/>
      <c r="K175" s="298"/>
      <c r="L175" s="298"/>
      <c r="M175" s="301"/>
      <c r="N175" s="298"/>
      <c r="O175" s="298"/>
      <c r="P175" s="393"/>
    </row>
    <row r="176" spans="1:16" outlineLevel="3" x14ac:dyDescent="0.2">
      <c r="A176" s="293"/>
      <c r="B176" s="294"/>
      <c r="C176" s="295" t="s">
        <v>3409</v>
      </c>
      <c r="D176" s="295"/>
      <c r="E176" s="296"/>
      <c r="F176" s="297"/>
      <c r="G176" s="298"/>
      <c r="H176" s="299"/>
      <c r="I176" s="300"/>
      <c r="J176" s="298"/>
      <c r="K176" s="298"/>
      <c r="L176" s="298"/>
      <c r="M176" s="301"/>
      <c r="N176" s="298"/>
      <c r="O176" s="298"/>
      <c r="P176" s="393"/>
    </row>
    <row r="177" spans="1:16" outlineLevel="3" x14ac:dyDescent="0.2">
      <c r="A177" s="293"/>
      <c r="B177" s="294"/>
      <c r="C177" s="295" t="s">
        <v>3410</v>
      </c>
      <c r="D177" s="295"/>
      <c r="E177" s="296"/>
      <c r="F177" s="297">
        <v>4.96</v>
      </c>
      <c r="G177" s="298"/>
      <c r="H177" s="299"/>
      <c r="I177" s="300"/>
      <c r="J177" s="298"/>
      <c r="K177" s="298"/>
      <c r="L177" s="298"/>
      <c r="M177" s="301"/>
      <c r="N177" s="298"/>
      <c r="O177" s="298"/>
      <c r="P177" s="393"/>
    </row>
    <row r="178" spans="1:16" outlineLevel="3" x14ac:dyDescent="0.2">
      <c r="A178" s="293"/>
      <c r="B178" s="294"/>
      <c r="C178" s="295" t="s">
        <v>3411</v>
      </c>
      <c r="D178" s="295"/>
      <c r="E178" s="296"/>
      <c r="F178" s="297">
        <v>4.8499999999999996</v>
      </c>
      <c r="G178" s="298"/>
      <c r="H178" s="299"/>
      <c r="I178" s="300"/>
      <c r="J178" s="298"/>
      <c r="K178" s="298"/>
      <c r="L178" s="298"/>
      <c r="M178" s="301"/>
      <c r="N178" s="298"/>
      <c r="O178" s="298"/>
      <c r="P178" s="393"/>
    </row>
    <row r="179" spans="1:16" outlineLevel="3" x14ac:dyDescent="0.2">
      <c r="A179" s="293"/>
      <c r="B179" s="294"/>
      <c r="C179" s="295" t="s">
        <v>3282</v>
      </c>
      <c r="D179" s="295"/>
      <c r="E179" s="296"/>
      <c r="F179" s="297"/>
      <c r="G179" s="298"/>
      <c r="H179" s="299"/>
      <c r="I179" s="300"/>
      <c r="J179" s="298"/>
      <c r="K179" s="298"/>
      <c r="L179" s="298"/>
      <c r="M179" s="301"/>
      <c r="N179" s="298"/>
      <c r="O179" s="298"/>
      <c r="P179" s="393"/>
    </row>
    <row r="180" spans="1:16" outlineLevel="3" x14ac:dyDescent="0.2">
      <c r="A180" s="293"/>
      <c r="B180" s="294"/>
      <c r="C180" s="295" t="s">
        <v>3412</v>
      </c>
      <c r="D180" s="295"/>
      <c r="E180" s="296"/>
      <c r="F180" s="297">
        <v>4.0999999999999996</v>
      </c>
      <c r="G180" s="298"/>
      <c r="H180" s="299"/>
      <c r="I180" s="300"/>
      <c r="J180" s="298"/>
      <c r="K180" s="298"/>
      <c r="L180" s="298"/>
      <c r="M180" s="301"/>
      <c r="N180" s="298"/>
      <c r="O180" s="298"/>
      <c r="P180" s="393"/>
    </row>
    <row r="181" spans="1:16" outlineLevel="3" x14ac:dyDescent="0.2">
      <c r="A181" s="293"/>
      <c r="B181" s="294"/>
      <c r="C181" s="295" t="s">
        <v>3293</v>
      </c>
      <c r="D181" s="295"/>
      <c r="E181" s="296"/>
      <c r="F181" s="297"/>
      <c r="G181" s="298"/>
      <c r="H181" s="299"/>
      <c r="I181" s="300"/>
      <c r="J181" s="298"/>
      <c r="K181" s="298"/>
      <c r="L181" s="298"/>
      <c r="M181" s="301"/>
      <c r="N181" s="298"/>
      <c r="O181" s="298"/>
      <c r="P181" s="393"/>
    </row>
    <row r="182" spans="1:16" outlineLevel="3" x14ac:dyDescent="0.2">
      <c r="A182" s="293"/>
      <c r="B182" s="294"/>
      <c r="C182" s="295" t="s">
        <v>3413</v>
      </c>
      <c r="D182" s="295"/>
      <c r="E182" s="296"/>
      <c r="F182" s="297">
        <v>0.79</v>
      </c>
      <c r="G182" s="298"/>
      <c r="H182" s="299"/>
      <c r="I182" s="300"/>
      <c r="J182" s="298"/>
      <c r="K182" s="298"/>
      <c r="L182" s="298"/>
      <c r="M182" s="301"/>
      <c r="N182" s="298"/>
      <c r="O182" s="298"/>
      <c r="P182" s="393"/>
    </row>
    <row r="183" spans="1:16" outlineLevel="3" x14ac:dyDescent="0.2">
      <c r="A183" s="293"/>
      <c r="B183" s="294"/>
      <c r="C183" s="295" t="s">
        <v>3286</v>
      </c>
      <c r="D183" s="295"/>
      <c r="E183" s="296"/>
      <c r="F183" s="297"/>
      <c r="G183" s="298"/>
      <c r="H183" s="299"/>
      <c r="I183" s="300"/>
      <c r="J183" s="298"/>
      <c r="K183" s="298"/>
      <c r="L183" s="298"/>
      <c r="M183" s="301"/>
      <c r="N183" s="298"/>
      <c r="O183" s="298"/>
      <c r="P183" s="393"/>
    </row>
    <row r="184" spans="1:16" outlineLevel="3" x14ac:dyDescent="0.2">
      <c r="A184" s="293"/>
      <c r="B184" s="294"/>
      <c r="C184" s="295" t="s">
        <v>3287</v>
      </c>
      <c r="D184" s="295"/>
      <c r="E184" s="296"/>
      <c r="F184" s="297">
        <v>14.7</v>
      </c>
      <c r="G184" s="298"/>
      <c r="H184" s="299"/>
      <c r="I184" s="300"/>
      <c r="J184" s="298"/>
      <c r="K184" s="298"/>
      <c r="L184" s="298"/>
      <c r="M184" s="301"/>
      <c r="N184" s="298"/>
      <c r="O184" s="298"/>
      <c r="P184" s="393"/>
    </row>
    <row r="185" spans="1:16" outlineLevel="3" x14ac:dyDescent="0.2">
      <c r="A185" s="293"/>
      <c r="B185" s="294"/>
      <c r="C185" s="295" t="s">
        <v>3311</v>
      </c>
      <c r="D185" s="295"/>
      <c r="E185" s="296"/>
      <c r="F185" s="297"/>
      <c r="G185" s="298"/>
      <c r="H185" s="299"/>
      <c r="I185" s="300"/>
      <c r="J185" s="298"/>
      <c r="K185" s="298"/>
      <c r="L185" s="298"/>
      <c r="M185" s="301"/>
      <c r="N185" s="298"/>
      <c r="O185" s="298"/>
      <c r="P185" s="393"/>
    </row>
    <row r="186" spans="1:16" outlineLevel="3" x14ac:dyDescent="0.2">
      <c r="A186" s="293"/>
      <c r="B186" s="294"/>
      <c r="C186" s="295" t="s">
        <v>3414</v>
      </c>
      <c r="D186" s="295"/>
      <c r="E186" s="296"/>
      <c r="F186" s="297">
        <v>2</v>
      </c>
      <c r="G186" s="298"/>
      <c r="H186" s="299"/>
      <c r="I186" s="300"/>
      <c r="J186" s="298"/>
      <c r="K186" s="298"/>
      <c r="L186" s="298"/>
      <c r="M186" s="301"/>
      <c r="N186" s="298"/>
      <c r="O186" s="298"/>
      <c r="P186" s="393"/>
    </row>
    <row r="187" spans="1:16" outlineLevel="3" x14ac:dyDescent="0.2">
      <c r="A187" s="293"/>
      <c r="B187" s="294"/>
      <c r="C187" s="295" t="s">
        <v>3415</v>
      </c>
      <c r="D187" s="295"/>
      <c r="E187" s="296"/>
      <c r="F187" s="297">
        <v>2</v>
      </c>
      <c r="G187" s="298"/>
      <c r="H187" s="299"/>
      <c r="I187" s="300"/>
      <c r="J187" s="298"/>
      <c r="K187" s="298"/>
      <c r="L187" s="298"/>
      <c r="M187" s="301"/>
      <c r="N187" s="298"/>
      <c r="O187" s="298"/>
      <c r="P187" s="393"/>
    </row>
    <row r="188" spans="1:16" outlineLevel="3" x14ac:dyDescent="0.2">
      <c r="A188" s="293"/>
      <c r="B188" s="294"/>
      <c r="C188" s="295" t="s">
        <v>3282</v>
      </c>
      <c r="D188" s="295"/>
      <c r="E188" s="296"/>
      <c r="F188" s="297"/>
      <c r="G188" s="298"/>
      <c r="H188" s="299"/>
      <c r="I188" s="300"/>
      <c r="J188" s="298"/>
      <c r="K188" s="298"/>
      <c r="L188" s="298"/>
      <c r="M188" s="301"/>
      <c r="N188" s="298"/>
      <c r="O188" s="298"/>
      <c r="P188" s="393"/>
    </row>
    <row r="189" spans="1:16" outlineLevel="3" x14ac:dyDescent="0.2">
      <c r="A189" s="293"/>
      <c r="B189" s="294"/>
      <c r="C189" s="295" t="s">
        <v>3416</v>
      </c>
      <c r="D189" s="295"/>
      <c r="E189" s="296"/>
      <c r="F189" s="297">
        <v>4</v>
      </c>
      <c r="G189" s="298"/>
      <c r="H189" s="299"/>
      <c r="I189" s="300"/>
      <c r="J189" s="298"/>
      <c r="K189" s="298"/>
      <c r="L189" s="298"/>
      <c r="M189" s="301"/>
      <c r="N189" s="298"/>
      <c r="O189" s="298"/>
      <c r="P189" s="393"/>
    </row>
    <row r="190" spans="1:16" outlineLevel="3" x14ac:dyDescent="0.2">
      <c r="A190" s="293"/>
      <c r="B190" s="294"/>
      <c r="C190" s="295" t="s">
        <v>3293</v>
      </c>
      <c r="D190" s="295"/>
      <c r="E190" s="296"/>
      <c r="F190" s="297"/>
      <c r="G190" s="298"/>
      <c r="H190" s="299"/>
      <c r="I190" s="300"/>
      <c r="J190" s="298"/>
      <c r="K190" s="298"/>
      <c r="L190" s="298"/>
      <c r="M190" s="301"/>
      <c r="N190" s="298"/>
      <c r="O190" s="298"/>
      <c r="P190" s="393"/>
    </row>
    <row r="191" spans="1:16" outlineLevel="3" x14ac:dyDescent="0.2">
      <c r="A191" s="293"/>
      <c r="B191" s="294"/>
      <c r="C191" s="295" t="s">
        <v>3294</v>
      </c>
      <c r="D191" s="295"/>
      <c r="E191" s="296"/>
      <c r="F191" s="297"/>
      <c r="G191" s="298"/>
      <c r="H191" s="299"/>
      <c r="I191" s="300"/>
      <c r="J191" s="298"/>
      <c r="K191" s="298"/>
      <c r="L191" s="298"/>
      <c r="M191" s="301"/>
      <c r="N191" s="298"/>
      <c r="O191" s="298"/>
      <c r="P191" s="393"/>
    </row>
    <row r="192" spans="1:16" outlineLevel="3" x14ac:dyDescent="0.2">
      <c r="A192" s="293"/>
      <c r="B192" s="294"/>
      <c r="C192" s="295" t="s">
        <v>3286</v>
      </c>
      <c r="D192" s="295"/>
      <c r="E192" s="296"/>
      <c r="F192" s="297"/>
      <c r="G192" s="298"/>
      <c r="H192" s="299"/>
      <c r="I192" s="300"/>
      <c r="J192" s="298"/>
      <c r="K192" s="298"/>
      <c r="L192" s="298"/>
      <c r="M192" s="301"/>
      <c r="N192" s="298"/>
      <c r="O192" s="298"/>
      <c r="P192" s="393"/>
    </row>
    <row r="193" spans="1:16" outlineLevel="3" x14ac:dyDescent="0.2">
      <c r="A193" s="293"/>
      <c r="B193" s="294"/>
      <c r="C193" s="295" t="s">
        <v>3287</v>
      </c>
      <c r="D193" s="295"/>
      <c r="E193" s="296"/>
      <c r="F193" s="297">
        <v>8</v>
      </c>
      <c r="G193" s="298"/>
      <c r="H193" s="299"/>
      <c r="I193" s="300"/>
      <c r="J193" s="298"/>
      <c r="K193" s="298"/>
      <c r="L193" s="298"/>
      <c r="M193" s="301"/>
      <c r="N193" s="298"/>
      <c r="O193" s="298"/>
      <c r="P193" s="393"/>
    </row>
    <row r="194" spans="1:16" ht="24" outlineLevel="2" x14ac:dyDescent="0.2">
      <c r="A194" s="282">
        <v>31</v>
      </c>
      <c r="B194" s="283" t="s">
        <v>3417</v>
      </c>
      <c r="C194" s="284" t="s">
        <v>3418</v>
      </c>
      <c r="D194" s="284"/>
      <c r="E194" s="285" t="s">
        <v>3</v>
      </c>
      <c r="F194" s="286">
        <v>12.5</v>
      </c>
      <c r="G194" s="287"/>
      <c r="H194" s="288">
        <f>F194*G194</f>
        <v>0</v>
      </c>
      <c r="I194" s="289">
        <v>1.34E-3</v>
      </c>
      <c r="J194" s="290">
        <f>ROUND(F194*I194,2)</f>
        <v>0.02</v>
      </c>
      <c r="K194" s="289">
        <v>0</v>
      </c>
      <c r="L194" s="290">
        <f>ROUND(F194*K194,2)</f>
        <v>0</v>
      </c>
      <c r="M194" s="291">
        <v>21</v>
      </c>
      <c r="N194" s="291">
        <f>H194*(M194/100)</f>
        <v>0</v>
      </c>
      <c r="O194" s="291">
        <f>H194+N194</f>
        <v>0</v>
      </c>
      <c r="P194" s="392"/>
    </row>
    <row r="195" spans="1:16" outlineLevel="3" x14ac:dyDescent="0.2">
      <c r="A195" s="293"/>
      <c r="B195" s="294"/>
      <c r="C195" s="295" t="s">
        <v>3419</v>
      </c>
      <c r="D195" s="295"/>
      <c r="E195" s="296"/>
      <c r="F195" s="297">
        <v>12.5</v>
      </c>
      <c r="G195" s="298"/>
      <c r="H195" s="299"/>
      <c r="I195" s="300"/>
      <c r="J195" s="298"/>
      <c r="K195" s="298"/>
      <c r="L195" s="298"/>
      <c r="M195" s="301"/>
      <c r="N195" s="298"/>
      <c r="O195" s="298"/>
      <c r="P195" s="393"/>
    </row>
    <row r="196" spans="1:16" ht="24" outlineLevel="2" x14ac:dyDescent="0.2">
      <c r="A196" s="282">
        <v>32</v>
      </c>
      <c r="B196" s="283" t="s">
        <v>3420</v>
      </c>
      <c r="C196" s="284" t="s">
        <v>3421</v>
      </c>
      <c r="D196" s="284"/>
      <c r="E196" s="285" t="s">
        <v>3</v>
      </c>
      <c r="F196" s="286">
        <v>125.35899999999999</v>
      </c>
      <c r="G196" s="287"/>
      <c r="H196" s="288">
        <f>F196*G196</f>
        <v>0</v>
      </c>
      <c r="I196" s="289">
        <v>1.34E-3</v>
      </c>
      <c r="J196" s="290">
        <f>ROUND(F196*I196,2)</f>
        <v>0.17</v>
      </c>
      <c r="K196" s="289">
        <v>0</v>
      </c>
      <c r="L196" s="290">
        <f>ROUND(F196*K196,2)</f>
        <v>0</v>
      </c>
      <c r="M196" s="291">
        <v>21</v>
      </c>
      <c r="N196" s="291">
        <f>H196*(M196/100)</f>
        <v>0</v>
      </c>
      <c r="O196" s="291">
        <f>H196+N196</f>
        <v>0</v>
      </c>
      <c r="P196" s="392"/>
    </row>
    <row r="197" spans="1:16" outlineLevel="3" x14ac:dyDescent="0.2">
      <c r="A197" s="293"/>
      <c r="B197" s="294"/>
      <c r="C197" s="295" t="s">
        <v>3422</v>
      </c>
      <c r="D197" s="295"/>
      <c r="E197" s="296"/>
      <c r="F197" s="297">
        <v>68.2</v>
      </c>
      <c r="G197" s="298"/>
      <c r="H197" s="299"/>
      <c r="I197" s="300"/>
      <c r="J197" s="298"/>
      <c r="K197" s="298"/>
      <c r="L197" s="298"/>
      <c r="M197" s="301"/>
      <c r="N197" s="298"/>
      <c r="O197" s="298"/>
      <c r="P197" s="393"/>
    </row>
    <row r="198" spans="1:16" outlineLevel="3" x14ac:dyDescent="0.2">
      <c r="A198" s="293"/>
      <c r="B198" s="294"/>
      <c r="C198" s="295" t="s">
        <v>3423</v>
      </c>
      <c r="D198" s="295"/>
      <c r="E198" s="296"/>
      <c r="F198" s="297">
        <v>57.158999999999999</v>
      </c>
      <c r="G198" s="298"/>
      <c r="H198" s="299"/>
      <c r="I198" s="300"/>
      <c r="J198" s="298"/>
      <c r="K198" s="298"/>
      <c r="L198" s="298"/>
      <c r="M198" s="301"/>
      <c r="N198" s="298"/>
      <c r="O198" s="298"/>
      <c r="P198" s="393"/>
    </row>
    <row r="199" spans="1:16" ht="24" outlineLevel="2" x14ac:dyDescent="0.2">
      <c r="A199" s="282">
        <v>33</v>
      </c>
      <c r="B199" s="283" t="s">
        <v>3424</v>
      </c>
      <c r="C199" s="284" t="s">
        <v>3425</v>
      </c>
      <c r="D199" s="284"/>
      <c r="E199" s="285" t="s">
        <v>3</v>
      </c>
      <c r="F199" s="286">
        <v>36.549999999999997</v>
      </c>
      <c r="G199" s="287"/>
      <c r="H199" s="288">
        <f>F199*G199</f>
        <v>0</v>
      </c>
      <c r="I199" s="289">
        <v>1.34E-3</v>
      </c>
      <c r="J199" s="290">
        <f>ROUND(F199*I199,2)</f>
        <v>0.05</v>
      </c>
      <c r="K199" s="289">
        <v>0</v>
      </c>
      <c r="L199" s="290">
        <f>ROUND(F199*K199,2)</f>
        <v>0</v>
      </c>
      <c r="M199" s="291">
        <v>21</v>
      </c>
      <c r="N199" s="291">
        <f>H199*(M199/100)</f>
        <v>0</v>
      </c>
      <c r="O199" s="291">
        <f>H199+N199</f>
        <v>0</v>
      </c>
      <c r="P199" s="392"/>
    </row>
    <row r="200" spans="1:16" outlineLevel="3" x14ac:dyDescent="0.2">
      <c r="A200" s="293"/>
      <c r="B200" s="294"/>
      <c r="C200" s="295" t="s">
        <v>3426</v>
      </c>
      <c r="D200" s="295"/>
      <c r="E200" s="296"/>
      <c r="F200" s="297">
        <v>21.85</v>
      </c>
      <c r="G200" s="298"/>
      <c r="H200" s="299"/>
      <c r="I200" s="300"/>
      <c r="J200" s="298"/>
      <c r="K200" s="298"/>
      <c r="L200" s="298"/>
      <c r="M200" s="301"/>
      <c r="N200" s="298"/>
      <c r="O200" s="298"/>
      <c r="P200" s="393"/>
    </row>
    <row r="201" spans="1:16" outlineLevel="3" x14ac:dyDescent="0.2">
      <c r="A201" s="293"/>
      <c r="B201" s="294"/>
      <c r="C201" s="295" t="s">
        <v>3427</v>
      </c>
      <c r="D201" s="295"/>
      <c r="E201" s="296"/>
      <c r="F201" s="297">
        <v>14.7</v>
      </c>
      <c r="G201" s="298"/>
      <c r="H201" s="299"/>
      <c r="I201" s="300"/>
      <c r="J201" s="298"/>
      <c r="K201" s="298"/>
      <c r="L201" s="298"/>
      <c r="M201" s="301"/>
      <c r="N201" s="298"/>
      <c r="O201" s="298"/>
      <c r="P201" s="393"/>
    </row>
    <row r="202" spans="1:16" ht="24" outlineLevel="2" x14ac:dyDescent="0.2">
      <c r="A202" s="282">
        <v>34</v>
      </c>
      <c r="B202" s="283" t="s">
        <v>3428</v>
      </c>
      <c r="C202" s="284" t="s">
        <v>3429</v>
      </c>
      <c r="D202" s="284"/>
      <c r="E202" s="285" t="s">
        <v>3</v>
      </c>
      <c r="F202" s="286">
        <v>12.5</v>
      </c>
      <c r="G202" s="287"/>
      <c r="H202" s="288">
        <f>F202*G202</f>
        <v>0</v>
      </c>
      <c r="I202" s="289">
        <v>1.0000000000000001E-5</v>
      </c>
      <c r="J202" s="290">
        <f>ROUND(F202*I202,2)</f>
        <v>0</v>
      </c>
      <c r="K202" s="289">
        <v>0</v>
      </c>
      <c r="L202" s="290">
        <f>ROUND(F202*K202,2)</f>
        <v>0</v>
      </c>
      <c r="M202" s="291">
        <v>21</v>
      </c>
      <c r="N202" s="291">
        <f>H202*(M202/100)</f>
        <v>0</v>
      </c>
      <c r="O202" s="291">
        <f>H202+N202</f>
        <v>0</v>
      </c>
      <c r="P202" s="392"/>
    </row>
    <row r="203" spans="1:16" outlineLevel="3" x14ac:dyDescent="0.2">
      <c r="A203" s="293"/>
      <c r="B203" s="294"/>
      <c r="C203" s="295" t="s">
        <v>3419</v>
      </c>
      <c r="D203" s="295"/>
      <c r="E203" s="296"/>
      <c r="F203" s="297">
        <v>12.5</v>
      </c>
      <c r="G203" s="298"/>
      <c r="H203" s="299"/>
      <c r="I203" s="300"/>
      <c r="J203" s="298"/>
      <c r="K203" s="298"/>
      <c r="L203" s="298"/>
      <c r="M203" s="301"/>
      <c r="N203" s="298"/>
      <c r="O203" s="298"/>
      <c r="P203" s="393"/>
    </row>
    <row r="204" spans="1:16" ht="24" outlineLevel="2" x14ac:dyDescent="0.2">
      <c r="A204" s="282">
        <v>35</v>
      </c>
      <c r="B204" s="283" t="s">
        <v>3430</v>
      </c>
      <c r="C204" s="284" t="s">
        <v>3431</v>
      </c>
      <c r="D204" s="284"/>
      <c r="E204" s="285" t="s">
        <v>3</v>
      </c>
      <c r="F204" s="286">
        <v>125.35899999999999</v>
      </c>
      <c r="G204" s="287"/>
      <c r="H204" s="288">
        <f>F204*G204</f>
        <v>0</v>
      </c>
      <c r="I204" s="289">
        <v>1.0000000000000001E-5</v>
      </c>
      <c r="J204" s="290">
        <f>ROUND(F204*I204,2)</f>
        <v>0</v>
      </c>
      <c r="K204" s="289">
        <v>0</v>
      </c>
      <c r="L204" s="290">
        <f>ROUND(F204*K204,2)</f>
        <v>0</v>
      </c>
      <c r="M204" s="291">
        <v>21</v>
      </c>
      <c r="N204" s="291">
        <f>H204*(M204/100)</f>
        <v>0</v>
      </c>
      <c r="O204" s="291">
        <f>H204+N204</f>
        <v>0</v>
      </c>
      <c r="P204" s="392"/>
    </row>
    <row r="205" spans="1:16" outlineLevel="3" x14ac:dyDescent="0.2">
      <c r="A205" s="293"/>
      <c r="B205" s="294"/>
      <c r="C205" s="295" t="s">
        <v>3422</v>
      </c>
      <c r="D205" s="295"/>
      <c r="E205" s="296"/>
      <c r="F205" s="297">
        <v>68.2</v>
      </c>
      <c r="G205" s="298"/>
      <c r="H205" s="299"/>
      <c r="I205" s="300"/>
      <c r="J205" s="298"/>
      <c r="K205" s="298"/>
      <c r="L205" s="298"/>
      <c r="M205" s="301"/>
      <c r="N205" s="298"/>
      <c r="O205" s="298"/>
      <c r="P205" s="393"/>
    </row>
    <row r="206" spans="1:16" outlineLevel="3" x14ac:dyDescent="0.2">
      <c r="A206" s="293"/>
      <c r="B206" s="294"/>
      <c r="C206" s="295" t="s">
        <v>3423</v>
      </c>
      <c r="D206" s="295"/>
      <c r="E206" s="296"/>
      <c r="F206" s="297">
        <v>57.158999999999999</v>
      </c>
      <c r="G206" s="298"/>
      <c r="H206" s="299"/>
      <c r="I206" s="300"/>
      <c r="J206" s="298"/>
      <c r="K206" s="298"/>
      <c r="L206" s="298"/>
      <c r="M206" s="301"/>
      <c r="N206" s="298"/>
      <c r="O206" s="298"/>
      <c r="P206" s="393"/>
    </row>
    <row r="207" spans="1:16" ht="24" outlineLevel="2" x14ac:dyDescent="0.2">
      <c r="A207" s="282">
        <v>36</v>
      </c>
      <c r="B207" s="283" t="s">
        <v>3432</v>
      </c>
      <c r="C207" s="284" t="s">
        <v>3433</v>
      </c>
      <c r="D207" s="284"/>
      <c r="E207" s="285" t="s">
        <v>3</v>
      </c>
      <c r="F207" s="286">
        <v>36.549999999999997</v>
      </c>
      <c r="G207" s="287"/>
      <c r="H207" s="288">
        <f>F207*G207</f>
        <v>0</v>
      </c>
      <c r="I207" s="289">
        <v>1.0000000000000001E-5</v>
      </c>
      <c r="J207" s="290">
        <f>ROUND(F207*I207,2)</f>
        <v>0</v>
      </c>
      <c r="K207" s="289">
        <v>0</v>
      </c>
      <c r="L207" s="290">
        <f>ROUND(F207*K207,2)</f>
        <v>0</v>
      </c>
      <c r="M207" s="291">
        <v>21</v>
      </c>
      <c r="N207" s="291">
        <f>H207*(M207/100)</f>
        <v>0</v>
      </c>
      <c r="O207" s="291">
        <f>H207+N207</f>
        <v>0</v>
      </c>
      <c r="P207" s="392"/>
    </row>
    <row r="208" spans="1:16" outlineLevel="3" x14ac:dyDescent="0.2">
      <c r="A208" s="293"/>
      <c r="B208" s="294"/>
      <c r="C208" s="295" t="s">
        <v>3426</v>
      </c>
      <c r="D208" s="295"/>
      <c r="E208" s="296"/>
      <c r="F208" s="297">
        <v>21.85</v>
      </c>
      <c r="G208" s="298"/>
      <c r="H208" s="299"/>
      <c r="I208" s="300"/>
      <c r="J208" s="298"/>
      <c r="K208" s="298"/>
      <c r="L208" s="298"/>
      <c r="M208" s="301"/>
      <c r="N208" s="298"/>
      <c r="O208" s="298"/>
      <c r="P208" s="393"/>
    </row>
    <row r="209" spans="1:16" outlineLevel="3" x14ac:dyDescent="0.2">
      <c r="A209" s="293"/>
      <c r="B209" s="294"/>
      <c r="C209" s="295" t="s">
        <v>3427</v>
      </c>
      <c r="D209" s="295"/>
      <c r="E209" s="296"/>
      <c r="F209" s="297">
        <v>14.7</v>
      </c>
      <c r="G209" s="298"/>
      <c r="H209" s="299"/>
      <c r="I209" s="300"/>
      <c r="J209" s="298"/>
      <c r="K209" s="298"/>
      <c r="L209" s="298"/>
      <c r="M209" s="301"/>
      <c r="N209" s="298"/>
      <c r="O209" s="298"/>
      <c r="P209" s="393"/>
    </row>
    <row r="210" spans="1:16" ht="24" outlineLevel="2" x14ac:dyDescent="0.2">
      <c r="A210" s="282">
        <v>37</v>
      </c>
      <c r="B210" s="283" t="s">
        <v>3434</v>
      </c>
      <c r="C210" s="284" t="s">
        <v>3435</v>
      </c>
      <c r="D210" s="284"/>
      <c r="E210" s="285" t="s">
        <v>3</v>
      </c>
      <c r="F210" s="286">
        <v>12.5</v>
      </c>
      <c r="G210" s="287"/>
      <c r="H210" s="288">
        <f>F210*G210</f>
        <v>0</v>
      </c>
      <c r="I210" s="289">
        <v>0</v>
      </c>
      <c r="J210" s="290">
        <f>ROUND(F210*I210,2)</f>
        <v>0</v>
      </c>
      <c r="K210" s="289">
        <v>0</v>
      </c>
      <c r="L210" s="290">
        <f>ROUND(F210*K210,2)</f>
        <v>0</v>
      </c>
      <c r="M210" s="291">
        <v>21</v>
      </c>
      <c r="N210" s="291">
        <f>H210*(M210/100)</f>
        <v>0</v>
      </c>
      <c r="O210" s="291">
        <f>H210+N210</f>
        <v>0</v>
      </c>
      <c r="P210" s="392"/>
    </row>
    <row r="211" spans="1:16" outlineLevel="3" x14ac:dyDescent="0.2">
      <c r="A211" s="293"/>
      <c r="B211" s="294"/>
      <c r="C211" s="295" t="s">
        <v>3419</v>
      </c>
      <c r="D211" s="295"/>
      <c r="E211" s="296"/>
      <c r="F211" s="297">
        <v>12.5</v>
      </c>
      <c r="G211" s="298"/>
      <c r="H211" s="299"/>
      <c r="I211" s="300"/>
      <c r="J211" s="298"/>
      <c r="K211" s="298"/>
      <c r="L211" s="298"/>
      <c r="M211" s="301"/>
      <c r="N211" s="298"/>
      <c r="O211" s="298"/>
      <c r="P211" s="393"/>
    </row>
    <row r="212" spans="1:16" ht="24" outlineLevel="2" x14ac:dyDescent="0.2">
      <c r="A212" s="282">
        <v>38</v>
      </c>
      <c r="B212" s="283" t="s">
        <v>3436</v>
      </c>
      <c r="C212" s="284" t="s">
        <v>3437</v>
      </c>
      <c r="D212" s="284"/>
      <c r="E212" s="285" t="s">
        <v>3</v>
      </c>
      <c r="F212" s="286">
        <v>125.35899999999999</v>
      </c>
      <c r="G212" s="287"/>
      <c r="H212" s="288">
        <f>F212*G212</f>
        <v>0</v>
      </c>
      <c r="I212" s="289">
        <v>0</v>
      </c>
      <c r="J212" s="290">
        <f>ROUND(F212*I212,2)</f>
        <v>0</v>
      </c>
      <c r="K212" s="289">
        <v>0</v>
      </c>
      <c r="L212" s="290">
        <f>ROUND(F212*K212,2)</f>
        <v>0</v>
      </c>
      <c r="M212" s="291">
        <v>21</v>
      </c>
      <c r="N212" s="291">
        <f>H212*(M212/100)</f>
        <v>0</v>
      </c>
      <c r="O212" s="291">
        <f>H212+N212</f>
        <v>0</v>
      </c>
      <c r="P212" s="392"/>
    </row>
    <row r="213" spans="1:16" outlineLevel="3" x14ac:dyDescent="0.2">
      <c r="A213" s="293"/>
      <c r="B213" s="294"/>
      <c r="C213" s="295" t="s">
        <v>3422</v>
      </c>
      <c r="D213" s="295"/>
      <c r="E213" s="296"/>
      <c r="F213" s="297">
        <v>68.2</v>
      </c>
      <c r="G213" s="298"/>
      <c r="H213" s="299"/>
      <c r="I213" s="300"/>
      <c r="J213" s="298"/>
      <c r="K213" s="298"/>
      <c r="L213" s="298"/>
      <c r="M213" s="301"/>
      <c r="N213" s="298"/>
      <c r="O213" s="298"/>
      <c r="P213" s="393"/>
    </row>
    <row r="214" spans="1:16" outlineLevel="3" x14ac:dyDescent="0.2">
      <c r="A214" s="293"/>
      <c r="B214" s="294"/>
      <c r="C214" s="295" t="s">
        <v>3423</v>
      </c>
      <c r="D214" s="295"/>
      <c r="E214" s="296"/>
      <c r="F214" s="297">
        <v>57.158999999999999</v>
      </c>
      <c r="G214" s="298"/>
      <c r="H214" s="299"/>
      <c r="I214" s="300"/>
      <c r="J214" s="298"/>
      <c r="K214" s="298"/>
      <c r="L214" s="298"/>
      <c r="M214" s="301"/>
      <c r="N214" s="298"/>
      <c r="O214" s="298"/>
      <c r="P214" s="393"/>
    </row>
    <row r="215" spans="1:16" ht="24" outlineLevel="2" x14ac:dyDescent="0.2">
      <c r="A215" s="282">
        <v>39</v>
      </c>
      <c r="B215" s="283" t="s">
        <v>3438</v>
      </c>
      <c r="C215" s="284" t="s">
        <v>3439</v>
      </c>
      <c r="D215" s="284"/>
      <c r="E215" s="285" t="s">
        <v>3</v>
      </c>
      <c r="F215" s="286">
        <v>58.55</v>
      </c>
      <c r="G215" s="287"/>
      <c r="H215" s="288">
        <f>F215*G215</f>
        <v>0</v>
      </c>
      <c r="I215" s="289">
        <v>0</v>
      </c>
      <c r="J215" s="290">
        <f>ROUND(F215*I215,2)</f>
        <v>0</v>
      </c>
      <c r="K215" s="289">
        <v>0</v>
      </c>
      <c r="L215" s="290">
        <f>ROUND(F215*K215,2)</f>
        <v>0</v>
      </c>
      <c r="M215" s="291">
        <v>21</v>
      </c>
      <c r="N215" s="291">
        <f>H215*(M215/100)</f>
        <v>0</v>
      </c>
      <c r="O215" s="291">
        <f>H215+N215</f>
        <v>0</v>
      </c>
      <c r="P215" s="392"/>
    </row>
    <row r="216" spans="1:16" outlineLevel="3" x14ac:dyDescent="0.2">
      <c r="A216" s="293"/>
      <c r="B216" s="294"/>
      <c r="C216" s="295" t="s">
        <v>3426</v>
      </c>
      <c r="D216" s="295"/>
      <c r="E216" s="296"/>
      <c r="F216" s="297">
        <v>21.85</v>
      </c>
      <c r="G216" s="298"/>
      <c r="H216" s="299"/>
      <c r="I216" s="300"/>
      <c r="J216" s="298"/>
      <c r="K216" s="298"/>
      <c r="L216" s="298"/>
      <c r="M216" s="301"/>
      <c r="N216" s="298"/>
      <c r="O216" s="298"/>
      <c r="P216" s="393"/>
    </row>
    <row r="217" spans="1:16" outlineLevel="3" x14ac:dyDescent="0.2">
      <c r="A217" s="293"/>
      <c r="B217" s="294"/>
      <c r="C217" s="295" t="s">
        <v>3440</v>
      </c>
      <c r="D217" s="295"/>
      <c r="E217" s="296"/>
      <c r="F217" s="297">
        <v>14</v>
      </c>
      <c r="G217" s="298"/>
      <c r="H217" s="299"/>
      <c r="I217" s="300"/>
      <c r="J217" s="298"/>
      <c r="K217" s="298"/>
      <c r="L217" s="298"/>
      <c r="M217" s="301"/>
      <c r="N217" s="298"/>
      <c r="O217" s="298"/>
      <c r="P217" s="393"/>
    </row>
    <row r="218" spans="1:16" outlineLevel="3" x14ac:dyDescent="0.2">
      <c r="A218" s="293"/>
      <c r="B218" s="294"/>
      <c r="C218" s="295" t="s">
        <v>3427</v>
      </c>
      <c r="D218" s="295"/>
      <c r="E218" s="296"/>
      <c r="F218" s="297">
        <v>14.7</v>
      </c>
      <c r="G218" s="298"/>
      <c r="H218" s="299"/>
      <c r="I218" s="300"/>
      <c r="J218" s="298"/>
      <c r="K218" s="298"/>
      <c r="L218" s="298"/>
      <c r="M218" s="301"/>
      <c r="N218" s="298"/>
      <c r="O218" s="298"/>
      <c r="P218" s="393"/>
    </row>
    <row r="219" spans="1:16" outlineLevel="3" x14ac:dyDescent="0.2">
      <c r="A219" s="293"/>
      <c r="B219" s="294"/>
      <c r="C219" s="295" t="s">
        <v>3441</v>
      </c>
      <c r="D219" s="295"/>
      <c r="E219" s="296"/>
      <c r="F219" s="297">
        <v>8</v>
      </c>
      <c r="G219" s="298"/>
      <c r="H219" s="299"/>
      <c r="I219" s="300"/>
      <c r="J219" s="298"/>
      <c r="K219" s="298"/>
      <c r="L219" s="298"/>
      <c r="M219" s="301"/>
      <c r="N219" s="298"/>
      <c r="O219" s="298"/>
      <c r="P219" s="393"/>
    </row>
    <row r="220" spans="1:16" ht="48" outlineLevel="2" x14ac:dyDescent="0.2">
      <c r="A220" s="282">
        <v>40</v>
      </c>
      <c r="B220" s="283" t="s">
        <v>3442</v>
      </c>
      <c r="C220" s="284" t="s">
        <v>3443</v>
      </c>
      <c r="D220" s="284" t="s">
        <v>3444</v>
      </c>
      <c r="E220" s="285" t="s">
        <v>26</v>
      </c>
      <c r="F220" s="286">
        <v>23</v>
      </c>
      <c r="G220" s="287"/>
      <c r="H220" s="288">
        <f>F220*G220</f>
        <v>0</v>
      </c>
      <c r="I220" s="289">
        <v>3.4000000000000002E-4</v>
      </c>
      <c r="J220" s="290">
        <f>ROUND(F220*I220,2)</f>
        <v>0.01</v>
      </c>
      <c r="K220" s="289">
        <v>0.13800000000000001</v>
      </c>
      <c r="L220" s="290">
        <f>ROUND(F220*K220,2)</f>
        <v>3.17</v>
      </c>
      <c r="M220" s="291">
        <v>21</v>
      </c>
      <c r="N220" s="291">
        <f>H220*(M220/100)</f>
        <v>0</v>
      </c>
      <c r="O220" s="291">
        <f>H220+N220</f>
        <v>0</v>
      </c>
      <c r="P220" s="392"/>
    </row>
    <row r="221" spans="1:16" outlineLevel="3" x14ac:dyDescent="0.2">
      <c r="A221" s="293"/>
      <c r="B221" s="294"/>
      <c r="C221" s="295" t="s">
        <v>3279</v>
      </c>
      <c r="D221" s="295"/>
      <c r="E221" s="296"/>
      <c r="F221" s="297"/>
      <c r="G221" s="298"/>
      <c r="H221" s="299"/>
      <c r="I221" s="300"/>
      <c r="J221" s="298"/>
      <c r="K221" s="298"/>
      <c r="L221" s="298"/>
      <c r="M221" s="301"/>
      <c r="N221" s="298"/>
      <c r="O221" s="298"/>
      <c r="P221" s="393"/>
    </row>
    <row r="222" spans="1:16" outlineLevel="3" x14ac:dyDescent="0.2">
      <c r="A222" s="293"/>
      <c r="B222" s="294"/>
      <c r="C222" s="295" t="s">
        <v>3280</v>
      </c>
      <c r="D222" s="295"/>
      <c r="E222" s="296"/>
      <c r="F222" s="297">
        <v>5</v>
      </c>
      <c r="G222" s="298"/>
      <c r="H222" s="299"/>
      <c r="I222" s="300"/>
      <c r="J222" s="298"/>
      <c r="K222" s="298"/>
      <c r="L222" s="298"/>
      <c r="M222" s="301"/>
      <c r="N222" s="298"/>
      <c r="O222" s="298"/>
      <c r="P222" s="393"/>
    </row>
    <row r="223" spans="1:16" outlineLevel="3" x14ac:dyDescent="0.2">
      <c r="A223" s="293"/>
      <c r="B223" s="294"/>
      <c r="C223" s="295" t="s">
        <v>3281</v>
      </c>
      <c r="D223" s="295"/>
      <c r="E223" s="296"/>
      <c r="F223" s="297">
        <v>6</v>
      </c>
      <c r="G223" s="298"/>
      <c r="H223" s="299"/>
      <c r="I223" s="300"/>
      <c r="J223" s="298"/>
      <c r="K223" s="298"/>
      <c r="L223" s="298"/>
      <c r="M223" s="301"/>
      <c r="N223" s="298"/>
      <c r="O223" s="298"/>
      <c r="P223" s="393"/>
    </row>
    <row r="224" spans="1:16" outlineLevel="3" x14ac:dyDescent="0.2">
      <c r="A224" s="293"/>
      <c r="B224" s="294"/>
      <c r="C224" s="295" t="s">
        <v>3282</v>
      </c>
      <c r="D224" s="295"/>
      <c r="E224" s="296"/>
      <c r="F224" s="297"/>
      <c r="G224" s="298"/>
      <c r="H224" s="299"/>
      <c r="I224" s="300"/>
      <c r="J224" s="298"/>
      <c r="K224" s="298"/>
      <c r="L224" s="298"/>
      <c r="M224" s="301"/>
      <c r="N224" s="298"/>
      <c r="O224" s="298"/>
      <c r="P224" s="393"/>
    </row>
    <row r="225" spans="1:16" outlineLevel="3" x14ac:dyDescent="0.2">
      <c r="A225" s="293"/>
      <c r="B225" s="294"/>
      <c r="C225" s="295" t="s">
        <v>3283</v>
      </c>
      <c r="D225" s="295"/>
      <c r="E225" s="296"/>
      <c r="F225" s="297">
        <v>4</v>
      </c>
      <c r="G225" s="298"/>
      <c r="H225" s="299"/>
      <c r="I225" s="300"/>
      <c r="J225" s="298"/>
      <c r="K225" s="298"/>
      <c r="L225" s="298"/>
      <c r="M225" s="301"/>
      <c r="N225" s="298"/>
      <c r="O225" s="298"/>
      <c r="P225" s="393"/>
    </row>
    <row r="226" spans="1:16" outlineLevel="3" x14ac:dyDescent="0.2">
      <c r="A226" s="293"/>
      <c r="B226" s="294"/>
      <c r="C226" s="295" t="s">
        <v>3284</v>
      </c>
      <c r="D226" s="295"/>
      <c r="E226" s="296"/>
      <c r="F226" s="297">
        <v>2</v>
      </c>
      <c r="G226" s="298"/>
      <c r="H226" s="299"/>
      <c r="I226" s="300"/>
      <c r="J226" s="298"/>
      <c r="K226" s="298"/>
      <c r="L226" s="298"/>
      <c r="M226" s="301"/>
      <c r="N226" s="298"/>
      <c r="O226" s="298"/>
      <c r="P226" s="393"/>
    </row>
    <row r="227" spans="1:16" outlineLevel="3" x14ac:dyDescent="0.2">
      <c r="A227" s="293"/>
      <c r="B227" s="294"/>
      <c r="C227" s="295" t="s">
        <v>3285</v>
      </c>
      <c r="D227" s="295"/>
      <c r="E227" s="296"/>
      <c r="F227" s="297">
        <v>4</v>
      </c>
      <c r="G227" s="298"/>
      <c r="H227" s="299"/>
      <c r="I227" s="300"/>
      <c r="J227" s="298"/>
      <c r="K227" s="298"/>
      <c r="L227" s="298"/>
      <c r="M227" s="301"/>
      <c r="N227" s="298"/>
      <c r="O227" s="298"/>
      <c r="P227" s="393"/>
    </row>
    <row r="228" spans="1:16" outlineLevel="3" x14ac:dyDescent="0.2">
      <c r="A228" s="293"/>
      <c r="B228" s="294"/>
      <c r="C228" s="295" t="s">
        <v>3286</v>
      </c>
      <c r="D228" s="295"/>
      <c r="E228" s="296"/>
      <c r="F228" s="297"/>
      <c r="G228" s="298"/>
      <c r="H228" s="299"/>
      <c r="I228" s="300"/>
      <c r="J228" s="298"/>
      <c r="K228" s="298"/>
      <c r="L228" s="298"/>
      <c r="M228" s="301"/>
      <c r="N228" s="298"/>
      <c r="O228" s="298"/>
      <c r="P228" s="393"/>
    </row>
    <row r="229" spans="1:16" outlineLevel="3" x14ac:dyDescent="0.2">
      <c r="A229" s="293"/>
      <c r="B229" s="294"/>
      <c r="C229" s="295" t="s">
        <v>3287</v>
      </c>
      <c r="D229" s="295"/>
      <c r="E229" s="296"/>
      <c r="F229" s="297">
        <v>21</v>
      </c>
      <c r="G229" s="298"/>
      <c r="H229" s="299"/>
      <c r="I229" s="300"/>
      <c r="J229" s="298"/>
      <c r="K229" s="298"/>
      <c r="L229" s="298"/>
      <c r="M229" s="301"/>
      <c r="N229" s="298"/>
      <c r="O229" s="298"/>
      <c r="P229" s="393"/>
    </row>
    <row r="230" spans="1:16" outlineLevel="3" x14ac:dyDescent="0.2">
      <c r="A230" s="293"/>
      <c r="B230" s="294"/>
      <c r="C230" s="295" t="s">
        <v>3288</v>
      </c>
      <c r="D230" s="295"/>
      <c r="E230" s="296"/>
      <c r="F230" s="297"/>
      <c r="G230" s="298"/>
      <c r="H230" s="299"/>
      <c r="I230" s="300"/>
      <c r="J230" s="298"/>
      <c r="K230" s="298"/>
      <c r="L230" s="298"/>
      <c r="M230" s="301"/>
      <c r="N230" s="298"/>
      <c r="O230" s="298"/>
      <c r="P230" s="393"/>
    </row>
    <row r="231" spans="1:16" outlineLevel="3" x14ac:dyDescent="0.2">
      <c r="A231" s="293"/>
      <c r="B231" s="294"/>
      <c r="C231" s="295" t="s">
        <v>3289</v>
      </c>
      <c r="D231" s="295"/>
      <c r="E231" s="296"/>
      <c r="F231" s="297"/>
      <c r="G231" s="298"/>
      <c r="H231" s="299"/>
      <c r="I231" s="300"/>
      <c r="J231" s="298"/>
      <c r="K231" s="298"/>
      <c r="L231" s="298"/>
      <c r="M231" s="301"/>
      <c r="N231" s="298"/>
      <c r="O231" s="298"/>
      <c r="P231" s="393"/>
    </row>
    <row r="232" spans="1:16" outlineLevel="3" x14ac:dyDescent="0.2">
      <c r="A232" s="293"/>
      <c r="B232" s="294"/>
      <c r="C232" s="295" t="s">
        <v>3290</v>
      </c>
      <c r="D232" s="295"/>
      <c r="E232" s="296"/>
      <c r="F232" s="297">
        <v>1</v>
      </c>
      <c r="G232" s="298"/>
      <c r="H232" s="299"/>
      <c r="I232" s="300"/>
      <c r="J232" s="298"/>
      <c r="K232" s="298"/>
      <c r="L232" s="298"/>
      <c r="M232" s="301"/>
      <c r="N232" s="298"/>
      <c r="O232" s="298"/>
      <c r="P232" s="393"/>
    </row>
    <row r="233" spans="1:16" outlineLevel="3" x14ac:dyDescent="0.2">
      <c r="A233" s="293"/>
      <c r="B233" s="294"/>
      <c r="C233" s="295" t="s">
        <v>3291</v>
      </c>
      <c r="D233" s="295"/>
      <c r="E233" s="296"/>
      <c r="F233" s="297">
        <v>1</v>
      </c>
      <c r="G233" s="298"/>
      <c r="H233" s="299"/>
      <c r="I233" s="300"/>
      <c r="J233" s="298"/>
      <c r="K233" s="298"/>
      <c r="L233" s="298"/>
      <c r="M233" s="301"/>
      <c r="N233" s="298"/>
      <c r="O233" s="298"/>
      <c r="P233" s="393"/>
    </row>
    <row r="234" spans="1:16" outlineLevel="3" x14ac:dyDescent="0.2">
      <c r="A234" s="293"/>
      <c r="B234" s="294"/>
      <c r="C234" s="295" t="s">
        <v>3292</v>
      </c>
      <c r="D234" s="295"/>
      <c r="E234" s="296"/>
      <c r="F234" s="297"/>
      <c r="G234" s="298"/>
      <c r="H234" s="299"/>
      <c r="I234" s="300"/>
      <c r="J234" s="298"/>
      <c r="K234" s="298"/>
      <c r="L234" s="298"/>
      <c r="M234" s="301"/>
      <c r="N234" s="298"/>
      <c r="O234" s="298"/>
      <c r="P234" s="393"/>
    </row>
    <row r="235" spans="1:16" outlineLevel="3" x14ac:dyDescent="0.2">
      <c r="A235" s="293"/>
      <c r="B235" s="294"/>
      <c r="C235" s="295" t="s">
        <v>3293</v>
      </c>
      <c r="D235" s="295"/>
      <c r="E235" s="296"/>
      <c r="F235" s="297"/>
      <c r="G235" s="298"/>
      <c r="H235" s="299"/>
      <c r="I235" s="300"/>
      <c r="J235" s="298"/>
      <c r="K235" s="298"/>
      <c r="L235" s="298"/>
      <c r="M235" s="301"/>
      <c r="N235" s="298"/>
      <c r="O235" s="298"/>
      <c r="P235" s="393"/>
    </row>
    <row r="236" spans="1:16" outlineLevel="3" x14ac:dyDescent="0.2">
      <c r="A236" s="293"/>
      <c r="B236" s="294"/>
      <c r="C236" s="295" t="s">
        <v>3294</v>
      </c>
      <c r="D236" s="295"/>
      <c r="E236" s="296"/>
      <c r="F236" s="297"/>
      <c r="G236" s="298"/>
      <c r="H236" s="299"/>
      <c r="I236" s="300"/>
      <c r="J236" s="298"/>
      <c r="K236" s="298"/>
      <c r="L236" s="298"/>
      <c r="M236" s="301"/>
      <c r="N236" s="298"/>
      <c r="O236" s="298"/>
      <c r="P236" s="393"/>
    </row>
    <row r="237" spans="1:16" outlineLevel="3" x14ac:dyDescent="0.2">
      <c r="A237" s="293"/>
      <c r="B237" s="294"/>
      <c r="C237" s="295" t="s">
        <v>3286</v>
      </c>
      <c r="D237" s="295"/>
      <c r="E237" s="296"/>
      <c r="F237" s="297"/>
      <c r="G237" s="298"/>
      <c r="H237" s="299"/>
      <c r="I237" s="300"/>
      <c r="J237" s="298"/>
      <c r="K237" s="298"/>
      <c r="L237" s="298"/>
      <c r="M237" s="301"/>
      <c r="N237" s="298"/>
      <c r="O237" s="298"/>
      <c r="P237" s="393"/>
    </row>
    <row r="238" spans="1:16" outlineLevel="3" x14ac:dyDescent="0.2">
      <c r="A238" s="293"/>
      <c r="B238" s="294"/>
      <c r="C238" s="295" t="s">
        <v>3287</v>
      </c>
      <c r="D238" s="295"/>
      <c r="E238" s="296"/>
      <c r="F238" s="297">
        <v>2</v>
      </c>
      <c r="G238" s="298"/>
      <c r="H238" s="299"/>
      <c r="I238" s="300"/>
      <c r="J238" s="298"/>
      <c r="K238" s="298"/>
      <c r="L238" s="298"/>
      <c r="M238" s="301"/>
      <c r="N238" s="298"/>
      <c r="O238" s="298"/>
      <c r="P238" s="393"/>
    </row>
    <row r="239" spans="1:16" ht="24" outlineLevel="2" x14ac:dyDescent="0.2">
      <c r="A239" s="282">
        <v>41</v>
      </c>
      <c r="B239" s="283" t="s">
        <v>3445</v>
      </c>
      <c r="C239" s="284" t="s">
        <v>3446</v>
      </c>
      <c r="D239" s="284"/>
      <c r="E239" s="285" t="s">
        <v>7</v>
      </c>
      <c r="F239" s="286">
        <v>24.6114</v>
      </c>
      <c r="G239" s="287"/>
      <c r="H239" s="288">
        <f>F239*G239</f>
        <v>0</v>
      </c>
      <c r="I239" s="289">
        <v>0</v>
      </c>
      <c r="J239" s="290">
        <f>ROUND(F239*I239,2)</f>
        <v>0</v>
      </c>
      <c r="K239" s="289">
        <v>0.05</v>
      </c>
      <c r="L239" s="290">
        <f>ROUND(F239*K239,2)</f>
        <v>1.23</v>
      </c>
      <c r="M239" s="291">
        <v>21</v>
      </c>
      <c r="N239" s="291">
        <f>H239*(M239/100)</f>
        <v>0</v>
      </c>
      <c r="O239" s="291">
        <f>H239+N239</f>
        <v>0</v>
      </c>
      <c r="P239" s="392"/>
    </row>
    <row r="240" spans="1:16" outlineLevel="3" x14ac:dyDescent="0.2">
      <c r="A240" s="293"/>
      <c r="B240" s="294"/>
      <c r="C240" s="295" t="s">
        <v>3339</v>
      </c>
      <c r="D240" s="295"/>
      <c r="E240" s="296"/>
      <c r="F240" s="297">
        <v>24.6114</v>
      </c>
      <c r="G240" s="298"/>
      <c r="H240" s="299"/>
      <c r="I240" s="300"/>
      <c r="J240" s="298"/>
      <c r="K240" s="298"/>
      <c r="L240" s="298"/>
      <c r="M240" s="301"/>
      <c r="N240" s="298"/>
      <c r="O240" s="298"/>
      <c r="P240" s="393"/>
    </row>
    <row r="241" spans="1:16" ht="24" outlineLevel="2" x14ac:dyDescent="0.2">
      <c r="A241" s="282">
        <v>42</v>
      </c>
      <c r="B241" s="283" t="s">
        <v>3447</v>
      </c>
      <c r="C241" s="284" t="s">
        <v>3448</v>
      </c>
      <c r="D241" s="284"/>
      <c r="E241" s="285" t="s">
        <v>7</v>
      </c>
      <c r="F241" s="286">
        <v>56.64</v>
      </c>
      <c r="G241" s="287"/>
      <c r="H241" s="288">
        <f>F241*G241</f>
        <v>0</v>
      </c>
      <c r="I241" s="289">
        <v>0</v>
      </c>
      <c r="J241" s="290">
        <f>ROUND(F241*I241,2)</f>
        <v>0</v>
      </c>
      <c r="K241" s="289">
        <v>4.5999999999999999E-2</v>
      </c>
      <c r="L241" s="290">
        <f>ROUND(F241*K241,2)</f>
        <v>2.61</v>
      </c>
      <c r="M241" s="291">
        <v>21</v>
      </c>
      <c r="N241" s="291">
        <f>H241*(M241/100)</f>
        <v>0</v>
      </c>
      <c r="O241" s="291">
        <f>H241+N241</f>
        <v>0</v>
      </c>
      <c r="P241" s="392"/>
    </row>
    <row r="242" spans="1:16" outlineLevel="3" x14ac:dyDescent="0.2">
      <c r="A242" s="293"/>
      <c r="B242" s="294"/>
      <c r="C242" s="295" t="s">
        <v>3338</v>
      </c>
      <c r="D242" s="295"/>
      <c r="E242" s="296"/>
      <c r="F242" s="297">
        <v>56.64</v>
      </c>
      <c r="G242" s="298"/>
      <c r="H242" s="299"/>
      <c r="I242" s="300"/>
      <c r="J242" s="298"/>
      <c r="K242" s="298"/>
      <c r="L242" s="298"/>
      <c r="M242" s="301"/>
      <c r="N242" s="298"/>
      <c r="O242" s="298"/>
      <c r="P242" s="393"/>
    </row>
    <row r="243" spans="1:16" ht="24" outlineLevel="2" x14ac:dyDescent="0.2">
      <c r="A243" s="282">
        <v>43</v>
      </c>
      <c r="B243" s="283" t="s">
        <v>3449</v>
      </c>
      <c r="C243" s="284" t="s">
        <v>3450</v>
      </c>
      <c r="D243" s="284"/>
      <c r="E243" s="285" t="s">
        <v>7</v>
      </c>
      <c r="F243" s="286">
        <v>103.12139999999999</v>
      </c>
      <c r="G243" s="287"/>
      <c r="H243" s="288">
        <f>F243*G243</f>
        <v>0</v>
      </c>
      <c r="I243" s="289">
        <v>0</v>
      </c>
      <c r="J243" s="290">
        <f>ROUND(F243*I243,2)</f>
        <v>0</v>
      </c>
      <c r="K243" s="289">
        <v>1.4E-2</v>
      </c>
      <c r="L243" s="290">
        <f>ROUND(F243*K243,2)</f>
        <v>1.44</v>
      </c>
      <c r="M243" s="291">
        <v>21</v>
      </c>
      <c r="N243" s="291">
        <f>H243*(M243/100)</f>
        <v>0</v>
      </c>
      <c r="O243" s="291">
        <f>H243+N243</f>
        <v>0</v>
      </c>
      <c r="P243" s="392"/>
    </row>
    <row r="244" spans="1:16" outlineLevel="3" x14ac:dyDescent="0.2">
      <c r="A244" s="293"/>
      <c r="B244" s="294"/>
      <c r="C244" s="295" t="s">
        <v>3339</v>
      </c>
      <c r="D244" s="295"/>
      <c r="E244" s="296"/>
      <c r="F244" s="297">
        <v>24.6114</v>
      </c>
      <c r="G244" s="298"/>
      <c r="H244" s="299"/>
      <c r="I244" s="300"/>
      <c r="J244" s="298"/>
      <c r="K244" s="298"/>
      <c r="L244" s="298"/>
      <c r="M244" s="301"/>
      <c r="N244" s="298"/>
      <c r="O244" s="298"/>
      <c r="P244" s="393"/>
    </row>
    <row r="245" spans="1:16" outlineLevel="3" x14ac:dyDescent="0.2">
      <c r="A245" s="293"/>
      <c r="B245" s="294"/>
      <c r="C245" s="295" t="s">
        <v>3338</v>
      </c>
      <c r="D245" s="295"/>
      <c r="E245" s="296"/>
      <c r="F245" s="297">
        <v>56.64</v>
      </c>
      <c r="G245" s="298"/>
      <c r="H245" s="299"/>
      <c r="I245" s="300"/>
      <c r="J245" s="298"/>
      <c r="K245" s="298"/>
      <c r="L245" s="298"/>
      <c r="M245" s="301"/>
      <c r="N245" s="298"/>
      <c r="O245" s="298"/>
      <c r="P245" s="393"/>
    </row>
    <row r="246" spans="1:16" outlineLevel="3" x14ac:dyDescent="0.2">
      <c r="A246" s="293"/>
      <c r="B246" s="294"/>
      <c r="C246" s="295" t="s">
        <v>3347</v>
      </c>
      <c r="D246" s="295"/>
      <c r="E246" s="296"/>
      <c r="F246" s="297">
        <v>21.87</v>
      </c>
      <c r="G246" s="298"/>
      <c r="H246" s="299"/>
      <c r="I246" s="300"/>
      <c r="J246" s="298"/>
      <c r="K246" s="298"/>
      <c r="L246" s="298"/>
      <c r="M246" s="301"/>
      <c r="N246" s="298"/>
      <c r="O246" s="298"/>
      <c r="P246" s="393"/>
    </row>
    <row r="247" spans="1:16" ht="24" outlineLevel="2" x14ac:dyDescent="0.2">
      <c r="A247" s="282">
        <v>44</v>
      </c>
      <c r="B247" s="283" t="s">
        <v>3451</v>
      </c>
      <c r="C247" s="284" t="s">
        <v>3452</v>
      </c>
      <c r="D247" s="284" t="s">
        <v>3453</v>
      </c>
      <c r="E247" s="285" t="s">
        <v>7</v>
      </c>
      <c r="F247" s="286">
        <v>124</v>
      </c>
      <c r="G247" s="287"/>
      <c r="H247" s="288">
        <f>F247*G247</f>
        <v>0</v>
      </c>
      <c r="I247" s="289">
        <v>0</v>
      </c>
      <c r="J247" s="290">
        <f>ROUND(F247*I247,2)</f>
        <v>0</v>
      </c>
      <c r="K247" s="289">
        <v>6.8000000000000005E-2</v>
      </c>
      <c r="L247" s="290">
        <f>ROUND(F247*K247,2)</f>
        <v>8.43</v>
      </c>
      <c r="M247" s="291">
        <v>21</v>
      </c>
      <c r="N247" s="291">
        <f>H247*(M247/100)</f>
        <v>0</v>
      </c>
      <c r="O247" s="291">
        <f>H247+N247</f>
        <v>0</v>
      </c>
      <c r="P247" s="392"/>
    </row>
    <row r="248" spans="1:16" outlineLevel="3" x14ac:dyDescent="0.2">
      <c r="A248" s="293"/>
      <c r="B248" s="294"/>
      <c r="C248" s="295" t="s">
        <v>3342</v>
      </c>
      <c r="D248" s="295"/>
      <c r="E248" s="296"/>
      <c r="F248" s="297">
        <v>124</v>
      </c>
      <c r="G248" s="298"/>
      <c r="H248" s="299"/>
      <c r="I248" s="300"/>
      <c r="J248" s="298"/>
      <c r="K248" s="298"/>
      <c r="L248" s="298"/>
      <c r="M248" s="301"/>
      <c r="N248" s="298"/>
      <c r="O248" s="298"/>
      <c r="P248" s="393"/>
    </row>
    <row r="249" spans="1:16" ht="24" outlineLevel="2" x14ac:dyDescent="0.2">
      <c r="A249" s="282">
        <v>45</v>
      </c>
      <c r="B249" s="283" t="s">
        <v>3454</v>
      </c>
      <c r="C249" s="284" t="s">
        <v>3455</v>
      </c>
      <c r="D249" s="284"/>
      <c r="E249" s="285" t="s">
        <v>7</v>
      </c>
      <c r="F249" s="286">
        <v>21.87</v>
      </c>
      <c r="G249" s="287"/>
      <c r="H249" s="288">
        <f>F249*G249</f>
        <v>0</v>
      </c>
      <c r="I249" s="289">
        <v>0</v>
      </c>
      <c r="J249" s="290">
        <f>ROUND(F249*I249,2)</f>
        <v>0</v>
      </c>
      <c r="K249" s="289">
        <v>7.2999999999999995E-2</v>
      </c>
      <c r="L249" s="290">
        <f>ROUND(F249*K249,2)</f>
        <v>1.6</v>
      </c>
      <c r="M249" s="291">
        <v>21</v>
      </c>
      <c r="N249" s="291">
        <f>H249*(M249/100)</f>
        <v>0</v>
      </c>
      <c r="O249" s="291">
        <f>H249+N249</f>
        <v>0</v>
      </c>
      <c r="P249" s="392"/>
    </row>
    <row r="250" spans="1:16" outlineLevel="3" x14ac:dyDescent="0.2">
      <c r="A250" s="293"/>
      <c r="B250" s="294"/>
      <c r="C250" s="295" t="s">
        <v>3347</v>
      </c>
      <c r="D250" s="295"/>
      <c r="E250" s="296"/>
      <c r="F250" s="297">
        <v>21.87</v>
      </c>
      <c r="G250" s="298"/>
      <c r="H250" s="299"/>
      <c r="I250" s="300"/>
      <c r="J250" s="298"/>
      <c r="K250" s="298"/>
      <c r="L250" s="298"/>
      <c r="M250" s="301"/>
      <c r="N250" s="298"/>
      <c r="O250" s="298"/>
      <c r="P250" s="393"/>
    </row>
    <row r="251" spans="1:16" outlineLevel="2" x14ac:dyDescent="0.2">
      <c r="A251" s="282">
        <v>46</v>
      </c>
      <c r="B251" s="283" t="s">
        <v>3456</v>
      </c>
      <c r="C251" s="284" t="s">
        <v>3457</v>
      </c>
      <c r="D251" s="284"/>
      <c r="E251" s="285" t="s">
        <v>7</v>
      </c>
      <c r="F251" s="286">
        <v>124</v>
      </c>
      <c r="G251" s="287"/>
      <c r="H251" s="288">
        <f>F251*G251</f>
        <v>0</v>
      </c>
      <c r="I251" s="289">
        <v>0</v>
      </c>
      <c r="J251" s="290">
        <f>ROUND(F251*I251,2)</f>
        <v>0</v>
      </c>
      <c r="K251" s="289">
        <v>1.0499999999999999E-3</v>
      </c>
      <c r="L251" s="290">
        <f>ROUND(F251*K251,2)</f>
        <v>0.13</v>
      </c>
      <c r="M251" s="291">
        <v>21</v>
      </c>
      <c r="N251" s="291">
        <f>H251*(M251/100)</f>
        <v>0</v>
      </c>
      <c r="O251" s="291">
        <f>H251+N251</f>
        <v>0</v>
      </c>
      <c r="P251" s="392"/>
    </row>
    <row r="252" spans="1:16" ht="10.5" customHeight="1" outlineLevel="3" x14ac:dyDescent="0.2">
      <c r="A252" s="293"/>
      <c r="B252" s="294"/>
      <c r="C252" s="295" t="s">
        <v>3342</v>
      </c>
      <c r="D252" s="295"/>
      <c r="E252" s="296"/>
      <c r="F252" s="297">
        <v>124</v>
      </c>
      <c r="G252" s="298"/>
      <c r="H252" s="299"/>
      <c r="I252" s="300"/>
      <c r="J252" s="298"/>
      <c r="K252" s="298"/>
      <c r="L252" s="298"/>
      <c r="M252" s="301"/>
      <c r="N252" s="298"/>
      <c r="O252" s="298"/>
      <c r="P252" s="393"/>
    </row>
    <row r="253" spans="1:16" ht="16.5" customHeight="1" outlineLevel="1" x14ac:dyDescent="0.2">
      <c r="A253" s="272"/>
      <c r="B253" s="273" t="s">
        <v>3458</v>
      </c>
      <c r="C253" s="273" t="s">
        <v>3459</v>
      </c>
      <c r="D253" s="274"/>
      <c r="E253" s="247"/>
      <c r="F253" s="275"/>
      <c r="G253" s="276"/>
      <c r="H253" s="277">
        <f>SUBTOTAL(9,H254)</f>
        <v>0</v>
      </c>
      <c r="I253" s="278"/>
      <c r="J253" s="304">
        <f>SUBTOTAL(9,J254)</f>
        <v>0</v>
      </c>
      <c r="K253" s="276"/>
      <c r="L253" s="304">
        <f>SUBTOTAL(9,L254)</f>
        <v>0</v>
      </c>
      <c r="M253" s="281"/>
      <c r="N253" s="277">
        <f>SUBTOTAL(9,N254)</f>
        <v>0</v>
      </c>
      <c r="O253" s="277">
        <f>SUBTOTAL(9,O254)</f>
        <v>0</v>
      </c>
      <c r="P253" s="391"/>
    </row>
    <row r="254" spans="1:16" ht="24" outlineLevel="2" x14ac:dyDescent="0.2">
      <c r="A254" s="282">
        <v>47</v>
      </c>
      <c r="B254" s="283" t="s">
        <v>3460</v>
      </c>
      <c r="C254" s="284" t="s">
        <v>3461</v>
      </c>
      <c r="D254" s="284" t="s">
        <v>3462</v>
      </c>
      <c r="E254" s="285" t="s">
        <v>4</v>
      </c>
      <c r="F254" s="286">
        <v>46.784840000000003</v>
      </c>
      <c r="G254" s="287"/>
      <c r="H254" s="288">
        <f>F254*G254</f>
        <v>0</v>
      </c>
      <c r="I254" s="289">
        <v>0</v>
      </c>
      <c r="J254" s="290">
        <f>ROUND(F254*I254,2)</f>
        <v>0</v>
      </c>
      <c r="K254" s="289">
        <v>0</v>
      </c>
      <c r="L254" s="290">
        <f>ROUND(F254*K254,2)</f>
        <v>0</v>
      </c>
      <c r="M254" s="291">
        <v>21</v>
      </c>
      <c r="N254" s="291">
        <f>H254*(M254/100)</f>
        <v>0</v>
      </c>
      <c r="O254" s="291">
        <f>H254+N254</f>
        <v>0</v>
      </c>
      <c r="P254" s="392"/>
    </row>
    <row r="255" spans="1:16" ht="16.5" customHeight="1" outlineLevel="1" x14ac:dyDescent="0.2">
      <c r="A255" s="272"/>
      <c r="B255" s="273" t="s">
        <v>3463</v>
      </c>
      <c r="C255" s="273" t="s">
        <v>3464</v>
      </c>
      <c r="D255" s="274"/>
      <c r="E255" s="247"/>
      <c r="F255" s="275"/>
      <c r="G255" s="276"/>
      <c r="H255" s="277">
        <f>SUBTOTAL(9,H256:H260)</f>
        <v>0</v>
      </c>
      <c r="I255" s="278"/>
      <c r="J255" s="304">
        <f>SUBTOTAL(9,J256:J259)</f>
        <v>0</v>
      </c>
      <c r="K255" s="276"/>
      <c r="L255" s="304">
        <f>SUBTOTAL(9,L256:L259)</f>
        <v>0</v>
      </c>
      <c r="M255" s="281"/>
      <c r="N255" s="277">
        <f>SUBTOTAL(9,N256:N260)</f>
        <v>0</v>
      </c>
      <c r="O255" s="277">
        <f>SUBTOTAL(9,O256:O260)</f>
        <v>0</v>
      </c>
      <c r="P255" s="391"/>
    </row>
    <row r="256" spans="1:16" ht="24" outlineLevel="2" x14ac:dyDescent="0.2">
      <c r="A256" s="282">
        <v>48</v>
      </c>
      <c r="B256" s="283" t="s">
        <v>4335</v>
      </c>
      <c r="C256" s="32" t="s">
        <v>1986</v>
      </c>
      <c r="D256" s="284"/>
      <c r="E256" s="285" t="s">
        <v>4</v>
      </c>
      <c r="F256" s="286">
        <v>25.840849999999996</v>
      </c>
      <c r="G256" s="14"/>
      <c r="H256" s="288">
        <f>F256*G256</f>
        <v>0</v>
      </c>
      <c r="I256" s="289">
        <v>0</v>
      </c>
      <c r="J256" s="290">
        <f>ROUND(F256*I256,2)</f>
        <v>0</v>
      </c>
      <c r="K256" s="289">
        <v>0</v>
      </c>
      <c r="L256" s="290">
        <f>ROUND(F256*K256,2)</f>
        <v>0</v>
      </c>
      <c r="M256" s="291">
        <v>21</v>
      </c>
      <c r="N256" s="291">
        <f>H256*(M256/100)</f>
        <v>0</v>
      </c>
      <c r="O256" s="291">
        <f>H256+N256</f>
        <v>0</v>
      </c>
      <c r="P256" s="392"/>
    </row>
    <row r="257" spans="1:16" ht="24" outlineLevel="2" x14ac:dyDescent="0.2">
      <c r="A257" s="282">
        <v>49</v>
      </c>
      <c r="B257" s="283" t="s">
        <v>4336</v>
      </c>
      <c r="C257" s="284" t="s">
        <v>1953</v>
      </c>
      <c r="D257" s="284" t="s">
        <v>3465</v>
      </c>
      <c r="E257" s="285" t="s">
        <v>4</v>
      </c>
      <c r="F257" s="286">
        <v>25.840849999999996</v>
      </c>
      <c r="G257" s="287"/>
      <c r="H257" s="288">
        <f>F257*G257</f>
        <v>0</v>
      </c>
      <c r="I257" s="289">
        <v>0</v>
      </c>
      <c r="J257" s="290">
        <f>ROUND(F257*I257,2)</f>
        <v>0</v>
      </c>
      <c r="K257" s="289">
        <v>0</v>
      </c>
      <c r="L257" s="290">
        <f>ROUND(F257*K257,2)</f>
        <v>0</v>
      </c>
      <c r="M257" s="291">
        <v>21</v>
      </c>
      <c r="N257" s="291">
        <f>H257*(M257/100)</f>
        <v>0</v>
      </c>
      <c r="O257" s="291">
        <f>H257+N257</f>
        <v>0</v>
      </c>
      <c r="P257" s="392"/>
    </row>
    <row r="258" spans="1:16" ht="24" outlineLevel="2" x14ac:dyDescent="0.2">
      <c r="A258" s="282">
        <v>50</v>
      </c>
      <c r="B258" s="283" t="s">
        <v>4337</v>
      </c>
      <c r="C258" s="284" t="s">
        <v>1878</v>
      </c>
      <c r="D258" s="284" t="s">
        <v>3465</v>
      </c>
      <c r="E258" s="285" t="s">
        <v>4</v>
      </c>
      <c r="F258" s="286">
        <v>620.18039999999996</v>
      </c>
      <c r="G258" s="287"/>
      <c r="H258" s="288">
        <f>F258*G258</f>
        <v>0</v>
      </c>
      <c r="I258" s="289">
        <v>0</v>
      </c>
      <c r="J258" s="290">
        <f>ROUND(F258*I258,2)</f>
        <v>0</v>
      </c>
      <c r="K258" s="289">
        <v>0</v>
      </c>
      <c r="L258" s="290">
        <f>ROUND(F258*K258,2)</f>
        <v>0</v>
      </c>
      <c r="M258" s="291">
        <v>21</v>
      </c>
      <c r="N258" s="291">
        <f>H258*(M258/100)</f>
        <v>0</v>
      </c>
      <c r="O258" s="291">
        <f>H258+N258</f>
        <v>0</v>
      </c>
      <c r="P258" s="392"/>
    </row>
    <row r="259" spans="1:16" outlineLevel="2" x14ac:dyDescent="0.2">
      <c r="A259" s="282">
        <v>51</v>
      </c>
      <c r="B259" s="283" t="s">
        <v>3466</v>
      </c>
      <c r="C259" s="284" t="s">
        <v>3467</v>
      </c>
      <c r="D259" s="284"/>
      <c r="E259" s="285" t="s">
        <v>4</v>
      </c>
      <c r="F259" s="286">
        <v>23.039999999999996</v>
      </c>
      <c r="G259" s="287"/>
      <c r="H259" s="288">
        <f>F259*G259</f>
        <v>0</v>
      </c>
      <c r="I259" s="289">
        <v>0</v>
      </c>
      <c r="J259" s="290">
        <f>ROUND(F259*I259,2)</f>
        <v>0</v>
      </c>
      <c r="K259" s="289">
        <v>0</v>
      </c>
      <c r="L259" s="290">
        <f>ROUND(F259*K259,2)</f>
        <v>0</v>
      </c>
      <c r="M259" s="291">
        <v>21</v>
      </c>
      <c r="N259" s="291">
        <f>H259*(M259/100)</f>
        <v>0</v>
      </c>
      <c r="O259" s="291">
        <f>H259+N259</f>
        <v>0</v>
      </c>
      <c r="P259" s="392"/>
    </row>
    <row r="260" spans="1:16" ht="24" outlineLevel="2" x14ac:dyDescent="0.2">
      <c r="A260" s="282">
        <v>52</v>
      </c>
      <c r="B260" s="283" t="s">
        <v>4338</v>
      </c>
      <c r="C260" s="284" t="s">
        <v>1988</v>
      </c>
      <c r="D260" s="284"/>
      <c r="E260" s="285" t="s">
        <v>4</v>
      </c>
      <c r="F260" s="286">
        <v>2.8008500000000001</v>
      </c>
      <c r="G260" s="287"/>
      <c r="H260" s="288">
        <f>F260*G260</f>
        <v>0</v>
      </c>
      <c r="I260" s="289">
        <v>0</v>
      </c>
      <c r="J260" s="290">
        <f>ROUND(F260*I260,2)</f>
        <v>0</v>
      </c>
      <c r="K260" s="289">
        <v>0</v>
      </c>
      <c r="L260" s="290">
        <f>ROUND(F260*K260,2)</f>
        <v>0</v>
      </c>
      <c r="M260" s="291">
        <v>21</v>
      </c>
      <c r="N260" s="291">
        <f>H260*(M260/100)</f>
        <v>0</v>
      </c>
      <c r="O260" s="291">
        <f>H260+N260</f>
        <v>0</v>
      </c>
      <c r="P260" s="392"/>
    </row>
    <row r="261" spans="1:16" outlineLevel="1" x14ac:dyDescent="0.2">
      <c r="A261" s="305"/>
      <c r="B261" s="306"/>
      <c r="C261" s="307"/>
      <c r="D261" s="307"/>
      <c r="E261" s="308"/>
      <c r="F261" s="309"/>
      <c r="G261" s="310"/>
      <c r="H261" s="311"/>
      <c r="I261" s="312"/>
      <c r="J261" s="312"/>
      <c r="K261" s="312"/>
      <c r="L261" s="292"/>
      <c r="M261" s="292"/>
      <c r="N261" s="292"/>
      <c r="O261" s="292"/>
      <c r="P261" s="392"/>
    </row>
    <row r="262" spans="1:16" ht="18.75" customHeight="1" x14ac:dyDescent="0.2">
      <c r="A262" s="261"/>
      <c r="B262" s="262" t="s">
        <v>3468</v>
      </c>
      <c r="C262" s="262" t="s">
        <v>1036</v>
      </c>
      <c r="D262" s="263"/>
      <c r="E262" s="264"/>
      <c r="F262" s="265"/>
      <c r="G262" s="266"/>
      <c r="H262" s="267">
        <f>SUBTOTAL(9,H263:H321)</f>
        <v>0</v>
      </c>
      <c r="I262" s="268"/>
      <c r="J262" s="269">
        <f>SUBTOTAL(9,J263:J1833)</f>
        <v>21.574054</v>
      </c>
      <c r="K262" s="270"/>
      <c r="L262" s="269">
        <f>SUBTOTAL(9,L263:L1833)</f>
        <v>2.8008500000000001</v>
      </c>
      <c r="M262" s="271" t="s">
        <v>2</v>
      </c>
      <c r="N262" s="267">
        <f>SUBTOTAL(9,N263:N321)</f>
        <v>0</v>
      </c>
      <c r="O262" s="267">
        <f>SUBTOTAL(9,O263:O321)</f>
        <v>0</v>
      </c>
      <c r="P262" s="390"/>
    </row>
    <row r="263" spans="1:16" ht="16.5" customHeight="1" outlineLevel="1" x14ac:dyDescent="0.2">
      <c r="A263" s="272"/>
      <c r="B263" s="273" t="s">
        <v>3469</v>
      </c>
      <c r="C263" s="273" t="s">
        <v>3470</v>
      </c>
      <c r="D263" s="274"/>
      <c r="E263" s="247"/>
      <c r="F263" s="275"/>
      <c r="G263" s="276"/>
      <c r="H263" s="277">
        <f>SUBTOTAL(9,H264:H270)</f>
        <v>0</v>
      </c>
      <c r="I263" s="278"/>
      <c r="J263" s="304">
        <f>SUBTOTAL(9,J264:J270)</f>
        <v>0.21000000000000002</v>
      </c>
      <c r="K263" s="276"/>
      <c r="L263" s="304">
        <f>SUBTOTAL(9,L264:L270)</f>
        <v>0</v>
      </c>
      <c r="M263" s="281"/>
      <c r="N263" s="277">
        <f>SUBTOTAL(9,N264:N270)</f>
        <v>0</v>
      </c>
      <c r="O263" s="277">
        <f>SUBTOTAL(9,O264:O270)</f>
        <v>0</v>
      </c>
      <c r="P263" s="391"/>
    </row>
    <row r="264" spans="1:16" ht="24" outlineLevel="2" x14ac:dyDescent="0.2">
      <c r="A264" s="282">
        <v>53</v>
      </c>
      <c r="B264" s="283" t="s">
        <v>3471</v>
      </c>
      <c r="C264" s="284" t="s">
        <v>3472</v>
      </c>
      <c r="D264" s="284"/>
      <c r="E264" s="285" t="s">
        <v>7</v>
      </c>
      <c r="F264" s="286">
        <v>21.87</v>
      </c>
      <c r="G264" s="287"/>
      <c r="H264" s="288">
        <f>F264*G264</f>
        <v>0</v>
      </c>
      <c r="I264" s="289">
        <v>8.0000000000000007E-5</v>
      </c>
      <c r="J264" s="290">
        <f>ROUND(F264*I264,2)</f>
        <v>0</v>
      </c>
      <c r="K264" s="289">
        <v>0</v>
      </c>
      <c r="L264" s="290">
        <f>ROUND(F264*K264,2)</f>
        <v>0</v>
      </c>
      <c r="M264" s="291">
        <v>21</v>
      </c>
      <c r="N264" s="291">
        <f>H264*(M264/100)</f>
        <v>0</v>
      </c>
      <c r="O264" s="291">
        <f>H264+N264</f>
        <v>0</v>
      </c>
      <c r="P264" s="392"/>
    </row>
    <row r="265" spans="1:16" outlineLevel="3" x14ac:dyDescent="0.2">
      <c r="A265" s="293"/>
      <c r="B265" s="294"/>
      <c r="C265" s="295" t="s">
        <v>3347</v>
      </c>
      <c r="D265" s="295"/>
      <c r="E265" s="296"/>
      <c r="F265" s="297">
        <v>21.87</v>
      </c>
      <c r="G265" s="298"/>
      <c r="H265" s="299"/>
      <c r="I265" s="300"/>
      <c r="J265" s="298"/>
      <c r="K265" s="298"/>
      <c r="L265" s="298"/>
      <c r="M265" s="301"/>
      <c r="N265" s="298"/>
      <c r="O265" s="298"/>
      <c r="P265" s="393"/>
    </row>
    <row r="266" spans="1:16" ht="84" outlineLevel="2" x14ac:dyDescent="0.2">
      <c r="A266" s="282">
        <v>54</v>
      </c>
      <c r="B266" s="283" t="s">
        <v>3473</v>
      </c>
      <c r="C266" s="284" t="s">
        <v>3474</v>
      </c>
      <c r="D266" s="284" t="s">
        <v>3475</v>
      </c>
      <c r="E266" s="285" t="s">
        <v>7</v>
      </c>
      <c r="F266" s="286">
        <v>21.87</v>
      </c>
      <c r="G266" s="287"/>
      <c r="H266" s="288">
        <f>F266*G266</f>
        <v>0</v>
      </c>
      <c r="I266" s="289">
        <v>8.9999999999999993E-3</v>
      </c>
      <c r="J266" s="290">
        <f>ROUND(F266*I266,2)</f>
        <v>0.2</v>
      </c>
      <c r="K266" s="289">
        <v>0</v>
      </c>
      <c r="L266" s="290">
        <f>ROUND(F266*K266,2)</f>
        <v>0</v>
      </c>
      <c r="M266" s="291">
        <v>21</v>
      </c>
      <c r="N266" s="291">
        <f>H266*(M266/100)</f>
        <v>0</v>
      </c>
      <c r="O266" s="291">
        <f>H266+N266</f>
        <v>0</v>
      </c>
      <c r="P266" s="392"/>
    </row>
    <row r="267" spans="1:16" outlineLevel="3" x14ac:dyDescent="0.2">
      <c r="A267" s="293"/>
      <c r="B267" s="294"/>
      <c r="C267" s="295" t="s">
        <v>3347</v>
      </c>
      <c r="D267" s="295"/>
      <c r="E267" s="296"/>
      <c r="F267" s="297">
        <v>21.87</v>
      </c>
      <c r="G267" s="298"/>
      <c r="H267" s="299"/>
      <c r="I267" s="300"/>
      <c r="J267" s="298"/>
      <c r="K267" s="298"/>
      <c r="L267" s="298"/>
      <c r="M267" s="301"/>
      <c r="N267" s="298"/>
      <c r="O267" s="298"/>
      <c r="P267" s="393"/>
    </row>
    <row r="268" spans="1:16" ht="24" outlineLevel="2" x14ac:dyDescent="0.2">
      <c r="A268" s="282">
        <v>55</v>
      </c>
      <c r="B268" s="283" t="s">
        <v>3476</v>
      </c>
      <c r="C268" s="284" t="s">
        <v>3477</v>
      </c>
      <c r="D268" s="284"/>
      <c r="E268" s="285" t="s">
        <v>7</v>
      </c>
      <c r="F268" s="286">
        <v>25.150500000000001</v>
      </c>
      <c r="G268" s="287"/>
      <c r="H268" s="288">
        <f>F268*G268</f>
        <v>0</v>
      </c>
      <c r="I268" s="289">
        <v>5.5000000000000003E-4</v>
      </c>
      <c r="J268" s="290">
        <f>ROUND(F268*I268,2)</f>
        <v>0.01</v>
      </c>
      <c r="K268" s="289">
        <v>0</v>
      </c>
      <c r="L268" s="290">
        <f>ROUND(F268*K268,2)</f>
        <v>0</v>
      </c>
      <c r="M268" s="291">
        <v>21</v>
      </c>
      <c r="N268" s="291">
        <f>H268*(M268/100)</f>
        <v>0</v>
      </c>
      <c r="O268" s="291">
        <f>H268+N268</f>
        <v>0</v>
      </c>
      <c r="P268" s="392"/>
    </row>
    <row r="269" spans="1:16" outlineLevel="3" x14ac:dyDescent="0.2">
      <c r="A269" s="293"/>
      <c r="B269" s="294"/>
      <c r="C269" s="295" t="s">
        <v>3478</v>
      </c>
      <c r="D269" s="295"/>
      <c r="E269" s="296"/>
      <c r="F269" s="297">
        <v>25.150500000000001</v>
      </c>
      <c r="G269" s="298"/>
      <c r="H269" s="299"/>
      <c r="I269" s="300"/>
      <c r="J269" s="298"/>
      <c r="K269" s="298"/>
      <c r="L269" s="298"/>
      <c r="M269" s="301"/>
      <c r="N269" s="298"/>
      <c r="O269" s="298"/>
      <c r="P269" s="393"/>
    </row>
    <row r="270" spans="1:16" ht="36" outlineLevel="2" x14ac:dyDescent="0.2">
      <c r="A270" s="282">
        <v>56</v>
      </c>
      <c r="B270" s="283" t="s">
        <v>3479</v>
      </c>
      <c r="C270" s="284" t="s">
        <v>3480</v>
      </c>
      <c r="D270" s="284" t="s">
        <v>3481</v>
      </c>
      <c r="E270" s="285" t="s">
        <v>4</v>
      </c>
      <c r="F270" s="286">
        <v>0.21240999999999999</v>
      </c>
      <c r="G270" s="287"/>
      <c r="H270" s="288">
        <f>F270*G270</f>
        <v>0</v>
      </c>
      <c r="I270" s="289">
        <v>0</v>
      </c>
      <c r="J270" s="290">
        <f>ROUND(F270*I270,2)</f>
        <v>0</v>
      </c>
      <c r="K270" s="289">
        <v>0</v>
      </c>
      <c r="L270" s="290">
        <f>ROUND(F270*K270,2)</f>
        <v>0</v>
      </c>
      <c r="M270" s="291">
        <v>21</v>
      </c>
      <c r="N270" s="291">
        <f>H270*(M270/100)</f>
        <v>0</v>
      </c>
      <c r="O270" s="291">
        <f>H270+N270</f>
        <v>0</v>
      </c>
      <c r="P270" s="392"/>
    </row>
    <row r="271" spans="1:16" ht="16.5" customHeight="1" outlineLevel="1" x14ac:dyDescent="0.2">
      <c r="A271" s="272"/>
      <c r="B271" s="273" t="s">
        <v>4339</v>
      </c>
      <c r="C271" s="273" t="s">
        <v>4340</v>
      </c>
      <c r="D271" s="274"/>
      <c r="E271" s="247"/>
      <c r="F271" s="275"/>
      <c r="G271" s="276"/>
      <c r="H271" s="277">
        <f>SUBTOTAL(9,H272:H279)</f>
        <v>0</v>
      </c>
      <c r="I271" s="278"/>
      <c r="J271" s="304">
        <f>SUBTOTAL(9,J272:J279)</f>
        <v>1.704054</v>
      </c>
      <c r="K271" s="276"/>
      <c r="L271" s="304">
        <f>SUBTOTAL(9,L272:L279)</f>
        <v>2.8008500000000001</v>
      </c>
      <c r="M271" s="281" t="s">
        <v>2</v>
      </c>
      <c r="N271" s="277">
        <f>SUBTOTAL(9,N272:N279)</f>
        <v>0</v>
      </c>
      <c r="O271" s="277">
        <f>SUBTOTAL(9,O272:O279)</f>
        <v>0</v>
      </c>
      <c r="P271" s="391"/>
    </row>
    <row r="272" spans="1:16" ht="24" outlineLevel="2" collapsed="1" x14ac:dyDescent="0.2">
      <c r="A272" s="282">
        <v>57</v>
      </c>
      <c r="B272" s="283" t="s">
        <v>4341</v>
      </c>
      <c r="C272" s="284" t="s">
        <v>1999</v>
      </c>
      <c r="D272" s="284"/>
      <c r="E272" s="285" t="s">
        <v>7</v>
      </c>
      <c r="F272" s="286">
        <v>70.2</v>
      </c>
      <c r="G272" s="287"/>
      <c r="H272" s="288">
        <f t="shared" ref="H272:H278" si="2">F272*G272</f>
        <v>0</v>
      </c>
      <c r="I272" s="289">
        <v>2.197E-2</v>
      </c>
      <c r="J272" s="290">
        <f t="shared" ref="J272:J278" si="3">F272*I272</f>
        <v>1.5422940000000001</v>
      </c>
      <c r="K272" s="289"/>
      <c r="L272" s="290">
        <f t="shared" ref="L272:L278" si="4">F272*K272</f>
        <v>0</v>
      </c>
      <c r="M272" s="291">
        <v>21</v>
      </c>
      <c r="N272" s="291">
        <f t="shared" ref="N272:N278" si="5">H272*(M272/100)</f>
        <v>0</v>
      </c>
      <c r="O272" s="291">
        <f t="shared" ref="O272:O278" si="6">H272+N272</f>
        <v>0</v>
      </c>
      <c r="P272" s="392"/>
    </row>
    <row r="273" spans="1:16" outlineLevel="2" collapsed="1" x14ac:dyDescent="0.2">
      <c r="A273" s="282">
        <v>58</v>
      </c>
      <c r="B273" s="283" t="s">
        <v>4342</v>
      </c>
      <c r="C273" s="284" t="s">
        <v>1794</v>
      </c>
      <c r="D273" s="284"/>
      <c r="E273" s="285" t="s">
        <v>26</v>
      </c>
      <c r="F273" s="286">
        <v>8</v>
      </c>
      <c r="G273" s="287"/>
      <c r="H273" s="288">
        <f t="shared" si="2"/>
        <v>0</v>
      </c>
      <c r="I273" s="289">
        <v>2.2000000000000001E-4</v>
      </c>
      <c r="J273" s="290">
        <f t="shared" si="3"/>
        <v>1.7600000000000001E-3</v>
      </c>
      <c r="K273" s="289"/>
      <c r="L273" s="290">
        <f t="shared" si="4"/>
        <v>0</v>
      </c>
      <c r="M273" s="291">
        <v>21</v>
      </c>
      <c r="N273" s="291">
        <f t="shared" si="5"/>
        <v>0</v>
      </c>
      <c r="O273" s="291">
        <f t="shared" si="6"/>
        <v>0</v>
      </c>
      <c r="P273" s="392"/>
    </row>
    <row r="274" spans="1:16" ht="24" outlineLevel="2" collapsed="1" x14ac:dyDescent="0.2">
      <c r="A274" s="282">
        <v>59</v>
      </c>
      <c r="B274" s="283" t="s">
        <v>4343</v>
      </c>
      <c r="C274" s="284" t="s">
        <v>1905</v>
      </c>
      <c r="D274" s="284"/>
      <c r="E274" s="285" t="s">
        <v>26</v>
      </c>
      <c r="F274" s="286">
        <v>8</v>
      </c>
      <c r="G274" s="287"/>
      <c r="H274" s="288">
        <f t="shared" si="2"/>
        <v>0</v>
      </c>
      <c r="I274" s="289"/>
      <c r="J274" s="290">
        <f t="shared" si="3"/>
        <v>0</v>
      </c>
      <c r="K274" s="289"/>
      <c r="L274" s="290">
        <f t="shared" si="4"/>
        <v>0</v>
      </c>
      <c r="M274" s="291">
        <v>21</v>
      </c>
      <c r="N274" s="291">
        <f t="shared" si="5"/>
        <v>0</v>
      </c>
      <c r="O274" s="291">
        <f t="shared" si="6"/>
        <v>0</v>
      </c>
      <c r="P274" s="392"/>
    </row>
    <row r="275" spans="1:16" ht="24" outlineLevel="2" collapsed="1" x14ac:dyDescent="0.2">
      <c r="A275" s="282">
        <v>60</v>
      </c>
      <c r="B275" s="283" t="s">
        <v>4344</v>
      </c>
      <c r="C275" s="284" t="s">
        <v>1909</v>
      </c>
      <c r="D275" s="284"/>
      <c r="E275" s="285" t="s">
        <v>26</v>
      </c>
      <c r="F275" s="286">
        <v>8</v>
      </c>
      <c r="G275" s="287"/>
      <c r="H275" s="288">
        <f t="shared" si="2"/>
        <v>0</v>
      </c>
      <c r="I275" s="289">
        <v>0.02</v>
      </c>
      <c r="J275" s="290">
        <f t="shared" si="3"/>
        <v>0.16</v>
      </c>
      <c r="K275" s="289">
        <v>0.02</v>
      </c>
      <c r="L275" s="290">
        <f t="shared" si="4"/>
        <v>0.16</v>
      </c>
      <c r="M275" s="291">
        <v>21</v>
      </c>
      <c r="N275" s="291">
        <f t="shared" si="5"/>
        <v>0</v>
      </c>
      <c r="O275" s="291">
        <f t="shared" si="6"/>
        <v>0</v>
      </c>
      <c r="P275" s="392"/>
    </row>
    <row r="276" spans="1:16" outlineLevel="2" collapsed="1" x14ac:dyDescent="0.2">
      <c r="A276" s="282">
        <v>61</v>
      </c>
      <c r="B276" s="283" t="s">
        <v>4345</v>
      </c>
      <c r="C276" s="284" t="s">
        <v>1804</v>
      </c>
      <c r="D276" s="284"/>
      <c r="E276" s="285" t="s">
        <v>26</v>
      </c>
      <c r="F276" s="286">
        <v>8</v>
      </c>
      <c r="G276" s="287"/>
      <c r="H276" s="288">
        <f t="shared" si="2"/>
        <v>0</v>
      </c>
      <c r="I276" s="289"/>
      <c r="J276" s="290">
        <f t="shared" si="3"/>
        <v>0</v>
      </c>
      <c r="K276" s="289">
        <v>2.75E-2</v>
      </c>
      <c r="L276" s="290">
        <f t="shared" si="4"/>
        <v>0.22</v>
      </c>
      <c r="M276" s="291">
        <v>21</v>
      </c>
      <c r="N276" s="291">
        <f t="shared" si="5"/>
        <v>0</v>
      </c>
      <c r="O276" s="291">
        <f t="shared" si="6"/>
        <v>0</v>
      </c>
      <c r="P276" s="392"/>
    </row>
    <row r="277" spans="1:16" ht="24" outlineLevel="2" collapsed="1" x14ac:dyDescent="0.2">
      <c r="A277" s="282">
        <v>62</v>
      </c>
      <c r="B277" s="283" t="s">
        <v>4346</v>
      </c>
      <c r="C277" s="284" t="s">
        <v>1920</v>
      </c>
      <c r="D277" s="284"/>
      <c r="E277" s="285" t="s">
        <v>7</v>
      </c>
      <c r="F277" s="286">
        <v>70.2</v>
      </c>
      <c r="G277" s="287"/>
      <c r="H277" s="288">
        <f t="shared" si="2"/>
        <v>0</v>
      </c>
      <c r="I277" s="289"/>
      <c r="J277" s="290">
        <f t="shared" si="3"/>
        <v>0</v>
      </c>
      <c r="K277" s="289">
        <v>3.175E-2</v>
      </c>
      <c r="L277" s="290">
        <f t="shared" si="4"/>
        <v>2.22885</v>
      </c>
      <c r="M277" s="291">
        <v>21</v>
      </c>
      <c r="N277" s="291">
        <f t="shared" si="5"/>
        <v>0</v>
      </c>
      <c r="O277" s="291">
        <f t="shared" si="6"/>
        <v>0</v>
      </c>
      <c r="P277" s="392"/>
    </row>
    <row r="278" spans="1:16" outlineLevel="2" collapsed="1" x14ac:dyDescent="0.2">
      <c r="A278" s="282">
        <v>63</v>
      </c>
      <c r="B278" s="283" t="s">
        <v>4347</v>
      </c>
      <c r="C278" s="284" t="s">
        <v>1782</v>
      </c>
      <c r="D278" s="284"/>
      <c r="E278" s="285" t="s">
        <v>26</v>
      </c>
      <c r="F278" s="286">
        <v>8</v>
      </c>
      <c r="G278" s="287"/>
      <c r="H278" s="288">
        <f t="shared" si="2"/>
        <v>0</v>
      </c>
      <c r="I278" s="289"/>
      <c r="J278" s="290">
        <f t="shared" si="3"/>
        <v>0</v>
      </c>
      <c r="K278" s="289">
        <v>2.4E-2</v>
      </c>
      <c r="L278" s="290">
        <f t="shared" si="4"/>
        <v>0.192</v>
      </c>
      <c r="M278" s="291">
        <v>21</v>
      </c>
      <c r="N278" s="291">
        <f t="shared" si="5"/>
        <v>0</v>
      </c>
      <c r="O278" s="291">
        <f t="shared" si="6"/>
        <v>0</v>
      </c>
      <c r="P278" s="392"/>
    </row>
    <row r="279" spans="1:16" ht="24" outlineLevel="2" collapsed="1" x14ac:dyDescent="0.2">
      <c r="A279" s="282">
        <v>64</v>
      </c>
      <c r="B279" s="283" t="s">
        <v>4348</v>
      </c>
      <c r="C279" s="284" t="s">
        <v>1881</v>
      </c>
      <c r="D279" s="284"/>
      <c r="E279" s="285" t="s">
        <v>0</v>
      </c>
      <c r="F279" s="286">
        <v>1106.4512461922322</v>
      </c>
      <c r="G279" s="287"/>
      <c r="H279" s="288">
        <f>F279*G279</f>
        <v>0</v>
      </c>
      <c r="I279" s="289"/>
      <c r="J279" s="290">
        <f>F279*I279</f>
        <v>0</v>
      </c>
      <c r="K279" s="289"/>
      <c r="L279" s="290">
        <f>F279*K279</f>
        <v>0</v>
      </c>
      <c r="M279" s="291">
        <v>21</v>
      </c>
      <c r="N279" s="291">
        <f>H279*(M279/100)</f>
        <v>0</v>
      </c>
      <c r="O279" s="291">
        <f>H279+N279</f>
        <v>0</v>
      </c>
      <c r="P279" s="392"/>
    </row>
    <row r="280" spans="1:16" ht="16.5" customHeight="1" outlineLevel="1" x14ac:dyDescent="0.2">
      <c r="A280" s="272"/>
      <c r="B280" s="273" t="s">
        <v>3482</v>
      </c>
      <c r="C280" s="273" t="s">
        <v>3483</v>
      </c>
      <c r="D280" s="274"/>
      <c r="E280" s="247"/>
      <c r="F280" s="275"/>
      <c r="G280" s="276"/>
      <c r="H280" s="277">
        <f>SUBTOTAL(9,H281:H301)</f>
        <v>0</v>
      </c>
      <c r="I280" s="278"/>
      <c r="J280" s="304">
        <f>SUBTOTAL(9,J281:J301)</f>
        <v>0.02</v>
      </c>
      <c r="K280" s="276"/>
      <c r="L280" s="304">
        <f>SUBTOTAL(9,L281:L301)</f>
        <v>0</v>
      </c>
      <c r="M280" s="281"/>
      <c r="N280" s="277">
        <f>SUBTOTAL(9,N281:N301)</f>
        <v>0</v>
      </c>
      <c r="O280" s="277">
        <f>SUBTOTAL(9,O281:O301)</f>
        <v>0</v>
      </c>
      <c r="P280" s="391"/>
    </row>
    <row r="281" spans="1:16" ht="120" outlineLevel="2" x14ac:dyDescent="0.2">
      <c r="A281" s="282">
        <v>65</v>
      </c>
      <c r="B281" s="283" t="s">
        <v>3484</v>
      </c>
      <c r="C281" s="284" t="s">
        <v>3485</v>
      </c>
      <c r="D281" s="284" t="s">
        <v>3486</v>
      </c>
      <c r="E281" s="285" t="s">
        <v>7</v>
      </c>
      <c r="F281" s="286">
        <v>3.52</v>
      </c>
      <c r="G281" s="287"/>
      <c r="H281" s="288">
        <f>F281*G281</f>
        <v>0</v>
      </c>
      <c r="I281" s="289">
        <v>3.6099999999999999E-3</v>
      </c>
      <c r="J281" s="290">
        <f>ROUND(F281*I281,2)</f>
        <v>0.01</v>
      </c>
      <c r="K281" s="289">
        <v>1E-3</v>
      </c>
      <c r="L281" s="290">
        <f>ROUND(F281*K281,2)</f>
        <v>0</v>
      </c>
      <c r="M281" s="291">
        <v>21</v>
      </c>
      <c r="N281" s="291">
        <f>H281*(M281/100)</f>
        <v>0</v>
      </c>
      <c r="O281" s="291">
        <f>H281+N281</f>
        <v>0</v>
      </c>
      <c r="P281" s="392"/>
    </row>
    <row r="282" spans="1:16" outlineLevel="3" x14ac:dyDescent="0.2">
      <c r="A282" s="293"/>
      <c r="B282" s="294"/>
      <c r="C282" s="295" t="s">
        <v>3487</v>
      </c>
      <c r="D282" s="295"/>
      <c r="E282" s="296"/>
      <c r="F282" s="297"/>
      <c r="G282" s="298"/>
      <c r="H282" s="299"/>
      <c r="I282" s="300"/>
      <c r="J282" s="298"/>
      <c r="K282" s="298"/>
      <c r="L282" s="298"/>
      <c r="M282" s="301"/>
      <c r="N282" s="298"/>
      <c r="O282" s="298"/>
      <c r="P282" s="393"/>
    </row>
    <row r="283" spans="1:16" outlineLevel="3" x14ac:dyDescent="0.2">
      <c r="A283" s="293"/>
      <c r="B283" s="294"/>
      <c r="C283" s="295" t="s">
        <v>3488</v>
      </c>
      <c r="D283" s="295"/>
      <c r="E283" s="296"/>
      <c r="F283" s="297">
        <v>3</v>
      </c>
      <c r="G283" s="298"/>
      <c r="H283" s="299"/>
      <c r="I283" s="300"/>
      <c r="J283" s="298"/>
      <c r="K283" s="298"/>
      <c r="L283" s="298"/>
      <c r="M283" s="301"/>
      <c r="N283" s="298"/>
      <c r="O283" s="298"/>
      <c r="P283" s="393"/>
    </row>
    <row r="284" spans="1:16" outlineLevel="3" x14ac:dyDescent="0.2">
      <c r="A284" s="293"/>
      <c r="B284" s="294"/>
      <c r="C284" s="295" t="s">
        <v>3489</v>
      </c>
      <c r="D284" s="295"/>
      <c r="E284" s="296"/>
      <c r="F284" s="297">
        <v>4</v>
      </c>
      <c r="G284" s="298"/>
      <c r="H284" s="299"/>
      <c r="I284" s="300"/>
      <c r="J284" s="298"/>
      <c r="K284" s="298"/>
      <c r="L284" s="298"/>
      <c r="M284" s="301"/>
      <c r="N284" s="298"/>
      <c r="O284" s="298"/>
      <c r="P284" s="393"/>
    </row>
    <row r="285" spans="1:16" outlineLevel="3" x14ac:dyDescent="0.2">
      <c r="A285" s="293"/>
      <c r="B285" s="294"/>
      <c r="C285" s="295" t="s">
        <v>3490</v>
      </c>
      <c r="D285" s="295"/>
      <c r="E285" s="296"/>
      <c r="F285" s="297"/>
      <c r="G285" s="298"/>
      <c r="H285" s="299"/>
      <c r="I285" s="300"/>
      <c r="J285" s="298"/>
      <c r="K285" s="298"/>
      <c r="L285" s="298"/>
      <c r="M285" s="301"/>
      <c r="N285" s="298"/>
      <c r="O285" s="298"/>
      <c r="P285" s="393"/>
    </row>
    <row r="286" spans="1:16" outlineLevel="3" x14ac:dyDescent="0.2">
      <c r="A286" s="293"/>
      <c r="B286" s="294"/>
      <c r="C286" s="295" t="s">
        <v>3491</v>
      </c>
      <c r="D286" s="295"/>
      <c r="E286" s="296"/>
      <c r="F286" s="297">
        <v>5</v>
      </c>
      <c r="G286" s="298"/>
      <c r="H286" s="299"/>
      <c r="I286" s="300"/>
      <c r="J286" s="298"/>
      <c r="K286" s="298"/>
      <c r="L286" s="298"/>
      <c r="M286" s="301"/>
      <c r="N286" s="298"/>
      <c r="O286" s="298"/>
      <c r="P286" s="393"/>
    </row>
    <row r="287" spans="1:16" outlineLevel="3" x14ac:dyDescent="0.2">
      <c r="A287" s="293"/>
      <c r="B287" s="294"/>
      <c r="C287" s="295" t="s">
        <v>3492</v>
      </c>
      <c r="D287" s="295"/>
      <c r="E287" s="296"/>
      <c r="F287" s="297">
        <v>1</v>
      </c>
      <c r="G287" s="298"/>
      <c r="H287" s="299"/>
      <c r="I287" s="300"/>
      <c r="J287" s="298"/>
      <c r="K287" s="298"/>
      <c r="L287" s="298"/>
      <c r="M287" s="301"/>
      <c r="N287" s="298"/>
      <c r="O287" s="298"/>
      <c r="P287" s="393"/>
    </row>
    <row r="288" spans="1:16" outlineLevel="3" x14ac:dyDescent="0.2">
      <c r="A288" s="293"/>
      <c r="B288" s="294"/>
      <c r="C288" s="295" t="s">
        <v>3493</v>
      </c>
      <c r="D288" s="295"/>
      <c r="E288" s="296"/>
      <c r="F288" s="297">
        <v>1</v>
      </c>
      <c r="G288" s="298"/>
      <c r="H288" s="299"/>
      <c r="I288" s="300"/>
      <c r="J288" s="298"/>
      <c r="K288" s="298"/>
      <c r="L288" s="298"/>
      <c r="M288" s="301"/>
      <c r="N288" s="298"/>
      <c r="O288" s="298"/>
      <c r="P288" s="393"/>
    </row>
    <row r="289" spans="1:16" outlineLevel="3" x14ac:dyDescent="0.2">
      <c r="A289" s="293"/>
      <c r="B289" s="294"/>
      <c r="C289" s="295" t="s">
        <v>3494</v>
      </c>
      <c r="D289" s="295"/>
      <c r="E289" s="296"/>
      <c r="F289" s="297"/>
      <c r="G289" s="298"/>
      <c r="H289" s="299"/>
      <c r="I289" s="300"/>
      <c r="J289" s="298"/>
      <c r="K289" s="298"/>
      <c r="L289" s="298"/>
      <c r="M289" s="301"/>
      <c r="N289" s="298"/>
      <c r="O289" s="298"/>
      <c r="P289" s="393"/>
    </row>
    <row r="290" spans="1:16" outlineLevel="3" x14ac:dyDescent="0.2">
      <c r="A290" s="293"/>
      <c r="B290" s="294"/>
      <c r="C290" s="295" t="s">
        <v>3495</v>
      </c>
      <c r="D290" s="295"/>
      <c r="E290" s="296"/>
      <c r="F290" s="297"/>
      <c r="G290" s="298"/>
      <c r="H290" s="299"/>
      <c r="I290" s="300"/>
      <c r="J290" s="298"/>
      <c r="K290" s="298"/>
      <c r="L290" s="298"/>
      <c r="M290" s="301"/>
      <c r="N290" s="298"/>
      <c r="O290" s="298"/>
      <c r="P290" s="393"/>
    </row>
    <row r="291" spans="1:16" outlineLevel="3" x14ac:dyDescent="0.2">
      <c r="A291" s="293"/>
      <c r="B291" s="294"/>
      <c r="C291" s="295" t="s">
        <v>3496</v>
      </c>
      <c r="D291" s="295"/>
      <c r="E291" s="296"/>
      <c r="F291" s="297"/>
      <c r="G291" s="298"/>
      <c r="H291" s="299"/>
      <c r="I291" s="300"/>
      <c r="J291" s="298"/>
      <c r="K291" s="298"/>
      <c r="L291" s="298"/>
      <c r="M291" s="301"/>
      <c r="N291" s="298"/>
      <c r="O291" s="298"/>
      <c r="P291" s="393"/>
    </row>
    <row r="292" spans="1:16" outlineLevel="3" x14ac:dyDescent="0.2">
      <c r="A292" s="293"/>
      <c r="B292" s="294"/>
      <c r="C292" s="295" t="s">
        <v>3497</v>
      </c>
      <c r="D292" s="295"/>
      <c r="E292" s="296"/>
      <c r="F292" s="297">
        <v>2</v>
      </c>
      <c r="G292" s="298"/>
      <c r="H292" s="299"/>
      <c r="I292" s="300"/>
      <c r="J292" s="298"/>
      <c r="K292" s="298"/>
      <c r="L292" s="298"/>
      <c r="M292" s="301"/>
      <c r="N292" s="298"/>
      <c r="O292" s="298"/>
      <c r="P292" s="393"/>
    </row>
    <row r="293" spans="1:16" outlineLevel="3" x14ac:dyDescent="0.2">
      <c r="A293" s="293"/>
      <c r="B293" s="294"/>
      <c r="C293" s="295" t="s">
        <v>3498</v>
      </c>
      <c r="D293" s="295"/>
      <c r="E293" s="296"/>
      <c r="F293" s="297">
        <v>2</v>
      </c>
      <c r="G293" s="298"/>
      <c r="H293" s="299"/>
      <c r="I293" s="300"/>
      <c r="J293" s="298"/>
      <c r="K293" s="298"/>
      <c r="L293" s="298"/>
      <c r="M293" s="301"/>
      <c r="N293" s="298"/>
      <c r="O293" s="298"/>
      <c r="P293" s="393"/>
    </row>
    <row r="294" spans="1:16" outlineLevel="3" x14ac:dyDescent="0.2">
      <c r="A294" s="293"/>
      <c r="B294" s="294"/>
      <c r="C294" s="295" t="s">
        <v>3490</v>
      </c>
      <c r="D294" s="295"/>
      <c r="E294" s="296"/>
      <c r="F294" s="297"/>
      <c r="G294" s="298"/>
      <c r="H294" s="299"/>
      <c r="I294" s="300"/>
      <c r="J294" s="298"/>
      <c r="K294" s="298"/>
      <c r="L294" s="298"/>
      <c r="M294" s="301"/>
      <c r="N294" s="298"/>
      <c r="O294" s="298"/>
      <c r="P294" s="393"/>
    </row>
    <row r="295" spans="1:16" outlineLevel="3" x14ac:dyDescent="0.2">
      <c r="A295" s="293"/>
      <c r="B295" s="294"/>
      <c r="C295" s="295" t="s">
        <v>3499</v>
      </c>
      <c r="D295" s="295"/>
      <c r="E295" s="296"/>
      <c r="F295" s="297">
        <v>4</v>
      </c>
      <c r="G295" s="298"/>
      <c r="H295" s="299"/>
      <c r="I295" s="300"/>
      <c r="J295" s="298"/>
      <c r="K295" s="298"/>
      <c r="L295" s="298"/>
      <c r="M295" s="301"/>
      <c r="N295" s="298"/>
      <c r="O295" s="298"/>
      <c r="P295" s="393"/>
    </row>
    <row r="296" spans="1:16" outlineLevel="3" x14ac:dyDescent="0.2">
      <c r="A296" s="293"/>
      <c r="B296" s="294"/>
      <c r="C296" s="295" t="s">
        <v>3500</v>
      </c>
      <c r="D296" s="295"/>
      <c r="E296" s="296"/>
      <c r="F296" s="297"/>
      <c r="G296" s="298"/>
      <c r="H296" s="299"/>
      <c r="I296" s="300"/>
      <c r="J296" s="298"/>
      <c r="K296" s="298"/>
      <c r="L296" s="298"/>
      <c r="M296" s="301"/>
      <c r="N296" s="298"/>
      <c r="O296" s="298"/>
      <c r="P296" s="393"/>
    </row>
    <row r="297" spans="1:16" outlineLevel="3" x14ac:dyDescent="0.2">
      <c r="A297" s="293"/>
      <c r="B297" s="294"/>
      <c r="C297" s="295" t="s">
        <v>3501</v>
      </c>
      <c r="D297" s="295"/>
      <c r="E297" s="296"/>
      <c r="F297" s="297"/>
      <c r="G297" s="298"/>
      <c r="H297" s="299"/>
      <c r="I297" s="300"/>
      <c r="J297" s="298"/>
      <c r="K297" s="298"/>
      <c r="L297" s="298"/>
      <c r="M297" s="301"/>
      <c r="N297" s="298"/>
      <c r="O297" s="298"/>
      <c r="P297" s="393"/>
    </row>
    <row r="298" spans="1:16" outlineLevel="3" x14ac:dyDescent="0.2">
      <c r="A298" s="293"/>
      <c r="B298" s="294"/>
      <c r="C298" s="295" t="s">
        <v>3494</v>
      </c>
      <c r="D298" s="295"/>
      <c r="E298" s="296"/>
      <c r="F298" s="297"/>
      <c r="G298" s="298"/>
      <c r="H298" s="299"/>
      <c r="I298" s="300"/>
      <c r="J298" s="298"/>
      <c r="K298" s="298"/>
      <c r="L298" s="298"/>
      <c r="M298" s="301"/>
      <c r="N298" s="298"/>
      <c r="O298" s="298"/>
      <c r="P298" s="393"/>
    </row>
    <row r="299" spans="1:16" outlineLevel="3" x14ac:dyDescent="0.2">
      <c r="A299" s="293"/>
      <c r="B299" s="294"/>
      <c r="C299" s="295" t="s">
        <v>3502</v>
      </c>
      <c r="D299" s="295"/>
      <c r="E299" s="296"/>
      <c r="F299" s="297">
        <v>22</v>
      </c>
      <c r="G299" s="298"/>
      <c r="H299" s="299"/>
      <c r="I299" s="300"/>
      <c r="J299" s="298"/>
      <c r="K299" s="298"/>
      <c r="L299" s="298"/>
      <c r="M299" s="301"/>
      <c r="N299" s="298"/>
      <c r="O299" s="298"/>
      <c r="P299" s="393"/>
    </row>
    <row r="300" spans="1:16" outlineLevel="3" x14ac:dyDescent="0.2">
      <c r="A300" s="293"/>
      <c r="B300" s="294"/>
      <c r="C300" s="295" t="s">
        <v>3503</v>
      </c>
      <c r="D300" s="295"/>
      <c r="E300" s="296"/>
      <c r="F300" s="297">
        <v>3.52</v>
      </c>
      <c r="G300" s="298"/>
      <c r="H300" s="299"/>
      <c r="I300" s="300"/>
      <c r="J300" s="298"/>
      <c r="K300" s="298"/>
      <c r="L300" s="298"/>
      <c r="M300" s="301"/>
      <c r="N300" s="298"/>
      <c r="O300" s="298"/>
      <c r="P300" s="393"/>
    </row>
    <row r="301" spans="1:16" outlineLevel="2" x14ac:dyDescent="0.2">
      <c r="A301" s="282">
        <v>66</v>
      </c>
      <c r="B301" s="283" t="s">
        <v>3504</v>
      </c>
      <c r="C301" s="284" t="s">
        <v>3505</v>
      </c>
      <c r="D301" s="284"/>
      <c r="E301" s="285" t="s">
        <v>7</v>
      </c>
      <c r="F301" s="286">
        <v>3.52</v>
      </c>
      <c r="G301" s="287"/>
      <c r="H301" s="288">
        <f>F301*G301</f>
        <v>0</v>
      </c>
      <c r="I301" s="289">
        <v>3.6099999999999999E-3</v>
      </c>
      <c r="J301" s="290">
        <f>ROUND(F301*I301,2)</f>
        <v>0.01</v>
      </c>
      <c r="K301" s="289">
        <v>1E-3</v>
      </c>
      <c r="L301" s="290">
        <f>ROUND(F301*K301,2)</f>
        <v>0</v>
      </c>
      <c r="M301" s="291">
        <v>21</v>
      </c>
      <c r="N301" s="291">
        <f>H301*(M301/100)</f>
        <v>0</v>
      </c>
      <c r="O301" s="291">
        <f>H301+N301</f>
        <v>0</v>
      </c>
      <c r="P301" s="392"/>
    </row>
    <row r="302" spans="1:16" ht="16.5" customHeight="1" outlineLevel="1" x14ac:dyDescent="0.2">
      <c r="A302" s="272"/>
      <c r="B302" s="273" t="s">
        <v>3506</v>
      </c>
      <c r="C302" s="273" t="s">
        <v>3507</v>
      </c>
      <c r="D302" s="274"/>
      <c r="E302" s="247"/>
      <c r="F302" s="275"/>
      <c r="G302" s="276"/>
      <c r="H302" s="277">
        <f>SUBTOTAL(9,H303:H313)</f>
        <v>0</v>
      </c>
      <c r="I302" s="278"/>
      <c r="J302" s="304">
        <f>SUBTOTAL(9,J303:J313)</f>
        <v>2.58</v>
      </c>
      <c r="K302" s="276"/>
      <c r="L302" s="304">
        <f>SUBTOTAL(9,L303:L313)</f>
        <v>0</v>
      </c>
      <c r="M302" s="281"/>
      <c r="N302" s="277">
        <f>SUBTOTAL(9,N303:N313)</f>
        <v>0</v>
      </c>
      <c r="O302" s="277">
        <f>SUBTOTAL(9,O303:O313)</f>
        <v>0</v>
      </c>
      <c r="P302" s="391"/>
    </row>
    <row r="303" spans="1:16" ht="24" outlineLevel="2" x14ac:dyDescent="0.2">
      <c r="A303" s="282">
        <v>67</v>
      </c>
      <c r="B303" s="283" t="s">
        <v>3508</v>
      </c>
      <c r="C303" s="284" t="s">
        <v>3509</v>
      </c>
      <c r="D303" s="284"/>
      <c r="E303" s="285" t="s">
        <v>26</v>
      </c>
      <c r="F303" s="286">
        <v>50</v>
      </c>
      <c r="G303" s="287"/>
      <c r="H303" s="288">
        <f>F303*G303</f>
        <v>0</v>
      </c>
      <c r="I303" s="289">
        <v>0</v>
      </c>
      <c r="J303" s="290">
        <f>ROUND(F303*I303,2)</f>
        <v>0</v>
      </c>
      <c r="K303" s="289">
        <v>0</v>
      </c>
      <c r="L303" s="290">
        <f>ROUND(F303*K303,2)</f>
        <v>0</v>
      </c>
      <c r="M303" s="291">
        <v>21</v>
      </c>
      <c r="N303" s="291">
        <f>H303*(M303/100)</f>
        <v>0</v>
      </c>
      <c r="O303" s="291">
        <f>H303+N303</f>
        <v>0</v>
      </c>
      <c r="P303" s="392"/>
    </row>
    <row r="304" spans="1:16" ht="24" outlineLevel="2" x14ac:dyDescent="0.2">
      <c r="A304" s="282">
        <v>68</v>
      </c>
      <c r="B304" s="283" t="s">
        <v>3510</v>
      </c>
      <c r="C304" s="284" t="s">
        <v>3511</v>
      </c>
      <c r="D304" s="284"/>
      <c r="E304" s="285" t="s">
        <v>26</v>
      </c>
      <c r="F304" s="286">
        <v>50</v>
      </c>
      <c r="G304" s="287"/>
      <c r="H304" s="288">
        <f>F304*G304</f>
        <v>0</v>
      </c>
      <c r="I304" s="289">
        <v>0</v>
      </c>
      <c r="J304" s="290">
        <f>ROUND(F304*I304,2)</f>
        <v>0</v>
      </c>
      <c r="K304" s="289">
        <v>0</v>
      </c>
      <c r="L304" s="290">
        <f>ROUND(F304*K304,2)</f>
        <v>0</v>
      </c>
      <c r="M304" s="291">
        <v>21</v>
      </c>
      <c r="N304" s="291">
        <f>H304*(M304/100)</f>
        <v>0</v>
      </c>
      <c r="O304" s="291">
        <f>H304+N304</f>
        <v>0</v>
      </c>
      <c r="P304" s="392"/>
    </row>
    <row r="305" spans="1:16" ht="24" outlineLevel="2" x14ac:dyDescent="0.2">
      <c r="A305" s="282">
        <v>69</v>
      </c>
      <c r="B305" s="283" t="s">
        <v>3512</v>
      </c>
      <c r="C305" s="284" t="s">
        <v>3513</v>
      </c>
      <c r="D305" s="284"/>
      <c r="E305" s="285" t="s">
        <v>7</v>
      </c>
      <c r="F305" s="286">
        <v>124</v>
      </c>
      <c r="G305" s="287"/>
      <c r="H305" s="288">
        <f>F305*G305</f>
        <v>0</v>
      </c>
      <c r="I305" s="289">
        <v>5.2399999999999999E-3</v>
      </c>
      <c r="J305" s="290">
        <f>ROUND(F305*I305,2)</f>
        <v>0.65</v>
      </c>
      <c r="K305" s="289">
        <v>0</v>
      </c>
      <c r="L305" s="290">
        <f>ROUND(F305*K305,2)</f>
        <v>0</v>
      </c>
      <c r="M305" s="291">
        <v>21</v>
      </c>
      <c r="N305" s="291">
        <f>H305*(M305/100)</f>
        <v>0</v>
      </c>
      <c r="O305" s="291">
        <f>H305+N305</f>
        <v>0</v>
      </c>
      <c r="P305" s="392"/>
    </row>
    <row r="306" spans="1:16" outlineLevel="3" x14ac:dyDescent="0.2">
      <c r="A306" s="293"/>
      <c r="B306" s="294"/>
      <c r="C306" s="295" t="s">
        <v>3342</v>
      </c>
      <c r="D306" s="295"/>
      <c r="E306" s="296"/>
      <c r="F306" s="297">
        <v>124</v>
      </c>
      <c r="G306" s="298"/>
      <c r="H306" s="299"/>
      <c r="I306" s="300"/>
      <c r="J306" s="298"/>
      <c r="K306" s="298"/>
      <c r="L306" s="298"/>
      <c r="M306" s="301"/>
      <c r="N306" s="298"/>
      <c r="O306" s="298"/>
      <c r="P306" s="393"/>
    </row>
    <row r="307" spans="1:16" ht="24" outlineLevel="2" x14ac:dyDescent="0.2">
      <c r="A307" s="282">
        <v>70</v>
      </c>
      <c r="B307" s="283" t="s">
        <v>3514</v>
      </c>
      <c r="C307" s="284" t="s">
        <v>3515</v>
      </c>
      <c r="D307" s="284"/>
      <c r="E307" s="285" t="s">
        <v>3</v>
      </c>
      <c r="F307" s="286">
        <v>124</v>
      </c>
      <c r="G307" s="287"/>
      <c r="H307" s="288">
        <f>F307*G307</f>
        <v>0</v>
      </c>
      <c r="I307" s="289">
        <v>1.7000000000000001E-4</v>
      </c>
      <c r="J307" s="290">
        <f>ROUND(F307*I307,2)</f>
        <v>0.02</v>
      </c>
      <c r="K307" s="289">
        <v>0</v>
      </c>
      <c r="L307" s="290">
        <f>ROUND(F307*K307,2)</f>
        <v>0</v>
      </c>
      <c r="M307" s="291">
        <v>21</v>
      </c>
      <c r="N307" s="291">
        <f>H307*(M307/100)</f>
        <v>0</v>
      </c>
      <c r="O307" s="291">
        <f>H307+N307</f>
        <v>0</v>
      </c>
      <c r="P307" s="392"/>
    </row>
    <row r="308" spans="1:16" ht="24" outlineLevel="2" x14ac:dyDescent="0.2">
      <c r="A308" s="282">
        <v>71</v>
      </c>
      <c r="B308" s="283" t="s">
        <v>3516</v>
      </c>
      <c r="C308" s="284" t="s">
        <v>3517</v>
      </c>
      <c r="D308" s="284"/>
      <c r="E308" s="285" t="s">
        <v>3</v>
      </c>
      <c r="F308" s="286">
        <v>124</v>
      </c>
      <c r="G308" s="287"/>
      <c r="H308" s="288">
        <f>F308*G308</f>
        <v>0</v>
      </c>
      <c r="I308" s="289">
        <v>1.7000000000000001E-4</v>
      </c>
      <c r="J308" s="290">
        <f>ROUND(F308*I308,2)</f>
        <v>0.02</v>
      </c>
      <c r="K308" s="289">
        <v>0</v>
      </c>
      <c r="L308" s="290">
        <f>ROUND(F308*K308,2)</f>
        <v>0</v>
      </c>
      <c r="M308" s="291">
        <v>21</v>
      </c>
      <c r="N308" s="291">
        <f>H308*(M308/100)</f>
        <v>0</v>
      </c>
      <c r="O308" s="291">
        <f>H308+N308</f>
        <v>0</v>
      </c>
      <c r="P308" s="392"/>
    </row>
    <row r="309" spans="1:16" outlineLevel="2" x14ac:dyDescent="0.2">
      <c r="A309" s="282">
        <v>72</v>
      </c>
      <c r="B309" s="283" t="s">
        <v>3518</v>
      </c>
      <c r="C309" s="284" t="s">
        <v>3519</v>
      </c>
      <c r="D309" s="284" t="s">
        <v>3520</v>
      </c>
      <c r="E309" s="285" t="s">
        <v>7</v>
      </c>
      <c r="F309" s="286">
        <v>124</v>
      </c>
      <c r="G309" s="287"/>
      <c r="H309" s="288">
        <f>F309*G309</f>
        <v>0</v>
      </c>
      <c r="I309" s="289">
        <v>2.1000000000000001E-4</v>
      </c>
      <c r="J309" s="290">
        <f>ROUND(F309*I309,2)</f>
        <v>0.03</v>
      </c>
      <c r="K309" s="289">
        <v>0</v>
      </c>
      <c r="L309" s="290">
        <f>ROUND(F309*K309,2)</f>
        <v>0</v>
      </c>
      <c r="M309" s="291">
        <v>21</v>
      </c>
      <c r="N309" s="291">
        <f>H309*(M309/100)</f>
        <v>0</v>
      </c>
      <c r="O309" s="291">
        <f>H309+N309</f>
        <v>0</v>
      </c>
      <c r="P309" s="392"/>
    </row>
    <row r="310" spans="1:16" outlineLevel="2" x14ac:dyDescent="0.2">
      <c r="A310" s="282">
        <v>73</v>
      </c>
      <c r="B310" s="283" t="s">
        <v>3521</v>
      </c>
      <c r="C310" s="284" t="s">
        <v>3522</v>
      </c>
      <c r="D310" s="284"/>
      <c r="E310" s="285" t="s">
        <v>7</v>
      </c>
      <c r="F310" s="286">
        <v>124</v>
      </c>
      <c r="G310" s="287"/>
      <c r="H310" s="288">
        <f>F310*G310</f>
        <v>0</v>
      </c>
      <c r="I310" s="289">
        <v>0</v>
      </c>
      <c r="J310" s="290">
        <f>ROUND(F310*I310,2)</f>
        <v>0</v>
      </c>
      <c r="K310" s="289">
        <v>0</v>
      </c>
      <c r="L310" s="290">
        <f>ROUND(F310*K310,2)</f>
        <v>0</v>
      </c>
      <c r="M310" s="291">
        <v>21</v>
      </c>
      <c r="N310" s="291">
        <f>H310*(M310/100)</f>
        <v>0</v>
      </c>
      <c r="O310" s="291">
        <f>H310+N310</f>
        <v>0</v>
      </c>
      <c r="P310" s="392"/>
    </row>
    <row r="311" spans="1:16" ht="24" outlineLevel="2" x14ac:dyDescent="0.2">
      <c r="A311" s="282">
        <v>74</v>
      </c>
      <c r="B311" s="283" t="s">
        <v>3523</v>
      </c>
      <c r="C311" s="284" t="s">
        <v>3524</v>
      </c>
      <c r="D311" s="284"/>
      <c r="E311" s="285" t="s">
        <v>7</v>
      </c>
      <c r="F311" s="286">
        <v>136.4</v>
      </c>
      <c r="G311" s="287"/>
      <c r="H311" s="288">
        <f>F311*G311</f>
        <v>0</v>
      </c>
      <c r="I311" s="289">
        <v>1.3599999999999999E-2</v>
      </c>
      <c r="J311" s="290">
        <f>ROUND(F311*I311,2)</f>
        <v>1.86</v>
      </c>
      <c r="K311" s="289">
        <v>0</v>
      </c>
      <c r="L311" s="290">
        <f>ROUND(F311*K311,2)</f>
        <v>0</v>
      </c>
      <c r="M311" s="291">
        <v>21</v>
      </c>
      <c r="N311" s="291">
        <f>H311*(M311/100)</f>
        <v>0</v>
      </c>
      <c r="O311" s="291">
        <f>H311+N311</f>
        <v>0</v>
      </c>
      <c r="P311" s="392"/>
    </row>
    <row r="312" spans="1:16" outlineLevel="3" x14ac:dyDescent="0.2">
      <c r="A312" s="293"/>
      <c r="B312" s="294"/>
      <c r="C312" s="295" t="s">
        <v>3525</v>
      </c>
      <c r="D312" s="295"/>
      <c r="E312" s="296"/>
      <c r="F312" s="297">
        <v>136.4</v>
      </c>
      <c r="G312" s="298"/>
      <c r="H312" s="299"/>
      <c r="I312" s="300"/>
      <c r="J312" s="298"/>
      <c r="K312" s="298"/>
      <c r="L312" s="298"/>
      <c r="M312" s="301"/>
      <c r="N312" s="298"/>
      <c r="O312" s="298"/>
      <c r="P312" s="393"/>
    </row>
    <row r="313" spans="1:16" outlineLevel="2" x14ac:dyDescent="0.2">
      <c r="A313" s="282">
        <v>75</v>
      </c>
      <c r="B313" s="283" t="s">
        <v>3526</v>
      </c>
      <c r="C313" s="284" t="s">
        <v>3527</v>
      </c>
      <c r="D313" s="284"/>
      <c r="E313" s="285" t="s">
        <v>4</v>
      </c>
      <c r="F313" s="286">
        <v>2.573</v>
      </c>
      <c r="G313" s="287"/>
      <c r="H313" s="288">
        <f>F313*G313</f>
        <v>0</v>
      </c>
      <c r="I313" s="289">
        <v>0</v>
      </c>
      <c r="J313" s="290">
        <f>ROUND(F313*I313,2)</f>
        <v>0</v>
      </c>
      <c r="K313" s="289">
        <v>0</v>
      </c>
      <c r="L313" s="290">
        <f>ROUND(F313*K313,2)</f>
        <v>0</v>
      </c>
      <c r="M313" s="291">
        <v>21</v>
      </c>
      <c r="N313" s="291">
        <f>H313*(M313/100)</f>
        <v>0</v>
      </c>
      <c r="O313" s="291">
        <f>H313+N313</f>
        <v>0</v>
      </c>
      <c r="P313" s="392"/>
    </row>
    <row r="314" spans="1:16" ht="16.5" customHeight="1" outlineLevel="1" x14ac:dyDescent="0.2">
      <c r="A314" s="272"/>
      <c r="B314" s="273" t="s">
        <v>3528</v>
      </c>
      <c r="C314" s="273" t="s">
        <v>3529</v>
      </c>
      <c r="D314" s="274"/>
      <c r="E314" s="247"/>
      <c r="F314" s="275"/>
      <c r="G314" s="276"/>
      <c r="H314" s="277">
        <f>SUBTOTAL(9,H315:H321)</f>
        <v>0</v>
      </c>
      <c r="I314" s="278"/>
      <c r="J314" s="304">
        <f>SUBTOTAL(9,J315:J321)</f>
        <v>17.059999999999999</v>
      </c>
      <c r="K314" s="276"/>
      <c r="L314" s="304">
        <f>SUBTOTAL(9,L315:L321)</f>
        <v>0</v>
      </c>
      <c r="M314" s="281"/>
      <c r="N314" s="277">
        <f>SUBTOTAL(9,N315:N321)</f>
        <v>0</v>
      </c>
      <c r="O314" s="277">
        <f>SUBTOTAL(9,O315:O321)</f>
        <v>0</v>
      </c>
      <c r="P314" s="391"/>
    </row>
    <row r="315" spans="1:16" ht="24" outlineLevel="2" x14ac:dyDescent="0.2">
      <c r="A315" s="282">
        <v>76</v>
      </c>
      <c r="B315" s="283" t="s">
        <v>3530</v>
      </c>
      <c r="C315" s="284" t="s">
        <v>3531</v>
      </c>
      <c r="D315" s="284"/>
      <c r="E315" s="285" t="s">
        <v>7</v>
      </c>
      <c r="F315" s="286">
        <v>26252.63</v>
      </c>
      <c r="G315" s="287"/>
      <c r="H315" s="288">
        <f>F315*G315</f>
        <v>0</v>
      </c>
      <c r="I315" s="289">
        <v>0</v>
      </c>
      <c r="J315" s="290">
        <f>ROUND(F315*I315,2)</f>
        <v>0</v>
      </c>
      <c r="K315" s="289">
        <v>0</v>
      </c>
      <c r="L315" s="290">
        <f>ROUND(F315*K315,2)</f>
        <v>0</v>
      </c>
      <c r="M315" s="291">
        <v>21</v>
      </c>
      <c r="N315" s="291">
        <f>H315*(M315/100)</f>
        <v>0</v>
      </c>
      <c r="O315" s="291">
        <f>H315+N315</f>
        <v>0</v>
      </c>
      <c r="P315" s="392"/>
    </row>
    <row r="316" spans="1:16" outlineLevel="3" x14ac:dyDescent="0.2">
      <c r="A316" s="293"/>
      <c r="B316" s="294"/>
      <c r="C316" s="295" t="s">
        <v>3360</v>
      </c>
      <c r="D316" s="295"/>
      <c r="E316" s="296"/>
      <c r="F316" s="297"/>
      <c r="G316" s="298"/>
      <c r="H316" s="299"/>
      <c r="I316" s="300"/>
      <c r="J316" s="298"/>
      <c r="K316" s="298"/>
      <c r="L316" s="298"/>
      <c r="M316" s="301"/>
      <c r="N316" s="298"/>
      <c r="O316" s="298"/>
      <c r="P316" s="393"/>
    </row>
    <row r="317" spans="1:16" outlineLevel="3" x14ac:dyDescent="0.2">
      <c r="A317" s="293"/>
      <c r="B317" s="294"/>
      <c r="C317" s="295" t="s">
        <v>3532</v>
      </c>
      <c r="D317" s="295"/>
      <c r="E317" s="296"/>
      <c r="F317" s="297">
        <v>18897.82</v>
      </c>
      <c r="G317" s="298"/>
      <c r="H317" s="299"/>
      <c r="I317" s="300"/>
      <c r="J317" s="298"/>
      <c r="K317" s="298"/>
      <c r="L317" s="298"/>
      <c r="M317" s="301"/>
      <c r="N317" s="298"/>
      <c r="O317" s="298"/>
      <c r="P317" s="393"/>
    </row>
    <row r="318" spans="1:16" outlineLevel="3" x14ac:dyDescent="0.2">
      <c r="A318" s="293"/>
      <c r="B318" s="294"/>
      <c r="C318" s="295" t="s">
        <v>3533</v>
      </c>
      <c r="D318" s="295"/>
      <c r="E318" s="296"/>
      <c r="F318" s="297">
        <v>7354.81</v>
      </c>
      <c r="G318" s="298"/>
      <c r="H318" s="299"/>
      <c r="I318" s="300"/>
      <c r="J318" s="298"/>
      <c r="K318" s="298"/>
      <c r="L318" s="298"/>
      <c r="M318" s="301"/>
      <c r="N318" s="298"/>
      <c r="O318" s="298"/>
      <c r="P318" s="393"/>
    </row>
    <row r="319" spans="1:16" outlineLevel="2" x14ac:dyDescent="0.2">
      <c r="A319" s="282">
        <v>77</v>
      </c>
      <c r="B319" s="283" t="s">
        <v>3534</v>
      </c>
      <c r="C319" s="284" t="s">
        <v>3535</v>
      </c>
      <c r="D319" s="284"/>
      <c r="E319" s="285" t="s">
        <v>7</v>
      </c>
      <c r="F319" s="286">
        <v>26252.63</v>
      </c>
      <c r="G319" s="287"/>
      <c r="H319" s="288">
        <f>F319*G319</f>
        <v>0</v>
      </c>
      <c r="I319" s="289">
        <v>4.8000000000000001E-4</v>
      </c>
      <c r="J319" s="290">
        <f>ROUND(F319*I319,2)</f>
        <v>12.6</v>
      </c>
      <c r="K319" s="289">
        <v>0</v>
      </c>
      <c r="L319" s="290">
        <f>ROUND(F319*K319,2)</f>
        <v>0</v>
      </c>
      <c r="M319" s="291">
        <v>21</v>
      </c>
      <c r="N319" s="291">
        <f>H319*(M319/100)</f>
        <v>0</v>
      </c>
      <c r="O319" s="291">
        <f>H319+N319</f>
        <v>0</v>
      </c>
      <c r="P319" s="392"/>
    </row>
    <row r="320" spans="1:16" outlineLevel="2" x14ac:dyDescent="0.2">
      <c r="A320" s="282">
        <v>78</v>
      </c>
      <c r="B320" s="283" t="s">
        <v>3536</v>
      </c>
      <c r="C320" s="284" t="s">
        <v>3537</v>
      </c>
      <c r="D320" s="284"/>
      <c r="E320" s="285" t="s">
        <v>7</v>
      </c>
      <c r="F320" s="286">
        <v>26252.63</v>
      </c>
      <c r="G320" s="287"/>
      <c r="H320" s="288">
        <f>F320*G320</f>
        <v>0</v>
      </c>
      <c r="I320" s="289">
        <v>1.7000000000000001E-4</v>
      </c>
      <c r="J320" s="290">
        <f>ROUND(F320*I320,2)</f>
        <v>4.46</v>
      </c>
      <c r="K320" s="289">
        <v>0</v>
      </c>
      <c r="L320" s="290">
        <f>ROUND(F320*K320,2)</f>
        <v>0</v>
      </c>
      <c r="M320" s="291">
        <v>21</v>
      </c>
      <c r="N320" s="291">
        <f>H320*(M320/100)</f>
        <v>0</v>
      </c>
      <c r="O320" s="291">
        <f>H320+N320</f>
        <v>0</v>
      </c>
      <c r="P320" s="392"/>
    </row>
    <row r="321" spans="1:16" outlineLevel="1" x14ac:dyDescent="0.2">
      <c r="A321" s="305"/>
      <c r="B321" s="306"/>
      <c r="C321" s="307"/>
      <c r="D321" s="307"/>
      <c r="E321" s="308"/>
      <c r="F321" s="309"/>
      <c r="G321" s="310"/>
      <c r="H321" s="311"/>
      <c r="I321" s="312"/>
      <c r="J321" s="312"/>
      <c r="K321" s="312"/>
      <c r="L321" s="292"/>
      <c r="M321" s="292"/>
      <c r="N321" s="292"/>
      <c r="O321" s="292"/>
      <c r="P321" s="392"/>
    </row>
    <row r="322" spans="1:16" ht="18.75" customHeight="1" x14ac:dyDescent="0.2">
      <c r="A322" s="261"/>
      <c r="B322" s="262" t="s">
        <v>3538</v>
      </c>
      <c r="C322" s="262" t="s">
        <v>3539</v>
      </c>
      <c r="D322" s="263"/>
      <c r="E322" s="264"/>
      <c r="F322" s="265"/>
      <c r="G322" s="266"/>
      <c r="H322" s="267">
        <f>SUBTOTAL(9,H323:H327)</f>
        <v>0</v>
      </c>
      <c r="I322" s="268"/>
      <c r="J322" s="269">
        <f>SUBTOTAL(9,J323:J1883)</f>
        <v>0</v>
      </c>
      <c r="K322" s="270"/>
      <c r="L322" s="269">
        <f>SUBTOTAL(9,L323:L1883)</f>
        <v>0</v>
      </c>
      <c r="M322" s="271" t="s">
        <v>2</v>
      </c>
      <c r="N322" s="267">
        <f>SUBTOTAL(9,N323:N327)</f>
        <v>0</v>
      </c>
      <c r="O322" s="267">
        <f>SUBTOTAL(9,O323:O327)</f>
        <v>0</v>
      </c>
      <c r="P322" s="390"/>
    </row>
    <row r="323" spans="1:16" ht="16.5" customHeight="1" outlineLevel="1" x14ac:dyDescent="0.2">
      <c r="A323" s="272"/>
      <c r="B323" s="273" t="s">
        <v>4300</v>
      </c>
      <c r="C323" s="273" t="s">
        <v>4302</v>
      </c>
      <c r="D323" s="274"/>
      <c r="E323" s="247"/>
      <c r="F323" s="275"/>
      <c r="G323" s="276"/>
      <c r="H323" s="277">
        <f>SUBTOTAL(9,H324)</f>
        <v>0</v>
      </c>
      <c r="I323" s="278"/>
      <c r="J323" s="304">
        <f>SUBTOTAL(9,J324)</f>
        <v>0</v>
      </c>
      <c r="K323" s="276"/>
      <c r="L323" s="304">
        <f>SUBTOTAL(9,L324)</f>
        <v>0</v>
      </c>
      <c r="M323" s="281"/>
      <c r="N323" s="277">
        <f>SUBTOTAL(9,N324)</f>
        <v>0</v>
      </c>
      <c r="O323" s="277">
        <f>SUBTOTAL(9,O324)</f>
        <v>0</v>
      </c>
      <c r="P323" s="391"/>
    </row>
    <row r="324" spans="1:16" ht="24" outlineLevel="2" x14ac:dyDescent="0.2">
      <c r="A324" s="282">
        <v>79</v>
      </c>
      <c r="B324" s="283" t="s">
        <v>3540</v>
      </c>
      <c r="C324" s="284" t="s">
        <v>3541</v>
      </c>
      <c r="D324" s="284"/>
      <c r="E324" s="285" t="s">
        <v>3356</v>
      </c>
      <c r="F324" s="286">
        <v>1</v>
      </c>
      <c r="G324" s="287"/>
      <c r="H324" s="288">
        <f>F324*G324</f>
        <v>0</v>
      </c>
      <c r="I324" s="289">
        <v>0</v>
      </c>
      <c r="J324" s="290">
        <f>ROUND(F324*I324,2)</f>
        <v>0</v>
      </c>
      <c r="K324" s="289">
        <v>0</v>
      </c>
      <c r="L324" s="290">
        <f>ROUND(F324*K324,2)</f>
        <v>0</v>
      </c>
      <c r="M324" s="291">
        <v>21</v>
      </c>
      <c r="N324" s="291">
        <f>H324*(M324/100)</f>
        <v>0</v>
      </c>
      <c r="O324" s="291">
        <f>H324+N324</f>
        <v>0</v>
      </c>
      <c r="P324" s="392"/>
    </row>
    <row r="325" spans="1:16" ht="16.5" customHeight="1" outlineLevel="1" x14ac:dyDescent="0.2">
      <c r="A325" s="272"/>
      <c r="B325" s="273" t="s">
        <v>4301</v>
      </c>
      <c r="C325" s="273" t="s">
        <v>4303</v>
      </c>
      <c r="D325" s="274"/>
      <c r="E325" s="247"/>
      <c r="F325" s="275"/>
      <c r="G325" s="276"/>
      <c r="H325" s="277">
        <f>SUBTOTAL(9,H326)</f>
        <v>0</v>
      </c>
      <c r="I325" s="278"/>
      <c r="J325" s="304">
        <f>SUBTOTAL(9,J326)</f>
        <v>0</v>
      </c>
      <c r="K325" s="276"/>
      <c r="L325" s="304">
        <f>SUBTOTAL(9,L326)</f>
        <v>0</v>
      </c>
      <c r="M325" s="281"/>
      <c r="N325" s="277">
        <f>SUBTOTAL(9,N326)</f>
        <v>0</v>
      </c>
      <c r="O325" s="277">
        <f>SUBTOTAL(9,O326)</f>
        <v>0</v>
      </c>
      <c r="P325" s="391"/>
    </row>
    <row r="326" spans="1:16" ht="24" outlineLevel="2" x14ac:dyDescent="0.2">
      <c r="A326" s="282">
        <v>80</v>
      </c>
      <c r="B326" s="283" t="s">
        <v>3542</v>
      </c>
      <c r="C326" s="284" t="s">
        <v>3543</v>
      </c>
      <c r="D326" s="284"/>
      <c r="E326" s="285" t="s">
        <v>3356</v>
      </c>
      <c r="F326" s="286">
        <v>1</v>
      </c>
      <c r="G326" s="287"/>
      <c r="H326" s="288">
        <f>F326*G326</f>
        <v>0</v>
      </c>
      <c r="I326" s="289">
        <v>0</v>
      </c>
      <c r="J326" s="290">
        <f>ROUND(F326*I326,2)</f>
        <v>0</v>
      </c>
      <c r="K326" s="289">
        <v>0</v>
      </c>
      <c r="L326" s="290">
        <f>ROUND(F326*K326,2)</f>
        <v>0</v>
      </c>
      <c r="M326" s="291">
        <v>21</v>
      </c>
      <c r="N326" s="291">
        <f>H326*(M326/100)</f>
        <v>0</v>
      </c>
      <c r="O326" s="291">
        <f>H326+N326</f>
        <v>0</v>
      </c>
      <c r="P326" s="392"/>
    </row>
    <row r="327" spans="1:16" outlineLevel="1" x14ac:dyDescent="0.2">
      <c r="A327" s="305"/>
      <c r="B327" s="306"/>
      <c r="C327" s="307"/>
      <c r="D327" s="307"/>
      <c r="E327" s="308"/>
      <c r="F327" s="309"/>
      <c r="G327" s="310"/>
      <c r="H327" s="311"/>
      <c r="I327" s="312"/>
      <c r="J327" s="312"/>
      <c r="K327" s="312"/>
      <c r="L327" s="292"/>
      <c r="M327" s="292"/>
      <c r="N327" s="292"/>
      <c r="O327" s="292"/>
      <c r="P327" s="392"/>
    </row>
    <row r="328" spans="1:16" ht="18.75" customHeight="1" x14ac:dyDescent="0.2">
      <c r="A328" s="261"/>
      <c r="B328" s="262" t="s">
        <v>3544</v>
      </c>
      <c r="C328" s="262" t="s">
        <v>3545</v>
      </c>
      <c r="D328" s="263"/>
      <c r="E328" s="264"/>
      <c r="F328" s="265"/>
      <c r="G328" s="266"/>
      <c r="H328" s="267">
        <f>SUBTOTAL(9,H329:H341)</f>
        <v>0</v>
      </c>
      <c r="I328" s="268"/>
      <c r="J328" s="269">
        <f>SUBTOTAL(9,J329:J1896)</f>
        <v>0</v>
      </c>
      <c r="K328" s="270"/>
      <c r="L328" s="269">
        <f>SUBTOTAL(9,L329:L1896)</f>
        <v>0</v>
      </c>
      <c r="M328" s="271" t="s">
        <v>2</v>
      </c>
      <c r="N328" s="267">
        <f>SUBTOTAL(9,N329:N341)</f>
        <v>0</v>
      </c>
      <c r="O328" s="267">
        <f>SUBTOTAL(9,O329:O341)</f>
        <v>0</v>
      </c>
      <c r="P328" s="390"/>
    </row>
    <row r="329" spans="1:16" ht="16.5" customHeight="1" outlineLevel="1" x14ac:dyDescent="0.2">
      <c r="A329" s="272"/>
      <c r="B329" s="273" t="s">
        <v>3546</v>
      </c>
      <c r="C329" s="273" t="s">
        <v>3547</v>
      </c>
      <c r="D329" s="274"/>
      <c r="E329" s="247"/>
      <c r="F329" s="275"/>
      <c r="G329" s="276"/>
      <c r="H329" s="277">
        <f>SUBTOTAL(9,H330:H334)</f>
        <v>0</v>
      </c>
      <c r="I329" s="278"/>
      <c r="J329" s="304">
        <f>SUBTOTAL(9,J330:J334)</f>
        <v>0</v>
      </c>
      <c r="K329" s="276"/>
      <c r="L329" s="304">
        <f>SUBTOTAL(9,L330:L334)</f>
        <v>0</v>
      </c>
      <c r="M329" s="281"/>
      <c r="N329" s="277">
        <f>SUBTOTAL(9,N330:N334)</f>
        <v>0</v>
      </c>
      <c r="O329" s="313">
        <f>SUBTOTAL(9,O330:O334)</f>
        <v>0</v>
      </c>
      <c r="P329" s="391"/>
    </row>
    <row r="330" spans="1:16" ht="84" outlineLevel="2" x14ac:dyDescent="0.2">
      <c r="A330" s="282">
        <v>75</v>
      </c>
      <c r="B330" s="283" t="s">
        <v>3548</v>
      </c>
      <c r="C330" s="284" t="s">
        <v>3549</v>
      </c>
      <c r="D330" s="284" t="s">
        <v>3550</v>
      </c>
      <c r="E330" s="285" t="s">
        <v>3551</v>
      </c>
      <c r="F330" s="286">
        <v>1</v>
      </c>
      <c r="G330" s="287"/>
      <c r="H330" s="288">
        <f>F330*G330</f>
        <v>0</v>
      </c>
      <c r="I330" s="289">
        <v>0</v>
      </c>
      <c r="J330" s="290">
        <f>ROUND(F330*I330,2)</f>
        <v>0</v>
      </c>
      <c r="K330" s="289">
        <v>0</v>
      </c>
      <c r="L330" s="290">
        <f>ROUND(F330*K330,2)</f>
        <v>0</v>
      </c>
      <c r="M330" s="291">
        <v>21</v>
      </c>
      <c r="N330" s="291">
        <f t="shared" ref="N330:N334" si="7">H330*(M330/100)</f>
        <v>0</v>
      </c>
      <c r="O330" s="291">
        <f t="shared" ref="O330:O334" si="8">H330+N330</f>
        <v>0</v>
      </c>
      <c r="P330" s="392"/>
    </row>
    <row r="331" spans="1:16" ht="96" outlineLevel="2" x14ac:dyDescent="0.2">
      <c r="A331" s="282">
        <v>76</v>
      </c>
      <c r="B331" s="283" t="s">
        <v>3552</v>
      </c>
      <c r="C331" s="284" t="s">
        <v>3553</v>
      </c>
      <c r="D331" s="284" t="s">
        <v>3554</v>
      </c>
      <c r="E331" s="285" t="s">
        <v>3551</v>
      </c>
      <c r="F331" s="286">
        <v>1</v>
      </c>
      <c r="G331" s="287"/>
      <c r="H331" s="288">
        <f t="shared" ref="H331:H340" si="9">F331*G331</f>
        <v>0</v>
      </c>
      <c r="I331" s="289">
        <v>0</v>
      </c>
      <c r="J331" s="290">
        <f>ROUND(F331*I331,2)</f>
        <v>0</v>
      </c>
      <c r="K331" s="289">
        <v>0</v>
      </c>
      <c r="L331" s="290">
        <f>ROUND(F331*K331,2)</f>
        <v>0</v>
      </c>
      <c r="M331" s="291">
        <v>21</v>
      </c>
      <c r="N331" s="291">
        <f t="shared" si="7"/>
        <v>0</v>
      </c>
      <c r="O331" s="291">
        <f t="shared" si="8"/>
        <v>0</v>
      </c>
      <c r="P331" s="392"/>
    </row>
    <row r="332" spans="1:16" ht="72" outlineLevel="2" x14ac:dyDescent="0.2">
      <c r="A332" s="282">
        <v>77</v>
      </c>
      <c r="B332" s="283" t="s">
        <v>3555</v>
      </c>
      <c r="C332" s="284" t="s">
        <v>3556</v>
      </c>
      <c r="D332" s="284" t="s">
        <v>3557</v>
      </c>
      <c r="E332" s="285" t="s">
        <v>3551</v>
      </c>
      <c r="F332" s="286">
        <v>1</v>
      </c>
      <c r="G332" s="287"/>
      <c r="H332" s="288">
        <f t="shared" si="9"/>
        <v>0</v>
      </c>
      <c r="I332" s="289">
        <v>0</v>
      </c>
      <c r="J332" s="290">
        <f>ROUND(F332*I332,2)</f>
        <v>0</v>
      </c>
      <c r="K332" s="289">
        <v>0</v>
      </c>
      <c r="L332" s="290">
        <f>ROUND(F332*K332,2)</f>
        <v>0</v>
      </c>
      <c r="M332" s="291">
        <v>21</v>
      </c>
      <c r="N332" s="291">
        <f t="shared" si="7"/>
        <v>0</v>
      </c>
      <c r="O332" s="291">
        <f t="shared" si="8"/>
        <v>0</v>
      </c>
      <c r="P332" s="392"/>
    </row>
    <row r="333" spans="1:16" ht="60" outlineLevel="2" x14ac:dyDescent="0.2">
      <c r="A333" s="282">
        <v>78</v>
      </c>
      <c r="B333" s="283" t="s">
        <v>3558</v>
      </c>
      <c r="C333" s="284" t="s">
        <v>3559</v>
      </c>
      <c r="D333" s="284" t="s">
        <v>3560</v>
      </c>
      <c r="E333" s="285" t="s">
        <v>3551</v>
      </c>
      <c r="F333" s="286">
        <v>1</v>
      </c>
      <c r="G333" s="287"/>
      <c r="H333" s="288">
        <f t="shared" si="9"/>
        <v>0</v>
      </c>
      <c r="I333" s="289">
        <v>0</v>
      </c>
      <c r="J333" s="290">
        <f>ROUND(F333*I333,2)</f>
        <v>0</v>
      </c>
      <c r="K333" s="289">
        <v>0</v>
      </c>
      <c r="L333" s="290">
        <f>ROUND(F333*K333,2)</f>
        <v>0</v>
      </c>
      <c r="M333" s="291">
        <v>21</v>
      </c>
      <c r="N333" s="291">
        <f t="shared" si="7"/>
        <v>0</v>
      </c>
      <c r="O333" s="291">
        <f t="shared" si="8"/>
        <v>0</v>
      </c>
      <c r="P333" s="392"/>
    </row>
    <row r="334" spans="1:16" ht="24" outlineLevel="2" x14ac:dyDescent="0.2">
      <c r="A334" s="282">
        <v>79</v>
      </c>
      <c r="B334" s="283" t="s">
        <v>3561</v>
      </c>
      <c r="C334" s="284" t="s">
        <v>3562</v>
      </c>
      <c r="D334" s="284" t="s">
        <v>3563</v>
      </c>
      <c r="E334" s="285" t="s">
        <v>3551</v>
      </c>
      <c r="F334" s="286">
        <v>1</v>
      </c>
      <c r="G334" s="287"/>
      <c r="H334" s="288">
        <f t="shared" si="9"/>
        <v>0</v>
      </c>
      <c r="I334" s="289">
        <v>0</v>
      </c>
      <c r="J334" s="290">
        <f>ROUND(F334*I334,2)</f>
        <v>0</v>
      </c>
      <c r="K334" s="289">
        <v>0</v>
      </c>
      <c r="L334" s="290">
        <f>ROUND(F334*K334,2)</f>
        <v>0</v>
      </c>
      <c r="M334" s="291">
        <v>21</v>
      </c>
      <c r="N334" s="291">
        <f t="shared" si="7"/>
        <v>0</v>
      </c>
      <c r="O334" s="291">
        <f t="shared" si="8"/>
        <v>0</v>
      </c>
      <c r="P334" s="392"/>
    </row>
    <row r="335" spans="1:16" ht="16.5" customHeight="1" outlineLevel="1" x14ac:dyDescent="0.2">
      <c r="A335" s="272"/>
      <c r="B335" s="273" t="s">
        <v>3564</v>
      </c>
      <c r="C335" s="273" t="s">
        <v>3565</v>
      </c>
      <c r="D335" s="274"/>
      <c r="E335" s="247"/>
      <c r="F335" s="275"/>
      <c r="G335" s="276"/>
      <c r="H335" s="277">
        <f>SUBTOTAL(9,H336:H340)</f>
        <v>0</v>
      </c>
      <c r="I335" s="278"/>
      <c r="J335" s="304">
        <f>SUBTOTAL(9,J336:J340)</f>
        <v>0</v>
      </c>
      <c r="K335" s="276"/>
      <c r="L335" s="304">
        <f>SUBTOTAL(9,L336:L340)</f>
        <v>0</v>
      </c>
      <c r="M335" s="281"/>
      <c r="N335" s="277">
        <f>SUBTOTAL(9,N336:N340)</f>
        <v>0</v>
      </c>
      <c r="O335" s="313">
        <f>SUBTOTAL(9,O336:O340)</f>
        <v>0</v>
      </c>
      <c r="P335" s="391"/>
    </row>
    <row r="336" spans="1:16" ht="108" outlineLevel="2" x14ac:dyDescent="0.2">
      <c r="A336" s="282">
        <v>80</v>
      </c>
      <c r="B336" s="283" t="s">
        <v>3566</v>
      </c>
      <c r="C336" s="284" t="s">
        <v>3567</v>
      </c>
      <c r="D336" s="284" t="s">
        <v>3568</v>
      </c>
      <c r="E336" s="285" t="s">
        <v>3551</v>
      </c>
      <c r="F336" s="286">
        <v>1</v>
      </c>
      <c r="G336" s="287"/>
      <c r="H336" s="288">
        <f t="shared" si="9"/>
        <v>0</v>
      </c>
      <c r="I336" s="289">
        <v>0</v>
      </c>
      <c r="J336" s="290">
        <f>ROUND(F336*I336,2)</f>
        <v>0</v>
      </c>
      <c r="K336" s="289">
        <v>0</v>
      </c>
      <c r="L336" s="290">
        <f>ROUND(F336*K336,2)</f>
        <v>0</v>
      </c>
      <c r="M336" s="291">
        <v>21</v>
      </c>
      <c r="N336" s="291">
        <f t="shared" ref="N336:N340" si="10">H336*(M336/100)</f>
        <v>0</v>
      </c>
      <c r="O336" s="291">
        <f t="shared" ref="O336:O340" si="11">H336+N336</f>
        <v>0</v>
      </c>
      <c r="P336" s="392"/>
    </row>
    <row r="337" spans="1:16" ht="60" outlineLevel="2" x14ac:dyDescent="0.2">
      <c r="A337" s="282">
        <v>81</v>
      </c>
      <c r="B337" s="283" t="s">
        <v>3569</v>
      </c>
      <c r="C337" s="284" t="s">
        <v>3570</v>
      </c>
      <c r="D337" s="284" t="s">
        <v>3571</v>
      </c>
      <c r="E337" s="285" t="s">
        <v>3551</v>
      </c>
      <c r="F337" s="286">
        <v>1</v>
      </c>
      <c r="G337" s="287"/>
      <c r="H337" s="288">
        <f t="shared" si="9"/>
        <v>0</v>
      </c>
      <c r="I337" s="289">
        <v>0</v>
      </c>
      <c r="J337" s="290">
        <f>ROUND(F337*I337,2)</f>
        <v>0</v>
      </c>
      <c r="K337" s="289">
        <v>0</v>
      </c>
      <c r="L337" s="290">
        <f>ROUND(F337*K337,2)</f>
        <v>0</v>
      </c>
      <c r="M337" s="291">
        <v>21</v>
      </c>
      <c r="N337" s="291">
        <f t="shared" si="10"/>
        <v>0</v>
      </c>
      <c r="O337" s="291">
        <f t="shared" si="11"/>
        <v>0</v>
      </c>
      <c r="P337" s="392"/>
    </row>
    <row r="338" spans="1:16" ht="72" outlineLevel="2" x14ac:dyDescent="0.2">
      <c r="A338" s="282">
        <v>82</v>
      </c>
      <c r="B338" s="283" t="s">
        <v>3572</v>
      </c>
      <c r="C338" s="284" t="s">
        <v>3573</v>
      </c>
      <c r="D338" s="284" t="s">
        <v>3574</v>
      </c>
      <c r="E338" s="285" t="s">
        <v>3551</v>
      </c>
      <c r="F338" s="286">
        <v>1</v>
      </c>
      <c r="G338" s="287"/>
      <c r="H338" s="288">
        <f t="shared" si="9"/>
        <v>0</v>
      </c>
      <c r="I338" s="289">
        <v>0</v>
      </c>
      <c r="J338" s="290">
        <f>ROUND(F338*I338,2)</f>
        <v>0</v>
      </c>
      <c r="K338" s="289">
        <v>0</v>
      </c>
      <c r="L338" s="290">
        <f>ROUND(F338*K338,2)</f>
        <v>0</v>
      </c>
      <c r="M338" s="291">
        <v>21</v>
      </c>
      <c r="N338" s="291">
        <f t="shared" si="10"/>
        <v>0</v>
      </c>
      <c r="O338" s="291">
        <f t="shared" si="11"/>
        <v>0</v>
      </c>
      <c r="P338" s="392"/>
    </row>
    <row r="339" spans="1:16" ht="36" outlineLevel="2" x14ac:dyDescent="0.2">
      <c r="A339" s="282">
        <v>83</v>
      </c>
      <c r="B339" s="283" t="s">
        <v>3575</v>
      </c>
      <c r="C339" s="284" t="s">
        <v>3576</v>
      </c>
      <c r="D339" s="284" t="s">
        <v>3577</v>
      </c>
      <c r="E339" s="285" t="s">
        <v>3551</v>
      </c>
      <c r="F339" s="286">
        <v>1</v>
      </c>
      <c r="G339" s="287"/>
      <c r="H339" s="288">
        <f t="shared" si="9"/>
        <v>0</v>
      </c>
      <c r="I339" s="289">
        <v>0</v>
      </c>
      <c r="J339" s="290">
        <f>ROUND(F339*I339,2)</f>
        <v>0</v>
      </c>
      <c r="K339" s="289">
        <v>0</v>
      </c>
      <c r="L339" s="290">
        <f>ROUND(F339*K339,2)</f>
        <v>0</v>
      </c>
      <c r="M339" s="291">
        <v>21</v>
      </c>
      <c r="N339" s="291">
        <f t="shared" si="10"/>
        <v>0</v>
      </c>
      <c r="O339" s="291">
        <f t="shared" si="11"/>
        <v>0</v>
      </c>
      <c r="P339" s="392"/>
    </row>
    <row r="340" spans="1:16" ht="48" outlineLevel="2" x14ac:dyDescent="0.2">
      <c r="A340" s="282">
        <v>84</v>
      </c>
      <c r="B340" s="283" t="s">
        <v>3578</v>
      </c>
      <c r="C340" s="284" t="s">
        <v>3579</v>
      </c>
      <c r="D340" s="284" t="s">
        <v>4404</v>
      </c>
      <c r="E340" s="285" t="s">
        <v>3551</v>
      </c>
      <c r="F340" s="286">
        <v>1</v>
      </c>
      <c r="G340" s="287"/>
      <c r="H340" s="288">
        <f t="shared" si="9"/>
        <v>0</v>
      </c>
      <c r="I340" s="289">
        <v>0</v>
      </c>
      <c r="J340" s="290">
        <f>ROUND(F340*I340,2)</f>
        <v>0</v>
      </c>
      <c r="K340" s="289">
        <v>0</v>
      </c>
      <c r="L340" s="290">
        <f>ROUND(F340*K340,2)</f>
        <v>0</v>
      </c>
      <c r="M340" s="291">
        <v>21</v>
      </c>
      <c r="N340" s="291">
        <f t="shared" si="10"/>
        <v>0</v>
      </c>
      <c r="O340" s="291">
        <f t="shared" si="11"/>
        <v>0</v>
      </c>
      <c r="P340" s="392"/>
    </row>
    <row r="341" spans="1:16" outlineLevel="1" x14ac:dyDescent="0.2">
      <c r="A341" s="305"/>
      <c r="B341" s="306"/>
      <c r="C341" s="307"/>
      <c r="D341" s="307"/>
      <c r="E341" s="308"/>
      <c r="F341" s="309"/>
      <c r="G341" s="310"/>
      <c r="H341" s="311"/>
      <c r="I341" s="312"/>
      <c r="J341" s="312"/>
      <c r="K341" s="312"/>
      <c r="L341" s="292"/>
      <c r="M341" s="292"/>
      <c r="N341" s="292"/>
      <c r="O341" s="292"/>
      <c r="P341" s="392"/>
    </row>
  </sheetData>
  <sheetProtection algorithmName="SHA-512" hashValue="3XRYkfK7OLzOhjqxBIRzWXwzhqSKMVDCoq4anjr9kPSF0fdhC6a/rfsrNaEMevlkSCADoHY/b9x+iG2VNMRgOQ==" saltValue="0phtFBlivS9Sv+igwFG5Wg==" spinCount="100000" sheet="1" objects="1" scenarios="1"/>
  <protectedRanges>
    <protectedRange sqref="G1:G346" name="Oblast1"/>
  </protectedRanges>
  <pageMargins left="0.27" right="0.33" top="0.78740157480314965" bottom="0.45" header="0.31496062992125984" footer="0.21"/>
  <pageSetup paperSize="9" scale="70" orientation="landscape" r:id="rId1"/>
  <headerFooter>
    <oddFooter>&amp;CStránka &amp;P z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outlinePr summaryBelow="0"/>
  </sheetPr>
  <dimension ref="A1:Q769"/>
  <sheetViews>
    <sheetView showGridLines="0" view="pageBreakPreview" zoomScale="130" zoomScaleNormal="100" zoomScaleSheetLayoutView="130" workbookViewId="0">
      <pane ySplit="4" topLeftCell="A5" activePane="bottomLeft" state="frozen"/>
      <selection activeCell="D348" sqref="D348"/>
      <selection pane="bottomLeft" activeCell="G14" sqref="G14"/>
    </sheetView>
  </sheetViews>
  <sheetFormatPr defaultColWidth="11.5703125" defaultRowHeight="12" outlineLevelRow="2" x14ac:dyDescent="0.2"/>
  <cols>
    <col min="1" max="1" width="5.5703125" style="241" bestFit="1" customWidth="1"/>
    <col min="2" max="2" width="4.7109375" style="345" customWidth="1"/>
    <col min="3" max="3" width="14.5703125" style="241" customWidth="1"/>
    <col min="4" max="4" width="76.7109375" style="241" customWidth="1"/>
    <col min="5" max="5" width="4.85546875" style="241" customWidth="1"/>
    <col min="6" max="6" width="12.85546875" style="241" customWidth="1"/>
    <col min="7" max="7" width="13.42578125" style="241" customWidth="1"/>
    <col min="8" max="8" width="16.140625" style="241" customWidth="1"/>
    <col min="9" max="9" width="29.140625" style="241" customWidth="1"/>
    <col min="10" max="16384" width="11.5703125" style="241"/>
  </cols>
  <sheetData>
    <row r="1" spans="1:17" s="320" customFormat="1" ht="21.6" customHeight="1" x14ac:dyDescent="0.25">
      <c r="A1" s="314"/>
      <c r="B1" s="315"/>
      <c r="C1" s="315"/>
      <c r="D1" s="315" t="s">
        <v>2051</v>
      </c>
      <c r="E1" s="315"/>
      <c r="F1" s="316"/>
      <c r="G1" s="317"/>
      <c r="H1" s="316"/>
      <c r="I1" s="317"/>
      <c r="J1" s="318"/>
      <c r="K1" s="319"/>
      <c r="L1" s="317"/>
      <c r="M1" s="317"/>
      <c r="N1" s="317"/>
      <c r="O1" s="317"/>
      <c r="P1" s="317"/>
      <c r="Q1" s="317"/>
    </row>
    <row r="2" spans="1:17" s="320" customFormat="1" ht="21.6" customHeight="1" x14ac:dyDescent="0.25">
      <c r="A2" s="314"/>
      <c r="B2" s="315"/>
      <c r="C2" s="315"/>
      <c r="D2" s="315" t="s">
        <v>3580</v>
      </c>
      <c r="E2" s="315"/>
      <c r="F2" s="316"/>
      <c r="G2" s="317"/>
      <c r="H2" s="316"/>
      <c r="I2" s="317"/>
      <c r="J2" s="318"/>
      <c r="K2" s="319"/>
      <c r="L2" s="317"/>
      <c r="M2" s="317"/>
      <c r="N2" s="317"/>
      <c r="O2" s="317"/>
      <c r="P2" s="317"/>
      <c r="Q2" s="317"/>
    </row>
    <row r="3" spans="1:17" s="158" customFormat="1" ht="12.75" x14ac:dyDescent="0.2">
      <c r="A3" s="153"/>
      <c r="B3" s="154"/>
      <c r="C3" s="154"/>
      <c r="D3" s="155"/>
      <c r="E3" s="156"/>
      <c r="F3" s="157"/>
      <c r="G3" s="157"/>
    </row>
    <row r="4" spans="1:17" s="161" customFormat="1" ht="13.5" thickBot="1" x14ac:dyDescent="0.25">
      <c r="A4" s="159" t="s">
        <v>125</v>
      </c>
      <c r="B4" s="159"/>
      <c r="C4" s="159" t="s">
        <v>12</v>
      </c>
      <c r="D4" s="160" t="s">
        <v>71</v>
      </c>
      <c r="E4" s="159" t="s">
        <v>5</v>
      </c>
      <c r="F4" s="159" t="s">
        <v>526</v>
      </c>
      <c r="G4" s="159" t="s">
        <v>468</v>
      </c>
      <c r="H4" s="159" t="s">
        <v>33</v>
      </c>
    </row>
    <row r="5" spans="1:17" s="161" customFormat="1" ht="15.75" customHeight="1" x14ac:dyDescent="0.2">
      <c r="B5" s="162"/>
    </row>
    <row r="6" spans="1:17" s="161" customFormat="1" ht="15" x14ac:dyDescent="0.25">
      <c r="A6" s="254"/>
      <c r="B6" s="254"/>
      <c r="C6" s="254" t="s">
        <v>4304</v>
      </c>
      <c r="D6" s="321" t="s">
        <v>3580</v>
      </c>
      <c r="E6" s="254" t="s">
        <v>2138</v>
      </c>
      <c r="F6" s="254" t="s">
        <v>2138</v>
      </c>
      <c r="G6" s="254"/>
      <c r="H6" s="254">
        <f>SUBTOTAL(9,H7:H770)</f>
        <v>0</v>
      </c>
      <c r="I6" s="467"/>
    </row>
    <row r="7" spans="1:17" s="327" customFormat="1" ht="16.5" customHeight="1" outlineLevel="1" x14ac:dyDescent="0.2">
      <c r="A7" s="322"/>
      <c r="B7" s="323"/>
      <c r="C7" s="323" t="s">
        <v>4321</v>
      </c>
      <c r="D7" s="323" t="s">
        <v>3582</v>
      </c>
      <c r="E7" s="324"/>
      <c r="F7" s="325"/>
      <c r="G7" s="326"/>
      <c r="H7" s="326">
        <f>SUBTOTAL(9,H8:H193)</f>
        <v>0</v>
      </c>
    </row>
    <row r="8" spans="1:17" s="335" customFormat="1" outlineLevel="2" x14ac:dyDescent="0.2">
      <c r="A8" s="328">
        <v>1</v>
      </c>
      <c r="B8" s="329" t="s">
        <v>3583</v>
      </c>
      <c r="C8" s="330" t="s">
        <v>3584</v>
      </c>
      <c r="D8" s="331" t="s">
        <v>3585</v>
      </c>
      <c r="E8" s="329" t="s">
        <v>26</v>
      </c>
      <c r="F8" s="332">
        <v>1</v>
      </c>
      <c r="G8" s="333"/>
      <c r="H8" s="334">
        <f>F8*G8</f>
        <v>0</v>
      </c>
    </row>
    <row r="9" spans="1:17" s="343" customFormat="1" outlineLevel="2" x14ac:dyDescent="0.2">
      <c r="A9" s="336">
        <v>2</v>
      </c>
      <c r="B9" s="337" t="s">
        <v>3586</v>
      </c>
      <c r="C9" s="338" t="s">
        <v>3587</v>
      </c>
      <c r="D9" s="339" t="s">
        <v>3588</v>
      </c>
      <c r="E9" s="337" t="s">
        <v>2736</v>
      </c>
      <c r="F9" s="340">
        <v>1</v>
      </c>
      <c r="G9" s="341"/>
      <c r="H9" s="342">
        <f t="shared" ref="H9:H72" si="0">F9*G9</f>
        <v>0</v>
      </c>
    </row>
    <row r="10" spans="1:17" s="343" customFormat="1" outlineLevel="2" x14ac:dyDescent="0.2">
      <c r="A10" s="336">
        <v>3</v>
      </c>
      <c r="B10" s="337" t="s">
        <v>3586</v>
      </c>
      <c r="C10" s="338" t="s">
        <v>3589</v>
      </c>
      <c r="D10" s="339" t="s">
        <v>3590</v>
      </c>
      <c r="E10" s="337" t="s">
        <v>2736</v>
      </c>
      <c r="F10" s="340">
        <v>1</v>
      </c>
      <c r="G10" s="341"/>
      <c r="H10" s="342">
        <f t="shared" si="0"/>
        <v>0</v>
      </c>
    </row>
    <row r="11" spans="1:17" s="343" customFormat="1" outlineLevel="2" x14ac:dyDescent="0.2">
      <c r="A11" s="336">
        <v>4</v>
      </c>
      <c r="B11" s="337" t="s">
        <v>3586</v>
      </c>
      <c r="C11" s="338" t="s">
        <v>3591</v>
      </c>
      <c r="D11" s="339" t="s">
        <v>3592</v>
      </c>
      <c r="E11" s="337" t="s">
        <v>2736</v>
      </c>
      <c r="F11" s="340">
        <v>1</v>
      </c>
      <c r="G11" s="341"/>
      <c r="H11" s="342">
        <f t="shared" si="0"/>
        <v>0</v>
      </c>
    </row>
    <row r="12" spans="1:17" s="343" customFormat="1" outlineLevel="2" x14ac:dyDescent="0.2">
      <c r="A12" s="336">
        <v>5</v>
      </c>
      <c r="B12" s="337" t="s">
        <v>3586</v>
      </c>
      <c r="C12" s="338" t="s">
        <v>3593</v>
      </c>
      <c r="D12" s="339" t="s">
        <v>3594</v>
      </c>
      <c r="E12" s="337" t="s">
        <v>2736</v>
      </c>
      <c r="F12" s="340">
        <v>3</v>
      </c>
      <c r="G12" s="341"/>
      <c r="H12" s="342">
        <f t="shared" si="0"/>
        <v>0</v>
      </c>
    </row>
    <row r="13" spans="1:17" s="343" customFormat="1" outlineLevel="2" x14ac:dyDescent="0.2">
      <c r="A13" s="336">
        <v>6</v>
      </c>
      <c r="B13" s="337" t="s">
        <v>3586</v>
      </c>
      <c r="C13" s="338" t="s">
        <v>3595</v>
      </c>
      <c r="D13" s="339" t="s">
        <v>3596</v>
      </c>
      <c r="E13" s="337" t="s">
        <v>2736</v>
      </c>
      <c r="F13" s="340">
        <v>3</v>
      </c>
      <c r="G13" s="341"/>
      <c r="H13" s="342">
        <f t="shared" si="0"/>
        <v>0</v>
      </c>
    </row>
    <row r="14" spans="1:17" s="343" customFormat="1" outlineLevel="2" x14ac:dyDescent="0.2">
      <c r="A14" s="336">
        <v>7</v>
      </c>
      <c r="B14" s="337" t="s">
        <v>3586</v>
      </c>
      <c r="C14" s="338" t="s">
        <v>3597</v>
      </c>
      <c r="D14" s="339" t="s">
        <v>3598</v>
      </c>
      <c r="E14" s="337" t="s">
        <v>2736</v>
      </c>
      <c r="F14" s="340">
        <v>1</v>
      </c>
      <c r="G14" s="341"/>
      <c r="H14" s="342">
        <f t="shared" si="0"/>
        <v>0</v>
      </c>
    </row>
    <row r="15" spans="1:17" s="343" customFormat="1" outlineLevel="2" x14ac:dyDescent="0.2">
      <c r="A15" s="336">
        <v>8</v>
      </c>
      <c r="B15" s="337" t="s">
        <v>3586</v>
      </c>
      <c r="C15" s="338" t="s">
        <v>3599</v>
      </c>
      <c r="D15" s="339" t="s">
        <v>3600</v>
      </c>
      <c r="E15" s="337" t="s">
        <v>2736</v>
      </c>
      <c r="F15" s="340">
        <v>1</v>
      </c>
      <c r="G15" s="341"/>
      <c r="H15" s="342">
        <f t="shared" si="0"/>
        <v>0</v>
      </c>
    </row>
    <row r="16" spans="1:17" s="343" customFormat="1" outlineLevel="2" x14ac:dyDescent="0.2">
      <c r="A16" s="336">
        <v>9</v>
      </c>
      <c r="B16" s="337" t="s">
        <v>3586</v>
      </c>
      <c r="C16" s="338" t="s">
        <v>3601</v>
      </c>
      <c r="D16" s="339" t="s">
        <v>3602</v>
      </c>
      <c r="E16" s="337" t="s">
        <v>2736</v>
      </c>
      <c r="F16" s="340">
        <v>1</v>
      </c>
      <c r="G16" s="341"/>
      <c r="H16" s="342">
        <f t="shared" si="0"/>
        <v>0</v>
      </c>
    </row>
    <row r="17" spans="1:8" s="343" customFormat="1" outlineLevel="2" x14ac:dyDescent="0.2">
      <c r="A17" s="336">
        <v>10</v>
      </c>
      <c r="B17" s="337" t="s">
        <v>3586</v>
      </c>
      <c r="C17" s="338" t="s">
        <v>3603</v>
      </c>
      <c r="D17" s="339" t="s">
        <v>3604</v>
      </c>
      <c r="E17" s="337" t="s">
        <v>2736</v>
      </c>
      <c r="F17" s="340">
        <v>1</v>
      </c>
      <c r="G17" s="341"/>
      <c r="H17" s="342">
        <f t="shared" si="0"/>
        <v>0</v>
      </c>
    </row>
    <row r="18" spans="1:8" s="343" customFormat="1" outlineLevel="2" x14ac:dyDescent="0.2">
      <c r="A18" s="336">
        <v>11</v>
      </c>
      <c r="B18" s="337" t="s">
        <v>3586</v>
      </c>
      <c r="C18" s="338" t="s">
        <v>3605</v>
      </c>
      <c r="D18" s="339" t="s">
        <v>3606</v>
      </c>
      <c r="E18" s="337" t="s">
        <v>3607</v>
      </c>
      <c r="F18" s="340">
        <v>2</v>
      </c>
      <c r="G18" s="341"/>
      <c r="H18" s="342">
        <f t="shared" si="0"/>
        <v>0</v>
      </c>
    </row>
    <row r="19" spans="1:8" s="343" customFormat="1" outlineLevel="2" x14ac:dyDescent="0.2">
      <c r="A19" s="336">
        <v>12</v>
      </c>
      <c r="B19" s="337" t="s">
        <v>3586</v>
      </c>
      <c r="C19" s="338" t="s">
        <v>3608</v>
      </c>
      <c r="D19" s="339" t="s">
        <v>3609</v>
      </c>
      <c r="E19" s="337" t="s">
        <v>3607</v>
      </c>
      <c r="F19" s="340">
        <v>1</v>
      </c>
      <c r="G19" s="341"/>
      <c r="H19" s="342">
        <f t="shared" si="0"/>
        <v>0</v>
      </c>
    </row>
    <row r="20" spans="1:8" s="343" customFormat="1" outlineLevel="2" x14ac:dyDescent="0.2">
      <c r="A20" s="336">
        <v>13</v>
      </c>
      <c r="B20" s="337" t="s">
        <v>3586</v>
      </c>
      <c r="C20" s="338" t="s">
        <v>3610</v>
      </c>
      <c r="D20" s="339" t="s">
        <v>3611</v>
      </c>
      <c r="E20" s="337" t="s">
        <v>2736</v>
      </c>
      <c r="F20" s="340">
        <v>1</v>
      </c>
      <c r="G20" s="341"/>
      <c r="H20" s="342">
        <f t="shared" si="0"/>
        <v>0</v>
      </c>
    </row>
    <row r="21" spans="1:8" s="343" customFormat="1" outlineLevel="2" x14ac:dyDescent="0.2">
      <c r="A21" s="336">
        <v>14</v>
      </c>
      <c r="B21" s="337" t="s">
        <v>3586</v>
      </c>
      <c r="C21" s="338" t="s">
        <v>3612</v>
      </c>
      <c r="D21" s="339" t="s">
        <v>3613</v>
      </c>
      <c r="E21" s="337" t="s">
        <v>2736</v>
      </c>
      <c r="F21" s="340">
        <v>1</v>
      </c>
      <c r="G21" s="341"/>
      <c r="H21" s="342">
        <f t="shared" si="0"/>
        <v>0</v>
      </c>
    </row>
    <row r="22" spans="1:8" s="343" customFormat="1" outlineLevel="2" x14ac:dyDescent="0.2">
      <c r="A22" s="336">
        <v>15</v>
      </c>
      <c r="B22" s="337" t="s">
        <v>3586</v>
      </c>
      <c r="C22" s="338" t="s">
        <v>3614</v>
      </c>
      <c r="D22" s="339" t="s">
        <v>3615</v>
      </c>
      <c r="E22" s="337" t="s">
        <v>2736</v>
      </c>
      <c r="F22" s="340">
        <v>1</v>
      </c>
      <c r="G22" s="341"/>
      <c r="H22" s="342">
        <f t="shared" si="0"/>
        <v>0</v>
      </c>
    </row>
    <row r="23" spans="1:8" s="343" customFormat="1" outlineLevel="2" x14ac:dyDescent="0.2">
      <c r="A23" s="336">
        <v>16</v>
      </c>
      <c r="B23" s="337" t="s">
        <v>3586</v>
      </c>
      <c r="C23" s="338" t="s">
        <v>3616</v>
      </c>
      <c r="D23" s="339" t="s">
        <v>3617</v>
      </c>
      <c r="E23" s="337" t="s">
        <v>2736</v>
      </c>
      <c r="F23" s="340">
        <v>2</v>
      </c>
      <c r="G23" s="341"/>
      <c r="H23" s="342">
        <f t="shared" si="0"/>
        <v>0</v>
      </c>
    </row>
    <row r="24" spans="1:8" s="343" customFormat="1" outlineLevel="2" x14ac:dyDescent="0.2">
      <c r="A24" s="336">
        <v>17</v>
      </c>
      <c r="B24" s="337" t="s">
        <v>3586</v>
      </c>
      <c r="C24" s="338" t="s">
        <v>3618</v>
      </c>
      <c r="D24" s="339" t="s">
        <v>3619</v>
      </c>
      <c r="E24" s="337" t="s">
        <v>2736</v>
      </c>
      <c r="F24" s="340">
        <v>2</v>
      </c>
      <c r="G24" s="341"/>
      <c r="H24" s="342">
        <f t="shared" si="0"/>
        <v>0</v>
      </c>
    </row>
    <row r="25" spans="1:8" s="343" customFormat="1" outlineLevel="2" x14ac:dyDescent="0.2">
      <c r="A25" s="336">
        <v>18</v>
      </c>
      <c r="B25" s="337" t="s">
        <v>3586</v>
      </c>
      <c r="C25" s="338" t="s">
        <v>3620</v>
      </c>
      <c r="D25" s="339" t="s">
        <v>3621</v>
      </c>
      <c r="E25" s="337" t="s">
        <v>2736</v>
      </c>
      <c r="F25" s="340">
        <v>2</v>
      </c>
      <c r="G25" s="341"/>
      <c r="H25" s="342">
        <f t="shared" si="0"/>
        <v>0</v>
      </c>
    </row>
    <row r="26" spans="1:8" s="343" customFormat="1" outlineLevel="2" x14ac:dyDescent="0.2">
      <c r="A26" s="336">
        <v>19</v>
      </c>
      <c r="B26" s="337" t="s">
        <v>3586</v>
      </c>
      <c r="C26" s="338" t="s">
        <v>3622</v>
      </c>
      <c r="D26" s="339" t="s">
        <v>3623</v>
      </c>
      <c r="E26" s="337" t="s">
        <v>2736</v>
      </c>
      <c r="F26" s="340">
        <v>2</v>
      </c>
      <c r="G26" s="341"/>
      <c r="H26" s="342">
        <f t="shared" si="0"/>
        <v>0</v>
      </c>
    </row>
    <row r="27" spans="1:8" s="343" customFormat="1" outlineLevel="2" x14ac:dyDescent="0.2">
      <c r="A27" s="336">
        <v>20</v>
      </c>
      <c r="B27" s="337" t="s">
        <v>3586</v>
      </c>
      <c r="C27" s="338" t="s">
        <v>3624</v>
      </c>
      <c r="D27" s="339" t="s">
        <v>3625</v>
      </c>
      <c r="E27" s="337" t="s">
        <v>2736</v>
      </c>
      <c r="F27" s="340">
        <v>2</v>
      </c>
      <c r="G27" s="341"/>
      <c r="H27" s="342">
        <f t="shared" si="0"/>
        <v>0</v>
      </c>
    </row>
    <row r="28" spans="1:8" s="343" customFormat="1" outlineLevel="2" x14ac:dyDescent="0.2">
      <c r="A28" s="336">
        <v>21</v>
      </c>
      <c r="B28" s="337" t="s">
        <v>3586</v>
      </c>
      <c r="C28" s="338" t="s">
        <v>3626</v>
      </c>
      <c r="D28" s="339" t="s">
        <v>3627</v>
      </c>
      <c r="E28" s="337" t="s">
        <v>2736</v>
      </c>
      <c r="F28" s="340">
        <v>1</v>
      </c>
      <c r="G28" s="341"/>
      <c r="H28" s="342">
        <f t="shared" si="0"/>
        <v>0</v>
      </c>
    </row>
    <row r="29" spans="1:8" s="343" customFormat="1" outlineLevel="2" x14ac:dyDescent="0.2">
      <c r="A29" s="336">
        <v>22</v>
      </c>
      <c r="B29" s="337" t="s">
        <v>3586</v>
      </c>
      <c r="C29" s="338" t="s">
        <v>3628</v>
      </c>
      <c r="D29" s="339" t="s">
        <v>3629</v>
      </c>
      <c r="E29" s="337" t="s">
        <v>2736</v>
      </c>
      <c r="F29" s="340">
        <v>1</v>
      </c>
      <c r="G29" s="341"/>
      <c r="H29" s="342">
        <f t="shared" si="0"/>
        <v>0</v>
      </c>
    </row>
    <row r="30" spans="1:8" s="343" customFormat="1" outlineLevel="2" x14ac:dyDescent="0.2">
      <c r="A30" s="336">
        <v>23</v>
      </c>
      <c r="B30" s="337" t="s">
        <v>3586</v>
      </c>
      <c r="C30" s="338" t="s">
        <v>3630</v>
      </c>
      <c r="D30" s="339" t="s">
        <v>3631</v>
      </c>
      <c r="E30" s="337" t="s">
        <v>2736</v>
      </c>
      <c r="F30" s="340">
        <v>1</v>
      </c>
      <c r="G30" s="341"/>
      <c r="H30" s="342">
        <f t="shared" si="0"/>
        <v>0</v>
      </c>
    </row>
    <row r="31" spans="1:8" s="343" customFormat="1" outlineLevel="2" x14ac:dyDescent="0.2">
      <c r="A31" s="336">
        <v>24</v>
      </c>
      <c r="B31" s="337" t="s">
        <v>3586</v>
      </c>
      <c r="C31" s="338" t="s">
        <v>3632</v>
      </c>
      <c r="D31" s="339" t="s">
        <v>3633</v>
      </c>
      <c r="E31" s="337" t="s">
        <v>2736</v>
      </c>
      <c r="F31" s="340">
        <v>1</v>
      </c>
      <c r="G31" s="341"/>
      <c r="H31" s="342">
        <f t="shared" si="0"/>
        <v>0</v>
      </c>
    </row>
    <row r="32" spans="1:8" s="343" customFormat="1" outlineLevel="2" x14ac:dyDescent="0.2">
      <c r="A32" s="336">
        <v>25</v>
      </c>
      <c r="B32" s="337" t="s">
        <v>3586</v>
      </c>
      <c r="C32" s="338" t="s">
        <v>3634</v>
      </c>
      <c r="D32" s="339" t="s">
        <v>3635</v>
      </c>
      <c r="E32" s="337" t="s">
        <v>2736</v>
      </c>
      <c r="F32" s="340">
        <v>1</v>
      </c>
      <c r="G32" s="341"/>
      <c r="H32" s="342">
        <f t="shared" si="0"/>
        <v>0</v>
      </c>
    </row>
    <row r="33" spans="1:8" s="343" customFormat="1" outlineLevel="2" x14ac:dyDescent="0.2">
      <c r="A33" s="336">
        <v>26</v>
      </c>
      <c r="B33" s="337" t="s">
        <v>3586</v>
      </c>
      <c r="C33" s="338" t="s">
        <v>3636</v>
      </c>
      <c r="D33" s="339" t="s">
        <v>3637</v>
      </c>
      <c r="E33" s="337" t="s">
        <v>2736</v>
      </c>
      <c r="F33" s="340">
        <v>1</v>
      </c>
      <c r="G33" s="341"/>
      <c r="H33" s="342">
        <f t="shared" si="0"/>
        <v>0</v>
      </c>
    </row>
    <row r="34" spans="1:8" s="335" customFormat="1" outlineLevel="2" x14ac:dyDescent="0.2">
      <c r="A34" s="328">
        <v>27</v>
      </c>
      <c r="B34" s="329" t="s">
        <v>3583</v>
      </c>
      <c r="C34" s="330" t="s">
        <v>3638</v>
      </c>
      <c r="D34" s="331" t="s">
        <v>3639</v>
      </c>
      <c r="E34" s="329" t="s">
        <v>26</v>
      </c>
      <c r="F34" s="332">
        <v>1</v>
      </c>
      <c r="G34" s="333"/>
      <c r="H34" s="334">
        <f t="shared" si="0"/>
        <v>0</v>
      </c>
    </row>
    <row r="35" spans="1:8" s="343" customFormat="1" outlineLevel="2" x14ac:dyDescent="0.2">
      <c r="A35" s="336">
        <v>28</v>
      </c>
      <c r="B35" s="337" t="s">
        <v>3586</v>
      </c>
      <c r="C35" s="338" t="s">
        <v>3587</v>
      </c>
      <c r="D35" s="339" t="s">
        <v>3588</v>
      </c>
      <c r="E35" s="337" t="s">
        <v>2736</v>
      </c>
      <c r="F35" s="340">
        <v>1</v>
      </c>
      <c r="G35" s="341"/>
      <c r="H35" s="342">
        <f t="shared" si="0"/>
        <v>0</v>
      </c>
    </row>
    <row r="36" spans="1:8" s="343" customFormat="1" outlineLevel="2" x14ac:dyDescent="0.2">
      <c r="A36" s="336">
        <v>29</v>
      </c>
      <c r="B36" s="337" t="s">
        <v>3586</v>
      </c>
      <c r="C36" s="338" t="s">
        <v>3589</v>
      </c>
      <c r="D36" s="339" t="s">
        <v>3590</v>
      </c>
      <c r="E36" s="337" t="s">
        <v>2736</v>
      </c>
      <c r="F36" s="340">
        <v>1</v>
      </c>
      <c r="G36" s="341"/>
      <c r="H36" s="342">
        <f t="shared" si="0"/>
        <v>0</v>
      </c>
    </row>
    <row r="37" spans="1:8" s="343" customFormat="1" outlineLevel="2" x14ac:dyDescent="0.2">
      <c r="A37" s="336">
        <v>30</v>
      </c>
      <c r="B37" s="337" t="s">
        <v>3586</v>
      </c>
      <c r="C37" s="338" t="s">
        <v>3591</v>
      </c>
      <c r="D37" s="339" t="s">
        <v>3592</v>
      </c>
      <c r="E37" s="337" t="s">
        <v>2736</v>
      </c>
      <c r="F37" s="340">
        <v>1</v>
      </c>
      <c r="G37" s="341"/>
      <c r="H37" s="342">
        <f t="shared" si="0"/>
        <v>0</v>
      </c>
    </row>
    <row r="38" spans="1:8" s="343" customFormat="1" outlineLevel="2" x14ac:dyDescent="0.2">
      <c r="A38" s="336">
        <v>31</v>
      </c>
      <c r="B38" s="337" t="s">
        <v>3586</v>
      </c>
      <c r="C38" s="338" t="s">
        <v>3640</v>
      </c>
      <c r="D38" s="339" t="s">
        <v>3641</v>
      </c>
      <c r="E38" s="337" t="s">
        <v>2736</v>
      </c>
      <c r="F38" s="340">
        <v>3</v>
      </c>
      <c r="G38" s="341"/>
      <c r="H38" s="342">
        <f t="shared" si="0"/>
        <v>0</v>
      </c>
    </row>
    <row r="39" spans="1:8" s="343" customFormat="1" outlineLevel="2" x14ac:dyDescent="0.2">
      <c r="A39" s="336">
        <v>32</v>
      </c>
      <c r="B39" s="337" t="s">
        <v>3586</v>
      </c>
      <c r="C39" s="338" t="s">
        <v>3601</v>
      </c>
      <c r="D39" s="339" t="s">
        <v>3602</v>
      </c>
      <c r="E39" s="337" t="s">
        <v>2736</v>
      </c>
      <c r="F39" s="340">
        <v>2</v>
      </c>
      <c r="G39" s="341"/>
      <c r="H39" s="342">
        <f t="shared" si="0"/>
        <v>0</v>
      </c>
    </row>
    <row r="40" spans="1:8" s="343" customFormat="1" outlineLevel="2" x14ac:dyDescent="0.2">
      <c r="A40" s="336">
        <v>33</v>
      </c>
      <c r="B40" s="337" t="s">
        <v>3586</v>
      </c>
      <c r="C40" s="338" t="s">
        <v>3642</v>
      </c>
      <c r="D40" s="339" t="s">
        <v>3643</v>
      </c>
      <c r="E40" s="337" t="s">
        <v>2736</v>
      </c>
      <c r="F40" s="340">
        <v>1</v>
      </c>
      <c r="G40" s="341"/>
      <c r="H40" s="342">
        <f t="shared" si="0"/>
        <v>0</v>
      </c>
    </row>
    <row r="41" spans="1:8" s="343" customFormat="1" outlineLevel="2" x14ac:dyDescent="0.2">
      <c r="A41" s="336">
        <v>34</v>
      </c>
      <c r="B41" s="337" t="s">
        <v>3586</v>
      </c>
      <c r="C41" s="338" t="s">
        <v>3595</v>
      </c>
      <c r="D41" s="339" t="s">
        <v>3596</v>
      </c>
      <c r="E41" s="337" t="s">
        <v>2736</v>
      </c>
      <c r="F41" s="340">
        <v>8</v>
      </c>
      <c r="G41" s="341"/>
      <c r="H41" s="342">
        <f t="shared" si="0"/>
        <v>0</v>
      </c>
    </row>
    <row r="42" spans="1:8" s="343" customFormat="1" outlineLevel="2" x14ac:dyDescent="0.2">
      <c r="A42" s="336">
        <v>35</v>
      </c>
      <c r="B42" s="337" t="s">
        <v>3586</v>
      </c>
      <c r="C42" s="338" t="s">
        <v>3644</v>
      </c>
      <c r="D42" s="339" t="s">
        <v>3645</v>
      </c>
      <c r="E42" s="337" t="s">
        <v>3607</v>
      </c>
      <c r="F42" s="340">
        <v>1</v>
      </c>
      <c r="G42" s="341"/>
      <c r="H42" s="342">
        <f t="shared" si="0"/>
        <v>0</v>
      </c>
    </row>
    <row r="43" spans="1:8" s="343" customFormat="1" outlineLevel="2" x14ac:dyDescent="0.2">
      <c r="A43" s="336">
        <v>36</v>
      </c>
      <c r="B43" s="337" t="s">
        <v>3586</v>
      </c>
      <c r="C43" s="338" t="s">
        <v>3593</v>
      </c>
      <c r="D43" s="339" t="s">
        <v>3594</v>
      </c>
      <c r="E43" s="337" t="s">
        <v>2736</v>
      </c>
      <c r="F43" s="340">
        <v>1</v>
      </c>
      <c r="G43" s="341"/>
      <c r="H43" s="342">
        <f t="shared" si="0"/>
        <v>0</v>
      </c>
    </row>
    <row r="44" spans="1:8" s="343" customFormat="1" outlineLevel="2" x14ac:dyDescent="0.2">
      <c r="A44" s="336">
        <v>37</v>
      </c>
      <c r="B44" s="337" t="s">
        <v>3586</v>
      </c>
      <c r="C44" s="338" t="s">
        <v>3646</v>
      </c>
      <c r="D44" s="339" t="s">
        <v>3647</v>
      </c>
      <c r="E44" s="337" t="s">
        <v>2736</v>
      </c>
      <c r="F44" s="340">
        <v>1</v>
      </c>
      <c r="G44" s="341"/>
      <c r="H44" s="342">
        <f t="shared" si="0"/>
        <v>0</v>
      </c>
    </row>
    <row r="45" spans="1:8" s="343" customFormat="1" outlineLevel="2" x14ac:dyDescent="0.2">
      <c r="A45" s="336">
        <v>38</v>
      </c>
      <c r="B45" s="337" t="s">
        <v>3586</v>
      </c>
      <c r="C45" s="338" t="s">
        <v>3648</v>
      </c>
      <c r="D45" s="339" t="s">
        <v>3649</v>
      </c>
      <c r="E45" s="337" t="s">
        <v>3607</v>
      </c>
      <c r="F45" s="340">
        <v>1</v>
      </c>
      <c r="G45" s="341"/>
      <c r="H45" s="342">
        <f t="shared" si="0"/>
        <v>0</v>
      </c>
    </row>
    <row r="46" spans="1:8" s="343" customFormat="1" outlineLevel="2" x14ac:dyDescent="0.2">
      <c r="A46" s="336">
        <v>39</v>
      </c>
      <c r="B46" s="337" t="s">
        <v>3586</v>
      </c>
      <c r="C46" s="338" t="s">
        <v>3650</v>
      </c>
      <c r="D46" s="339" t="s">
        <v>3651</v>
      </c>
      <c r="E46" s="337" t="s">
        <v>2736</v>
      </c>
      <c r="F46" s="340">
        <v>2</v>
      </c>
      <c r="G46" s="341"/>
      <c r="H46" s="342">
        <f t="shared" si="0"/>
        <v>0</v>
      </c>
    </row>
    <row r="47" spans="1:8" s="343" customFormat="1" outlineLevel="2" x14ac:dyDescent="0.2">
      <c r="A47" s="336">
        <v>40</v>
      </c>
      <c r="B47" s="337" t="s">
        <v>3586</v>
      </c>
      <c r="C47" s="338" t="s">
        <v>3610</v>
      </c>
      <c r="D47" s="339" t="s">
        <v>3611</v>
      </c>
      <c r="E47" s="337" t="s">
        <v>2736</v>
      </c>
      <c r="F47" s="340">
        <v>1</v>
      </c>
      <c r="G47" s="341"/>
      <c r="H47" s="342">
        <f t="shared" si="0"/>
        <v>0</v>
      </c>
    </row>
    <row r="48" spans="1:8" s="343" customFormat="1" outlineLevel="2" x14ac:dyDescent="0.2">
      <c r="A48" s="336">
        <v>41</v>
      </c>
      <c r="B48" s="337" t="s">
        <v>3586</v>
      </c>
      <c r="C48" s="338" t="s">
        <v>3612</v>
      </c>
      <c r="D48" s="339" t="s">
        <v>3613</v>
      </c>
      <c r="E48" s="337" t="s">
        <v>2736</v>
      </c>
      <c r="F48" s="340">
        <v>1</v>
      </c>
      <c r="G48" s="341"/>
      <c r="H48" s="342">
        <f t="shared" si="0"/>
        <v>0</v>
      </c>
    </row>
    <row r="49" spans="1:8" s="343" customFormat="1" outlineLevel="2" x14ac:dyDescent="0.2">
      <c r="A49" s="336">
        <v>42</v>
      </c>
      <c r="B49" s="337" t="s">
        <v>3586</v>
      </c>
      <c r="C49" s="338" t="s">
        <v>3614</v>
      </c>
      <c r="D49" s="339" t="s">
        <v>3615</v>
      </c>
      <c r="E49" s="337" t="s">
        <v>2736</v>
      </c>
      <c r="F49" s="340">
        <v>1</v>
      </c>
      <c r="G49" s="341"/>
      <c r="H49" s="342">
        <f t="shared" si="0"/>
        <v>0</v>
      </c>
    </row>
    <row r="50" spans="1:8" s="343" customFormat="1" outlineLevel="2" x14ac:dyDescent="0.2">
      <c r="A50" s="336">
        <v>43</v>
      </c>
      <c r="B50" s="337" t="s">
        <v>3586</v>
      </c>
      <c r="C50" s="338" t="s">
        <v>3616</v>
      </c>
      <c r="D50" s="339" t="s">
        <v>3617</v>
      </c>
      <c r="E50" s="337" t="s">
        <v>2736</v>
      </c>
      <c r="F50" s="340">
        <v>2</v>
      </c>
      <c r="G50" s="341"/>
      <c r="H50" s="342">
        <f t="shared" si="0"/>
        <v>0</v>
      </c>
    </row>
    <row r="51" spans="1:8" s="343" customFormat="1" outlineLevel="2" x14ac:dyDescent="0.2">
      <c r="A51" s="336">
        <v>44</v>
      </c>
      <c r="B51" s="337" t="s">
        <v>3586</v>
      </c>
      <c r="C51" s="338" t="s">
        <v>3618</v>
      </c>
      <c r="D51" s="339" t="s">
        <v>3619</v>
      </c>
      <c r="E51" s="337" t="s">
        <v>2736</v>
      </c>
      <c r="F51" s="340">
        <v>2</v>
      </c>
      <c r="G51" s="341"/>
      <c r="H51" s="342">
        <f t="shared" si="0"/>
        <v>0</v>
      </c>
    </row>
    <row r="52" spans="1:8" s="343" customFormat="1" outlineLevel="2" x14ac:dyDescent="0.2">
      <c r="A52" s="336">
        <v>45</v>
      </c>
      <c r="B52" s="337" t="s">
        <v>3586</v>
      </c>
      <c r="C52" s="338" t="s">
        <v>3620</v>
      </c>
      <c r="D52" s="339" t="s">
        <v>3621</v>
      </c>
      <c r="E52" s="337" t="s">
        <v>2736</v>
      </c>
      <c r="F52" s="340">
        <v>2</v>
      </c>
      <c r="G52" s="341"/>
      <c r="H52" s="342">
        <f t="shared" si="0"/>
        <v>0</v>
      </c>
    </row>
    <row r="53" spans="1:8" s="343" customFormat="1" outlineLevel="2" x14ac:dyDescent="0.2">
      <c r="A53" s="336">
        <v>46</v>
      </c>
      <c r="B53" s="337" t="s">
        <v>3586</v>
      </c>
      <c r="C53" s="338" t="s">
        <v>3622</v>
      </c>
      <c r="D53" s="339" t="s">
        <v>3623</v>
      </c>
      <c r="E53" s="337" t="s">
        <v>2736</v>
      </c>
      <c r="F53" s="340">
        <v>2</v>
      </c>
      <c r="G53" s="341"/>
      <c r="H53" s="342">
        <f t="shared" si="0"/>
        <v>0</v>
      </c>
    </row>
    <row r="54" spans="1:8" s="343" customFormat="1" outlineLevel="2" x14ac:dyDescent="0.2">
      <c r="A54" s="336">
        <v>47</v>
      </c>
      <c r="B54" s="337" t="s">
        <v>3586</v>
      </c>
      <c r="C54" s="338" t="s">
        <v>3624</v>
      </c>
      <c r="D54" s="339" t="s">
        <v>3625</v>
      </c>
      <c r="E54" s="337" t="s">
        <v>2736</v>
      </c>
      <c r="F54" s="340">
        <v>2</v>
      </c>
      <c r="G54" s="341"/>
      <c r="H54" s="342">
        <f t="shared" si="0"/>
        <v>0</v>
      </c>
    </row>
    <row r="55" spans="1:8" s="343" customFormat="1" outlineLevel="2" x14ac:dyDescent="0.2">
      <c r="A55" s="336">
        <v>48</v>
      </c>
      <c r="B55" s="337" t="s">
        <v>3586</v>
      </c>
      <c r="C55" s="338" t="s">
        <v>3626</v>
      </c>
      <c r="D55" s="339" t="s">
        <v>3627</v>
      </c>
      <c r="E55" s="337" t="s">
        <v>2736</v>
      </c>
      <c r="F55" s="340">
        <v>1</v>
      </c>
      <c r="G55" s="341"/>
      <c r="H55" s="342">
        <f t="shared" si="0"/>
        <v>0</v>
      </c>
    </row>
    <row r="56" spans="1:8" s="343" customFormat="1" outlineLevel="2" x14ac:dyDescent="0.2">
      <c r="A56" s="336">
        <v>49</v>
      </c>
      <c r="B56" s="337" t="s">
        <v>3586</v>
      </c>
      <c r="C56" s="338" t="s">
        <v>3628</v>
      </c>
      <c r="D56" s="339" t="s">
        <v>3629</v>
      </c>
      <c r="E56" s="337" t="s">
        <v>2736</v>
      </c>
      <c r="F56" s="340">
        <v>1</v>
      </c>
      <c r="G56" s="341"/>
      <c r="H56" s="342">
        <f t="shared" si="0"/>
        <v>0</v>
      </c>
    </row>
    <row r="57" spans="1:8" s="343" customFormat="1" outlineLevel="2" x14ac:dyDescent="0.2">
      <c r="A57" s="336">
        <v>50</v>
      </c>
      <c r="B57" s="337" t="s">
        <v>3586</v>
      </c>
      <c r="C57" s="338" t="s">
        <v>3630</v>
      </c>
      <c r="D57" s="339" t="s">
        <v>3631</v>
      </c>
      <c r="E57" s="337" t="s">
        <v>2736</v>
      </c>
      <c r="F57" s="340">
        <v>1</v>
      </c>
      <c r="G57" s="341"/>
      <c r="H57" s="342">
        <f t="shared" si="0"/>
        <v>0</v>
      </c>
    </row>
    <row r="58" spans="1:8" s="343" customFormat="1" outlineLevel="2" x14ac:dyDescent="0.2">
      <c r="A58" s="336">
        <v>51</v>
      </c>
      <c r="B58" s="337" t="s">
        <v>3586</v>
      </c>
      <c r="C58" s="338" t="s">
        <v>3632</v>
      </c>
      <c r="D58" s="339" t="s">
        <v>3633</v>
      </c>
      <c r="E58" s="337" t="s">
        <v>2736</v>
      </c>
      <c r="F58" s="340">
        <v>1</v>
      </c>
      <c r="G58" s="341"/>
      <c r="H58" s="342">
        <f t="shared" si="0"/>
        <v>0</v>
      </c>
    </row>
    <row r="59" spans="1:8" s="343" customFormat="1" outlineLevel="2" x14ac:dyDescent="0.2">
      <c r="A59" s="336">
        <v>52</v>
      </c>
      <c r="B59" s="337" t="s">
        <v>3586</v>
      </c>
      <c r="C59" s="338" t="s">
        <v>3634</v>
      </c>
      <c r="D59" s="339" t="s">
        <v>3635</v>
      </c>
      <c r="E59" s="337" t="s">
        <v>2736</v>
      </c>
      <c r="F59" s="340">
        <v>1</v>
      </c>
      <c r="G59" s="341"/>
      <c r="H59" s="342">
        <f t="shared" si="0"/>
        <v>0</v>
      </c>
    </row>
    <row r="60" spans="1:8" s="343" customFormat="1" outlineLevel="2" x14ac:dyDescent="0.2">
      <c r="A60" s="336">
        <v>53</v>
      </c>
      <c r="B60" s="337" t="s">
        <v>3586</v>
      </c>
      <c r="C60" s="338" t="s">
        <v>3636</v>
      </c>
      <c r="D60" s="339" t="s">
        <v>3637</v>
      </c>
      <c r="E60" s="337" t="s">
        <v>2736</v>
      </c>
      <c r="F60" s="340">
        <v>1</v>
      </c>
      <c r="G60" s="341"/>
      <c r="H60" s="342">
        <f t="shared" si="0"/>
        <v>0</v>
      </c>
    </row>
    <row r="61" spans="1:8" s="343" customFormat="1" outlineLevel="2" x14ac:dyDescent="0.2">
      <c r="A61" s="336">
        <v>54</v>
      </c>
      <c r="B61" s="337" t="s">
        <v>3586</v>
      </c>
      <c r="C61" s="338" t="s">
        <v>3636</v>
      </c>
      <c r="D61" s="339" t="s">
        <v>3637</v>
      </c>
      <c r="E61" s="337" t="s">
        <v>2736</v>
      </c>
      <c r="F61" s="340">
        <v>1</v>
      </c>
      <c r="G61" s="341"/>
      <c r="H61" s="342">
        <f t="shared" si="0"/>
        <v>0</v>
      </c>
    </row>
    <row r="62" spans="1:8" s="335" customFormat="1" outlineLevel="2" x14ac:dyDescent="0.2">
      <c r="A62" s="344">
        <v>55</v>
      </c>
      <c r="B62" s="329" t="s">
        <v>3583</v>
      </c>
      <c r="C62" s="330" t="s">
        <v>3652</v>
      </c>
      <c r="D62" s="331" t="s">
        <v>3653</v>
      </c>
      <c r="E62" s="329" t="s">
        <v>26</v>
      </c>
      <c r="F62" s="332">
        <v>1</v>
      </c>
      <c r="G62" s="333"/>
      <c r="H62" s="334">
        <f t="shared" si="0"/>
        <v>0</v>
      </c>
    </row>
    <row r="63" spans="1:8" s="343" customFormat="1" outlineLevel="2" x14ac:dyDescent="0.2">
      <c r="A63" s="336">
        <v>56</v>
      </c>
      <c r="B63" s="337" t="s">
        <v>3586</v>
      </c>
      <c r="C63" s="338" t="s">
        <v>3587</v>
      </c>
      <c r="D63" s="339" t="s">
        <v>3588</v>
      </c>
      <c r="E63" s="337" t="s">
        <v>2736</v>
      </c>
      <c r="F63" s="340">
        <v>1</v>
      </c>
      <c r="G63" s="341"/>
      <c r="H63" s="342">
        <f t="shared" si="0"/>
        <v>0</v>
      </c>
    </row>
    <row r="64" spans="1:8" s="343" customFormat="1" outlineLevel="2" x14ac:dyDescent="0.2">
      <c r="A64" s="336">
        <v>57</v>
      </c>
      <c r="B64" s="337" t="s">
        <v>3586</v>
      </c>
      <c r="C64" s="338" t="s">
        <v>3589</v>
      </c>
      <c r="D64" s="339" t="s">
        <v>3590</v>
      </c>
      <c r="E64" s="337" t="s">
        <v>2736</v>
      </c>
      <c r="F64" s="340">
        <v>1</v>
      </c>
      <c r="G64" s="341"/>
      <c r="H64" s="342">
        <f t="shared" si="0"/>
        <v>0</v>
      </c>
    </row>
    <row r="65" spans="1:8" s="343" customFormat="1" outlineLevel="2" x14ac:dyDescent="0.2">
      <c r="A65" s="336">
        <v>58</v>
      </c>
      <c r="B65" s="337" t="s">
        <v>3586</v>
      </c>
      <c r="C65" s="338" t="s">
        <v>3654</v>
      </c>
      <c r="D65" s="339" t="s">
        <v>3655</v>
      </c>
      <c r="E65" s="337" t="s">
        <v>2736</v>
      </c>
      <c r="F65" s="340">
        <v>1</v>
      </c>
      <c r="G65" s="341"/>
      <c r="H65" s="342">
        <f t="shared" si="0"/>
        <v>0</v>
      </c>
    </row>
    <row r="66" spans="1:8" s="343" customFormat="1" outlineLevel="2" x14ac:dyDescent="0.2">
      <c r="A66" s="336">
        <v>59</v>
      </c>
      <c r="B66" s="337" t="s">
        <v>3586</v>
      </c>
      <c r="C66" s="338" t="s">
        <v>3593</v>
      </c>
      <c r="D66" s="339" t="s">
        <v>3594</v>
      </c>
      <c r="E66" s="337" t="s">
        <v>2736</v>
      </c>
      <c r="F66" s="340">
        <v>6</v>
      </c>
      <c r="G66" s="341"/>
      <c r="H66" s="342">
        <f t="shared" si="0"/>
        <v>0</v>
      </c>
    </row>
    <row r="67" spans="1:8" s="343" customFormat="1" outlineLevel="2" x14ac:dyDescent="0.2">
      <c r="A67" s="336">
        <v>60</v>
      </c>
      <c r="B67" s="337" t="s">
        <v>3586</v>
      </c>
      <c r="C67" s="338" t="s">
        <v>3595</v>
      </c>
      <c r="D67" s="339" t="s">
        <v>3596</v>
      </c>
      <c r="E67" s="337" t="s">
        <v>2736</v>
      </c>
      <c r="F67" s="340">
        <v>6</v>
      </c>
      <c r="G67" s="341"/>
      <c r="H67" s="342">
        <f t="shared" si="0"/>
        <v>0</v>
      </c>
    </row>
    <row r="68" spans="1:8" s="343" customFormat="1" outlineLevel="2" x14ac:dyDescent="0.2">
      <c r="A68" s="336">
        <v>61</v>
      </c>
      <c r="B68" s="337" t="s">
        <v>3586</v>
      </c>
      <c r="C68" s="338" t="s">
        <v>3597</v>
      </c>
      <c r="D68" s="339" t="s">
        <v>3598</v>
      </c>
      <c r="E68" s="337" t="s">
        <v>2736</v>
      </c>
      <c r="F68" s="340">
        <v>3</v>
      </c>
      <c r="G68" s="341"/>
      <c r="H68" s="342">
        <f t="shared" si="0"/>
        <v>0</v>
      </c>
    </row>
    <row r="69" spans="1:8" s="343" customFormat="1" outlineLevel="2" x14ac:dyDescent="0.2">
      <c r="A69" s="336">
        <v>62</v>
      </c>
      <c r="B69" s="337" t="s">
        <v>3586</v>
      </c>
      <c r="C69" s="338" t="s">
        <v>3656</v>
      </c>
      <c r="D69" s="339" t="s">
        <v>3657</v>
      </c>
      <c r="E69" s="337" t="s">
        <v>2736</v>
      </c>
      <c r="F69" s="340">
        <v>3</v>
      </c>
      <c r="G69" s="341"/>
      <c r="H69" s="342">
        <f t="shared" si="0"/>
        <v>0</v>
      </c>
    </row>
    <row r="70" spans="1:8" s="343" customFormat="1" outlineLevel="2" x14ac:dyDescent="0.2">
      <c r="A70" s="336">
        <v>63</v>
      </c>
      <c r="B70" s="337" t="s">
        <v>3586</v>
      </c>
      <c r="C70" s="338" t="s">
        <v>3650</v>
      </c>
      <c r="D70" s="339" t="s">
        <v>3651</v>
      </c>
      <c r="E70" s="337" t="s">
        <v>2736</v>
      </c>
      <c r="F70" s="340">
        <v>1</v>
      </c>
      <c r="G70" s="341"/>
      <c r="H70" s="342">
        <f t="shared" si="0"/>
        <v>0</v>
      </c>
    </row>
    <row r="71" spans="1:8" s="343" customFormat="1" outlineLevel="2" x14ac:dyDescent="0.2">
      <c r="A71" s="336">
        <v>64</v>
      </c>
      <c r="B71" s="337" t="s">
        <v>3586</v>
      </c>
      <c r="C71" s="338" t="s">
        <v>3610</v>
      </c>
      <c r="D71" s="339" t="s">
        <v>3611</v>
      </c>
      <c r="E71" s="337" t="s">
        <v>2736</v>
      </c>
      <c r="F71" s="340">
        <v>1</v>
      </c>
      <c r="G71" s="341"/>
      <c r="H71" s="342">
        <f t="shared" si="0"/>
        <v>0</v>
      </c>
    </row>
    <row r="72" spans="1:8" s="343" customFormat="1" outlineLevel="2" x14ac:dyDescent="0.2">
      <c r="A72" s="336">
        <v>65</v>
      </c>
      <c r="B72" s="337" t="s">
        <v>3586</v>
      </c>
      <c r="C72" s="338" t="s">
        <v>3612</v>
      </c>
      <c r="D72" s="339" t="s">
        <v>3613</v>
      </c>
      <c r="E72" s="337" t="s">
        <v>2736</v>
      </c>
      <c r="F72" s="340">
        <v>1</v>
      </c>
      <c r="G72" s="341"/>
      <c r="H72" s="342">
        <f t="shared" si="0"/>
        <v>0</v>
      </c>
    </row>
    <row r="73" spans="1:8" s="343" customFormat="1" outlineLevel="2" x14ac:dyDescent="0.2">
      <c r="A73" s="336">
        <v>66</v>
      </c>
      <c r="B73" s="337" t="s">
        <v>3586</v>
      </c>
      <c r="C73" s="338" t="s">
        <v>3614</v>
      </c>
      <c r="D73" s="339" t="s">
        <v>3615</v>
      </c>
      <c r="E73" s="337" t="s">
        <v>2736</v>
      </c>
      <c r="F73" s="340">
        <v>1</v>
      </c>
      <c r="G73" s="341"/>
      <c r="H73" s="342">
        <f t="shared" ref="H73:H136" si="1">F73*G73</f>
        <v>0</v>
      </c>
    </row>
    <row r="74" spans="1:8" s="343" customFormat="1" outlineLevel="2" x14ac:dyDescent="0.2">
      <c r="A74" s="336">
        <v>67</v>
      </c>
      <c r="B74" s="337" t="s">
        <v>3586</v>
      </c>
      <c r="C74" s="338" t="s">
        <v>3616</v>
      </c>
      <c r="D74" s="339" t="s">
        <v>3617</v>
      </c>
      <c r="E74" s="337" t="s">
        <v>2736</v>
      </c>
      <c r="F74" s="340">
        <v>1</v>
      </c>
      <c r="G74" s="341"/>
      <c r="H74" s="342">
        <f t="shared" si="1"/>
        <v>0</v>
      </c>
    </row>
    <row r="75" spans="1:8" s="343" customFormat="1" outlineLevel="2" x14ac:dyDescent="0.2">
      <c r="A75" s="336">
        <v>68</v>
      </c>
      <c r="B75" s="337" t="s">
        <v>3586</v>
      </c>
      <c r="C75" s="338" t="s">
        <v>3618</v>
      </c>
      <c r="D75" s="339" t="s">
        <v>3619</v>
      </c>
      <c r="E75" s="337" t="s">
        <v>2736</v>
      </c>
      <c r="F75" s="340">
        <v>1</v>
      </c>
      <c r="G75" s="341"/>
      <c r="H75" s="342">
        <f t="shared" si="1"/>
        <v>0</v>
      </c>
    </row>
    <row r="76" spans="1:8" s="343" customFormat="1" outlineLevel="2" x14ac:dyDescent="0.2">
      <c r="A76" s="336">
        <v>69</v>
      </c>
      <c r="B76" s="337" t="s">
        <v>3586</v>
      </c>
      <c r="C76" s="338" t="s">
        <v>3658</v>
      </c>
      <c r="D76" s="339" t="s">
        <v>3659</v>
      </c>
      <c r="E76" s="337" t="s">
        <v>2736</v>
      </c>
      <c r="F76" s="340">
        <v>1</v>
      </c>
      <c r="G76" s="341"/>
      <c r="H76" s="342">
        <f t="shared" si="1"/>
        <v>0</v>
      </c>
    </row>
    <row r="77" spans="1:8" s="343" customFormat="1" outlineLevel="2" x14ac:dyDescent="0.2">
      <c r="A77" s="336">
        <v>70</v>
      </c>
      <c r="B77" s="337" t="s">
        <v>3586</v>
      </c>
      <c r="C77" s="338" t="s">
        <v>3616</v>
      </c>
      <c r="D77" s="339" t="s">
        <v>3617</v>
      </c>
      <c r="E77" s="337" t="s">
        <v>2736</v>
      </c>
      <c r="F77" s="340">
        <v>1</v>
      </c>
      <c r="G77" s="341"/>
      <c r="H77" s="342">
        <f t="shared" si="1"/>
        <v>0</v>
      </c>
    </row>
    <row r="78" spans="1:8" s="343" customFormat="1" outlineLevel="2" x14ac:dyDescent="0.2">
      <c r="A78" s="336">
        <v>71</v>
      </c>
      <c r="B78" s="337" t="s">
        <v>3586</v>
      </c>
      <c r="C78" s="338" t="s">
        <v>3618</v>
      </c>
      <c r="D78" s="339" t="s">
        <v>3619</v>
      </c>
      <c r="E78" s="337" t="s">
        <v>2736</v>
      </c>
      <c r="F78" s="340">
        <v>1</v>
      </c>
      <c r="G78" s="341"/>
      <c r="H78" s="342">
        <f t="shared" si="1"/>
        <v>0</v>
      </c>
    </row>
    <row r="79" spans="1:8" s="343" customFormat="1" outlineLevel="2" x14ac:dyDescent="0.2">
      <c r="A79" s="336">
        <v>72</v>
      </c>
      <c r="B79" s="337" t="s">
        <v>3586</v>
      </c>
      <c r="C79" s="338" t="s">
        <v>3620</v>
      </c>
      <c r="D79" s="339" t="s">
        <v>3621</v>
      </c>
      <c r="E79" s="337" t="s">
        <v>2736</v>
      </c>
      <c r="F79" s="340">
        <v>1</v>
      </c>
      <c r="G79" s="341"/>
      <c r="H79" s="342">
        <f t="shared" si="1"/>
        <v>0</v>
      </c>
    </row>
    <row r="80" spans="1:8" s="343" customFormat="1" outlineLevel="2" x14ac:dyDescent="0.2">
      <c r="A80" s="336">
        <v>73</v>
      </c>
      <c r="B80" s="337" t="s">
        <v>3586</v>
      </c>
      <c r="C80" s="338" t="s">
        <v>3622</v>
      </c>
      <c r="D80" s="339" t="s">
        <v>3623</v>
      </c>
      <c r="E80" s="337" t="s">
        <v>2736</v>
      </c>
      <c r="F80" s="340">
        <v>1</v>
      </c>
      <c r="G80" s="341"/>
      <c r="H80" s="342">
        <f t="shared" si="1"/>
        <v>0</v>
      </c>
    </row>
    <row r="81" spans="1:8" s="343" customFormat="1" outlineLevel="2" x14ac:dyDescent="0.2">
      <c r="A81" s="336">
        <v>74</v>
      </c>
      <c r="B81" s="337" t="s">
        <v>3586</v>
      </c>
      <c r="C81" s="338" t="s">
        <v>3624</v>
      </c>
      <c r="D81" s="339" t="s">
        <v>3625</v>
      </c>
      <c r="E81" s="337" t="s">
        <v>2736</v>
      </c>
      <c r="F81" s="340">
        <v>1</v>
      </c>
      <c r="G81" s="341"/>
      <c r="H81" s="342">
        <f t="shared" si="1"/>
        <v>0</v>
      </c>
    </row>
    <row r="82" spans="1:8" s="343" customFormat="1" outlineLevel="2" x14ac:dyDescent="0.2">
      <c r="A82" s="336">
        <v>75</v>
      </c>
      <c r="B82" s="337" t="s">
        <v>3586</v>
      </c>
      <c r="C82" s="338" t="s">
        <v>3660</v>
      </c>
      <c r="D82" s="339" t="s">
        <v>3661</v>
      </c>
      <c r="E82" s="337" t="s">
        <v>2736</v>
      </c>
      <c r="F82" s="340">
        <v>1</v>
      </c>
      <c r="G82" s="341"/>
      <c r="H82" s="342">
        <f t="shared" si="1"/>
        <v>0</v>
      </c>
    </row>
    <row r="83" spans="1:8" s="343" customFormat="1" outlineLevel="2" x14ac:dyDescent="0.2">
      <c r="A83" s="336">
        <v>76</v>
      </c>
      <c r="B83" s="337" t="s">
        <v>3586</v>
      </c>
      <c r="C83" s="338" t="s">
        <v>3662</v>
      </c>
      <c r="D83" s="339" t="s">
        <v>3663</v>
      </c>
      <c r="E83" s="337" t="s">
        <v>2736</v>
      </c>
      <c r="F83" s="340">
        <v>1</v>
      </c>
      <c r="G83" s="341"/>
      <c r="H83" s="342">
        <f t="shared" si="1"/>
        <v>0</v>
      </c>
    </row>
    <row r="84" spans="1:8" s="343" customFormat="1" outlineLevel="2" x14ac:dyDescent="0.2">
      <c r="A84" s="336">
        <v>77</v>
      </c>
      <c r="B84" s="337" t="s">
        <v>3586</v>
      </c>
      <c r="C84" s="338" t="s">
        <v>3630</v>
      </c>
      <c r="D84" s="339" t="s">
        <v>3631</v>
      </c>
      <c r="E84" s="337" t="s">
        <v>2736</v>
      </c>
      <c r="F84" s="340">
        <v>1</v>
      </c>
      <c r="G84" s="341"/>
      <c r="H84" s="342">
        <f t="shared" si="1"/>
        <v>0</v>
      </c>
    </row>
    <row r="85" spans="1:8" s="343" customFormat="1" outlineLevel="2" x14ac:dyDescent="0.2">
      <c r="A85" s="336">
        <v>78</v>
      </c>
      <c r="B85" s="337" t="s">
        <v>3586</v>
      </c>
      <c r="C85" s="338" t="s">
        <v>3632</v>
      </c>
      <c r="D85" s="339" t="s">
        <v>3633</v>
      </c>
      <c r="E85" s="337" t="s">
        <v>2736</v>
      </c>
      <c r="F85" s="340">
        <v>1</v>
      </c>
      <c r="G85" s="341"/>
      <c r="H85" s="342">
        <f t="shared" si="1"/>
        <v>0</v>
      </c>
    </row>
    <row r="86" spans="1:8" s="343" customFormat="1" outlineLevel="2" x14ac:dyDescent="0.2">
      <c r="A86" s="336">
        <v>79</v>
      </c>
      <c r="B86" s="337" t="s">
        <v>3586</v>
      </c>
      <c r="C86" s="338" t="s">
        <v>3664</v>
      </c>
      <c r="D86" s="339" t="s">
        <v>3665</v>
      </c>
      <c r="E86" s="337" t="s">
        <v>2736</v>
      </c>
      <c r="F86" s="340">
        <v>1</v>
      </c>
      <c r="G86" s="341"/>
      <c r="H86" s="342">
        <f t="shared" si="1"/>
        <v>0</v>
      </c>
    </row>
    <row r="87" spans="1:8" s="343" customFormat="1" outlineLevel="2" x14ac:dyDescent="0.2">
      <c r="A87" s="336">
        <v>80</v>
      </c>
      <c r="B87" s="337" t="s">
        <v>3586</v>
      </c>
      <c r="C87" s="338" t="s">
        <v>3636</v>
      </c>
      <c r="D87" s="339" t="s">
        <v>3637</v>
      </c>
      <c r="E87" s="337" t="s">
        <v>2736</v>
      </c>
      <c r="F87" s="340">
        <v>1</v>
      </c>
      <c r="G87" s="341"/>
      <c r="H87" s="342">
        <f t="shared" si="1"/>
        <v>0</v>
      </c>
    </row>
    <row r="88" spans="1:8" s="421" customFormat="1" outlineLevel="2" x14ac:dyDescent="0.2">
      <c r="A88" s="413">
        <v>81</v>
      </c>
      <c r="B88" s="414" t="s">
        <v>3586</v>
      </c>
      <c r="C88" s="415" t="s">
        <v>3666</v>
      </c>
      <c r="D88" s="416" t="s">
        <v>3667</v>
      </c>
      <c r="E88" s="414" t="s">
        <v>2736</v>
      </c>
      <c r="F88" s="417">
        <v>1</v>
      </c>
      <c r="G88" s="418"/>
      <c r="H88" s="419">
        <f t="shared" si="1"/>
        <v>0</v>
      </c>
    </row>
    <row r="89" spans="1:8" s="335" customFormat="1" outlineLevel="2" x14ac:dyDescent="0.2">
      <c r="A89" s="344">
        <v>82</v>
      </c>
      <c r="B89" s="329" t="s">
        <v>3583</v>
      </c>
      <c r="C89" s="330" t="s">
        <v>3668</v>
      </c>
      <c r="D89" s="331" t="s">
        <v>3669</v>
      </c>
      <c r="E89" s="329" t="s">
        <v>26</v>
      </c>
      <c r="F89" s="332">
        <v>1</v>
      </c>
      <c r="G89" s="333"/>
      <c r="H89" s="334">
        <f t="shared" si="1"/>
        <v>0</v>
      </c>
    </row>
    <row r="90" spans="1:8" s="343" customFormat="1" outlineLevel="2" x14ac:dyDescent="0.2">
      <c r="A90" s="336">
        <v>83</v>
      </c>
      <c r="B90" s="337" t="s">
        <v>3586</v>
      </c>
      <c r="C90" s="338" t="s">
        <v>3587</v>
      </c>
      <c r="D90" s="339" t="s">
        <v>3588</v>
      </c>
      <c r="E90" s="337" t="s">
        <v>2736</v>
      </c>
      <c r="F90" s="340">
        <v>1</v>
      </c>
      <c r="G90" s="341"/>
      <c r="H90" s="342">
        <f t="shared" si="1"/>
        <v>0</v>
      </c>
    </row>
    <row r="91" spans="1:8" s="343" customFormat="1" outlineLevel="2" x14ac:dyDescent="0.2">
      <c r="A91" s="336">
        <v>84</v>
      </c>
      <c r="B91" s="337" t="s">
        <v>3586</v>
      </c>
      <c r="C91" s="338" t="s">
        <v>3589</v>
      </c>
      <c r="D91" s="339" t="s">
        <v>3590</v>
      </c>
      <c r="E91" s="337" t="s">
        <v>2736</v>
      </c>
      <c r="F91" s="340">
        <v>1</v>
      </c>
      <c r="G91" s="341"/>
      <c r="H91" s="342">
        <f t="shared" si="1"/>
        <v>0</v>
      </c>
    </row>
    <row r="92" spans="1:8" s="343" customFormat="1" outlineLevel="2" x14ac:dyDescent="0.2">
      <c r="A92" s="336">
        <v>85</v>
      </c>
      <c r="B92" s="337" t="s">
        <v>3586</v>
      </c>
      <c r="C92" s="338" t="s">
        <v>3670</v>
      </c>
      <c r="D92" s="339" t="s">
        <v>3671</v>
      </c>
      <c r="E92" s="337" t="s">
        <v>2736</v>
      </c>
      <c r="F92" s="340">
        <v>1</v>
      </c>
      <c r="G92" s="341"/>
      <c r="H92" s="342">
        <f t="shared" si="1"/>
        <v>0</v>
      </c>
    </row>
    <row r="93" spans="1:8" s="343" customFormat="1" outlineLevel="2" x14ac:dyDescent="0.2">
      <c r="A93" s="336">
        <v>86</v>
      </c>
      <c r="B93" s="337" t="s">
        <v>3586</v>
      </c>
      <c r="C93" s="338" t="s">
        <v>3593</v>
      </c>
      <c r="D93" s="339" t="s">
        <v>3594</v>
      </c>
      <c r="E93" s="337" t="s">
        <v>2736</v>
      </c>
      <c r="F93" s="340">
        <v>8</v>
      </c>
      <c r="G93" s="341"/>
      <c r="H93" s="342">
        <f t="shared" si="1"/>
        <v>0</v>
      </c>
    </row>
    <row r="94" spans="1:8" s="343" customFormat="1" outlineLevel="2" x14ac:dyDescent="0.2">
      <c r="A94" s="336">
        <v>87</v>
      </c>
      <c r="B94" s="337" t="s">
        <v>3586</v>
      </c>
      <c r="C94" s="338" t="s">
        <v>3595</v>
      </c>
      <c r="D94" s="339" t="s">
        <v>3596</v>
      </c>
      <c r="E94" s="337" t="s">
        <v>2736</v>
      </c>
      <c r="F94" s="340">
        <v>19</v>
      </c>
      <c r="G94" s="341"/>
      <c r="H94" s="342">
        <f t="shared" si="1"/>
        <v>0</v>
      </c>
    </row>
    <row r="95" spans="1:8" s="343" customFormat="1" outlineLevel="2" x14ac:dyDescent="0.2">
      <c r="A95" s="336">
        <v>88</v>
      </c>
      <c r="B95" s="337" t="s">
        <v>3586</v>
      </c>
      <c r="C95" s="338" t="s">
        <v>3646</v>
      </c>
      <c r="D95" s="339" t="s">
        <v>3647</v>
      </c>
      <c r="E95" s="337" t="s">
        <v>2736</v>
      </c>
      <c r="F95" s="340">
        <v>6</v>
      </c>
      <c r="G95" s="341"/>
      <c r="H95" s="342">
        <f t="shared" si="1"/>
        <v>0</v>
      </c>
    </row>
    <row r="96" spans="1:8" s="343" customFormat="1" outlineLevel="2" x14ac:dyDescent="0.2">
      <c r="A96" s="336">
        <v>89</v>
      </c>
      <c r="B96" s="337" t="s">
        <v>3586</v>
      </c>
      <c r="C96" s="338" t="s">
        <v>3654</v>
      </c>
      <c r="D96" s="339" t="s">
        <v>3655</v>
      </c>
      <c r="E96" s="337" t="s">
        <v>2736</v>
      </c>
      <c r="F96" s="340">
        <v>1</v>
      </c>
      <c r="G96" s="341"/>
      <c r="H96" s="342">
        <f t="shared" si="1"/>
        <v>0</v>
      </c>
    </row>
    <row r="97" spans="1:8" s="343" customFormat="1" outlineLevel="2" x14ac:dyDescent="0.2">
      <c r="A97" s="336">
        <v>90</v>
      </c>
      <c r="B97" s="337" t="s">
        <v>3586</v>
      </c>
      <c r="C97" s="338" t="s">
        <v>3672</v>
      </c>
      <c r="D97" s="339" t="s">
        <v>3673</v>
      </c>
      <c r="E97" s="337" t="s">
        <v>2736</v>
      </c>
      <c r="F97" s="340">
        <v>4</v>
      </c>
      <c r="G97" s="341"/>
      <c r="H97" s="342">
        <f t="shared" si="1"/>
        <v>0</v>
      </c>
    </row>
    <row r="98" spans="1:8" s="343" customFormat="1" outlineLevel="2" x14ac:dyDescent="0.2">
      <c r="A98" s="336">
        <v>91</v>
      </c>
      <c r="B98" s="337" t="s">
        <v>3586</v>
      </c>
      <c r="C98" s="338" t="s">
        <v>3640</v>
      </c>
      <c r="D98" s="339" t="s">
        <v>3641</v>
      </c>
      <c r="E98" s="337" t="s">
        <v>2736</v>
      </c>
      <c r="F98" s="340">
        <v>2</v>
      </c>
      <c r="G98" s="341"/>
      <c r="H98" s="342">
        <f t="shared" si="1"/>
        <v>0</v>
      </c>
    </row>
    <row r="99" spans="1:8" s="343" customFormat="1" outlineLevel="2" x14ac:dyDescent="0.2">
      <c r="A99" s="336">
        <v>92</v>
      </c>
      <c r="B99" s="337" t="s">
        <v>3586</v>
      </c>
      <c r="C99" s="338" t="s">
        <v>3610</v>
      </c>
      <c r="D99" s="339" t="s">
        <v>3611</v>
      </c>
      <c r="E99" s="337" t="s">
        <v>2736</v>
      </c>
      <c r="F99" s="340">
        <v>1</v>
      </c>
      <c r="G99" s="341"/>
      <c r="H99" s="342">
        <f t="shared" si="1"/>
        <v>0</v>
      </c>
    </row>
    <row r="100" spans="1:8" s="343" customFormat="1" outlineLevel="2" x14ac:dyDescent="0.2">
      <c r="A100" s="336">
        <v>93</v>
      </c>
      <c r="B100" s="337" t="s">
        <v>3586</v>
      </c>
      <c r="C100" s="338" t="s">
        <v>3612</v>
      </c>
      <c r="D100" s="339" t="s">
        <v>3613</v>
      </c>
      <c r="E100" s="337" t="s">
        <v>2736</v>
      </c>
      <c r="F100" s="340">
        <v>1</v>
      </c>
      <c r="G100" s="341"/>
      <c r="H100" s="342">
        <f t="shared" si="1"/>
        <v>0</v>
      </c>
    </row>
    <row r="101" spans="1:8" s="343" customFormat="1" outlineLevel="2" x14ac:dyDescent="0.2">
      <c r="A101" s="336">
        <v>94</v>
      </c>
      <c r="B101" s="337" t="s">
        <v>3586</v>
      </c>
      <c r="C101" s="338" t="s">
        <v>3614</v>
      </c>
      <c r="D101" s="339" t="s">
        <v>3615</v>
      </c>
      <c r="E101" s="337" t="s">
        <v>2736</v>
      </c>
      <c r="F101" s="340">
        <v>1</v>
      </c>
      <c r="G101" s="341"/>
      <c r="H101" s="342">
        <f t="shared" si="1"/>
        <v>0</v>
      </c>
    </row>
    <row r="102" spans="1:8" s="343" customFormat="1" outlineLevel="2" x14ac:dyDescent="0.2">
      <c r="A102" s="336">
        <v>95</v>
      </c>
      <c r="B102" s="337" t="s">
        <v>3586</v>
      </c>
      <c r="C102" s="338" t="s">
        <v>3616</v>
      </c>
      <c r="D102" s="339" t="s">
        <v>3617</v>
      </c>
      <c r="E102" s="337" t="s">
        <v>2736</v>
      </c>
      <c r="F102" s="340">
        <v>1</v>
      </c>
      <c r="G102" s="341"/>
      <c r="H102" s="342">
        <f t="shared" si="1"/>
        <v>0</v>
      </c>
    </row>
    <row r="103" spans="1:8" s="343" customFormat="1" outlineLevel="2" x14ac:dyDescent="0.2">
      <c r="A103" s="336">
        <v>96</v>
      </c>
      <c r="B103" s="337" t="s">
        <v>3586</v>
      </c>
      <c r="C103" s="338" t="s">
        <v>3618</v>
      </c>
      <c r="D103" s="339" t="s">
        <v>3619</v>
      </c>
      <c r="E103" s="337" t="s">
        <v>2736</v>
      </c>
      <c r="F103" s="340">
        <v>1</v>
      </c>
      <c r="G103" s="341"/>
      <c r="H103" s="342">
        <f t="shared" si="1"/>
        <v>0</v>
      </c>
    </row>
    <row r="104" spans="1:8" s="343" customFormat="1" outlineLevel="2" x14ac:dyDescent="0.2">
      <c r="A104" s="336">
        <v>97</v>
      </c>
      <c r="B104" s="337" t="s">
        <v>3586</v>
      </c>
      <c r="C104" s="338" t="s">
        <v>3658</v>
      </c>
      <c r="D104" s="339" t="s">
        <v>3659</v>
      </c>
      <c r="E104" s="337" t="s">
        <v>2736</v>
      </c>
      <c r="F104" s="340">
        <v>1</v>
      </c>
      <c r="G104" s="341"/>
      <c r="H104" s="342">
        <f t="shared" si="1"/>
        <v>0</v>
      </c>
    </row>
    <row r="105" spans="1:8" s="343" customFormat="1" outlineLevel="2" x14ac:dyDescent="0.2">
      <c r="A105" s="336">
        <v>98</v>
      </c>
      <c r="B105" s="337" t="s">
        <v>3586</v>
      </c>
      <c r="C105" s="338" t="s">
        <v>3616</v>
      </c>
      <c r="D105" s="339" t="s">
        <v>3617</v>
      </c>
      <c r="E105" s="337" t="s">
        <v>2736</v>
      </c>
      <c r="F105" s="340">
        <v>2</v>
      </c>
      <c r="G105" s="341"/>
      <c r="H105" s="342">
        <f t="shared" si="1"/>
        <v>0</v>
      </c>
    </row>
    <row r="106" spans="1:8" s="343" customFormat="1" outlineLevel="2" x14ac:dyDescent="0.2">
      <c r="A106" s="336">
        <v>99</v>
      </c>
      <c r="B106" s="337" t="s">
        <v>3586</v>
      </c>
      <c r="C106" s="338" t="s">
        <v>3618</v>
      </c>
      <c r="D106" s="339" t="s">
        <v>3619</v>
      </c>
      <c r="E106" s="337" t="s">
        <v>2736</v>
      </c>
      <c r="F106" s="340">
        <v>2</v>
      </c>
      <c r="G106" s="341"/>
      <c r="H106" s="342">
        <f t="shared" si="1"/>
        <v>0</v>
      </c>
    </row>
    <row r="107" spans="1:8" s="343" customFormat="1" outlineLevel="2" x14ac:dyDescent="0.2">
      <c r="A107" s="336">
        <v>100</v>
      </c>
      <c r="B107" s="337" t="s">
        <v>3586</v>
      </c>
      <c r="C107" s="338" t="s">
        <v>3620</v>
      </c>
      <c r="D107" s="339" t="s">
        <v>3621</v>
      </c>
      <c r="E107" s="337" t="s">
        <v>2736</v>
      </c>
      <c r="F107" s="340">
        <v>2</v>
      </c>
      <c r="G107" s="341"/>
      <c r="H107" s="342">
        <f t="shared" si="1"/>
        <v>0</v>
      </c>
    </row>
    <row r="108" spans="1:8" s="343" customFormat="1" outlineLevel="2" x14ac:dyDescent="0.2">
      <c r="A108" s="336">
        <v>101</v>
      </c>
      <c r="B108" s="337" t="s">
        <v>3586</v>
      </c>
      <c r="C108" s="338" t="s">
        <v>3622</v>
      </c>
      <c r="D108" s="339" t="s">
        <v>3623</v>
      </c>
      <c r="E108" s="337" t="s">
        <v>2736</v>
      </c>
      <c r="F108" s="340">
        <v>2</v>
      </c>
      <c r="G108" s="341"/>
      <c r="H108" s="342">
        <f t="shared" si="1"/>
        <v>0</v>
      </c>
    </row>
    <row r="109" spans="1:8" s="343" customFormat="1" outlineLevel="2" x14ac:dyDescent="0.2">
      <c r="A109" s="336">
        <v>102</v>
      </c>
      <c r="B109" s="337" t="s">
        <v>3586</v>
      </c>
      <c r="C109" s="338" t="s">
        <v>3624</v>
      </c>
      <c r="D109" s="339" t="s">
        <v>3625</v>
      </c>
      <c r="E109" s="337" t="s">
        <v>2736</v>
      </c>
      <c r="F109" s="340">
        <v>2</v>
      </c>
      <c r="G109" s="341"/>
      <c r="H109" s="342">
        <f t="shared" si="1"/>
        <v>0</v>
      </c>
    </row>
    <row r="110" spans="1:8" s="343" customFormat="1" outlineLevel="2" x14ac:dyDescent="0.2">
      <c r="A110" s="336">
        <v>103</v>
      </c>
      <c r="B110" s="337" t="s">
        <v>3586</v>
      </c>
      <c r="C110" s="338" t="s">
        <v>3674</v>
      </c>
      <c r="D110" s="339" t="s">
        <v>3675</v>
      </c>
      <c r="E110" s="337" t="s">
        <v>2736</v>
      </c>
      <c r="F110" s="340">
        <v>1</v>
      </c>
      <c r="G110" s="341"/>
      <c r="H110" s="342">
        <f t="shared" si="1"/>
        <v>0</v>
      </c>
    </row>
    <row r="111" spans="1:8" s="343" customFormat="1" outlineLevel="2" x14ac:dyDescent="0.2">
      <c r="A111" s="336">
        <v>104</v>
      </c>
      <c r="B111" s="337" t="s">
        <v>3586</v>
      </c>
      <c r="C111" s="338" t="s">
        <v>3676</v>
      </c>
      <c r="D111" s="339" t="s">
        <v>3677</v>
      </c>
      <c r="E111" s="337" t="s">
        <v>2736</v>
      </c>
      <c r="F111" s="340">
        <v>1</v>
      </c>
      <c r="G111" s="341"/>
      <c r="H111" s="342">
        <f t="shared" si="1"/>
        <v>0</v>
      </c>
    </row>
    <row r="112" spans="1:8" s="343" customFormat="1" outlineLevel="2" x14ac:dyDescent="0.2">
      <c r="A112" s="336">
        <v>105</v>
      </c>
      <c r="B112" s="337" t="s">
        <v>3586</v>
      </c>
      <c r="C112" s="338" t="s">
        <v>3678</v>
      </c>
      <c r="D112" s="339" t="s">
        <v>3679</v>
      </c>
      <c r="E112" s="337" t="s">
        <v>2736</v>
      </c>
      <c r="F112" s="340">
        <v>1</v>
      </c>
      <c r="G112" s="341"/>
      <c r="H112" s="342">
        <f t="shared" si="1"/>
        <v>0</v>
      </c>
    </row>
    <row r="113" spans="1:8" s="343" customFormat="1" outlineLevel="2" x14ac:dyDescent="0.2">
      <c r="A113" s="336">
        <v>106</v>
      </c>
      <c r="B113" s="337" t="s">
        <v>3586</v>
      </c>
      <c r="C113" s="338" t="s">
        <v>3680</v>
      </c>
      <c r="D113" s="339" t="s">
        <v>3681</v>
      </c>
      <c r="E113" s="337" t="s">
        <v>2736</v>
      </c>
      <c r="F113" s="340">
        <v>1</v>
      </c>
      <c r="G113" s="341"/>
      <c r="H113" s="342">
        <f t="shared" si="1"/>
        <v>0</v>
      </c>
    </row>
    <row r="114" spans="1:8" s="343" customFormat="1" outlineLevel="2" x14ac:dyDescent="0.2">
      <c r="A114" s="336">
        <v>107</v>
      </c>
      <c r="B114" s="337" t="s">
        <v>3586</v>
      </c>
      <c r="C114" s="338" t="s">
        <v>3682</v>
      </c>
      <c r="D114" s="339" t="s">
        <v>3683</v>
      </c>
      <c r="E114" s="337" t="s">
        <v>2736</v>
      </c>
      <c r="F114" s="340">
        <v>1</v>
      </c>
      <c r="G114" s="341"/>
      <c r="H114" s="342">
        <f t="shared" si="1"/>
        <v>0</v>
      </c>
    </row>
    <row r="115" spans="1:8" s="343" customFormat="1" outlineLevel="2" x14ac:dyDescent="0.2">
      <c r="A115" s="336">
        <v>108</v>
      </c>
      <c r="B115" s="337" t="s">
        <v>3586</v>
      </c>
      <c r="C115" s="338" t="s">
        <v>3664</v>
      </c>
      <c r="D115" s="339" t="s">
        <v>3665</v>
      </c>
      <c r="E115" s="337" t="s">
        <v>2736</v>
      </c>
      <c r="F115" s="340">
        <v>1</v>
      </c>
      <c r="G115" s="341"/>
      <c r="H115" s="342">
        <f t="shared" si="1"/>
        <v>0</v>
      </c>
    </row>
    <row r="116" spans="1:8" s="343" customFormat="1" outlineLevel="2" x14ac:dyDescent="0.2">
      <c r="A116" s="336">
        <v>109</v>
      </c>
      <c r="B116" s="337" t="s">
        <v>3586</v>
      </c>
      <c r="C116" s="338" t="s">
        <v>3616</v>
      </c>
      <c r="D116" s="339" t="s">
        <v>3617</v>
      </c>
      <c r="E116" s="337" t="s">
        <v>2736</v>
      </c>
      <c r="F116" s="340">
        <v>1</v>
      </c>
      <c r="G116" s="341"/>
      <c r="H116" s="342">
        <f t="shared" si="1"/>
        <v>0</v>
      </c>
    </row>
    <row r="117" spans="1:8" s="343" customFormat="1" outlineLevel="2" x14ac:dyDescent="0.2">
      <c r="A117" s="336">
        <v>110</v>
      </c>
      <c r="B117" s="337" t="s">
        <v>3586</v>
      </c>
      <c r="C117" s="338" t="s">
        <v>3618</v>
      </c>
      <c r="D117" s="339" t="s">
        <v>3619</v>
      </c>
      <c r="E117" s="337" t="s">
        <v>2736</v>
      </c>
      <c r="F117" s="340">
        <v>1</v>
      </c>
      <c r="G117" s="341"/>
      <c r="H117" s="342">
        <f t="shared" si="1"/>
        <v>0</v>
      </c>
    </row>
    <row r="118" spans="1:8" s="343" customFormat="1" outlineLevel="2" x14ac:dyDescent="0.2">
      <c r="A118" s="336">
        <v>111</v>
      </c>
      <c r="B118" s="337" t="s">
        <v>3586</v>
      </c>
      <c r="C118" s="338" t="s">
        <v>3620</v>
      </c>
      <c r="D118" s="339" t="s">
        <v>3621</v>
      </c>
      <c r="E118" s="337" t="s">
        <v>2736</v>
      </c>
      <c r="F118" s="340">
        <v>1</v>
      </c>
      <c r="G118" s="341"/>
      <c r="H118" s="342">
        <f t="shared" si="1"/>
        <v>0</v>
      </c>
    </row>
    <row r="119" spans="1:8" s="343" customFormat="1" outlineLevel="2" x14ac:dyDescent="0.2">
      <c r="A119" s="336">
        <v>112</v>
      </c>
      <c r="B119" s="337" t="s">
        <v>3586</v>
      </c>
      <c r="C119" s="338" t="s">
        <v>3622</v>
      </c>
      <c r="D119" s="339" t="s">
        <v>3623</v>
      </c>
      <c r="E119" s="337" t="s">
        <v>2736</v>
      </c>
      <c r="F119" s="340">
        <v>1</v>
      </c>
      <c r="G119" s="341"/>
      <c r="H119" s="342">
        <f t="shared" si="1"/>
        <v>0</v>
      </c>
    </row>
    <row r="120" spans="1:8" s="343" customFormat="1" outlineLevel="2" x14ac:dyDescent="0.2">
      <c r="A120" s="336">
        <v>113</v>
      </c>
      <c r="B120" s="337" t="s">
        <v>3586</v>
      </c>
      <c r="C120" s="338" t="s">
        <v>3684</v>
      </c>
      <c r="D120" s="339" t="s">
        <v>3685</v>
      </c>
      <c r="E120" s="337" t="s">
        <v>2736</v>
      </c>
      <c r="F120" s="340">
        <v>1</v>
      </c>
      <c r="G120" s="341"/>
      <c r="H120" s="342">
        <f t="shared" si="1"/>
        <v>0</v>
      </c>
    </row>
    <row r="121" spans="1:8" s="343" customFormat="1" outlineLevel="2" x14ac:dyDescent="0.2">
      <c r="A121" s="336">
        <v>114</v>
      </c>
      <c r="B121" s="337" t="s">
        <v>3586</v>
      </c>
      <c r="C121" s="338" t="s">
        <v>3686</v>
      </c>
      <c r="D121" s="339" t="s">
        <v>3687</v>
      </c>
      <c r="E121" s="337" t="s">
        <v>2736</v>
      </c>
      <c r="F121" s="340">
        <v>1</v>
      </c>
      <c r="G121" s="341"/>
      <c r="H121" s="342">
        <f t="shared" si="1"/>
        <v>0</v>
      </c>
    </row>
    <row r="122" spans="1:8" s="456" customFormat="1" outlineLevel="2" x14ac:dyDescent="0.2">
      <c r="A122" s="448">
        <v>115</v>
      </c>
      <c r="B122" s="449" t="s">
        <v>3586</v>
      </c>
      <c r="C122" s="450" t="s">
        <v>3688</v>
      </c>
      <c r="D122" s="451" t="s">
        <v>3689</v>
      </c>
      <c r="E122" s="449" t="s">
        <v>2736</v>
      </c>
      <c r="F122" s="452">
        <v>1</v>
      </c>
      <c r="G122" s="453"/>
      <c r="H122" s="454">
        <f t="shared" si="1"/>
        <v>0</v>
      </c>
    </row>
    <row r="123" spans="1:8" s="456" customFormat="1" outlineLevel="2" x14ac:dyDescent="0.2">
      <c r="A123" s="448">
        <v>116</v>
      </c>
      <c r="B123" s="449" t="s">
        <v>3586</v>
      </c>
      <c r="C123" s="450" t="s">
        <v>3690</v>
      </c>
      <c r="D123" s="451" t="s">
        <v>3691</v>
      </c>
      <c r="E123" s="449" t="s">
        <v>2736</v>
      </c>
      <c r="F123" s="452">
        <v>1</v>
      </c>
      <c r="G123" s="453"/>
      <c r="H123" s="454">
        <f t="shared" si="1"/>
        <v>0</v>
      </c>
    </row>
    <row r="124" spans="1:8" s="456" customFormat="1" outlineLevel="2" x14ac:dyDescent="0.2">
      <c r="A124" s="448">
        <v>117</v>
      </c>
      <c r="B124" s="449" t="s">
        <v>3586</v>
      </c>
      <c r="C124" s="450" t="s">
        <v>3692</v>
      </c>
      <c r="D124" s="451" t="s">
        <v>3693</v>
      </c>
      <c r="E124" s="449" t="s">
        <v>2736</v>
      </c>
      <c r="F124" s="452">
        <v>1</v>
      </c>
      <c r="G124" s="453"/>
      <c r="H124" s="454">
        <f t="shared" si="1"/>
        <v>0</v>
      </c>
    </row>
    <row r="125" spans="1:8" s="456" customFormat="1" outlineLevel="2" x14ac:dyDescent="0.2">
      <c r="A125" s="448">
        <v>118</v>
      </c>
      <c r="B125" s="449" t="s">
        <v>3586</v>
      </c>
      <c r="C125" s="450" t="s">
        <v>3694</v>
      </c>
      <c r="D125" s="451" t="s">
        <v>3695</v>
      </c>
      <c r="E125" s="449" t="s">
        <v>2736</v>
      </c>
      <c r="F125" s="452">
        <v>1</v>
      </c>
      <c r="G125" s="453"/>
      <c r="H125" s="454">
        <f t="shared" si="1"/>
        <v>0</v>
      </c>
    </row>
    <row r="126" spans="1:8" s="421" customFormat="1" outlineLevel="2" x14ac:dyDescent="0.2">
      <c r="A126" s="413">
        <v>119</v>
      </c>
      <c r="B126" s="414" t="s">
        <v>3586</v>
      </c>
      <c r="C126" s="415" t="s">
        <v>3666</v>
      </c>
      <c r="D126" s="416" t="s">
        <v>3667</v>
      </c>
      <c r="E126" s="414" t="s">
        <v>2736</v>
      </c>
      <c r="F126" s="417">
        <v>2</v>
      </c>
      <c r="G126" s="418"/>
      <c r="H126" s="419">
        <f t="shared" si="1"/>
        <v>0</v>
      </c>
    </row>
    <row r="127" spans="1:8" s="335" customFormat="1" outlineLevel="2" x14ac:dyDescent="0.2">
      <c r="A127" s="344">
        <v>120</v>
      </c>
      <c r="B127" s="329" t="s">
        <v>3583</v>
      </c>
      <c r="C127" s="330" t="s">
        <v>3696</v>
      </c>
      <c r="D127" s="331" t="s">
        <v>3697</v>
      </c>
      <c r="E127" s="329" t="s">
        <v>26</v>
      </c>
      <c r="F127" s="332">
        <v>1</v>
      </c>
      <c r="G127" s="333"/>
      <c r="H127" s="334">
        <f t="shared" si="1"/>
        <v>0</v>
      </c>
    </row>
    <row r="128" spans="1:8" s="343" customFormat="1" outlineLevel="2" x14ac:dyDescent="0.2">
      <c r="A128" s="336">
        <v>121</v>
      </c>
      <c r="B128" s="337" t="s">
        <v>3586</v>
      </c>
      <c r="C128" s="338" t="s">
        <v>3587</v>
      </c>
      <c r="D128" s="339" t="s">
        <v>3588</v>
      </c>
      <c r="E128" s="337" t="s">
        <v>2736</v>
      </c>
      <c r="F128" s="340">
        <v>1</v>
      </c>
      <c r="G128" s="341"/>
      <c r="H128" s="342">
        <f t="shared" si="1"/>
        <v>0</v>
      </c>
    </row>
    <row r="129" spans="1:8" s="343" customFormat="1" outlineLevel="2" x14ac:dyDescent="0.2">
      <c r="A129" s="336">
        <v>122</v>
      </c>
      <c r="B129" s="337" t="s">
        <v>3586</v>
      </c>
      <c r="C129" s="338" t="s">
        <v>3589</v>
      </c>
      <c r="D129" s="339" t="s">
        <v>3590</v>
      </c>
      <c r="E129" s="337" t="s">
        <v>2736</v>
      </c>
      <c r="F129" s="340">
        <v>1</v>
      </c>
      <c r="G129" s="341"/>
      <c r="H129" s="342">
        <f t="shared" si="1"/>
        <v>0</v>
      </c>
    </row>
    <row r="130" spans="1:8" s="343" customFormat="1" outlineLevel="2" x14ac:dyDescent="0.2">
      <c r="A130" s="336">
        <v>123</v>
      </c>
      <c r="B130" s="337" t="s">
        <v>3586</v>
      </c>
      <c r="C130" s="338" t="s">
        <v>3591</v>
      </c>
      <c r="D130" s="339" t="s">
        <v>3592</v>
      </c>
      <c r="E130" s="337" t="s">
        <v>2736</v>
      </c>
      <c r="F130" s="340">
        <v>1</v>
      </c>
      <c r="G130" s="341"/>
      <c r="H130" s="342">
        <f t="shared" si="1"/>
        <v>0</v>
      </c>
    </row>
    <row r="131" spans="1:8" s="343" customFormat="1" outlineLevel="2" x14ac:dyDescent="0.2">
      <c r="A131" s="336">
        <v>124</v>
      </c>
      <c r="B131" s="337" t="s">
        <v>3586</v>
      </c>
      <c r="C131" s="338" t="s">
        <v>3593</v>
      </c>
      <c r="D131" s="339" t="s">
        <v>3594</v>
      </c>
      <c r="E131" s="337" t="s">
        <v>2736</v>
      </c>
      <c r="F131" s="340">
        <v>11</v>
      </c>
      <c r="G131" s="341"/>
      <c r="H131" s="342">
        <f t="shared" si="1"/>
        <v>0</v>
      </c>
    </row>
    <row r="132" spans="1:8" s="343" customFormat="1" outlineLevel="2" x14ac:dyDescent="0.2">
      <c r="A132" s="336">
        <v>125</v>
      </c>
      <c r="B132" s="337" t="s">
        <v>3586</v>
      </c>
      <c r="C132" s="338" t="s">
        <v>3595</v>
      </c>
      <c r="D132" s="339" t="s">
        <v>3596</v>
      </c>
      <c r="E132" s="337" t="s">
        <v>2736</v>
      </c>
      <c r="F132" s="340">
        <v>12</v>
      </c>
      <c r="G132" s="341"/>
      <c r="H132" s="342">
        <f t="shared" si="1"/>
        <v>0</v>
      </c>
    </row>
    <row r="133" spans="1:8" s="343" customFormat="1" outlineLevel="2" x14ac:dyDescent="0.2">
      <c r="A133" s="336">
        <v>126</v>
      </c>
      <c r="B133" s="337" t="s">
        <v>3586</v>
      </c>
      <c r="C133" s="338" t="s">
        <v>3698</v>
      </c>
      <c r="D133" s="339" t="s">
        <v>3699</v>
      </c>
      <c r="E133" s="337" t="s">
        <v>2736</v>
      </c>
      <c r="F133" s="340">
        <v>2</v>
      </c>
      <c r="G133" s="341"/>
      <c r="H133" s="342">
        <f t="shared" si="1"/>
        <v>0</v>
      </c>
    </row>
    <row r="134" spans="1:8" s="343" customFormat="1" outlineLevel="2" x14ac:dyDescent="0.2">
      <c r="A134" s="336">
        <v>127</v>
      </c>
      <c r="B134" s="337" t="s">
        <v>3586</v>
      </c>
      <c r="C134" s="338" t="s">
        <v>3646</v>
      </c>
      <c r="D134" s="339" t="s">
        <v>3647</v>
      </c>
      <c r="E134" s="337" t="s">
        <v>2736</v>
      </c>
      <c r="F134" s="340">
        <v>3</v>
      </c>
      <c r="G134" s="341"/>
      <c r="H134" s="342">
        <f t="shared" si="1"/>
        <v>0</v>
      </c>
    </row>
    <row r="135" spans="1:8" s="343" customFormat="1" outlineLevel="2" x14ac:dyDescent="0.2">
      <c r="A135" s="336">
        <v>128</v>
      </c>
      <c r="B135" s="337" t="s">
        <v>3586</v>
      </c>
      <c r="C135" s="338" t="s">
        <v>3610</v>
      </c>
      <c r="D135" s="339" t="s">
        <v>3611</v>
      </c>
      <c r="E135" s="337" t="s">
        <v>2736</v>
      </c>
      <c r="F135" s="340">
        <v>1</v>
      </c>
      <c r="G135" s="341"/>
      <c r="H135" s="342">
        <f t="shared" si="1"/>
        <v>0</v>
      </c>
    </row>
    <row r="136" spans="1:8" s="343" customFormat="1" outlineLevel="2" x14ac:dyDescent="0.2">
      <c r="A136" s="336">
        <v>129</v>
      </c>
      <c r="B136" s="337" t="s">
        <v>3586</v>
      </c>
      <c r="C136" s="338" t="s">
        <v>3612</v>
      </c>
      <c r="D136" s="339" t="s">
        <v>3613</v>
      </c>
      <c r="E136" s="337" t="s">
        <v>2736</v>
      </c>
      <c r="F136" s="340">
        <v>1</v>
      </c>
      <c r="G136" s="341"/>
      <c r="H136" s="342">
        <f t="shared" si="1"/>
        <v>0</v>
      </c>
    </row>
    <row r="137" spans="1:8" s="343" customFormat="1" outlineLevel="2" x14ac:dyDescent="0.2">
      <c r="A137" s="336">
        <v>130</v>
      </c>
      <c r="B137" s="337" t="s">
        <v>3586</v>
      </c>
      <c r="C137" s="338" t="s">
        <v>3614</v>
      </c>
      <c r="D137" s="339" t="s">
        <v>3615</v>
      </c>
      <c r="E137" s="337" t="s">
        <v>2736</v>
      </c>
      <c r="F137" s="340">
        <v>1</v>
      </c>
      <c r="G137" s="341"/>
      <c r="H137" s="342">
        <f t="shared" ref="H137:H192" si="2">F137*G137</f>
        <v>0</v>
      </c>
    </row>
    <row r="138" spans="1:8" s="343" customFormat="1" outlineLevel="2" x14ac:dyDescent="0.2">
      <c r="A138" s="336">
        <v>131</v>
      </c>
      <c r="B138" s="337" t="s">
        <v>3586</v>
      </c>
      <c r="C138" s="338" t="s">
        <v>3616</v>
      </c>
      <c r="D138" s="339" t="s">
        <v>3617</v>
      </c>
      <c r="E138" s="337" t="s">
        <v>2736</v>
      </c>
      <c r="F138" s="340">
        <v>2</v>
      </c>
      <c r="G138" s="341"/>
      <c r="H138" s="342">
        <f t="shared" si="2"/>
        <v>0</v>
      </c>
    </row>
    <row r="139" spans="1:8" s="343" customFormat="1" outlineLevel="2" x14ac:dyDescent="0.2">
      <c r="A139" s="336">
        <v>132</v>
      </c>
      <c r="B139" s="337" t="s">
        <v>3586</v>
      </c>
      <c r="C139" s="338" t="s">
        <v>3618</v>
      </c>
      <c r="D139" s="339" t="s">
        <v>3619</v>
      </c>
      <c r="E139" s="337" t="s">
        <v>2736</v>
      </c>
      <c r="F139" s="340">
        <v>2</v>
      </c>
      <c r="G139" s="341"/>
      <c r="H139" s="342">
        <f t="shared" si="2"/>
        <v>0</v>
      </c>
    </row>
    <row r="140" spans="1:8" s="343" customFormat="1" outlineLevel="2" x14ac:dyDescent="0.2">
      <c r="A140" s="336">
        <v>133</v>
      </c>
      <c r="B140" s="337" t="s">
        <v>3586</v>
      </c>
      <c r="C140" s="338" t="s">
        <v>3658</v>
      </c>
      <c r="D140" s="339" t="s">
        <v>3659</v>
      </c>
      <c r="E140" s="337" t="s">
        <v>2736</v>
      </c>
      <c r="F140" s="340">
        <v>2</v>
      </c>
      <c r="G140" s="341"/>
      <c r="H140" s="342">
        <f t="shared" si="2"/>
        <v>0</v>
      </c>
    </row>
    <row r="141" spans="1:8" s="343" customFormat="1" outlineLevel="2" x14ac:dyDescent="0.2">
      <c r="A141" s="336">
        <v>134</v>
      </c>
      <c r="B141" s="337" t="s">
        <v>3586</v>
      </c>
      <c r="C141" s="338" t="s">
        <v>3616</v>
      </c>
      <c r="D141" s="339" t="s">
        <v>3617</v>
      </c>
      <c r="E141" s="337" t="s">
        <v>2736</v>
      </c>
      <c r="F141" s="340">
        <v>1</v>
      </c>
      <c r="G141" s="341"/>
      <c r="H141" s="342">
        <f t="shared" si="2"/>
        <v>0</v>
      </c>
    </row>
    <row r="142" spans="1:8" s="343" customFormat="1" outlineLevel="2" x14ac:dyDescent="0.2">
      <c r="A142" s="336">
        <v>135</v>
      </c>
      <c r="B142" s="337" t="s">
        <v>3586</v>
      </c>
      <c r="C142" s="338" t="s">
        <v>3618</v>
      </c>
      <c r="D142" s="339" t="s">
        <v>3619</v>
      </c>
      <c r="E142" s="337" t="s">
        <v>2736</v>
      </c>
      <c r="F142" s="340">
        <v>1</v>
      </c>
      <c r="G142" s="341"/>
      <c r="H142" s="342">
        <f t="shared" si="2"/>
        <v>0</v>
      </c>
    </row>
    <row r="143" spans="1:8" s="343" customFormat="1" outlineLevel="2" x14ac:dyDescent="0.2">
      <c r="A143" s="336">
        <v>136</v>
      </c>
      <c r="B143" s="337" t="s">
        <v>3586</v>
      </c>
      <c r="C143" s="338" t="s">
        <v>3620</v>
      </c>
      <c r="D143" s="339" t="s">
        <v>3621</v>
      </c>
      <c r="E143" s="337" t="s">
        <v>2736</v>
      </c>
      <c r="F143" s="340">
        <v>1</v>
      </c>
      <c r="G143" s="341"/>
      <c r="H143" s="342">
        <f t="shared" si="2"/>
        <v>0</v>
      </c>
    </row>
    <row r="144" spans="1:8" s="343" customFormat="1" outlineLevel="2" x14ac:dyDescent="0.2">
      <c r="A144" s="336">
        <v>137</v>
      </c>
      <c r="B144" s="337" t="s">
        <v>3586</v>
      </c>
      <c r="C144" s="338" t="s">
        <v>3622</v>
      </c>
      <c r="D144" s="339" t="s">
        <v>3623</v>
      </c>
      <c r="E144" s="337" t="s">
        <v>2736</v>
      </c>
      <c r="F144" s="340">
        <v>1</v>
      </c>
      <c r="G144" s="341"/>
      <c r="H144" s="342">
        <f t="shared" si="2"/>
        <v>0</v>
      </c>
    </row>
    <row r="145" spans="1:8" s="343" customFormat="1" outlineLevel="2" x14ac:dyDescent="0.2">
      <c r="A145" s="336">
        <v>138</v>
      </c>
      <c r="B145" s="337" t="s">
        <v>3586</v>
      </c>
      <c r="C145" s="338" t="s">
        <v>3624</v>
      </c>
      <c r="D145" s="339" t="s">
        <v>3625</v>
      </c>
      <c r="E145" s="337" t="s">
        <v>2736</v>
      </c>
      <c r="F145" s="340">
        <v>1</v>
      </c>
      <c r="G145" s="341"/>
      <c r="H145" s="342">
        <f t="shared" si="2"/>
        <v>0</v>
      </c>
    </row>
    <row r="146" spans="1:8" s="343" customFormat="1" outlineLevel="2" x14ac:dyDescent="0.2">
      <c r="A146" s="336">
        <v>139</v>
      </c>
      <c r="B146" s="337" t="s">
        <v>3586</v>
      </c>
      <c r="C146" s="338" t="s">
        <v>3674</v>
      </c>
      <c r="D146" s="339" t="s">
        <v>3675</v>
      </c>
      <c r="E146" s="337" t="s">
        <v>2736</v>
      </c>
      <c r="F146" s="340">
        <v>1</v>
      </c>
      <c r="G146" s="341"/>
      <c r="H146" s="342">
        <f t="shared" si="2"/>
        <v>0</v>
      </c>
    </row>
    <row r="147" spans="1:8" s="343" customFormat="1" outlineLevel="2" x14ac:dyDescent="0.2">
      <c r="A147" s="336">
        <v>140</v>
      </c>
      <c r="B147" s="337" t="s">
        <v>3586</v>
      </c>
      <c r="C147" s="338" t="s">
        <v>3676</v>
      </c>
      <c r="D147" s="339" t="s">
        <v>3677</v>
      </c>
      <c r="E147" s="337" t="s">
        <v>2736</v>
      </c>
      <c r="F147" s="340">
        <v>1</v>
      </c>
      <c r="G147" s="341"/>
      <c r="H147" s="342">
        <f t="shared" si="2"/>
        <v>0</v>
      </c>
    </row>
    <row r="148" spans="1:8" s="343" customFormat="1" outlineLevel="2" x14ac:dyDescent="0.2">
      <c r="A148" s="336">
        <v>141</v>
      </c>
      <c r="B148" s="337" t="s">
        <v>3586</v>
      </c>
      <c r="C148" s="338" t="s">
        <v>3678</v>
      </c>
      <c r="D148" s="339" t="s">
        <v>3679</v>
      </c>
      <c r="E148" s="337" t="s">
        <v>2736</v>
      </c>
      <c r="F148" s="340">
        <v>1</v>
      </c>
      <c r="G148" s="341"/>
      <c r="H148" s="342">
        <f t="shared" si="2"/>
        <v>0</v>
      </c>
    </row>
    <row r="149" spans="1:8" s="343" customFormat="1" outlineLevel="2" x14ac:dyDescent="0.2">
      <c r="A149" s="336">
        <v>142</v>
      </c>
      <c r="B149" s="337" t="s">
        <v>3586</v>
      </c>
      <c r="C149" s="338" t="s">
        <v>3680</v>
      </c>
      <c r="D149" s="339" t="s">
        <v>3681</v>
      </c>
      <c r="E149" s="337" t="s">
        <v>2736</v>
      </c>
      <c r="F149" s="340">
        <v>1</v>
      </c>
      <c r="G149" s="341"/>
      <c r="H149" s="342">
        <f t="shared" si="2"/>
        <v>0</v>
      </c>
    </row>
    <row r="150" spans="1:8" s="343" customFormat="1" outlineLevel="2" x14ac:dyDescent="0.2">
      <c r="A150" s="336">
        <v>143</v>
      </c>
      <c r="B150" s="337" t="s">
        <v>3586</v>
      </c>
      <c r="C150" s="338" t="s">
        <v>3682</v>
      </c>
      <c r="D150" s="339" t="s">
        <v>3683</v>
      </c>
      <c r="E150" s="337" t="s">
        <v>2736</v>
      </c>
      <c r="F150" s="340">
        <v>1</v>
      </c>
      <c r="G150" s="341"/>
      <c r="H150" s="342">
        <f t="shared" si="2"/>
        <v>0</v>
      </c>
    </row>
    <row r="151" spans="1:8" s="343" customFormat="1" outlineLevel="2" x14ac:dyDescent="0.2">
      <c r="A151" s="336">
        <v>144</v>
      </c>
      <c r="B151" s="337" t="s">
        <v>3586</v>
      </c>
      <c r="C151" s="338" t="s">
        <v>3664</v>
      </c>
      <c r="D151" s="339" t="s">
        <v>3665</v>
      </c>
      <c r="E151" s="337" t="s">
        <v>2736</v>
      </c>
      <c r="F151" s="340">
        <v>1</v>
      </c>
      <c r="G151" s="341"/>
      <c r="H151" s="342">
        <f t="shared" si="2"/>
        <v>0</v>
      </c>
    </row>
    <row r="152" spans="1:8" s="343" customFormat="1" outlineLevel="2" x14ac:dyDescent="0.2">
      <c r="A152" s="336">
        <v>145</v>
      </c>
      <c r="B152" s="337" t="s">
        <v>3586</v>
      </c>
      <c r="C152" s="338" t="s">
        <v>3616</v>
      </c>
      <c r="D152" s="339" t="s">
        <v>3617</v>
      </c>
      <c r="E152" s="337" t="s">
        <v>2736</v>
      </c>
      <c r="F152" s="340">
        <v>1</v>
      </c>
      <c r="G152" s="341"/>
      <c r="H152" s="342">
        <f t="shared" si="2"/>
        <v>0</v>
      </c>
    </row>
    <row r="153" spans="1:8" s="343" customFormat="1" outlineLevel="2" x14ac:dyDescent="0.2">
      <c r="A153" s="336">
        <v>146</v>
      </c>
      <c r="B153" s="337" t="s">
        <v>3586</v>
      </c>
      <c r="C153" s="338" t="s">
        <v>3618</v>
      </c>
      <c r="D153" s="339" t="s">
        <v>3619</v>
      </c>
      <c r="E153" s="337" t="s">
        <v>2736</v>
      </c>
      <c r="F153" s="340">
        <v>1</v>
      </c>
      <c r="G153" s="341"/>
      <c r="H153" s="342">
        <f t="shared" si="2"/>
        <v>0</v>
      </c>
    </row>
    <row r="154" spans="1:8" s="343" customFormat="1" outlineLevel="2" x14ac:dyDescent="0.2">
      <c r="A154" s="336">
        <v>147</v>
      </c>
      <c r="B154" s="337" t="s">
        <v>3586</v>
      </c>
      <c r="C154" s="338" t="s">
        <v>3620</v>
      </c>
      <c r="D154" s="339" t="s">
        <v>3621</v>
      </c>
      <c r="E154" s="337" t="s">
        <v>2736</v>
      </c>
      <c r="F154" s="340">
        <v>1</v>
      </c>
      <c r="G154" s="341"/>
      <c r="H154" s="342">
        <f t="shared" si="2"/>
        <v>0</v>
      </c>
    </row>
    <row r="155" spans="1:8" s="343" customFormat="1" outlineLevel="2" x14ac:dyDescent="0.2">
      <c r="A155" s="336">
        <v>148</v>
      </c>
      <c r="B155" s="337" t="s">
        <v>3586</v>
      </c>
      <c r="C155" s="338" t="s">
        <v>3622</v>
      </c>
      <c r="D155" s="339" t="s">
        <v>3623</v>
      </c>
      <c r="E155" s="337" t="s">
        <v>2736</v>
      </c>
      <c r="F155" s="340">
        <v>1</v>
      </c>
      <c r="G155" s="341"/>
      <c r="H155" s="342">
        <f t="shared" si="2"/>
        <v>0</v>
      </c>
    </row>
    <row r="156" spans="1:8" s="343" customFormat="1" outlineLevel="2" x14ac:dyDescent="0.2">
      <c r="A156" s="336">
        <v>149</v>
      </c>
      <c r="B156" s="337" t="s">
        <v>3586</v>
      </c>
      <c r="C156" s="338" t="s">
        <v>3684</v>
      </c>
      <c r="D156" s="339" t="s">
        <v>3685</v>
      </c>
      <c r="E156" s="337" t="s">
        <v>2736</v>
      </c>
      <c r="F156" s="340">
        <v>1</v>
      </c>
      <c r="G156" s="341"/>
      <c r="H156" s="342">
        <f t="shared" si="2"/>
        <v>0</v>
      </c>
    </row>
    <row r="157" spans="1:8" s="343" customFormat="1" outlineLevel="2" x14ac:dyDescent="0.2">
      <c r="A157" s="336">
        <v>150</v>
      </c>
      <c r="B157" s="337" t="s">
        <v>3586</v>
      </c>
      <c r="C157" s="338" t="s">
        <v>3686</v>
      </c>
      <c r="D157" s="339" t="s">
        <v>3687</v>
      </c>
      <c r="E157" s="337" t="s">
        <v>2736</v>
      </c>
      <c r="F157" s="340">
        <v>1</v>
      </c>
      <c r="G157" s="341"/>
      <c r="H157" s="342">
        <f t="shared" si="2"/>
        <v>0</v>
      </c>
    </row>
    <row r="158" spans="1:8" s="456" customFormat="1" outlineLevel="2" x14ac:dyDescent="0.2">
      <c r="A158" s="448">
        <v>151</v>
      </c>
      <c r="B158" s="449" t="s">
        <v>3586</v>
      </c>
      <c r="C158" s="450" t="s">
        <v>3688</v>
      </c>
      <c r="D158" s="451" t="s">
        <v>3689</v>
      </c>
      <c r="E158" s="449" t="s">
        <v>2736</v>
      </c>
      <c r="F158" s="452">
        <v>1</v>
      </c>
      <c r="G158" s="453"/>
      <c r="H158" s="454">
        <f t="shared" si="2"/>
        <v>0</v>
      </c>
    </row>
    <row r="159" spans="1:8" s="456" customFormat="1" outlineLevel="2" x14ac:dyDescent="0.2">
      <c r="A159" s="448">
        <v>152</v>
      </c>
      <c r="B159" s="449" t="s">
        <v>3586</v>
      </c>
      <c r="C159" s="450" t="s">
        <v>3690</v>
      </c>
      <c r="D159" s="451" t="s">
        <v>3691</v>
      </c>
      <c r="E159" s="449" t="s">
        <v>2736</v>
      </c>
      <c r="F159" s="452">
        <v>1</v>
      </c>
      <c r="G159" s="453"/>
      <c r="H159" s="454">
        <f t="shared" si="2"/>
        <v>0</v>
      </c>
    </row>
    <row r="160" spans="1:8" s="456" customFormat="1" outlineLevel="2" x14ac:dyDescent="0.2">
      <c r="A160" s="448">
        <v>153</v>
      </c>
      <c r="B160" s="449" t="s">
        <v>3586</v>
      </c>
      <c r="C160" s="450" t="s">
        <v>3692</v>
      </c>
      <c r="D160" s="451" t="s">
        <v>3693</v>
      </c>
      <c r="E160" s="449" t="s">
        <v>2736</v>
      </c>
      <c r="F160" s="452">
        <v>1</v>
      </c>
      <c r="G160" s="453"/>
      <c r="H160" s="454">
        <f t="shared" si="2"/>
        <v>0</v>
      </c>
    </row>
    <row r="161" spans="1:8" s="456" customFormat="1" outlineLevel="2" x14ac:dyDescent="0.2">
      <c r="A161" s="448">
        <v>154</v>
      </c>
      <c r="B161" s="449" t="s">
        <v>3586</v>
      </c>
      <c r="C161" s="450" t="s">
        <v>3694</v>
      </c>
      <c r="D161" s="451" t="s">
        <v>3695</v>
      </c>
      <c r="E161" s="449" t="s">
        <v>2736</v>
      </c>
      <c r="F161" s="452">
        <v>1</v>
      </c>
      <c r="G161" s="453"/>
      <c r="H161" s="454">
        <f t="shared" si="2"/>
        <v>0</v>
      </c>
    </row>
    <row r="162" spans="1:8" s="456" customFormat="1" outlineLevel="2" x14ac:dyDescent="0.2">
      <c r="A162" s="448">
        <v>155</v>
      </c>
      <c r="B162" s="449" t="s">
        <v>3586</v>
      </c>
      <c r="C162" s="450" t="s">
        <v>3666</v>
      </c>
      <c r="D162" s="451" t="s">
        <v>3667</v>
      </c>
      <c r="E162" s="449" t="s">
        <v>2736</v>
      </c>
      <c r="F162" s="452">
        <v>2</v>
      </c>
      <c r="G162" s="453"/>
      <c r="H162" s="454">
        <f t="shared" si="2"/>
        <v>0</v>
      </c>
    </row>
    <row r="163" spans="1:8" s="412" customFormat="1" outlineLevel="2" x14ac:dyDescent="0.2">
      <c r="A163" s="404">
        <v>156</v>
      </c>
      <c r="B163" s="405" t="s">
        <v>3586</v>
      </c>
      <c r="C163" s="406" t="s">
        <v>3700</v>
      </c>
      <c r="D163" s="407" t="s">
        <v>3701</v>
      </c>
      <c r="E163" s="405" t="s">
        <v>2736</v>
      </c>
      <c r="F163" s="408">
        <v>1</v>
      </c>
      <c r="G163" s="409"/>
      <c r="H163" s="410">
        <f t="shared" si="2"/>
        <v>0</v>
      </c>
    </row>
    <row r="164" spans="1:8" s="421" customFormat="1" outlineLevel="2" x14ac:dyDescent="0.2">
      <c r="A164" s="413">
        <v>157</v>
      </c>
      <c r="B164" s="414" t="s">
        <v>3586</v>
      </c>
      <c r="C164" s="415" t="s">
        <v>3702</v>
      </c>
      <c r="D164" s="416" t="s">
        <v>3703</v>
      </c>
      <c r="E164" s="414" t="s">
        <v>2736</v>
      </c>
      <c r="F164" s="417">
        <v>1</v>
      </c>
      <c r="G164" s="418"/>
      <c r="H164" s="419">
        <f t="shared" si="2"/>
        <v>0</v>
      </c>
    </row>
    <row r="165" spans="1:8" s="335" customFormat="1" outlineLevel="2" x14ac:dyDescent="0.2">
      <c r="A165" s="344">
        <v>158</v>
      </c>
      <c r="B165" s="329" t="s">
        <v>3583</v>
      </c>
      <c r="C165" s="330" t="s">
        <v>3704</v>
      </c>
      <c r="D165" s="331" t="s">
        <v>3705</v>
      </c>
      <c r="E165" s="329" t="s">
        <v>26</v>
      </c>
      <c r="F165" s="332">
        <v>1</v>
      </c>
      <c r="G165" s="333"/>
      <c r="H165" s="334">
        <f t="shared" si="2"/>
        <v>0</v>
      </c>
    </row>
    <row r="166" spans="1:8" s="343" customFormat="1" outlineLevel="2" x14ac:dyDescent="0.2">
      <c r="A166" s="336">
        <v>159</v>
      </c>
      <c r="B166" s="337" t="s">
        <v>3586</v>
      </c>
      <c r="C166" s="338" t="s">
        <v>3587</v>
      </c>
      <c r="D166" s="339" t="s">
        <v>3588</v>
      </c>
      <c r="E166" s="337" t="s">
        <v>2736</v>
      </c>
      <c r="F166" s="340">
        <v>1</v>
      </c>
      <c r="G166" s="341"/>
      <c r="H166" s="342">
        <f t="shared" si="2"/>
        <v>0</v>
      </c>
    </row>
    <row r="167" spans="1:8" s="343" customFormat="1" outlineLevel="2" x14ac:dyDescent="0.2">
      <c r="A167" s="336">
        <v>160</v>
      </c>
      <c r="B167" s="337" t="s">
        <v>3586</v>
      </c>
      <c r="C167" s="338" t="s">
        <v>3589</v>
      </c>
      <c r="D167" s="339" t="s">
        <v>3590</v>
      </c>
      <c r="E167" s="337" t="s">
        <v>2736</v>
      </c>
      <c r="F167" s="340">
        <v>1</v>
      </c>
      <c r="G167" s="341"/>
      <c r="H167" s="342">
        <f t="shared" si="2"/>
        <v>0</v>
      </c>
    </row>
    <row r="168" spans="1:8" s="343" customFormat="1" outlineLevel="2" x14ac:dyDescent="0.2">
      <c r="A168" s="336">
        <v>161</v>
      </c>
      <c r="B168" s="337" t="s">
        <v>3586</v>
      </c>
      <c r="C168" s="338" t="s">
        <v>3670</v>
      </c>
      <c r="D168" s="339" t="s">
        <v>3671</v>
      </c>
      <c r="E168" s="337" t="s">
        <v>2736</v>
      </c>
      <c r="F168" s="340">
        <v>1</v>
      </c>
      <c r="G168" s="341"/>
      <c r="H168" s="342">
        <f t="shared" si="2"/>
        <v>0</v>
      </c>
    </row>
    <row r="169" spans="1:8" s="343" customFormat="1" outlineLevel="2" x14ac:dyDescent="0.2">
      <c r="A169" s="336">
        <v>162</v>
      </c>
      <c r="B169" s="337" t="s">
        <v>3586</v>
      </c>
      <c r="C169" s="338" t="s">
        <v>3706</v>
      </c>
      <c r="D169" s="339" t="s">
        <v>3707</v>
      </c>
      <c r="E169" s="337" t="s">
        <v>2736</v>
      </c>
      <c r="F169" s="340">
        <v>2</v>
      </c>
      <c r="G169" s="341"/>
      <c r="H169" s="342">
        <f t="shared" si="2"/>
        <v>0</v>
      </c>
    </row>
    <row r="170" spans="1:8" s="343" customFormat="1" outlineLevel="2" x14ac:dyDescent="0.2">
      <c r="A170" s="336">
        <v>163</v>
      </c>
      <c r="B170" s="337" t="s">
        <v>3586</v>
      </c>
      <c r="C170" s="338" t="s">
        <v>3597</v>
      </c>
      <c r="D170" s="339" t="s">
        <v>3598</v>
      </c>
      <c r="E170" s="337" t="s">
        <v>2736</v>
      </c>
      <c r="F170" s="340">
        <v>7</v>
      </c>
      <c r="G170" s="341"/>
      <c r="H170" s="342">
        <f t="shared" si="2"/>
        <v>0</v>
      </c>
    </row>
    <row r="171" spans="1:8" s="343" customFormat="1" outlineLevel="2" x14ac:dyDescent="0.2">
      <c r="A171" s="336">
        <v>164</v>
      </c>
      <c r="B171" s="337" t="s">
        <v>3586</v>
      </c>
      <c r="C171" s="338" t="s">
        <v>3595</v>
      </c>
      <c r="D171" s="339" t="s">
        <v>3596</v>
      </c>
      <c r="E171" s="337" t="s">
        <v>2736</v>
      </c>
      <c r="F171" s="340">
        <v>4</v>
      </c>
      <c r="G171" s="341"/>
      <c r="H171" s="342">
        <f t="shared" si="2"/>
        <v>0</v>
      </c>
    </row>
    <row r="172" spans="1:8" s="343" customFormat="1" outlineLevel="2" x14ac:dyDescent="0.2">
      <c r="A172" s="336">
        <v>165</v>
      </c>
      <c r="B172" s="337" t="s">
        <v>3586</v>
      </c>
      <c r="C172" s="338" t="s">
        <v>3670</v>
      </c>
      <c r="D172" s="339" t="s">
        <v>3671</v>
      </c>
      <c r="E172" s="337" t="s">
        <v>2736</v>
      </c>
      <c r="F172" s="340">
        <v>1</v>
      </c>
      <c r="G172" s="341"/>
      <c r="H172" s="342">
        <f t="shared" si="2"/>
        <v>0</v>
      </c>
    </row>
    <row r="173" spans="1:8" s="343" customFormat="1" outlineLevel="2" x14ac:dyDescent="0.2">
      <c r="A173" s="336">
        <v>166</v>
      </c>
      <c r="B173" s="337" t="s">
        <v>3586</v>
      </c>
      <c r="C173" s="338" t="s">
        <v>3597</v>
      </c>
      <c r="D173" s="339" t="s">
        <v>3598</v>
      </c>
      <c r="E173" s="337" t="s">
        <v>2736</v>
      </c>
      <c r="F173" s="340">
        <v>14</v>
      </c>
      <c r="G173" s="341"/>
      <c r="H173" s="342">
        <f t="shared" si="2"/>
        <v>0</v>
      </c>
    </row>
    <row r="174" spans="1:8" s="343" customFormat="1" outlineLevel="2" x14ac:dyDescent="0.2">
      <c r="A174" s="336">
        <v>167</v>
      </c>
      <c r="B174" s="337" t="s">
        <v>3586</v>
      </c>
      <c r="C174" s="338" t="s">
        <v>3595</v>
      </c>
      <c r="D174" s="339" t="s">
        <v>3596</v>
      </c>
      <c r="E174" s="337" t="s">
        <v>2736</v>
      </c>
      <c r="F174" s="340">
        <v>1</v>
      </c>
      <c r="G174" s="341"/>
      <c r="H174" s="342">
        <f t="shared" si="2"/>
        <v>0</v>
      </c>
    </row>
    <row r="175" spans="1:8" s="343" customFormat="1" outlineLevel="2" x14ac:dyDescent="0.2">
      <c r="A175" s="336">
        <v>168</v>
      </c>
      <c r="B175" s="337" t="s">
        <v>3586</v>
      </c>
      <c r="C175" s="338" t="s">
        <v>3599</v>
      </c>
      <c r="D175" s="339" t="s">
        <v>3600</v>
      </c>
      <c r="E175" s="337" t="s">
        <v>2736</v>
      </c>
      <c r="F175" s="340">
        <v>1</v>
      </c>
      <c r="G175" s="341"/>
      <c r="H175" s="342">
        <f t="shared" si="2"/>
        <v>0</v>
      </c>
    </row>
    <row r="176" spans="1:8" s="343" customFormat="1" outlineLevel="2" x14ac:dyDescent="0.2">
      <c r="A176" s="336">
        <v>169</v>
      </c>
      <c r="B176" s="337" t="s">
        <v>3586</v>
      </c>
      <c r="C176" s="338" t="s">
        <v>3640</v>
      </c>
      <c r="D176" s="339" t="s">
        <v>3641</v>
      </c>
      <c r="E176" s="337" t="s">
        <v>2736</v>
      </c>
      <c r="F176" s="340">
        <v>1</v>
      </c>
      <c r="G176" s="341"/>
      <c r="H176" s="342">
        <f t="shared" si="2"/>
        <v>0</v>
      </c>
    </row>
    <row r="177" spans="1:8" s="343" customFormat="1" outlineLevel="2" x14ac:dyDescent="0.2">
      <c r="A177" s="336">
        <v>170</v>
      </c>
      <c r="B177" s="337" t="s">
        <v>3586</v>
      </c>
      <c r="C177" s="338" t="s">
        <v>3610</v>
      </c>
      <c r="D177" s="339" t="s">
        <v>3611</v>
      </c>
      <c r="E177" s="337" t="s">
        <v>2736</v>
      </c>
      <c r="F177" s="340">
        <v>1</v>
      </c>
      <c r="G177" s="341"/>
      <c r="H177" s="342">
        <f t="shared" si="2"/>
        <v>0</v>
      </c>
    </row>
    <row r="178" spans="1:8" s="343" customFormat="1" outlineLevel="2" x14ac:dyDescent="0.2">
      <c r="A178" s="336">
        <v>171</v>
      </c>
      <c r="B178" s="337" t="s">
        <v>3586</v>
      </c>
      <c r="C178" s="338" t="s">
        <v>3612</v>
      </c>
      <c r="D178" s="339" t="s">
        <v>3613</v>
      </c>
      <c r="E178" s="337" t="s">
        <v>2736</v>
      </c>
      <c r="F178" s="340">
        <v>1</v>
      </c>
      <c r="G178" s="341"/>
      <c r="H178" s="342">
        <f t="shared" si="2"/>
        <v>0</v>
      </c>
    </row>
    <row r="179" spans="1:8" s="343" customFormat="1" outlineLevel="2" x14ac:dyDescent="0.2">
      <c r="A179" s="336">
        <v>172</v>
      </c>
      <c r="B179" s="337" t="s">
        <v>3586</v>
      </c>
      <c r="C179" s="338" t="s">
        <v>3614</v>
      </c>
      <c r="D179" s="339" t="s">
        <v>3615</v>
      </c>
      <c r="E179" s="337" t="s">
        <v>2736</v>
      </c>
      <c r="F179" s="340">
        <v>1</v>
      </c>
      <c r="G179" s="341"/>
      <c r="H179" s="342">
        <f t="shared" si="2"/>
        <v>0</v>
      </c>
    </row>
    <row r="180" spans="1:8" s="343" customFormat="1" outlineLevel="2" x14ac:dyDescent="0.2">
      <c r="A180" s="336">
        <v>173</v>
      </c>
      <c r="B180" s="337" t="s">
        <v>3586</v>
      </c>
      <c r="C180" s="338" t="s">
        <v>3616</v>
      </c>
      <c r="D180" s="339" t="s">
        <v>3617</v>
      </c>
      <c r="E180" s="337" t="s">
        <v>2736</v>
      </c>
      <c r="F180" s="340">
        <v>2</v>
      </c>
      <c r="G180" s="341"/>
      <c r="H180" s="342">
        <f t="shared" si="2"/>
        <v>0</v>
      </c>
    </row>
    <row r="181" spans="1:8" s="343" customFormat="1" outlineLevel="2" x14ac:dyDescent="0.2">
      <c r="A181" s="336">
        <v>174</v>
      </c>
      <c r="B181" s="337" t="s">
        <v>3586</v>
      </c>
      <c r="C181" s="338" t="s">
        <v>3618</v>
      </c>
      <c r="D181" s="339" t="s">
        <v>3619</v>
      </c>
      <c r="E181" s="337" t="s">
        <v>2736</v>
      </c>
      <c r="F181" s="340">
        <v>2</v>
      </c>
      <c r="G181" s="341"/>
      <c r="H181" s="342">
        <f t="shared" si="2"/>
        <v>0</v>
      </c>
    </row>
    <row r="182" spans="1:8" s="343" customFormat="1" outlineLevel="2" x14ac:dyDescent="0.2">
      <c r="A182" s="336">
        <v>175</v>
      </c>
      <c r="B182" s="337" t="s">
        <v>3586</v>
      </c>
      <c r="C182" s="338" t="s">
        <v>3620</v>
      </c>
      <c r="D182" s="339" t="s">
        <v>3621</v>
      </c>
      <c r="E182" s="337" t="s">
        <v>2736</v>
      </c>
      <c r="F182" s="340">
        <v>2</v>
      </c>
      <c r="G182" s="341"/>
      <c r="H182" s="342">
        <f t="shared" si="2"/>
        <v>0</v>
      </c>
    </row>
    <row r="183" spans="1:8" s="343" customFormat="1" outlineLevel="2" x14ac:dyDescent="0.2">
      <c r="A183" s="336">
        <v>176</v>
      </c>
      <c r="B183" s="337" t="s">
        <v>3586</v>
      </c>
      <c r="C183" s="338" t="s">
        <v>3622</v>
      </c>
      <c r="D183" s="339" t="s">
        <v>3623</v>
      </c>
      <c r="E183" s="337" t="s">
        <v>2736</v>
      </c>
      <c r="F183" s="340">
        <v>2</v>
      </c>
      <c r="G183" s="341"/>
      <c r="H183" s="342">
        <f t="shared" si="2"/>
        <v>0</v>
      </c>
    </row>
    <row r="184" spans="1:8" s="343" customFormat="1" outlineLevel="2" x14ac:dyDescent="0.2">
      <c r="A184" s="336">
        <v>177</v>
      </c>
      <c r="B184" s="337" t="s">
        <v>3586</v>
      </c>
      <c r="C184" s="338" t="s">
        <v>3624</v>
      </c>
      <c r="D184" s="339" t="s">
        <v>3625</v>
      </c>
      <c r="E184" s="337" t="s">
        <v>2736</v>
      </c>
      <c r="F184" s="340">
        <v>2</v>
      </c>
      <c r="G184" s="341"/>
      <c r="H184" s="342">
        <f t="shared" si="2"/>
        <v>0</v>
      </c>
    </row>
    <row r="185" spans="1:8" s="343" customFormat="1" outlineLevel="2" x14ac:dyDescent="0.2">
      <c r="A185" s="336">
        <v>178</v>
      </c>
      <c r="B185" s="337" t="s">
        <v>3586</v>
      </c>
      <c r="C185" s="338" t="s">
        <v>3626</v>
      </c>
      <c r="D185" s="339" t="s">
        <v>3627</v>
      </c>
      <c r="E185" s="337" t="s">
        <v>2736</v>
      </c>
      <c r="F185" s="340">
        <v>1</v>
      </c>
      <c r="G185" s="341"/>
      <c r="H185" s="342">
        <f t="shared" si="2"/>
        <v>0</v>
      </c>
    </row>
    <row r="186" spans="1:8" s="343" customFormat="1" outlineLevel="2" x14ac:dyDescent="0.2">
      <c r="A186" s="336">
        <v>179</v>
      </c>
      <c r="B186" s="337" t="s">
        <v>3586</v>
      </c>
      <c r="C186" s="338" t="s">
        <v>3628</v>
      </c>
      <c r="D186" s="339" t="s">
        <v>3629</v>
      </c>
      <c r="E186" s="337" t="s">
        <v>2736</v>
      </c>
      <c r="F186" s="340">
        <v>1</v>
      </c>
      <c r="G186" s="341"/>
      <c r="H186" s="342">
        <f t="shared" si="2"/>
        <v>0</v>
      </c>
    </row>
    <row r="187" spans="1:8" s="343" customFormat="1" outlineLevel="2" x14ac:dyDescent="0.2">
      <c r="A187" s="336">
        <v>180</v>
      </c>
      <c r="B187" s="337" t="s">
        <v>3586</v>
      </c>
      <c r="C187" s="338" t="s">
        <v>3630</v>
      </c>
      <c r="D187" s="339" t="s">
        <v>3631</v>
      </c>
      <c r="E187" s="337" t="s">
        <v>2736</v>
      </c>
      <c r="F187" s="340">
        <v>1</v>
      </c>
      <c r="G187" s="341"/>
      <c r="H187" s="342">
        <f t="shared" si="2"/>
        <v>0</v>
      </c>
    </row>
    <row r="188" spans="1:8" s="343" customFormat="1" outlineLevel="2" x14ac:dyDescent="0.2">
      <c r="A188" s="336">
        <v>181</v>
      </c>
      <c r="B188" s="337" t="s">
        <v>3586</v>
      </c>
      <c r="C188" s="338" t="s">
        <v>3632</v>
      </c>
      <c r="D188" s="339" t="s">
        <v>3633</v>
      </c>
      <c r="E188" s="337" t="s">
        <v>2736</v>
      </c>
      <c r="F188" s="340">
        <v>1</v>
      </c>
      <c r="G188" s="341"/>
      <c r="H188" s="342">
        <f t="shared" si="2"/>
        <v>0</v>
      </c>
    </row>
    <row r="189" spans="1:8" s="343" customFormat="1" outlineLevel="2" x14ac:dyDescent="0.2">
      <c r="A189" s="336">
        <v>182</v>
      </c>
      <c r="B189" s="337" t="s">
        <v>3586</v>
      </c>
      <c r="C189" s="338" t="s">
        <v>3634</v>
      </c>
      <c r="D189" s="339" t="s">
        <v>3635</v>
      </c>
      <c r="E189" s="337" t="s">
        <v>2736</v>
      </c>
      <c r="F189" s="340">
        <v>1</v>
      </c>
      <c r="G189" s="341"/>
      <c r="H189" s="342">
        <f t="shared" si="2"/>
        <v>0</v>
      </c>
    </row>
    <row r="190" spans="1:8" s="343" customFormat="1" outlineLevel="2" x14ac:dyDescent="0.2">
      <c r="A190" s="336">
        <v>183</v>
      </c>
      <c r="B190" s="337" t="s">
        <v>3586</v>
      </c>
      <c r="C190" s="338" t="s">
        <v>3636</v>
      </c>
      <c r="D190" s="339" t="s">
        <v>3637</v>
      </c>
      <c r="E190" s="337" t="s">
        <v>2736</v>
      </c>
      <c r="F190" s="340">
        <v>1</v>
      </c>
      <c r="G190" s="341"/>
      <c r="H190" s="342">
        <f t="shared" si="2"/>
        <v>0</v>
      </c>
    </row>
    <row r="191" spans="1:8" s="335" customFormat="1" outlineLevel="2" x14ac:dyDescent="0.2">
      <c r="A191" s="344">
        <v>184</v>
      </c>
      <c r="B191" s="329" t="s">
        <v>3583</v>
      </c>
      <c r="C191" s="330" t="s">
        <v>3708</v>
      </c>
      <c r="D191" s="331" t="s">
        <v>3709</v>
      </c>
      <c r="E191" s="329" t="s">
        <v>2736</v>
      </c>
      <c r="F191" s="332">
        <v>6</v>
      </c>
      <c r="G191" s="333"/>
      <c r="H191" s="334">
        <f t="shared" si="2"/>
        <v>0</v>
      </c>
    </row>
    <row r="192" spans="1:8" s="335" customFormat="1" outlineLevel="2" x14ac:dyDescent="0.2">
      <c r="A192" s="344">
        <v>185</v>
      </c>
      <c r="B192" s="329" t="s">
        <v>3583</v>
      </c>
      <c r="C192" s="330" t="s">
        <v>3710</v>
      </c>
      <c r="D192" s="331" t="s">
        <v>3711</v>
      </c>
      <c r="E192" s="329" t="s">
        <v>2736</v>
      </c>
      <c r="F192" s="332">
        <v>6</v>
      </c>
      <c r="G192" s="333"/>
      <c r="H192" s="334">
        <f t="shared" si="2"/>
        <v>0</v>
      </c>
    </row>
    <row r="193" spans="1:8" outlineLevel="2" x14ac:dyDescent="0.2"/>
    <row r="194" spans="1:8" s="327" customFormat="1" ht="16.5" customHeight="1" outlineLevel="1" x14ac:dyDescent="0.2">
      <c r="A194" s="322"/>
      <c r="B194" s="323"/>
      <c r="C194" s="323" t="s">
        <v>4322</v>
      </c>
      <c r="D194" s="323" t="s">
        <v>3712</v>
      </c>
      <c r="E194" s="324"/>
      <c r="F194" s="325"/>
      <c r="G194" s="326"/>
      <c r="H194" s="326">
        <f>SUBTOTAL(9,H195:H387)</f>
        <v>0</v>
      </c>
    </row>
    <row r="195" spans="1:8" s="335" customFormat="1" outlineLevel="2" x14ac:dyDescent="0.2">
      <c r="A195" s="344">
        <v>1</v>
      </c>
      <c r="B195" s="329" t="s">
        <v>3583</v>
      </c>
      <c r="C195" s="330" t="s">
        <v>3713</v>
      </c>
      <c r="D195" s="331" t="s">
        <v>3714</v>
      </c>
      <c r="E195" s="329" t="s">
        <v>26</v>
      </c>
      <c r="F195" s="332">
        <v>1</v>
      </c>
      <c r="G195" s="333"/>
      <c r="H195" s="334">
        <f t="shared" ref="H195:H258" si="3">F195*G195</f>
        <v>0</v>
      </c>
    </row>
    <row r="196" spans="1:8" s="343" customFormat="1" outlineLevel="2" x14ac:dyDescent="0.2">
      <c r="A196" s="336">
        <v>2</v>
      </c>
      <c r="B196" s="337" t="s">
        <v>3586</v>
      </c>
      <c r="C196" s="338" t="s">
        <v>3587</v>
      </c>
      <c r="D196" s="339" t="s">
        <v>3588</v>
      </c>
      <c r="E196" s="337" t="s">
        <v>2736</v>
      </c>
      <c r="F196" s="340">
        <v>1</v>
      </c>
      <c r="G196" s="341"/>
      <c r="H196" s="342">
        <f t="shared" si="3"/>
        <v>0</v>
      </c>
    </row>
    <row r="197" spans="1:8" s="343" customFormat="1" outlineLevel="2" x14ac:dyDescent="0.2">
      <c r="A197" s="336">
        <v>3</v>
      </c>
      <c r="B197" s="337" t="s">
        <v>3586</v>
      </c>
      <c r="C197" s="338" t="s">
        <v>3589</v>
      </c>
      <c r="D197" s="339" t="s">
        <v>3590</v>
      </c>
      <c r="E197" s="337" t="s">
        <v>2736</v>
      </c>
      <c r="F197" s="340">
        <v>1</v>
      </c>
      <c r="G197" s="341"/>
      <c r="H197" s="342">
        <f t="shared" si="3"/>
        <v>0</v>
      </c>
    </row>
    <row r="198" spans="1:8" s="343" customFormat="1" outlineLevel="2" x14ac:dyDescent="0.2">
      <c r="A198" s="336">
        <v>4</v>
      </c>
      <c r="B198" s="337" t="s">
        <v>3586</v>
      </c>
      <c r="C198" s="338" t="s">
        <v>3670</v>
      </c>
      <c r="D198" s="339" t="s">
        <v>3671</v>
      </c>
      <c r="E198" s="337" t="s">
        <v>2736</v>
      </c>
      <c r="F198" s="340">
        <v>1</v>
      </c>
      <c r="G198" s="341"/>
      <c r="H198" s="342">
        <f t="shared" si="3"/>
        <v>0</v>
      </c>
    </row>
    <row r="199" spans="1:8" s="343" customFormat="1" outlineLevel="2" x14ac:dyDescent="0.2">
      <c r="A199" s="336">
        <v>5</v>
      </c>
      <c r="B199" s="337" t="s">
        <v>3586</v>
      </c>
      <c r="C199" s="338" t="s">
        <v>3593</v>
      </c>
      <c r="D199" s="339" t="s">
        <v>3594</v>
      </c>
      <c r="E199" s="337" t="s">
        <v>2736</v>
      </c>
      <c r="F199" s="340">
        <v>10</v>
      </c>
      <c r="G199" s="341"/>
      <c r="H199" s="342">
        <f t="shared" si="3"/>
        <v>0</v>
      </c>
    </row>
    <row r="200" spans="1:8" s="343" customFormat="1" outlineLevel="2" x14ac:dyDescent="0.2">
      <c r="A200" s="336">
        <v>6</v>
      </c>
      <c r="B200" s="337" t="s">
        <v>3586</v>
      </c>
      <c r="C200" s="338" t="s">
        <v>3597</v>
      </c>
      <c r="D200" s="339" t="s">
        <v>3598</v>
      </c>
      <c r="E200" s="337" t="s">
        <v>2736</v>
      </c>
      <c r="F200" s="340">
        <v>1</v>
      </c>
      <c r="G200" s="341"/>
      <c r="H200" s="342">
        <f t="shared" si="3"/>
        <v>0</v>
      </c>
    </row>
    <row r="201" spans="1:8" s="343" customFormat="1" outlineLevel="2" x14ac:dyDescent="0.2">
      <c r="A201" s="336">
        <v>7</v>
      </c>
      <c r="B201" s="337" t="s">
        <v>3586</v>
      </c>
      <c r="C201" s="338" t="s">
        <v>3595</v>
      </c>
      <c r="D201" s="339" t="s">
        <v>3596</v>
      </c>
      <c r="E201" s="337" t="s">
        <v>2736</v>
      </c>
      <c r="F201" s="340">
        <v>17</v>
      </c>
      <c r="G201" s="341"/>
      <c r="H201" s="342">
        <f t="shared" si="3"/>
        <v>0</v>
      </c>
    </row>
    <row r="202" spans="1:8" s="343" customFormat="1" outlineLevel="2" x14ac:dyDescent="0.2">
      <c r="A202" s="336">
        <v>8</v>
      </c>
      <c r="B202" s="337" t="s">
        <v>3586</v>
      </c>
      <c r="C202" s="338" t="s">
        <v>3610</v>
      </c>
      <c r="D202" s="339" t="s">
        <v>3611</v>
      </c>
      <c r="E202" s="337" t="s">
        <v>2736</v>
      </c>
      <c r="F202" s="340">
        <v>1</v>
      </c>
      <c r="G202" s="341"/>
      <c r="H202" s="342">
        <f t="shared" si="3"/>
        <v>0</v>
      </c>
    </row>
    <row r="203" spans="1:8" s="343" customFormat="1" outlineLevel="2" x14ac:dyDescent="0.2">
      <c r="A203" s="336">
        <v>9</v>
      </c>
      <c r="B203" s="337" t="s">
        <v>3586</v>
      </c>
      <c r="C203" s="338" t="s">
        <v>3612</v>
      </c>
      <c r="D203" s="339" t="s">
        <v>3613</v>
      </c>
      <c r="E203" s="337" t="s">
        <v>2736</v>
      </c>
      <c r="F203" s="340">
        <v>1</v>
      </c>
      <c r="G203" s="341"/>
      <c r="H203" s="342">
        <f t="shared" si="3"/>
        <v>0</v>
      </c>
    </row>
    <row r="204" spans="1:8" s="343" customFormat="1" outlineLevel="2" x14ac:dyDescent="0.2">
      <c r="A204" s="336">
        <v>10</v>
      </c>
      <c r="B204" s="337" t="s">
        <v>3586</v>
      </c>
      <c r="C204" s="338" t="s">
        <v>3614</v>
      </c>
      <c r="D204" s="339" t="s">
        <v>3615</v>
      </c>
      <c r="E204" s="337" t="s">
        <v>2736</v>
      </c>
      <c r="F204" s="340">
        <v>1</v>
      </c>
      <c r="G204" s="341"/>
      <c r="H204" s="342">
        <f t="shared" si="3"/>
        <v>0</v>
      </c>
    </row>
    <row r="205" spans="1:8" s="343" customFormat="1" outlineLevel="2" x14ac:dyDescent="0.2">
      <c r="A205" s="336">
        <v>11</v>
      </c>
      <c r="B205" s="337" t="s">
        <v>3586</v>
      </c>
      <c r="C205" s="338" t="s">
        <v>3616</v>
      </c>
      <c r="D205" s="339" t="s">
        <v>3617</v>
      </c>
      <c r="E205" s="337" t="s">
        <v>2736</v>
      </c>
      <c r="F205" s="340">
        <v>1</v>
      </c>
      <c r="G205" s="341"/>
      <c r="H205" s="342">
        <f t="shared" si="3"/>
        <v>0</v>
      </c>
    </row>
    <row r="206" spans="1:8" s="343" customFormat="1" outlineLevel="2" x14ac:dyDescent="0.2">
      <c r="A206" s="336">
        <v>12</v>
      </c>
      <c r="B206" s="337" t="s">
        <v>3586</v>
      </c>
      <c r="C206" s="338" t="s">
        <v>3618</v>
      </c>
      <c r="D206" s="339" t="s">
        <v>3619</v>
      </c>
      <c r="E206" s="337" t="s">
        <v>2736</v>
      </c>
      <c r="F206" s="340">
        <v>1</v>
      </c>
      <c r="G206" s="341"/>
      <c r="H206" s="342">
        <f t="shared" si="3"/>
        <v>0</v>
      </c>
    </row>
    <row r="207" spans="1:8" s="343" customFormat="1" outlineLevel="2" x14ac:dyDescent="0.2">
      <c r="A207" s="336">
        <v>13</v>
      </c>
      <c r="B207" s="337" t="s">
        <v>3586</v>
      </c>
      <c r="C207" s="338" t="s">
        <v>3658</v>
      </c>
      <c r="D207" s="339" t="s">
        <v>3659</v>
      </c>
      <c r="E207" s="337" t="s">
        <v>2736</v>
      </c>
      <c r="F207" s="340">
        <v>1</v>
      </c>
      <c r="G207" s="341"/>
      <c r="H207" s="342">
        <f t="shared" si="3"/>
        <v>0</v>
      </c>
    </row>
    <row r="208" spans="1:8" s="343" customFormat="1" outlineLevel="2" x14ac:dyDescent="0.2">
      <c r="A208" s="336">
        <v>14</v>
      </c>
      <c r="B208" s="337" t="s">
        <v>3586</v>
      </c>
      <c r="C208" s="338" t="s">
        <v>3616</v>
      </c>
      <c r="D208" s="339" t="s">
        <v>3617</v>
      </c>
      <c r="E208" s="337" t="s">
        <v>2736</v>
      </c>
      <c r="F208" s="340">
        <v>1</v>
      </c>
      <c r="G208" s="341"/>
      <c r="H208" s="342">
        <f t="shared" si="3"/>
        <v>0</v>
      </c>
    </row>
    <row r="209" spans="1:8" s="343" customFormat="1" outlineLevel="2" x14ac:dyDescent="0.2">
      <c r="A209" s="336">
        <v>15</v>
      </c>
      <c r="B209" s="337" t="s">
        <v>3586</v>
      </c>
      <c r="C209" s="338" t="s">
        <v>3618</v>
      </c>
      <c r="D209" s="339" t="s">
        <v>3619</v>
      </c>
      <c r="E209" s="337" t="s">
        <v>2736</v>
      </c>
      <c r="F209" s="340">
        <v>1</v>
      </c>
      <c r="G209" s="341"/>
      <c r="H209" s="342">
        <f t="shared" si="3"/>
        <v>0</v>
      </c>
    </row>
    <row r="210" spans="1:8" s="343" customFormat="1" outlineLevel="2" x14ac:dyDescent="0.2">
      <c r="A210" s="336">
        <v>16</v>
      </c>
      <c r="B210" s="337" t="s">
        <v>3586</v>
      </c>
      <c r="C210" s="338" t="s">
        <v>3620</v>
      </c>
      <c r="D210" s="339" t="s">
        <v>3621</v>
      </c>
      <c r="E210" s="337" t="s">
        <v>2736</v>
      </c>
      <c r="F210" s="340">
        <v>1</v>
      </c>
      <c r="G210" s="341"/>
      <c r="H210" s="342">
        <f t="shared" si="3"/>
        <v>0</v>
      </c>
    </row>
    <row r="211" spans="1:8" s="343" customFormat="1" outlineLevel="2" x14ac:dyDescent="0.2">
      <c r="A211" s="336">
        <v>17</v>
      </c>
      <c r="B211" s="337" t="s">
        <v>3586</v>
      </c>
      <c r="C211" s="338" t="s">
        <v>3622</v>
      </c>
      <c r="D211" s="339" t="s">
        <v>3623</v>
      </c>
      <c r="E211" s="337" t="s">
        <v>2736</v>
      </c>
      <c r="F211" s="340">
        <v>1</v>
      </c>
      <c r="G211" s="341"/>
      <c r="H211" s="342">
        <f t="shared" si="3"/>
        <v>0</v>
      </c>
    </row>
    <row r="212" spans="1:8" s="343" customFormat="1" outlineLevel="2" x14ac:dyDescent="0.2">
      <c r="A212" s="336">
        <v>18</v>
      </c>
      <c r="B212" s="337" t="s">
        <v>3586</v>
      </c>
      <c r="C212" s="338" t="s">
        <v>3624</v>
      </c>
      <c r="D212" s="339" t="s">
        <v>3625</v>
      </c>
      <c r="E212" s="337" t="s">
        <v>2736</v>
      </c>
      <c r="F212" s="340">
        <v>1</v>
      </c>
      <c r="G212" s="341"/>
      <c r="H212" s="342">
        <f t="shared" si="3"/>
        <v>0</v>
      </c>
    </row>
    <row r="213" spans="1:8" s="343" customFormat="1" outlineLevel="2" x14ac:dyDescent="0.2">
      <c r="A213" s="336">
        <v>19</v>
      </c>
      <c r="B213" s="337" t="s">
        <v>3586</v>
      </c>
      <c r="C213" s="338" t="s">
        <v>3715</v>
      </c>
      <c r="D213" s="339" t="s">
        <v>3716</v>
      </c>
      <c r="E213" s="337" t="s">
        <v>2736</v>
      </c>
      <c r="F213" s="340">
        <v>1</v>
      </c>
      <c r="G213" s="341"/>
      <c r="H213" s="342">
        <f t="shared" si="3"/>
        <v>0</v>
      </c>
    </row>
    <row r="214" spans="1:8" s="343" customFormat="1" outlineLevel="2" x14ac:dyDescent="0.2">
      <c r="A214" s="336">
        <v>20</v>
      </c>
      <c r="B214" s="337" t="s">
        <v>3586</v>
      </c>
      <c r="C214" s="338" t="s">
        <v>3717</v>
      </c>
      <c r="D214" s="339" t="s">
        <v>3718</v>
      </c>
      <c r="E214" s="337" t="s">
        <v>2736</v>
      </c>
      <c r="F214" s="340">
        <v>1</v>
      </c>
      <c r="G214" s="341"/>
      <c r="H214" s="342">
        <f t="shared" si="3"/>
        <v>0</v>
      </c>
    </row>
    <row r="215" spans="1:8" s="343" customFormat="1" outlineLevel="2" x14ac:dyDescent="0.2">
      <c r="A215" s="336">
        <v>21</v>
      </c>
      <c r="B215" s="337" t="s">
        <v>3586</v>
      </c>
      <c r="C215" s="338" t="s">
        <v>3630</v>
      </c>
      <c r="D215" s="339" t="s">
        <v>3631</v>
      </c>
      <c r="E215" s="337" t="s">
        <v>2736</v>
      </c>
      <c r="F215" s="340">
        <v>1</v>
      </c>
      <c r="G215" s="341"/>
      <c r="H215" s="342">
        <f t="shared" si="3"/>
        <v>0</v>
      </c>
    </row>
    <row r="216" spans="1:8" s="343" customFormat="1" outlineLevel="2" x14ac:dyDescent="0.2">
      <c r="A216" s="336">
        <v>22</v>
      </c>
      <c r="B216" s="337" t="s">
        <v>3586</v>
      </c>
      <c r="C216" s="338" t="s">
        <v>3632</v>
      </c>
      <c r="D216" s="339" t="s">
        <v>3633</v>
      </c>
      <c r="E216" s="337" t="s">
        <v>2736</v>
      </c>
      <c r="F216" s="340">
        <v>1</v>
      </c>
      <c r="G216" s="341"/>
      <c r="H216" s="342">
        <f t="shared" si="3"/>
        <v>0</v>
      </c>
    </row>
    <row r="217" spans="1:8" s="343" customFormat="1" outlineLevel="2" x14ac:dyDescent="0.2">
      <c r="A217" s="336">
        <v>23</v>
      </c>
      <c r="B217" s="337" t="s">
        <v>3586</v>
      </c>
      <c r="C217" s="338" t="s">
        <v>3664</v>
      </c>
      <c r="D217" s="339" t="s">
        <v>3665</v>
      </c>
      <c r="E217" s="337" t="s">
        <v>2736</v>
      </c>
      <c r="F217" s="340">
        <v>1</v>
      </c>
      <c r="G217" s="341"/>
      <c r="H217" s="342">
        <f t="shared" si="3"/>
        <v>0</v>
      </c>
    </row>
    <row r="218" spans="1:8" s="343" customFormat="1" outlineLevel="2" x14ac:dyDescent="0.2">
      <c r="A218" s="336">
        <v>24</v>
      </c>
      <c r="B218" s="337" t="s">
        <v>3586</v>
      </c>
      <c r="C218" s="338" t="s">
        <v>3616</v>
      </c>
      <c r="D218" s="339" t="s">
        <v>3617</v>
      </c>
      <c r="E218" s="337" t="s">
        <v>2736</v>
      </c>
      <c r="F218" s="340">
        <v>1</v>
      </c>
      <c r="G218" s="341"/>
      <c r="H218" s="342">
        <f t="shared" si="3"/>
        <v>0</v>
      </c>
    </row>
    <row r="219" spans="1:8" s="343" customFormat="1" outlineLevel="2" x14ac:dyDescent="0.2">
      <c r="A219" s="336">
        <v>25</v>
      </c>
      <c r="B219" s="337" t="s">
        <v>3586</v>
      </c>
      <c r="C219" s="338" t="s">
        <v>3618</v>
      </c>
      <c r="D219" s="339" t="s">
        <v>3619</v>
      </c>
      <c r="E219" s="337" t="s">
        <v>2736</v>
      </c>
      <c r="F219" s="340">
        <v>1</v>
      </c>
      <c r="G219" s="341"/>
      <c r="H219" s="342">
        <f t="shared" si="3"/>
        <v>0</v>
      </c>
    </row>
    <row r="220" spans="1:8" s="343" customFormat="1" outlineLevel="2" x14ac:dyDescent="0.2">
      <c r="A220" s="336">
        <v>26</v>
      </c>
      <c r="B220" s="337" t="s">
        <v>3586</v>
      </c>
      <c r="C220" s="338" t="s">
        <v>3620</v>
      </c>
      <c r="D220" s="339" t="s">
        <v>3621</v>
      </c>
      <c r="E220" s="337" t="s">
        <v>2736</v>
      </c>
      <c r="F220" s="340">
        <v>1</v>
      </c>
      <c r="G220" s="341"/>
      <c r="H220" s="342">
        <f t="shared" si="3"/>
        <v>0</v>
      </c>
    </row>
    <row r="221" spans="1:8" s="343" customFormat="1" outlineLevel="2" x14ac:dyDescent="0.2">
      <c r="A221" s="336">
        <v>27</v>
      </c>
      <c r="B221" s="337" t="s">
        <v>3586</v>
      </c>
      <c r="C221" s="338" t="s">
        <v>3622</v>
      </c>
      <c r="D221" s="339" t="s">
        <v>3623</v>
      </c>
      <c r="E221" s="337" t="s">
        <v>2736</v>
      </c>
      <c r="F221" s="340">
        <v>1</v>
      </c>
      <c r="G221" s="341"/>
      <c r="H221" s="342">
        <f t="shared" si="3"/>
        <v>0</v>
      </c>
    </row>
    <row r="222" spans="1:8" s="343" customFormat="1" outlineLevel="2" x14ac:dyDescent="0.2">
      <c r="A222" s="336">
        <v>28</v>
      </c>
      <c r="B222" s="337" t="s">
        <v>3586</v>
      </c>
      <c r="C222" s="338" t="s">
        <v>3684</v>
      </c>
      <c r="D222" s="339" t="s">
        <v>3685</v>
      </c>
      <c r="E222" s="337" t="s">
        <v>2736</v>
      </c>
      <c r="F222" s="340">
        <v>1</v>
      </c>
      <c r="G222" s="341"/>
      <c r="H222" s="342">
        <f t="shared" si="3"/>
        <v>0</v>
      </c>
    </row>
    <row r="223" spans="1:8" s="456" customFormat="1" outlineLevel="2" x14ac:dyDescent="0.2">
      <c r="A223" s="448">
        <v>29</v>
      </c>
      <c r="B223" s="449" t="s">
        <v>3586</v>
      </c>
      <c r="C223" s="450" t="s">
        <v>3688</v>
      </c>
      <c r="D223" s="451" t="s">
        <v>3689</v>
      </c>
      <c r="E223" s="449" t="s">
        <v>2736</v>
      </c>
      <c r="F223" s="452">
        <v>1</v>
      </c>
      <c r="G223" s="453"/>
      <c r="H223" s="454">
        <f t="shared" si="3"/>
        <v>0</v>
      </c>
    </row>
    <row r="224" spans="1:8" s="456" customFormat="1" outlineLevel="2" x14ac:dyDescent="0.2">
      <c r="A224" s="448">
        <v>30</v>
      </c>
      <c r="B224" s="449" t="s">
        <v>3586</v>
      </c>
      <c r="C224" s="450" t="s">
        <v>3690</v>
      </c>
      <c r="D224" s="451" t="s">
        <v>3691</v>
      </c>
      <c r="E224" s="449" t="s">
        <v>2736</v>
      </c>
      <c r="F224" s="452">
        <v>1</v>
      </c>
      <c r="G224" s="453"/>
      <c r="H224" s="454">
        <f t="shared" si="3"/>
        <v>0</v>
      </c>
    </row>
    <row r="225" spans="1:8" s="456" customFormat="1" outlineLevel="2" x14ac:dyDescent="0.2">
      <c r="A225" s="448">
        <v>31</v>
      </c>
      <c r="B225" s="449" t="s">
        <v>3586</v>
      </c>
      <c r="C225" s="450" t="s">
        <v>3692</v>
      </c>
      <c r="D225" s="451" t="s">
        <v>3693</v>
      </c>
      <c r="E225" s="449" t="s">
        <v>2736</v>
      </c>
      <c r="F225" s="452">
        <v>1</v>
      </c>
      <c r="G225" s="453"/>
      <c r="H225" s="454">
        <f t="shared" si="3"/>
        <v>0</v>
      </c>
    </row>
    <row r="226" spans="1:8" s="456" customFormat="1" outlineLevel="2" x14ac:dyDescent="0.2">
      <c r="A226" s="448">
        <v>32</v>
      </c>
      <c r="B226" s="449" t="s">
        <v>3586</v>
      </c>
      <c r="C226" s="450" t="s">
        <v>3694</v>
      </c>
      <c r="D226" s="451" t="s">
        <v>3695</v>
      </c>
      <c r="E226" s="449" t="s">
        <v>2736</v>
      </c>
      <c r="F226" s="452">
        <v>1</v>
      </c>
      <c r="G226" s="453"/>
      <c r="H226" s="454">
        <f t="shared" si="3"/>
        <v>0</v>
      </c>
    </row>
    <row r="227" spans="1:8" s="447" customFormat="1" outlineLevel="2" x14ac:dyDescent="0.2">
      <c r="A227" s="440">
        <v>33</v>
      </c>
      <c r="B227" s="441" t="s">
        <v>3586</v>
      </c>
      <c r="C227" s="442" t="s">
        <v>3719</v>
      </c>
      <c r="D227" s="443" t="s">
        <v>3720</v>
      </c>
      <c r="E227" s="441" t="s">
        <v>2736</v>
      </c>
      <c r="F227" s="444">
        <v>1</v>
      </c>
      <c r="G227" s="445"/>
      <c r="H227" s="446">
        <f t="shared" si="3"/>
        <v>0</v>
      </c>
    </row>
    <row r="228" spans="1:8" s="412" customFormat="1" outlineLevel="2" x14ac:dyDescent="0.2">
      <c r="A228" s="404">
        <v>34</v>
      </c>
      <c r="B228" s="405" t="s">
        <v>3586</v>
      </c>
      <c r="C228" s="406" t="s">
        <v>3700</v>
      </c>
      <c r="D228" s="407" t="s">
        <v>3701</v>
      </c>
      <c r="E228" s="405" t="s">
        <v>2736</v>
      </c>
      <c r="F228" s="408">
        <v>1</v>
      </c>
      <c r="G228" s="409"/>
      <c r="H228" s="410">
        <f t="shared" si="3"/>
        <v>0</v>
      </c>
    </row>
    <row r="229" spans="1:8" s="421" customFormat="1" outlineLevel="2" x14ac:dyDescent="0.2">
      <c r="A229" s="413">
        <v>35</v>
      </c>
      <c r="B229" s="414" t="s">
        <v>3586</v>
      </c>
      <c r="C229" s="415" t="s">
        <v>3666</v>
      </c>
      <c r="D229" s="416" t="s">
        <v>3667</v>
      </c>
      <c r="E229" s="414" t="s">
        <v>2736</v>
      </c>
      <c r="F229" s="417">
        <v>2</v>
      </c>
      <c r="G229" s="418"/>
      <c r="H229" s="419">
        <f t="shared" si="3"/>
        <v>0</v>
      </c>
    </row>
    <row r="230" spans="1:8" s="335" customFormat="1" outlineLevel="2" x14ac:dyDescent="0.2">
      <c r="A230" s="344">
        <v>36</v>
      </c>
      <c r="B230" s="329" t="s">
        <v>3583</v>
      </c>
      <c r="C230" s="330" t="s">
        <v>3584</v>
      </c>
      <c r="D230" s="331" t="s">
        <v>3721</v>
      </c>
      <c r="E230" s="329" t="s">
        <v>26</v>
      </c>
      <c r="F230" s="332">
        <v>1</v>
      </c>
      <c r="G230" s="333"/>
      <c r="H230" s="334">
        <f t="shared" si="3"/>
        <v>0</v>
      </c>
    </row>
    <row r="231" spans="1:8" s="343" customFormat="1" outlineLevel="2" x14ac:dyDescent="0.2">
      <c r="A231" s="336">
        <v>37</v>
      </c>
      <c r="B231" s="337" t="s">
        <v>3586</v>
      </c>
      <c r="C231" s="338" t="s">
        <v>3587</v>
      </c>
      <c r="D231" s="339" t="s">
        <v>3588</v>
      </c>
      <c r="E231" s="337" t="s">
        <v>2736</v>
      </c>
      <c r="F231" s="340">
        <v>1</v>
      </c>
      <c r="G231" s="341"/>
      <c r="H231" s="342">
        <f t="shared" si="3"/>
        <v>0</v>
      </c>
    </row>
    <row r="232" spans="1:8" s="343" customFormat="1" outlineLevel="2" x14ac:dyDescent="0.2">
      <c r="A232" s="336">
        <v>38</v>
      </c>
      <c r="B232" s="337" t="s">
        <v>3586</v>
      </c>
      <c r="C232" s="338" t="s">
        <v>3589</v>
      </c>
      <c r="D232" s="339" t="s">
        <v>3590</v>
      </c>
      <c r="E232" s="337" t="s">
        <v>2736</v>
      </c>
      <c r="F232" s="340">
        <v>1</v>
      </c>
      <c r="G232" s="341"/>
      <c r="H232" s="342">
        <f t="shared" si="3"/>
        <v>0</v>
      </c>
    </row>
    <row r="233" spans="1:8" s="343" customFormat="1" outlineLevel="2" x14ac:dyDescent="0.2">
      <c r="A233" s="336">
        <v>39</v>
      </c>
      <c r="B233" s="337" t="s">
        <v>3586</v>
      </c>
      <c r="C233" s="338" t="s">
        <v>3722</v>
      </c>
      <c r="D233" s="339" t="s">
        <v>3723</v>
      </c>
      <c r="E233" s="337" t="s">
        <v>2736</v>
      </c>
      <c r="F233" s="340">
        <v>16</v>
      </c>
      <c r="G233" s="341"/>
      <c r="H233" s="342">
        <f t="shared" si="3"/>
        <v>0</v>
      </c>
    </row>
    <row r="234" spans="1:8" s="343" customFormat="1" outlineLevel="2" x14ac:dyDescent="0.2">
      <c r="A234" s="336">
        <v>40</v>
      </c>
      <c r="B234" s="337" t="s">
        <v>3586</v>
      </c>
      <c r="C234" s="338" t="s">
        <v>3597</v>
      </c>
      <c r="D234" s="339" t="s">
        <v>3598</v>
      </c>
      <c r="E234" s="337" t="s">
        <v>2736</v>
      </c>
      <c r="F234" s="340">
        <v>1</v>
      </c>
      <c r="G234" s="341"/>
      <c r="H234" s="342">
        <f t="shared" si="3"/>
        <v>0</v>
      </c>
    </row>
    <row r="235" spans="1:8" s="343" customFormat="1" outlineLevel="2" x14ac:dyDescent="0.2">
      <c r="A235" s="336">
        <v>41</v>
      </c>
      <c r="B235" s="337" t="s">
        <v>3586</v>
      </c>
      <c r="C235" s="338" t="s">
        <v>3595</v>
      </c>
      <c r="D235" s="339" t="s">
        <v>3596</v>
      </c>
      <c r="E235" s="337" t="s">
        <v>2736</v>
      </c>
      <c r="F235" s="340">
        <v>25</v>
      </c>
      <c r="G235" s="341"/>
      <c r="H235" s="342">
        <f t="shared" si="3"/>
        <v>0</v>
      </c>
    </row>
    <row r="236" spans="1:8" s="343" customFormat="1" outlineLevel="2" x14ac:dyDescent="0.2">
      <c r="A236" s="336">
        <v>42</v>
      </c>
      <c r="B236" s="337" t="s">
        <v>3586</v>
      </c>
      <c r="C236" s="338" t="s">
        <v>3610</v>
      </c>
      <c r="D236" s="339" t="s">
        <v>3611</v>
      </c>
      <c r="E236" s="337" t="s">
        <v>2736</v>
      </c>
      <c r="F236" s="340">
        <v>1</v>
      </c>
      <c r="G236" s="341"/>
      <c r="H236" s="342">
        <f t="shared" si="3"/>
        <v>0</v>
      </c>
    </row>
    <row r="237" spans="1:8" s="343" customFormat="1" outlineLevel="2" x14ac:dyDescent="0.2">
      <c r="A237" s="336">
        <v>43</v>
      </c>
      <c r="B237" s="337" t="s">
        <v>3586</v>
      </c>
      <c r="C237" s="338" t="s">
        <v>3612</v>
      </c>
      <c r="D237" s="339" t="s">
        <v>3613</v>
      </c>
      <c r="E237" s="337" t="s">
        <v>2736</v>
      </c>
      <c r="F237" s="340">
        <v>1</v>
      </c>
      <c r="G237" s="341"/>
      <c r="H237" s="342">
        <f t="shared" si="3"/>
        <v>0</v>
      </c>
    </row>
    <row r="238" spans="1:8" s="343" customFormat="1" outlineLevel="2" x14ac:dyDescent="0.2">
      <c r="A238" s="336">
        <v>44</v>
      </c>
      <c r="B238" s="337" t="s">
        <v>3586</v>
      </c>
      <c r="C238" s="338" t="s">
        <v>3614</v>
      </c>
      <c r="D238" s="339" t="s">
        <v>3615</v>
      </c>
      <c r="E238" s="337" t="s">
        <v>2736</v>
      </c>
      <c r="F238" s="340">
        <v>1</v>
      </c>
      <c r="G238" s="341"/>
      <c r="H238" s="342">
        <f t="shared" si="3"/>
        <v>0</v>
      </c>
    </row>
    <row r="239" spans="1:8" s="343" customFormat="1" outlineLevel="2" x14ac:dyDescent="0.2">
      <c r="A239" s="336">
        <v>45</v>
      </c>
      <c r="B239" s="337" t="s">
        <v>3586</v>
      </c>
      <c r="C239" s="338" t="s">
        <v>3616</v>
      </c>
      <c r="D239" s="339" t="s">
        <v>3617</v>
      </c>
      <c r="E239" s="337" t="s">
        <v>2736</v>
      </c>
      <c r="F239" s="340">
        <v>2</v>
      </c>
      <c r="G239" s="341"/>
      <c r="H239" s="342">
        <f t="shared" si="3"/>
        <v>0</v>
      </c>
    </row>
    <row r="240" spans="1:8" s="343" customFormat="1" outlineLevel="2" x14ac:dyDescent="0.2">
      <c r="A240" s="336">
        <v>46</v>
      </c>
      <c r="B240" s="337" t="s">
        <v>3586</v>
      </c>
      <c r="C240" s="338" t="s">
        <v>3618</v>
      </c>
      <c r="D240" s="339" t="s">
        <v>3619</v>
      </c>
      <c r="E240" s="337" t="s">
        <v>2736</v>
      </c>
      <c r="F240" s="340">
        <v>2</v>
      </c>
      <c r="G240" s="341"/>
      <c r="H240" s="342">
        <f t="shared" si="3"/>
        <v>0</v>
      </c>
    </row>
    <row r="241" spans="1:8" s="343" customFormat="1" outlineLevel="2" x14ac:dyDescent="0.2">
      <c r="A241" s="336">
        <v>47</v>
      </c>
      <c r="B241" s="337" t="s">
        <v>3586</v>
      </c>
      <c r="C241" s="338" t="s">
        <v>3658</v>
      </c>
      <c r="D241" s="339" t="s">
        <v>3659</v>
      </c>
      <c r="E241" s="337" t="s">
        <v>2736</v>
      </c>
      <c r="F241" s="340">
        <v>2</v>
      </c>
      <c r="G241" s="341"/>
      <c r="H241" s="342">
        <f t="shared" si="3"/>
        <v>0</v>
      </c>
    </row>
    <row r="242" spans="1:8" s="343" customFormat="1" outlineLevel="2" x14ac:dyDescent="0.2">
      <c r="A242" s="336">
        <v>48</v>
      </c>
      <c r="B242" s="337" t="s">
        <v>3586</v>
      </c>
      <c r="C242" s="338" t="s">
        <v>3616</v>
      </c>
      <c r="D242" s="339" t="s">
        <v>3617</v>
      </c>
      <c r="E242" s="337" t="s">
        <v>2736</v>
      </c>
      <c r="F242" s="340">
        <v>1</v>
      </c>
      <c r="G242" s="341"/>
      <c r="H242" s="342">
        <f t="shared" si="3"/>
        <v>0</v>
      </c>
    </row>
    <row r="243" spans="1:8" s="343" customFormat="1" outlineLevel="2" x14ac:dyDescent="0.2">
      <c r="A243" s="336">
        <v>49</v>
      </c>
      <c r="B243" s="337" t="s">
        <v>3586</v>
      </c>
      <c r="C243" s="338" t="s">
        <v>3618</v>
      </c>
      <c r="D243" s="339" t="s">
        <v>3619</v>
      </c>
      <c r="E243" s="337" t="s">
        <v>2736</v>
      </c>
      <c r="F243" s="340">
        <v>1</v>
      </c>
      <c r="G243" s="341"/>
      <c r="H243" s="342">
        <f t="shared" si="3"/>
        <v>0</v>
      </c>
    </row>
    <row r="244" spans="1:8" s="343" customFormat="1" outlineLevel="2" x14ac:dyDescent="0.2">
      <c r="A244" s="336">
        <v>50</v>
      </c>
      <c r="B244" s="337" t="s">
        <v>3586</v>
      </c>
      <c r="C244" s="338" t="s">
        <v>3620</v>
      </c>
      <c r="D244" s="339" t="s">
        <v>3621</v>
      </c>
      <c r="E244" s="337" t="s">
        <v>2736</v>
      </c>
      <c r="F244" s="340">
        <v>1</v>
      </c>
      <c r="G244" s="341"/>
      <c r="H244" s="342">
        <f t="shared" si="3"/>
        <v>0</v>
      </c>
    </row>
    <row r="245" spans="1:8" s="343" customFormat="1" outlineLevel="2" x14ac:dyDescent="0.2">
      <c r="A245" s="336">
        <v>51</v>
      </c>
      <c r="B245" s="337" t="s">
        <v>3586</v>
      </c>
      <c r="C245" s="338" t="s">
        <v>3622</v>
      </c>
      <c r="D245" s="339" t="s">
        <v>3623</v>
      </c>
      <c r="E245" s="337" t="s">
        <v>2736</v>
      </c>
      <c r="F245" s="340">
        <v>1</v>
      </c>
      <c r="G245" s="341"/>
      <c r="H245" s="342">
        <f t="shared" si="3"/>
        <v>0</v>
      </c>
    </row>
    <row r="246" spans="1:8" s="343" customFormat="1" outlineLevel="2" x14ac:dyDescent="0.2">
      <c r="A246" s="336">
        <v>52</v>
      </c>
      <c r="B246" s="337" t="s">
        <v>3586</v>
      </c>
      <c r="C246" s="338" t="s">
        <v>3624</v>
      </c>
      <c r="D246" s="339" t="s">
        <v>3625</v>
      </c>
      <c r="E246" s="337" t="s">
        <v>2736</v>
      </c>
      <c r="F246" s="340">
        <v>1</v>
      </c>
      <c r="G246" s="341"/>
      <c r="H246" s="342">
        <f t="shared" si="3"/>
        <v>0</v>
      </c>
    </row>
    <row r="247" spans="1:8" s="343" customFormat="1" outlineLevel="2" x14ac:dyDescent="0.2">
      <c r="A247" s="336">
        <v>53</v>
      </c>
      <c r="B247" s="337" t="s">
        <v>3586</v>
      </c>
      <c r="C247" s="338" t="s">
        <v>3674</v>
      </c>
      <c r="D247" s="339" t="s">
        <v>3675</v>
      </c>
      <c r="E247" s="337" t="s">
        <v>2736</v>
      </c>
      <c r="F247" s="340">
        <v>1</v>
      </c>
      <c r="G247" s="341"/>
      <c r="H247" s="342">
        <f t="shared" si="3"/>
        <v>0</v>
      </c>
    </row>
    <row r="248" spans="1:8" s="343" customFormat="1" outlineLevel="2" x14ac:dyDescent="0.2">
      <c r="A248" s="336">
        <v>54</v>
      </c>
      <c r="B248" s="337" t="s">
        <v>3586</v>
      </c>
      <c r="C248" s="338" t="s">
        <v>3676</v>
      </c>
      <c r="D248" s="339" t="s">
        <v>3677</v>
      </c>
      <c r="E248" s="337" t="s">
        <v>2736</v>
      </c>
      <c r="F248" s="340">
        <v>1</v>
      </c>
      <c r="G248" s="341"/>
      <c r="H248" s="342">
        <f t="shared" si="3"/>
        <v>0</v>
      </c>
    </row>
    <row r="249" spans="1:8" s="343" customFormat="1" outlineLevel="2" x14ac:dyDescent="0.2">
      <c r="A249" s="336">
        <v>55</v>
      </c>
      <c r="B249" s="337" t="s">
        <v>3586</v>
      </c>
      <c r="C249" s="338" t="s">
        <v>3678</v>
      </c>
      <c r="D249" s="339" t="s">
        <v>3679</v>
      </c>
      <c r="E249" s="337" t="s">
        <v>2736</v>
      </c>
      <c r="F249" s="340">
        <v>1</v>
      </c>
      <c r="G249" s="341"/>
      <c r="H249" s="342">
        <f t="shared" si="3"/>
        <v>0</v>
      </c>
    </row>
    <row r="250" spans="1:8" s="343" customFormat="1" outlineLevel="2" x14ac:dyDescent="0.2">
      <c r="A250" s="336">
        <v>56</v>
      </c>
      <c r="B250" s="337" t="s">
        <v>3586</v>
      </c>
      <c r="C250" s="338" t="s">
        <v>3680</v>
      </c>
      <c r="D250" s="339" t="s">
        <v>3681</v>
      </c>
      <c r="E250" s="337" t="s">
        <v>2736</v>
      </c>
      <c r="F250" s="340">
        <v>1</v>
      </c>
      <c r="G250" s="341"/>
      <c r="H250" s="342">
        <f t="shared" si="3"/>
        <v>0</v>
      </c>
    </row>
    <row r="251" spans="1:8" s="343" customFormat="1" outlineLevel="2" x14ac:dyDescent="0.2">
      <c r="A251" s="336">
        <v>57</v>
      </c>
      <c r="B251" s="337" t="s">
        <v>3586</v>
      </c>
      <c r="C251" s="338" t="s">
        <v>3682</v>
      </c>
      <c r="D251" s="339" t="s">
        <v>3683</v>
      </c>
      <c r="E251" s="337" t="s">
        <v>2736</v>
      </c>
      <c r="F251" s="340">
        <v>1</v>
      </c>
      <c r="G251" s="341"/>
      <c r="H251" s="342">
        <f t="shared" si="3"/>
        <v>0</v>
      </c>
    </row>
    <row r="252" spans="1:8" s="343" customFormat="1" outlineLevel="2" x14ac:dyDescent="0.2">
      <c r="A252" s="336">
        <v>58</v>
      </c>
      <c r="B252" s="337" t="s">
        <v>3586</v>
      </c>
      <c r="C252" s="338" t="s">
        <v>3664</v>
      </c>
      <c r="D252" s="339" t="s">
        <v>3665</v>
      </c>
      <c r="E252" s="337" t="s">
        <v>2736</v>
      </c>
      <c r="F252" s="340">
        <v>1</v>
      </c>
      <c r="G252" s="341"/>
      <c r="H252" s="342">
        <f t="shared" si="3"/>
        <v>0</v>
      </c>
    </row>
    <row r="253" spans="1:8" s="343" customFormat="1" outlineLevel="2" x14ac:dyDescent="0.2">
      <c r="A253" s="336">
        <v>59</v>
      </c>
      <c r="B253" s="337" t="s">
        <v>3586</v>
      </c>
      <c r="C253" s="338" t="s">
        <v>3616</v>
      </c>
      <c r="D253" s="339" t="s">
        <v>3617</v>
      </c>
      <c r="E253" s="337" t="s">
        <v>2736</v>
      </c>
      <c r="F253" s="340">
        <v>1</v>
      </c>
      <c r="G253" s="341"/>
      <c r="H253" s="342">
        <f t="shared" si="3"/>
        <v>0</v>
      </c>
    </row>
    <row r="254" spans="1:8" s="343" customFormat="1" outlineLevel="2" x14ac:dyDescent="0.2">
      <c r="A254" s="336">
        <v>60</v>
      </c>
      <c r="B254" s="337" t="s">
        <v>3586</v>
      </c>
      <c r="C254" s="338" t="s">
        <v>3618</v>
      </c>
      <c r="D254" s="339" t="s">
        <v>3619</v>
      </c>
      <c r="E254" s="337" t="s">
        <v>2736</v>
      </c>
      <c r="F254" s="340">
        <v>1</v>
      </c>
      <c r="G254" s="341"/>
      <c r="H254" s="342">
        <f t="shared" si="3"/>
        <v>0</v>
      </c>
    </row>
    <row r="255" spans="1:8" s="343" customFormat="1" outlineLevel="2" x14ac:dyDescent="0.2">
      <c r="A255" s="336">
        <v>61</v>
      </c>
      <c r="B255" s="337" t="s">
        <v>3586</v>
      </c>
      <c r="C255" s="338" t="s">
        <v>3620</v>
      </c>
      <c r="D255" s="339" t="s">
        <v>3621</v>
      </c>
      <c r="E255" s="337" t="s">
        <v>2736</v>
      </c>
      <c r="F255" s="340">
        <v>1</v>
      </c>
      <c r="G255" s="341"/>
      <c r="H255" s="342">
        <f t="shared" si="3"/>
        <v>0</v>
      </c>
    </row>
    <row r="256" spans="1:8" s="343" customFormat="1" outlineLevel="2" x14ac:dyDescent="0.2">
      <c r="A256" s="336">
        <v>62</v>
      </c>
      <c r="B256" s="337" t="s">
        <v>3586</v>
      </c>
      <c r="C256" s="338" t="s">
        <v>3622</v>
      </c>
      <c r="D256" s="339" t="s">
        <v>3623</v>
      </c>
      <c r="E256" s="337" t="s">
        <v>2736</v>
      </c>
      <c r="F256" s="340">
        <v>1</v>
      </c>
      <c r="G256" s="341"/>
      <c r="H256" s="342">
        <f t="shared" si="3"/>
        <v>0</v>
      </c>
    </row>
    <row r="257" spans="1:8" s="343" customFormat="1" outlineLevel="2" x14ac:dyDescent="0.2">
      <c r="A257" s="336">
        <v>63</v>
      </c>
      <c r="B257" s="337" t="s">
        <v>3586</v>
      </c>
      <c r="C257" s="338" t="s">
        <v>3684</v>
      </c>
      <c r="D257" s="339" t="s">
        <v>3685</v>
      </c>
      <c r="E257" s="337" t="s">
        <v>2736</v>
      </c>
      <c r="F257" s="340">
        <v>1</v>
      </c>
      <c r="G257" s="341"/>
      <c r="H257" s="342">
        <f t="shared" si="3"/>
        <v>0</v>
      </c>
    </row>
    <row r="258" spans="1:8" s="343" customFormat="1" outlineLevel="2" x14ac:dyDescent="0.2">
      <c r="A258" s="336">
        <v>64</v>
      </c>
      <c r="B258" s="337" t="s">
        <v>3586</v>
      </c>
      <c r="C258" s="338" t="s">
        <v>3686</v>
      </c>
      <c r="D258" s="339" t="s">
        <v>3687</v>
      </c>
      <c r="E258" s="337" t="s">
        <v>2736</v>
      </c>
      <c r="F258" s="340">
        <v>1</v>
      </c>
      <c r="G258" s="341"/>
      <c r="H258" s="342">
        <f t="shared" si="3"/>
        <v>0</v>
      </c>
    </row>
    <row r="259" spans="1:8" s="456" customFormat="1" outlineLevel="2" x14ac:dyDescent="0.2">
      <c r="A259" s="448">
        <v>65</v>
      </c>
      <c r="B259" s="449" t="s">
        <v>3586</v>
      </c>
      <c r="C259" s="450" t="s">
        <v>3688</v>
      </c>
      <c r="D259" s="451" t="s">
        <v>3689</v>
      </c>
      <c r="E259" s="449" t="s">
        <v>2736</v>
      </c>
      <c r="F259" s="452">
        <v>1</v>
      </c>
      <c r="G259" s="453"/>
      <c r="H259" s="454">
        <f t="shared" ref="H259:H322" si="4">F259*G259</f>
        <v>0</v>
      </c>
    </row>
    <row r="260" spans="1:8" s="456" customFormat="1" outlineLevel="2" x14ac:dyDescent="0.2">
      <c r="A260" s="448">
        <v>66</v>
      </c>
      <c r="B260" s="449" t="s">
        <v>3586</v>
      </c>
      <c r="C260" s="450" t="s">
        <v>3690</v>
      </c>
      <c r="D260" s="451" t="s">
        <v>3691</v>
      </c>
      <c r="E260" s="449" t="s">
        <v>2736</v>
      </c>
      <c r="F260" s="452">
        <v>1</v>
      </c>
      <c r="G260" s="453"/>
      <c r="H260" s="454">
        <f t="shared" si="4"/>
        <v>0</v>
      </c>
    </row>
    <row r="261" spans="1:8" s="456" customFormat="1" outlineLevel="2" x14ac:dyDescent="0.2">
      <c r="A261" s="448">
        <v>67</v>
      </c>
      <c r="B261" s="449" t="s">
        <v>3586</v>
      </c>
      <c r="C261" s="450" t="s">
        <v>3692</v>
      </c>
      <c r="D261" s="451" t="s">
        <v>3693</v>
      </c>
      <c r="E261" s="449" t="s">
        <v>2736</v>
      </c>
      <c r="F261" s="452">
        <v>1</v>
      </c>
      <c r="G261" s="453"/>
      <c r="H261" s="454">
        <f t="shared" si="4"/>
        <v>0</v>
      </c>
    </row>
    <row r="262" spans="1:8" s="456" customFormat="1" outlineLevel="2" x14ac:dyDescent="0.2">
      <c r="A262" s="448">
        <v>68</v>
      </c>
      <c r="B262" s="449" t="s">
        <v>3586</v>
      </c>
      <c r="C262" s="450" t="s">
        <v>3694</v>
      </c>
      <c r="D262" s="451" t="s">
        <v>3695</v>
      </c>
      <c r="E262" s="449" t="s">
        <v>2736</v>
      </c>
      <c r="F262" s="452">
        <v>1</v>
      </c>
      <c r="G262" s="453"/>
      <c r="H262" s="454">
        <f t="shared" si="4"/>
        <v>0</v>
      </c>
    </row>
    <row r="263" spans="1:8" s="447" customFormat="1" outlineLevel="2" x14ac:dyDescent="0.2">
      <c r="A263" s="440">
        <v>69</v>
      </c>
      <c r="B263" s="441" t="s">
        <v>3586</v>
      </c>
      <c r="C263" s="442" t="s">
        <v>3719</v>
      </c>
      <c r="D263" s="443" t="s">
        <v>3720</v>
      </c>
      <c r="E263" s="441" t="s">
        <v>2736</v>
      </c>
      <c r="F263" s="444">
        <v>2</v>
      </c>
      <c r="G263" s="445"/>
      <c r="H263" s="446">
        <f t="shared" si="4"/>
        <v>0</v>
      </c>
    </row>
    <row r="264" spans="1:8" s="412" customFormat="1" outlineLevel="2" x14ac:dyDescent="0.2">
      <c r="A264" s="404">
        <v>70</v>
      </c>
      <c r="B264" s="405" t="s">
        <v>3586</v>
      </c>
      <c r="C264" s="406" t="s">
        <v>3700</v>
      </c>
      <c r="D264" s="407" t="s">
        <v>3701</v>
      </c>
      <c r="E264" s="405" t="s">
        <v>2736</v>
      </c>
      <c r="F264" s="408">
        <v>1</v>
      </c>
      <c r="G264" s="409"/>
      <c r="H264" s="410">
        <f t="shared" si="4"/>
        <v>0</v>
      </c>
    </row>
    <row r="265" spans="1:8" s="421" customFormat="1" outlineLevel="2" x14ac:dyDescent="0.2">
      <c r="A265" s="413">
        <v>71</v>
      </c>
      <c r="B265" s="414" t="s">
        <v>3586</v>
      </c>
      <c r="C265" s="415" t="s">
        <v>3666</v>
      </c>
      <c r="D265" s="416" t="s">
        <v>3667</v>
      </c>
      <c r="E265" s="414" t="s">
        <v>2736</v>
      </c>
      <c r="F265" s="417">
        <v>2</v>
      </c>
      <c r="G265" s="418"/>
      <c r="H265" s="419">
        <f t="shared" si="4"/>
        <v>0</v>
      </c>
    </row>
    <row r="266" spans="1:8" s="335" customFormat="1" outlineLevel="2" x14ac:dyDescent="0.2">
      <c r="A266" s="344">
        <v>72</v>
      </c>
      <c r="B266" s="329" t="s">
        <v>3583</v>
      </c>
      <c r="C266" s="330" t="s">
        <v>3652</v>
      </c>
      <c r="D266" s="331" t="s">
        <v>3724</v>
      </c>
      <c r="E266" s="329" t="s">
        <v>26</v>
      </c>
      <c r="F266" s="332">
        <v>1</v>
      </c>
      <c r="G266" s="333"/>
      <c r="H266" s="334">
        <f t="shared" si="4"/>
        <v>0</v>
      </c>
    </row>
    <row r="267" spans="1:8" s="343" customFormat="1" outlineLevel="2" x14ac:dyDescent="0.2">
      <c r="A267" s="336">
        <v>73</v>
      </c>
      <c r="B267" s="337" t="s">
        <v>3586</v>
      </c>
      <c r="C267" s="338" t="s">
        <v>3587</v>
      </c>
      <c r="D267" s="339" t="s">
        <v>3588</v>
      </c>
      <c r="E267" s="337" t="s">
        <v>2736</v>
      </c>
      <c r="F267" s="340">
        <v>1</v>
      </c>
      <c r="G267" s="341"/>
      <c r="H267" s="342">
        <f t="shared" si="4"/>
        <v>0</v>
      </c>
    </row>
    <row r="268" spans="1:8" s="343" customFormat="1" outlineLevel="2" x14ac:dyDescent="0.2">
      <c r="A268" s="336">
        <v>74</v>
      </c>
      <c r="B268" s="337" t="s">
        <v>3586</v>
      </c>
      <c r="C268" s="338" t="s">
        <v>3589</v>
      </c>
      <c r="D268" s="339" t="s">
        <v>3590</v>
      </c>
      <c r="E268" s="337" t="s">
        <v>2736</v>
      </c>
      <c r="F268" s="340">
        <v>1</v>
      </c>
      <c r="G268" s="341"/>
      <c r="H268" s="342">
        <f t="shared" si="4"/>
        <v>0</v>
      </c>
    </row>
    <row r="269" spans="1:8" s="343" customFormat="1" outlineLevel="2" x14ac:dyDescent="0.2">
      <c r="A269" s="336">
        <v>75</v>
      </c>
      <c r="B269" s="337" t="s">
        <v>3586</v>
      </c>
      <c r="C269" s="338" t="s">
        <v>3725</v>
      </c>
      <c r="D269" s="339" t="s">
        <v>3726</v>
      </c>
      <c r="E269" s="337" t="s">
        <v>2736</v>
      </c>
      <c r="F269" s="340">
        <v>1</v>
      </c>
      <c r="G269" s="341"/>
      <c r="H269" s="342">
        <f t="shared" si="4"/>
        <v>0</v>
      </c>
    </row>
    <row r="270" spans="1:8" s="343" customFormat="1" outlineLevel="2" x14ac:dyDescent="0.2">
      <c r="A270" s="336">
        <v>76</v>
      </c>
      <c r="B270" s="337" t="s">
        <v>3586</v>
      </c>
      <c r="C270" s="338" t="s">
        <v>3722</v>
      </c>
      <c r="D270" s="339" t="s">
        <v>3723</v>
      </c>
      <c r="E270" s="337" t="s">
        <v>2736</v>
      </c>
      <c r="F270" s="340">
        <v>15</v>
      </c>
      <c r="G270" s="341"/>
      <c r="H270" s="342">
        <f t="shared" si="4"/>
        <v>0</v>
      </c>
    </row>
    <row r="271" spans="1:8" s="343" customFormat="1" outlineLevel="2" x14ac:dyDescent="0.2">
      <c r="A271" s="336">
        <v>77</v>
      </c>
      <c r="B271" s="337" t="s">
        <v>3586</v>
      </c>
      <c r="C271" s="338" t="s">
        <v>3727</v>
      </c>
      <c r="D271" s="339" t="s">
        <v>3728</v>
      </c>
      <c r="E271" s="337" t="s">
        <v>2736</v>
      </c>
      <c r="F271" s="340">
        <v>1</v>
      </c>
      <c r="G271" s="341"/>
      <c r="H271" s="342">
        <f t="shared" si="4"/>
        <v>0</v>
      </c>
    </row>
    <row r="272" spans="1:8" s="343" customFormat="1" outlineLevel="2" x14ac:dyDescent="0.2">
      <c r="A272" s="336">
        <v>78</v>
      </c>
      <c r="B272" s="337" t="s">
        <v>3586</v>
      </c>
      <c r="C272" s="338" t="s">
        <v>3729</v>
      </c>
      <c r="D272" s="339" t="s">
        <v>3730</v>
      </c>
      <c r="E272" s="337" t="s">
        <v>2736</v>
      </c>
      <c r="F272" s="340">
        <v>1</v>
      </c>
      <c r="G272" s="341"/>
      <c r="H272" s="342">
        <f t="shared" si="4"/>
        <v>0</v>
      </c>
    </row>
    <row r="273" spans="1:8" s="343" customFormat="1" outlineLevel="2" x14ac:dyDescent="0.2">
      <c r="A273" s="336">
        <v>79</v>
      </c>
      <c r="B273" s="337" t="s">
        <v>3586</v>
      </c>
      <c r="C273" s="338" t="s">
        <v>3595</v>
      </c>
      <c r="D273" s="339" t="s">
        <v>3596</v>
      </c>
      <c r="E273" s="337" t="s">
        <v>2736</v>
      </c>
      <c r="F273" s="340">
        <v>16</v>
      </c>
      <c r="G273" s="341"/>
      <c r="H273" s="342">
        <f t="shared" si="4"/>
        <v>0</v>
      </c>
    </row>
    <row r="274" spans="1:8" s="343" customFormat="1" outlineLevel="2" x14ac:dyDescent="0.2">
      <c r="A274" s="336">
        <v>80</v>
      </c>
      <c r="B274" s="337" t="s">
        <v>3586</v>
      </c>
      <c r="C274" s="338" t="s">
        <v>3672</v>
      </c>
      <c r="D274" s="339" t="s">
        <v>3673</v>
      </c>
      <c r="E274" s="337" t="s">
        <v>2736</v>
      </c>
      <c r="F274" s="340">
        <v>1</v>
      </c>
      <c r="G274" s="341"/>
      <c r="H274" s="342">
        <f t="shared" si="4"/>
        <v>0</v>
      </c>
    </row>
    <row r="275" spans="1:8" s="343" customFormat="1" outlineLevel="2" x14ac:dyDescent="0.2">
      <c r="A275" s="336">
        <v>81</v>
      </c>
      <c r="B275" s="337" t="s">
        <v>3586</v>
      </c>
      <c r="C275" s="338" t="s">
        <v>3731</v>
      </c>
      <c r="D275" s="339" t="s">
        <v>3732</v>
      </c>
      <c r="E275" s="337" t="s">
        <v>2736</v>
      </c>
      <c r="F275" s="340">
        <v>1</v>
      </c>
      <c r="G275" s="341"/>
      <c r="H275" s="342">
        <f t="shared" si="4"/>
        <v>0</v>
      </c>
    </row>
    <row r="276" spans="1:8" s="343" customFormat="1" outlineLevel="2" x14ac:dyDescent="0.2">
      <c r="A276" s="336">
        <v>82</v>
      </c>
      <c r="B276" s="337" t="s">
        <v>3586</v>
      </c>
      <c r="C276" s="338" t="s">
        <v>3646</v>
      </c>
      <c r="D276" s="339" t="s">
        <v>3647</v>
      </c>
      <c r="E276" s="337" t="s">
        <v>2736</v>
      </c>
      <c r="F276" s="340">
        <v>1</v>
      </c>
      <c r="G276" s="341"/>
      <c r="H276" s="342">
        <f t="shared" si="4"/>
        <v>0</v>
      </c>
    </row>
    <row r="277" spans="1:8" s="343" customFormat="1" outlineLevel="2" x14ac:dyDescent="0.2">
      <c r="A277" s="336">
        <v>83</v>
      </c>
      <c r="B277" s="337" t="s">
        <v>3586</v>
      </c>
      <c r="C277" s="338" t="s">
        <v>3706</v>
      </c>
      <c r="D277" s="339" t="s">
        <v>3707</v>
      </c>
      <c r="E277" s="337" t="s">
        <v>2736</v>
      </c>
      <c r="F277" s="340">
        <v>1</v>
      </c>
      <c r="G277" s="341"/>
      <c r="H277" s="342">
        <f t="shared" si="4"/>
        <v>0</v>
      </c>
    </row>
    <row r="278" spans="1:8" s="343" customFormat="1" outlineLevel="2" x14ac:dyDescent="0.2">
      <c r="A278" s="336">
        <v>84</v>
      </c>
      <c r="B278" s="337" t="s">
        <v>3586</v>
      </c>
      <c r="C278" s="338" t="s">
        <v>3733</v>
      </c>
      <c r="D278" s="339" t="s">
        <v>3734</v>
      </c>
      <c r="E278" s="337" t="s">
        <v>2736</v>
      </c>
      <c r="F278" s="340">
        <v>4</v>
      </c>
      <c r="G278" s="341"/>
      <c r="H278" s="342">
        <f t="shared" si="4"/>
        <v>0</v>
      </c>
    </row>
    <row r="279" spans="1:8" s="343" customFormat="1" outlineLevel="2" x14ac:dyDescent="0.2">
      <c r="A279" s="336">
        <v>85</v>
      </c>
      <c r="B279" s="337" t="s">
        <v>3586</v>
      </c>
      <c r="C279" s="338" t="s">
        <v>3610</v>
      </c>
      <c r="D279" s="339" t="s">
        <v>3611</v>
      </c>
      <c r="E279" s="337" t="s">
        <v>2736</v>
      </c>
      <c r="F279" s="340">
        <v>1</v>
      </c>
      <c r="G279" s="341"/>
      <c r="H279" s="342">
        <f t="shared" si="4"/>
        <v>0</v>
      </c>
    </row>
    <row r="280" spans="1:8" s="343" customFormat="1" outlineLevel="2" x14ac:dyDescent="0.2">
      <c r="A280" s="336">
        <v>86</v>
      </c>
      <c r="B280" s="337" t="s">
        <v>3586</v>
      </c>
      <c r="C280" s="338" t="s">
        <v>3612</v>
      </c>
      <c r="D280" s="339" t="s">
        <v>3613</v>
      </c>
      <c r="E280" s="337" t="s">
        <v>2736</v>
      </c>
      <c r="F280" s="340">
        <v>1</v>
      </c>
      <c r="G280" s="341"/>
      <c r="H280" s="342">
        <f t="shared" si="4"/>
        <v>0</v>
      </c>
    </row>
    <row r="281" spans="1:8" s="343" customFormat="1" outlineLevel="2" x14ac:dyDescent="0.2">
      <c r="A281" s="336">
        <v>87</v>
      </c>
      <c r="B281" s="337" t="s">
        <v>3586</v>
      </c>
      <c r="C281" s="338" t="s">
        <v>3614</v>
      </c>
      <c r="D281" s="339" t="s">
        <v>3615</v>
      </c>
      <c r="E281" s="337" t="s">
        <v>2736</v>
      </c>
      <c r="F281" s="340">
        <v>1</v>
      </c>
      <c r="G281" s="341"/>
      <c r="H281" s="342">
        <f t="shared" si="4"/>
        <v>0</v>
      </c>
    </row>
    <row r="282" spans="1:8" s="343" customFormat="1" outlineLevel="2" x14ac:dyDescent="0.2">
      <c r="A282" s="336">
        <v>88</v>
      </c>
      <c r="B282" s="337" t="s">
        <v>3586</v>
      </c>
      <c r="C282" s="338" t="s">
        <v>3616</v>
      </c>
      <c r="D282" s="339" t="s">
        <v>3617</v>
      </c>
      <c r="E282" s="337" t="s">
        <v>2736</v>
      </c>
      <c r="F282" s="340">
        <v>1</v>
      </c>
      <c r="G282" s="341"/>
      <c r="H282" s="342">
        <f t="shared" si="4"/>
        <v>0</v>
      </c>
    </row>
    <row r="283" spans="1:8" s="343" customFormat="1" outlineLevel="2" x14ac:dyDescent="0.2">
      <c r="A283" s="336">
        <v>89</v>
      </c>
      <c r="B283" s="337" t="s">
        <v>3586</v>
      </c>
      <c r="C283" s="338" t="s">
        <v>3618</v>
      </c>
      <c r="D283" s="339" t="s">
        <v>3619</v>
      </c>
      <c r="E283" s="337" t="s">
        <v>2736</v>
      </c>
      <c r="F283" s="340">
        <v>1</v>
      </c>
      <c r="G283" s="341"/>
      <c r="H283" s="342">
        <f t="shared" si="4"/>
        <v>0</v>
      </c>
    </row>
    <row r="284" spans="1:8" s="343" customFormat="1" outlineLevel="2" x14ac:dyDescent="0.2">
      <c r="A284" s="336">
        <v>90</v>
      </c>
      <c r="B284" s="337" t="s">
        <v>3586</v>
      </c>
      <c r="C284" s="338" t="s">
        <v>3658</v>
      </c>
      <c r="D284" s="339" t="s">
        <v>3659</v>
      </c>
      <c r="E284" s="337" t="s">
        <v>2736</v>
      </c>
      <c r="F284" s="340">
        <v>1</v>
      </c>
      <c r="G284" s="341"/>
      <c r="H284" s="342">
        <f t="shared" si="4"/>
        <v>0</v>
      </c>
    </row>
    <row r="285" spans="1:8" s="343" customFormat="1" outlineLevel="2" x14ac:dyDescent="0.2">
      <c r="A285" s="336">
        <v>91</v>
      </c>
      <c r="B285" s="337" t="s">
        <v>3586</v>
      </c>
      <c r="C285" s="338" t="s">
        <v>3610</v>
      </c>
      <c r="D285" s="339" t="s">
        <v>3611</v>
      </c>
      <c r="E285" s="337" t="s">
        <v>2736</v>
      </c>
      <c r="F285" s="340">
        <v>1</v>
      </c>
      <c r="G285" s="341"/>
      <c r="H285" s="342">
        <f t="shared" si="4"/>
        <v>0</v>
      </c>
    </row>
    <row r="286" spans="1:8" s="343" customFormat="1" outlineLevel="2" x14ac:dyDescent="0.2">
      <c r="A286" s="336">
        <v>92</v>
      </c>
      <c r="B286" s="337" t="s">
        <v>3586</v>
      </c>
      <c r="C286" s="338" t="s">
        <v>3735</v>
      </c>
      <c r="D286" s="339" t="s">
        <v>3736</v>
      </c>
      <c r="E286" s="337" t="s">
        <v>2736</v>
      </c>
      <c r="F286" s="340">
        <v>1</v>
      </c>
      <c r="G286" s="341"/>
      <c r="H286" s="342">
        <f t="shared" si="4"/>
        <v>0</v>
      </c>
    </row>
    <row r="287" spans="1:8" s="343" customFormat="1" outlineLevel="2" x14ac:dyDescent="0.2">
      <c r="A287" s="336">
        <v>93</v>
      </c>
      <c r="B287" s="337" t="s">
        <v>3586</v>
      </c>
      <c r="C287" s="338" t="s">
        <v>3737</v>
      </c>
      <c r="D287" s="339" t="s">
        <v>3738</v>
      </c>
      <c r="E287" s="337" t="s">
        <v>2736</v>
      </c>
      <c r="F287" s="340">
        <v>1</v>
      </c>
      <c r="G287" s="341"/>
      <c r="H287" s="342">
        <f t="shared" si="4"/>
        <v>0</v>
      </c>
    </row>
    <row r="288" spans="1:8" s="343" customFormat="1" outlineLevel="2" x14ac:dyDescent="0.2">
      <c r="A288" s="336">
        <v>94</v>
      </c>
      <c r="B288" s="337" t="s">
        <v>3586</v>
      </c>
      <c r="C288" s="338" t="s">
        <v>3739</v>
      </c>
      <c r="D288" s="339" t="s">
        <v>3740</v>
      </c>
      <c r="E288" s="337" t="s">
        <v>2736</v>
      </c>
      <c r="F288" s="340">
        <v>1</v>
      </c>
      <c r="G288" s="341"/>
      <c r="H288" s="342">
        <f t="shared" si="4"/>
        <v>0</v>
      </c>
    </row>
    <row r="289" spans="1:8" s="343" customFormat="1" outlineLevel="2" x14ac:dyDescent="0.2">
      <c r="A289" s="336">
        <v>95</v>
      </c>
      <c r="B289" s="337" t="s">
        <v>3586</v>
      </c>
      <c r="C289" s="338" t="s">
        <v>3616</v>
      </c>
      <c r="D289" s="339" t="s">
        <v>3617</v>
      </c>
      <c r="E289" s="337" t="s">
        <v>2736</v>
      </c>
      <c r="F289" s="340">
        <v>2</v>
      </c>
      <c r="G289" s="341"/>
      <c r="H289" s="342">
        <f t="shared" si="4"/>
        <v>0</v>
      </c>
    </row>
    <row r="290" spans="1:8" s="343" customFormat="1" outlineLevel="2" x14ac:dyDescent="0.2">
      <c r="A290" s="336">
        <v>96</v>
      </c>
      <c r="B290" s="337" t="s">
        <v>3586</v>
      </c>
      <c r="C290" s="338" t="s">
        <v>3618</v>
      </c>
      <c r="D290" s="339" t="s">
        <v>3619</v>
      </c>
      <c r="E290" s="337" t="s">
        <v>2736</v>
      </c>
      <c r="F290" s="340">
        <v>2</v>
      </c>
      <c r="G290" s="341"/>
      <c r="H290" s="342">
        <f t="shared" si="4"/>
        <v>0</v>
      </c>
    </row>
    <row r="291" spans="1:8" s="343" customFormat="1" outlineLevel="2" x14ac:dyDescent="0.2">
      <c r="A291" s="336">
        <v>97</v>
      </c>
      <c r="B291" s="337" t="s">
        <v>3586</v>
      </c>
      <c r="C291" s="338" t="s">
        <v>3620</v>
      </c>
      <c r="D291" s="339" t="s">
        <v>3621</v>
      </c>
      <c r="E291" s="337" t="s">
        <v>2736</v>
      </c>
      <c r="F291" s="340">
        <v>2</v>
      </c>
      <c r="G291" s="341"/>
      <c r="H291" s="342">
        <f t="shared" si="4"/>
        <v>0</v>
      </c>
    </row>
    <row r="292" spans="1:8" s="343" customFormat="1" outlineLevel="2" x14ac:dyDescent="0.2">
      <c r="A292" s="336">
        <v>98</v>
      </c>
      <c r="B292" s="337" t="s">
        <v>3586</v>
      </c>
      <c r="C292" s="338" t="s">
        <v>3622</v>
      </c>
      <c r="D292" s="339" t="s">
        <v>3623</v>
      </c>
      <c r="E292" s="337" t="s">
        <v>2736</v>
      </c>
      <c r="F292" s="340">
        <v>2</v>
      </c>
      <c r="G292" s="341"/>
      <c r="H292" s="342">
        <f t="shared" si="4"/>
        <v>0</v>
      </c>
    </row>
    <row r="293" spans="1:8" s="343" customFormat="1" outlineLevel="2" x14ac:dyDescent="0.2">
      <c r="A293" s="336">
        <v>99</v>
      </c>
      <c r="B293" s="337" t="s">
        <v>3586</v>
      </c>
      <c r="C293" s="338" t="s">
        <v>3624</v>
      </c>
      <c r="D293" s="339" t="s">
        <v>3625</v>
      </c>
      <c r="E293" s="337" t="s">
        <v>2736</v>
      </c>
      <c r="F293" s="340">
        <v>2</v>
      </c>
      <c r="G293" s="341"/>
      <c r="H293" s="342">
        <f t="shared" si="4"/>
        <v>0</v>
      </c>
    </row>
    <row r="294" spans="1:8" s="343" customFormat="1" outlineLevel="2" x14ac:dyDescent="0.2">
      <c r="A294" s="336">
        <v>100</v>
      </c>
      <c r="B294" s="337" t="s">
        <v>3586</v>
      </c>
      <c r="C294" s="338" t="s">
        <v>3741</v>
      </c>
      <c r="D294" s="339" t="s">
        <v>3742</v>
      </c>
      <c r="E294" s="337" t="s">
        <v>2736</v>
      </c>
      <c r="F294" s="340">
        <v>1</v>
      </c>
      <c r="G294" s="341"/>
      <c r="H294" s="342">
        <f t="shared" si="4"/>
        <v>0</v>
      </c>
    </row>
    <row r="295" spans="1:8" s="343" customFormat="1" outlineLevel="2" x14ac:dyDescent="0.2">
      <c r="A295" s="336">
        <v>101</v>
      </c>
      <c r="B295" s="337" t="s">
        <v>3586</v>
      </c>
      <c r="C295" s="338" t="s">
        <v>3743</v>
      </c>
      <c r="D295" s="339" t="s">
        <v>3744</v>
      </c>
      <c r="E295" s="337" t="s">
        <v>2736</v>
      </c>
      <c r="F295" s="340">
        <v>1</v>
      </c>
      <c r="G295" s="341"/>
      <c r="H295" s="342">
        <f t="shared" si="4"/>
        <v>0</v>
      </c>
    </row>
    <row r="296" spans="1:8" s="343" customFormat="1" outlineLevel="2" x14ac:dyDescent="0.2">
      <c r="A296" s="336">
        <v>102</v>
      </c>
      <c r="B296" s="337" t="s">
        <v>3586</v>
      </c>
      <c r="C296" s="338" t="s">
        <v>3680</v>
      </c>
      <c r="D296" s="339" t="s">
        <v>3681</v>
      </c>
      <c r="E296" s="337" t="s">
        <v>2736</v>
      </c>
      <c r="F296" s="340">
        <v>1</v>
      </c>
      <c r="G296" s="341"/>
      <c r="H296" s="342">
        <f t="shared" si="4"/>
        <v>0</v>
      </c>
    </row>
    <row r="297" spans="1:8" s="343" customFormat="1" outlineLevel="2" x14ac:dyDescent="0.2">
      <c r="A297" s="336">
        <v>103</v>
      </c>
      <c r="B297" s="337" t="s">
        <v>3586</v>
      </c>
      <c r="C297" s="338" t="s">
        <v>3682</v>
      </c>
      <c r="D297" s="339" t="s">
        <v>3683</v>
      </c>
      <c r="E297" s="337" t="s">
        <v>2736</v>
      </c>
      <c r="F297" s="340">
        <v>1</v>
      </c>
      <c r="G297" s="341"/>
      <c r="H297" s="342">
        <f t="shared" si="4"/>
        <v>0</v>
      </c>
    </row>
    <row r="298" spans="1:8" s="343" customFormat="1" outlineLevel="2" x14ac:dyDescent="0.2">
      <c r="A298" s="336">
        <v>104</v>
      </c>
      <c r="B298" s="337" t="s">
        <v>3586</v>
      </c>
      <c r="C298" s="338" t="s">
        <v>3616</v>
      </c>
      <c r="D298" s="339" t="s">
        <v>3617</v>
      </c>
      <c r="E298" s="337" t="s">
        <v>2736</v>
      </c>
      <c r="F298" s="340">
        <v>1</v>
      </c>
      <c r="G298" s="341"/>
      <c r="H298" s="342">
        <f t="shared" si="4"/>
        <v>0</v>
      </c>
    </row>
    <row r="299" spans="1:8" s="343" customFormat="1" outlineLevel="2" x14ac:dyDescent="0.2">
      <c r="A299" s="336">
        <v>105</v>
      </c>
      <c r="B299" s="337" t="s">
        <v>3586</v>
      </c>
      <c r="C299" s="338" t="s">
        <v>3618</v>
      </c>
      <c r="D299" s="339" t="s">
        <v>3619</v>
      </c>
      <c r="E299" s="337" t="s">
        <v>2736</v>
      </c>
      <c r="F299" s="340">
        <v>1</v>
      </c>
      <c r="G299" s="341"/>
      <c r="H299" s="342">
        <f t="shared" si="4"/>
        <v>0</v>
      </c>
    </row>
    <row r="300" spans="1:8" s="343" customFormat="1" outlineLevel="2" x14ac:dyDescent="0.2">
      <c r="A300" s="336">
        <v>106</v>
      </c>
      <c r="B300" s="337" t="s">
        <v>3586</v>
      </c>
      <c r="C300" s="338" t="s">
        <v>3684</v>
      </c>
      <c r="D300" s="339" t="s">
        <v>3685</v>
      </c>
      <c r="E300" s="337" t="s">
        <v>2736</v>
      </c>
      <c r="F300" s="340">
        <v>1</v>
      </c>
      <c r="G300" s="341"/>
      <c r="H300" s="342">
        <f t="shared" si="4"/>
        <v>0</v>
      </c>
    </row>
    <row r="301" spans="1:8" s="343" customFormat="1" outlineLevel="2" x14ac:dyDescent="0.2">
      <c r="A301" s="336">
        <v>107</v>
      </c>
      <c r="B301" s="337" t="s">
        <v>3586</v>
      </c>
      <c r="C301" s="338" t="s">
        <v>3686</v>
      </c>
      <c r="D301" s="339" t="s">
        <v>3687</v>
      </c>
      <c r="E301" s="337" t="s">
        <v>2736</v>
      </c>
      <c r="F301" s="340">
        <v>1</v>
      </c>
      <c r="G301" s="341"/>
      <c r="H301" s="342">
        <f t="shared" si="4"/>
        <v>0</v>
      </c>
    </row>
    <row r="302" spans="1:8" s="421" customFormat="1" outlineLevel="2" x14ac:dyDescent="0.2">
      <c r="A302" s="413">
        <v>108</v>
      </c>
      <c r="B302" s="414" t="s">
        <v>3586</v>
      </c>
      <c r="C302" s="415" t="s">
        <v>3666</v>
      </c>
      <c r="D302" s="416" t="s">
        <v>3667</v>
      </c>
      <c r="E302" s="414" t="s">
        <v>2736</v>
      </c>
      <c r="F302" s="417">
        <v>1</v>
      </c>
      <c r="G302" s="418"/>
      <c r="H302" s="419">
        <f t="shared" si="4"/>
        <v>0</v>
      </c>
    </row>
    <row r="303" spans="1:8" s="447" customFormat="1" outlineLevel="2" x14ac:dyDescent="0.2">
      <c r="A303" s="440">
        <v>109</v>
      </c>
      <c r="B303" s="441" t="s">
        <v>3586</v>
      </c>
      <c r="C303" s="442" t="s">
        <v>3719</v>
      </c>
      <c r="D303" s="443" t="s">
        <v>3720</v>
      </c>
      <c r="E303" s="441" t="s">
        <v>2736</v>
      </c>
      <c r="F303" s="444">
        <v>2</v>
      </c>
      <c r="G303" s="445"/>
      <c r="H303" s="446">
        <f t="shared" si="4"/>
        <v>0</v>
      </c>
    </row>
    <row r="304" spans="1:8" s="412" customFormat="1" outlineLevel="2" x14ac:dyDescent="0.2">
      <c r="A304" s="404">
        <v>110</v>
      </c>
      <c r="B304" s="405" t="s">
        <v>3586</v>
      </c>
      <c r="C304" s="406" t="s">
        <v>3700</v>
      </c>
      <c r="D304" s="407" t="s">
        <v>3701</v>
      </c>
      <c r="E304" s="405" t="s">
        <v>2736</v>
      </c>
      <c r="F304" s="408">
        <v>1</v>
      </c>
      <c r="G304" s="409"/>
      <c r="H304" s="410">
        <f t="shared" si="4"/>
        <v>0</v>
      </c>
    </row>
    <row r="305" spans="1:8" s="335" customFormat="1" outlineLevel="2" x14ac:dyDescent="0.2">
      <c r="A305" s="344">
        <v>111</v>
      </c>
      <c r="B305" s="329" t="s">
        <v>3583</v>
      </c>
      <c r="C305" s="330" t="s">
        <v>3668</v>
      </c>
      <c r="D305" s="331" t="s">
        <v>3745</v>
      </c>
      <c r="E305" s="329" t="s">
        <v>26</v>
      </c>
      <c r="F305" s="332">
        <v>1</v>
      </c>
      <c r="G305" s="333"/>
      <c r="H305" s="334">
        <f t="shared" si="4"/>
        <v>0</v>
      </c>
    </row>
    <row r="306" spans="1:8" s="343" customFormat="1" outlineLevel="2" x14ac:dyDescent="0.2">
      <c r="A306" s="336">
        <v>112</v>
      </c>
      <c r="B306" s="337" t="s">
        <v>3586</v>
      </c>
      <c r="C306" s="338" t="s">
        <v>3587</v>
      </c>
      <c r="D306" s="339" t="s">
        <v>3588</v>
      </c>
      <c r="E306" s="337" t="s">
        <v>2736</v>
      </c>
      <c r="F306" s="340">
        <v>1</v>
      </c>
      <c r="G306" s="341"/>
      <c r="H306" s="342">
        <f t="shared" si="4"/>
        <v>0</v>
      </c>
    </row>
    <row r="307" spans="1:8" s="343" customFormat="1" outlineLevel="2" x14ac:dyDescent="0.2">
      <c r="A307" s="336">
        <v>113</v>
      </c>
      <c r="B307" s="337" t="s">
        <v>3586</v>
      </c>
      <c r="C307" s="338" t="s">
        <v>3589</v>
      </c>
      <c r="D307" s="339" t="s">
        <v>3590</v>
      </c>
      <c r="E307" s="337" t="s">
        <v>2736</v>
      </c>
      <c r="F307" s="340">
        <v>1</v>
      </c>
      <c r="G307" s="341"/>
      <c r="H307" s="342">
        <f t="shared" si="4"/>
        <v>0</v>
      </c>
    </row>
    <row r="308" spans="1:8" s="343" customFormat="1" outlineLevel="2" x14ac:dyDescent="0.2">
      <c r="A308" s="336">
        <v>114</v>
      </c>
      <c r="B308" s="337" t="s">
        <v>3586</v>
      </c>
      <c r="C308" s="338" t="s">
        <v>3670</v>
      </c>
      <c r="D308" s="339" t="s">
        <v>3671</v>
      </c>
      <c r="E308" s="337" t="s">
        <v>2736</v>
      </c>
      <c r="F308" s="340">
        <v>1</v>
      </c>
      <c r="G308" s="341"/>
      <c r="H308" s="342">
        <f t="shared" si="4"/>
        <v>0</v>
      </c>
    </row>
    <row r="309" spans="1:8" s="343" customFormat="1" outlineLevel="2" x14ac:dyDescent="0.2">
      <c r="A309" s="336">
        <v>115</v>
      </c>
      <c r="B309" s="337" t="s">
        <v>3586</v>
      </c>
      <c r="C309" s="338" t="s">
        <v>3593</v>
      </c>
      <c r="D309" s="339" t="s">
        <v>3594</v>
      </c>
      <c r="E309" s="337" t="s">
        <v>2736</v>
      </c>
      <c r="F309" s="340">
        <v>13</v>
      </c>
      <c r="G309" s="341"/>
      <c r="H309" s="342">
        <f t="shared" si="4"/>
        <v>0</v>
      </c>
    </row>
    <row r="310" spans="1:8" s="343" customFormat="1" outlineLevel="2" x14ac:dyDescent="0.2">
      <c r="A310" s="336">
        <v>116</v>
      </c>
      <c r="B310" s="337" t="s">
        <v>3586</v>
      </c>
      <c r="C310" s="338" t="s">
        <v>3597</v>
      </c>
      <c r="D310" s="339" t="s">
        <v>3598</v>
      </c>
      <c r="E310" s="337" t="s">
        <v>2736</v>
      </c>
      <c r="F310" s="340">
        <v>1</v>
      </c>
      <c r="G310" s="341"/>
      <c r="H310" s="342">
        <f t="shared" si="4"/>
        <v>0</v>
      </c>
    </row>
    <row r="311" spans="1:8" s="343" customFormat="1" outlineLevel="2" x14ac:dyDescent="0.2">
      <c r="A311" s="336">
        <v>117</v>
      </c>
      <c r="B311" s="337" t="s">
        <v>3586</v>
      </c>
      <c r="C311" s="338" t="s">
        <v>3595</v>
      </c>
      <c r="D311" s="339" t="s">
        <v>3596</v>
      </c>
      <c r="E311" s="337" t="s">
        <v>2736</v>
      </c>
      <c r="F311" s="340">
        <v>17</v>
      </c>
      <c r="G311" s="341"/>
      <c r="H311" s="342">
        <f t="shared" si="4"/>
        <v>0</v>
      </c>
    </row>
    <row r="312" spans="1:8" s="343" customFormat="1" outlineLevel="2" x14ac:dyDescent="0.2">
      <c r="A312" s="336">
        <v>118</v>
      </c>
      <c r="B312" s="337" t="s">
        <v>3586</v>
      </c>
      <c r="C312" s="338" t="s">
        <v>3610</v>
      </c>
      <c r="D312" s="339" t="s">
        <v>3611</v>
      </c>
      <c r="E312" s="337" t="s">
        <v>2736</v>
      </c>
      <c r="F312" s="340">
        <v>1</v>
      </c>
      <c r="G312" s="341"/>
      <c r="H312" s="342">
        <f t="shared" si="4"/>
        <v>0</v>
      </c>
    </row>
    <row r="313" spans="1:8" s="343" customFormat="1" outlineLevel="2" x14ac:dyDescent="0.2">
      <c r="A313" s="336">
        <v>119</v>
      </c>
      <c r="B313" s="337" t="s">
        <v>3586</v>
      </c>
      <c r="C313" s="338" t="s">
        <v>3612</v>
      </c>
      <c r="D313" s="339" t="s">
        <v>3613</v>
      </c>
      <c r="E313" s="337" t="s">
        <v>2736</v>
      </c>
      <c r="F313" s="340">
        <v>1</v>
      </c>
      <c r="G313" s="341"/>
      <c r="H313" s="342">
        <f t="shared" si="4"/>
        <v>0</v>
      </c>
    </row>
    <row r="314" spans="1:8" s="343" customFormat="1" outlineLevel="2" x14ac:dyDescent="0.2">
      <c r="A314" s="336">
        <v>120</v>
      </c>
      <c r="B314" s="337" t="s">
        <v>3586</v>
      </c>
      <c r="C314" s="338" t="s">
        <v>3614</v>
      </c>
      <c r="D314" s="339" t="s">
        <v>3615</v>
      </c>
      <c r="E314" s="337" t="s">
        <v>2736</v>
      </c>
      <c r="F314" s="340">
        <v>1</v>
      </c>
      <c r="G314" s="341"/>
      <c r="H314" s="342">
        <f t="shared" si="4"/>
        <v>0</v>
      </c>
    </row>
    <row r="315" spans="1:8" s="343" customFormat="1" outlineLevel="2" x14ac:dyDescent="0.2">
      <c r="A315" s="336">
        <v>121</v>
      </c>
      <c r="B315" s="337" t="s">
        <v>3586</v>
      </c>
      <c r="C315" s="338" t="s">
        <v>3616</v>
      </c>
      <c r="D315" s="339" t="s">
        <v>3617</v>
      </c>
      <c r="E315" s="337" t="s">
        <v>2736</v>
      </c>
      <c r="F315" s="340">
        <v>1</v>
      </c>
      <c r="G315" s="341"/>
      <c r="H315" s="342">
        <f t="shared" si="4"/>
        <v>0</v>
      </c>
    </row>
    <row r="316" spans="1:8" s="343" customFormat="1" outlineLevel="2" x14ac:dyDescent="0.2">
      <c r="A316" s="336">
        <v>122</v>
      </c>
      <c r="B316" s="337" t="s">
        <v>3586</v>
      </c>
      <c r="C316" s="338" t="s">
        <v>3618</v>
      </c>
      <c r="D316" s="339" t="s">
        <v>3619</v>
      </c>
      <c r="E316" s="337" t="s">
        <v>2736</v>
      </c>
      <c r="F316" s="340">
        <v>1</v>
      </c>
      <c r="G316" s="341"/>
      <c r="H316" s="342">
        <f t="shared" si="4"/>
        <v>0</v>
      </c>
    </row>
    <row r="317" spans="1:8" s="343" customFormat="1" outlineLevel="2" x14ac:dyDescent="0.2">
      <c r="A317" s="336">
        <v>123</v>
      </c>
      <c r="B317" s="337" t="s">
        <v>3586</v>
      </c>
      <c r="C317" s="338" t="s">
        <v>3658</v>
      </c>
      <c r="D317" s="339" t="s">
        <v>3659</v>
      </c>
      <c r="E317" s="337" t="s">
        <v>2736</v>
      </c>
      <c r="F317" s="340">
        <v>1</v>
      </c>
      <c r="G317" s="341"/>
      <c r="H317" s="342">
        <f t="shared" si="4"/>
        <v>0</v>
      </c>
    </row>
    <row r="318" spans="1:8" s="343" customFormat="1" outlineLevel="2" x14ac:dyDescent="0.2">
      <c r="A318" s="336">
        <v>124</v>
      </c>
      <c r="B318" s="337" t="s">
        <v>3586</v>
      </c>
      <c r="C318" s="338" t="s">
        <v>3616</v>
      </c>
      <c r="D318" s="339" t="s">
        <v>3617</v>
      </c>
      <c r="E318" s="337" t="s">
        <v>2736</v>
      </c>
      <c r="F318" s="340">
        <v>1</v>
      </c>
      <c r="G318" s="341"/>
      <c r="H318" s="342">
        <f t="shared" si="4"/>
        <v>0</v>
      </c>
    </row>
    <row r="319" spans="1:8" s="343" customFormat="1" outlineLevel="2" x14ac:dyDescent="0.2">
      <c r="A319" s="336">
        <v>125</v>
      </c>
      <c r="B319" s="337" t="s">
        <v>3586</v>
      </c>
      <c r="C319" s="338" t="s">
        <v>3618</v>
      </c>
      <c r="D319" s="339" t="s">
        <v>3619</v>
      </c>
      <c r="E319" s="337" t="s">
        <v>2736</v>
      </c>
      <c r="F319" s="340">
        <v>1</v>
      </c>
      <c r="G319" s="341"/>
      <c r="H319" s="342">
        <f t="shared" si="4"/>
        <v>0</v>
      </c>
    </row>
    <row r="320" spans="1:8" s="343" customFormat="1" outlineLevel="2" x14ac:dyDescent="0.2">
      <c r="A320" s="336">
        <v>126</v>
      </c>
      <c r="B320" s="337" t="s">
        <v>3586</v>
      </c>
      <c r="C320" s="338" t="s">
        <v>3620</v>
      </c>
      <c r="D320" s="339" t="s">
        <v>3621</v>
      </c>
      <c r="E320" s="337" t="s">
        <v>2736</v>
      </c>
      <c r="F320" s="340">
        <v>1</v>
      </c>
      <c r="G320" s="341"/>
      <c r="H320" s="342">
        <f t="shared" si="4"/>
        <v>0</v>
      </c>
    </row>
    <row r="321" spans="1:8" s="343" customFormat="1" outlineLevel="2" x14ac:dyDescent="0.2">
      <c r="A321" s="336">
        <v>127</v>
      </c>
      <c r="B321" s="337" t="s">
        <v>3586</v>
      </c>
      <c r="C321" s="338" t="s">
        <v>3622</v>
      </c>
      <c r="D321" s="339" t="s">
        <v>3623</v>
      </c>
      <c r="E321" s="337" t="s">
        <v>2736</v>
      </c>
      <c r="F321" s="340">
        <v>1</v>
      </c>
      <c r="G321" s="341"/>
      <c r="H321" s="342">
        <f t="shared" si="4"/>
        <v>0</v>
      </c>
    </row>
    <row r="322" spans="1:8" s="343" customFormat="1" outlineLevel="2" x14ac:dyDescent="0.2">
      <c r="A322" s="336">
        <v>128</v>
      </c>
      <c r="B322" s="337" t="s">
        <v>3586</v>
      </c>
      <c r="C322" s="338" t="s">
        <v>3624</v>
      </c>
      <c r="D322" s="339" t="s">
        <v>3625</v>
      </c>
      <c r="E322" s="337" t="s">
        <v>2736</v>
      </c>
      <c r="F322" s="340">
        <v>1</v>
      </c>
      <c r="G322" s="341"/>
      <c r="H322" s="342">
        <f t="shared" si="4"/>
        <v>0</v>
      </c>
    </row>
    <row r="323" spans="1:8" s="343" customFormat="1" outlineLevel="2" x14ac:dyDescent="0.2">
      <c r="A323" s="336">
        <v>129</v>
      </c>
      <c r="B323" s="337" t="s">
        <v>3586</v>
      </c>
      <c r="C323" s="338" t="s">
        <v>3715</v>
      </c>
      <c r="D323" s="339" t="s">
        <v>3716</v>
      </c>
      <c r="E323" s="337" t="s">
        <v>2736</v>
      </c>
      <c r="F323" s="340">
        <v>1</v>
      </c>
      <c r="G323" s="341"/>
      <c r="H323" s="342">
        <f t="shared" ref="H323:H386" si="5">F323*G323</f>
        <v>0</v>
      </c>
    </row>
    <row r="324" spans="1:8" s="343" customFormat="1" outlineLevel="2" x14ac:dyDescent="0.2">
      <c r="A324" s="336">
        <v>130</v>
      </c>
      <c r="B324" s="337" t="s">
        <v>3586</v>
      </c>
      <c r="C324" s="338" t="s">
        <v>3717</v>
      </c>
      <c r="D324" s="339" t="s">
        <v>3718</v>
      </c>
      <c r="E324" s="337" t="s">
        <v>2736</v>
      </c>
      <c r="F324" s="340">
        <v>1</v>
      </c>
      <c r="G324" s="341"/>
      <c r="H324" s="342">
        <f t="shared" si="5"/>
        <v>0</v>
      </c>
    </row>
    <row r="325" spans="1:8" s="343" customFormat="1" outlineLevel="2" x14ac:dyDescent="0.2">
      <c r="A325" s="336">
        <v>131</v>
      </c>
      <c r="B325" s="337" t="s">
        <v>3586</v>
      </c>
      <c r="C325" s="338" t="s">
        <v>3630</v>
      </c>
      <c r="D325" s="339" t="s">
        <v>3631</v>
      </c>
      <c r="E325" s="337" t="s">
        <v>2736</v>
      </c>
      <c r="F325" s="340">
        <v>1</v>
      </c>
      <c r="G325" s="341"/>
      <c r="H325" s="342">
        <f t="shared" si="5"/>
        <v>0</v>
      </c>
    </row>
    <row r="326" spans="1:8" s="343" customFormat="1" outlineLevel="2" x14ac:dyDescent="0.2">
      <c r="A326" s="336">
        <v>132</v>
      </c>
      <c r="B326" s="337" t="s">
        <v>3586</v>
      </c>
      <c r="C326" s="338" t="s">
        <v>3632</v>
      </c>
      <c r="D326" s="339" t="s">
        <v>3633</v>
      </c>
      <c r="E326" s="337" t="s">
        <v>2736</v>
      </c>
      <c r="F326" s="340">
        <v>1</v>
      </c>
      <c r="G326" s="341"/>
      <c r="H326" s="342">
        <f t="shared" si="5"/>
        <v>0</v>
      </c>
    </row>
    <row r="327" spans="1:8" s="343" customFormat="1" outlineLevel="2" x14ac:dyDescent="0.2">
      <c r="A327" s="336">
        <v>133</v>
      </c>
      <c r="B327" s="337" t="s">
        <v>3586</v>
      </c>
      <c r="C327" s="338" t="s">
        <v>3664</v>
      </c>
      <c r="D327" s="339" t="s">
        <v>3665</v>
      </c>
      <c r="E327" s="337" t="s">
        <v>2736</v>
      </c>
      <c r="F327" s="340">
        <v>1</v>
      </c>
      <c r="G327" s="341"/>
      <c r="H327" s="342">
        <f t="shared" si="5"/>
        <v>0</v>
      </c>
    </row>
    <row r="328" spans="1:8" s="343" customFormat="1" outlineLevel="2" x14ac:dyDescent="0.2">
      <c r="A328" s="336">
        <v>134</v>
      </c>
      <c r="B328" s="337" t="s">
        <v>3586</v>
      </c>
      <c r="C328" s="338" t="s">
        <v>3616</v>
      </c>
      <c r="D328" s="339" t="s">
        <v>3617</v>
      </c>
      <c r="E328" s="337" t="s">
        <v>2736</v>
      </c>
      <c r="F328" s="340">
        <v>1</v>
      </c>
      <c r="G328" s="341"/>
      <c r="H328" s="342">
        <f t="shared" si="5"/>
        <v>0</v>
      </c>
    </row>
    <row r="329" spans="1:8" s="343" customFormat="1" outlineLevel="2" x14ac:dyDescent="0.2">
      <c r="A329" s="336">
        <v>135</v>
      </c>
      <c r="B329" s="337" t="s">
        <v>3586</v>
      </c>
      <c r="C329" s="338" t="s">
        <v>3618</v>
      </c>
      <c r="D329" s="339" t="s">
        <v>3619</v>
      </c>
      <c r="E329" s="337" t="s">
        <v>2736</v>
      </c>
      <c r="F329" s="340">
        <v>1</v>
      </c>
      <c r="G329" s="341"/>
      <c r="H329" s="342">
        <f t="shared" si="5"/>
        <v>0</v>
      </c>
    </row>
    <row r="330" spans="1:8" s="343" customFormat="1" outlineLevel="2" x14ac:dyDescent="0.2">
      <c r="A330" s="336">
        <v>136</v>
      </c>
      <c r="B330" s="337" t="s">
        <v>3586</v>
      </c>
      <c r="C330" s="338" t="s">
        <v>3620</v>
      </c>
      <c r="D330" s="339" t="s">
        <v>3621</v>
      </c>
      <c r="E330" s="337" t="s">
        <v>2736</v>
      </c>
      <c r="F330" s="340">
        <v>1</v>
      </c>
      <c r="G330" s="341"/>
      <c r="H330" s="342">
        <f t="shared" si="5"/>
        <v>0</v>
      </c>
    </row>
    <row r="331" spans="1:8" s="343" customFormat="1" outlineLevel="2" x14ac:dyDescent="0.2">
      <c r="A331" s="336">
        <v>137</v>
      </c>
      <c r="B331" s="337" t="s">
        <v>3586</v>
      </c>
      <c r="C331" s="338" t="s">
        <v>3622</v>
      </c>
      <c r="D331" s="339" t="s">
        <v>3623</v>
      </c>
      <c r="E331" s="337" t="s">
        <v>2736</v>
      </c>
      <c r="F331" s="340">
        <v>1</v>
      </c>
      <c r="G331" s="341"/>
      <c r="H331" s="342">
        <f t="shared" si="5"/>
        <v>0</v>
      </c>
    </row>
    <row r="332" spans="1:8" s="343" customFormat="1" outlineLevel="2" x14ac:dyDescent="0.2">
      <c r="A332" s="336">
        <v>138</v>
      </c>
      <c r="B332" s="337" t="s">
        <v>3586</v>
      </c>
      <c r="C332" s="338" t="s">
        <v>3684</v>
      </c>
      <c r="D332" s="339" t="s">
        <v>3685</v>
      </c>
      <c r="E332" s="337" t="s">
        <v>2736</v>
      </c>
      <c r="F332" s="340">
        <v>1</v>
      </c>
      <c r="G332" s="341"/>
      <c r="H332" s="342">
        <f t="shared" si="5"/>
        <v>0</v>
      </c>
    </row>
    <row r="333" spans="1:8" s="343" customFormat="1" outlineLevel="2" x14ac:dyDescent="0.2">
      <c r="A333" s="336">
        <v>139</v>
      </c>
      <c r="B333" s="337" t="s">
        <v>3586</v>
      </c>
      <c r="C333" s="338" t="s">
        <v>3636</v>
      </c>
      <c r="D333" s="339" t="s">
        <v>3637</v>
      </c>
      <c r="E333" s="337" t="s">
        <v>2736</v>
      </c>
      <c r="F333" s="340">
        <v>1</v>
      </c>
      <c r="G333" s="341"/>
      <c r="H333" s="342">
        <f t="shared" si="5"/>
        <v>0</v>
      </c>
    </row>
    <row r="334" spans="1:8" s="421" customFormat="1" outlineLevel="2" x14ac:dyDescent="0.2">
      <c r="A334" s="413">
        <v>140</v>
      </c>
      <c r="B334" s="414" t="s">
        <v>3586</v>
      </c>
      <c r="C334" s="415" t="s">
        <v>3666</v>
      </c>
      <c r="D334" s="416" t="s">
        <v>3667</v>
      </c>
      <c r="E334" s="414" t="s">
        <v>2736</v>
      </c>
      <c r="F334" s="417">
        <v>1</v>
      </c>
      <c r="G334" s="418"/>
      <c r="H334" s="419">
        <f t="shared" si="5"/>
        <v>0</v>
      </c>
    </row>
    <row r="335" spans="1:8" s="447" customFormat="1" outlineLevel="2" x14ac:dyDescent="0.2">
      <c r="A335" s="440">
        <v>141</v>
      </c>
      <c r="B335" s="441" t="s">
        <v>3586</v>
      </c>
      <c r="C335" s="442" t="s">
        <v>3719</v>
      </c>
      <c r="D335" s="443" t="s">
        <v>3720</v>
      </c>
      <c r="E335" s="441" t="s">
        <v>2736</v>
      </c>
      <c r="F335" s="444">
        <v>1</v>
      </c>
      <c r="G335" s="445"/>
      <c r="H335" s="446">
        <f t="shared" si="5"/>
        <v>0</v>
      </c>
    </row>
    <row r="336" spans="1:8" s="412" customFormat="1" outlineLevel="2" x14ac:dyDescent="0.2">
      <c r="A336" s="404">
        <v>142</v>
      </c>
      <c r="B336" s="405" t="s">
        <v>3586</v>
      </c>
      <c r="C336" s="406" t="s">
        <v>3700</v>
      </c>
      <c r="D336" s="407" t="s">
        <v>3701</v>
      </c>
      <c r="E336" s="405" t="s">
        <v>2736</v>
      </c>
      <c r="F336" s="408">
        <v>1</v>
      </c>
      <c r="G336" s="409"/>
      <c r="H336" s="410">
        <f t="shared" si="5"/>
        <v>0</v>
      </c>
    </row>
    <row r="337" spans="1:8" s="335" customFormat="1" outlineLevel="2" x14ac:dyDescent="0.2">
      <c r="A337" s="344">
        <v>143</v>
      </c>
      <c r="B337" s="329" t="s">
        <v>3583</v>
      </c>
      <c r="C337" s="330" t="s">
        <v>3746</v>
      </c>
      <c r="D337" s="331" t="s">
        <v>3747</v>
      </c>
      <c r="E337" s="329" t="s">
        <v>26</v>
      </c>
      <c r="F337" s="332">
        <v>1</v>
      </c>
      <c r="G337" s="333"/>
      <c r="H337" s="334">
        <f t="shared" si="5"/>
        <v>0</v>
      </c>
    </row>
    <row r="338" spans="1:8" s="343" customFormat="1" outlineLevel="2" x14ac:dyDescent="0.2">
      <c r="A338" s="336">
        <v>144</v>
      </c>
      <c r="B338" s="337" t="s">
        <v>3586</v>
      </c>
      <c r="C338" s="338" t="s">
        <v>3587</v>
      </c>
      <c r="D338" s="339" t="s">
        <v>3588</v>
      </c>
      <c r="E338" s="337" t="s">
        <v>2736</v>
      </c>
      <c r="F338" s="340">
        <v>1</v>
      </c>
      <c r="G338" s="341"/>
      <c r="H338" s="342">
        <f t="shared" si="5"/>
        <v>0</v>
      </c>
    </row>
    <row r="339" spans="1:8" s="343" customFormat="1" outlineLevel="2" x14ac:dyDescent="0.2">
      <c r="A339" s="336">
        <v>145</v>
      </c>
      <c r="B339" s="337" t="s">
        <v>3586</v>
      </c>
      <c r="C339" s="338" t="s">
        <v>3589</v>
      </c>
      <c r="D339" s="339" t="s">
        <v>3590</v>
      </c>
      <c r="E339" s="337" t="s">
        <v>2736</v>
      </c>
      <c r="F339" s="340">
        <v>1</v>
      </c>
      <c r="G339" s="341"/>
      <c r="H339" s="342">
        <f t="shared" si="5"/>
        <v>0</v>
      </c>
    </row>
    <row r="340" spans="1:8" s="343" customFormat="1" outlineLevel="2" x14ac:dyDescent="0.2">
      <c r="A340" s="336">
        <v>146</v>
      </c>
      <c r="B340" s="337" t="s">
        <v>3586</v>
      </c>
      <c r="C340" s="338" t="s">
        <v>3591</v>
      </c>
      <c r="D340" s="339" t="s">
        <v>3592</v>
      </c>
      <c r="E340" s="337" t="s">
        <v>2736</v>
      </c>
      <c r="F340" s="340">
        <v>1</v>
      </c>
      <c r="G340" s="341"/>
      <c r="H340" s="342">
        <f t="shared" si="5"/>
        <v>0</v>
      </c>
    </row>
    <row r="341" spans="1:8" s="343" customFormat="1" outlineLevel="2" x14ac:dyDescent="0.2">
      <c r="A341" s="336">
        <v>147</v>
      </c>
      <c r="B341" s="337" t="s">
        <v>3586</v>
      </c>
      <c r="C341" s="338" t="s">
        <v>3706</v>
      </c>
      <c r="D341" s="339" t="s">
        <v>3707</v>
      </c>
      <c r="E341" s="337" t="s">
        <v>2736</v>
      </c>
      <c r="F341" s="340">
        <v>21</v>
      </c>
      <c r="G341" s="341"/>
      <c r="H341" s="342">
        <f t="shared" si="5"/>
        <v>0</v>
      </c>
    </row>
    <row r="342" spans="1:8" s="343" customFormat="1" outlineLevel="2" x14ac:dyDescent="0.2">
      <c r="A342" s="336">
        <v>148</v>
      </c>
      <c r="B342" s="337" t="s">
        <v>3586</v>
      </c>
      <c r="C342" s="338" t="s">
        <v>3610</v>
      </c>
      <c r="D342" s="339" t="s">
        <v>3611</v>
      </c>
      <c r="E342" s="337" t="s">
        <v>2736</v>
      </c>
      <c r="F342" s="340">
        <v>1</v>
      </c>
      <c r="G342" s="341"/>
      <c r="H342" s="342">
        <f t="shared" si="5"/>
        <v>0</v>
      </c>
    </row>
    <row r="343" spans="1:8" s="343" customFormat="1" outlineLevel="2" x14ac:dyDescent="0.2">
      <c r="A343" s="336">
        <v>149</v>
      </c>
      <c r="B343" s="337" t="s">
        <v>3586</v>
      </c>
      <c r="C343" s="338" t="s">
        <v>3612</v>
      </c>
      <c r="D343" s="339" t="s">
        <v>3613</v>
      </c>
      <c r="E343" s="337" t="s">
        <v>2736</v>
      </c>
      <c r="F343" s="340">
        <v>1</v>
      </c>
      <c r="G343" s="341"/>
      <c r="H343" s="342">
        <f t="shared" si="5"/>
        <v>0</v>
      </c>
    </row>
    <row r="344" spans="1:8" s="343" customFormat="1" outlineLevel="2" x14ac:dyDescent="0.2">
      <c r="A344" s="336">
        <v>150</v>
      </c>
      <c r="B344" s="337" t="s">
        <v>3586</v>
      </c>
      <c r="C344" s="338" t="s">
        <v>3614</v>
      </c>
      <c r="D344" s="339" t="s">
        <v>3615</v>
      </c>
      <c r="E344" s="337" t="s">
        <v>2736</v>
      </c>
      <c r="F344" s="340">
        <v>1</v>
      </c>
      <c r="G344" s="341"/>
      <c r="H344" s="342">
        <f t="shared" si="5"/>
        <v>0</v>
      </c>
    </row>
    <row r="345" spans="1:8" s="343" customFormat="1" outlineLevel="2" x14ac:dyDescent="0.2">
      <c r="A345" s="336">
        <v>151</v>
      </c>
      <c r="B345" s="337" t="s">
        <v>3586</v>
      </c>
      <c r="C345" s="338" t="s">
        <v>3616</v>
      </c>
      <c r="D345" s="339" t="s">
        <v>3617</v>
      </c>
      <c r="E345" s="337" t="s">
        <v>2736</v>
      </c>
      <c r="F345" s="340">
        <v>3</v>
      </c>
      <c r="G345" s="341"/>
      <c r="H345" s="342">
        <f t="shared" si="5"/>
        <v>0</v>
      </c>
    </row>
    <row r="346" spans="1:8" s="343" customFormat="1" outlineLevel="2" x14ac:dyDescent="0.2">
      <c r="A346" s="336">
        <v>152</v>
      </c>
      <c r="B346" s="337" t="s">
        <v>3586</v>
      </c>
      <c r="C346" s="338" t="s">
        <v>3618</v>
      </c>
      <c r="D346" s="339" t="s">
        <v>3619</v>
      </c>
      <c r="E346" s="337" t="s">
        <v>2736</v>
      </c>
      <c r="F346" s="340">
        <v>3</v>
      </c>
      <c r="G346" s="341"/>
      <c r="H346" s="342">
        <f t="shared" si="5"/>
        <v>0</v>
      </c>
    </row>
    <row r="347" spans="1:8" s="343" customFormat="1" outlineLevel="2" x14ac:dyDescent="0.2">
      <c r="A347" s="336">
        <v>153</v>
      </c>
      <c r="B347" s="337" t="s">
        <v>3586</v>
      </c>
      <c r="C347" s="338" t="s">
        <v>3620</v>
      </c>
      <c r="D347" s="339" t="s">
        <v>3621</v>
      </c>
      <c r="E347" s="337" t="s">
        <v>2736</v>
      </c>
      <c r="F347" s="340">
        <v>3</v>
      </c>
      <c r="G347" s="341"/>
      <c r="H347" s="342">
        <f t="shared" si="5"/>
        <v>0</v>
      </c>
    </row>
    <row r="348" spans="1:8" s="343" customFormat="1" outlineLevel="2" x14ac:dyDescent="0.2">
      <c r="A348" s="336">
        <v>154</v>
      </c>
      <c r="B348" s="337" t="s">
        <v>3586</v>
      </c>
      <c r="C348" s="338" t="s">
        <v>3622</v>
      </c>
      <c r="D348" s="339" t="s">
        <v>3623</v>
      </c>
      <c r="E348" s="337" t="s">
        <v>2736</v>
      </c>
      <c r="F348" s="340">
        <v>3</v>
      </c>
      <c r="G348" s="341"/>
      <c r="H348" s="342">
        <f t="shared" si="5"/>
        <v>0</v>
      </c>
    </row>
    <row r="349" spans="1:8" s="343" customFormat="1" outlineLevel="2" x14ac:dyDescent="0.2">
      <c r="A349" s="336">
        <v>155</v>
      </c>
      <c r="B349" s="337" t="s">
        <v>3586</v>
      </c>
      <c r="C349" s="338" t="s">
        <v>3624</v>
      </c>
      <c r="D349" s="339" t="s">
        <v>3625</v>
      </c>
      <c r="E349" s="337" t="s">
        <v>2736</v>
      </c>
      <c r="F349" s="340">
        <v>3</v>
      </c>
      <c r="G349" s="341"/>
      <c r="H349" s="342">
        <f t="shared" si="5"/>
        <v>0</v>
      </c>
    </row>
    <row r="350" spans="1:8" s="343" customFormat="1" outlineLevel="2" x14ac:dyDescent="0.2">
      <c r="A350" s="336">
        <v>156</v>
      </c>
      <c r="B350" s="337" t="s">
        <v>3586</v>
      </c>
      <c r="C350" s="338" t="s">
        <v>3715</v>
      </c>
      <c r="D350" s="339" t="s">
        <v>3716</v>
      </c>
      <c r="E350" s="337" t="s">
        <v>2736</v>
      </c>
      <c r="F350" s="340">
        <v>1</v>
      </c>
      <c r="G350" s="341"/>
      <c r="H350" s="342">
        <f t="shared" si="5"/>
        <v>0</v>
      </c>
    </row>
    <row r="351" spans="1:8" s="343" customFormat="1" outlineLevel="2" x14ac:dyDescent="0.2">
      <c r="A351" s="336">
        <v>157</v>
      </c>
      <c r="B351" s="337" t="s">
        <v>3586</v>
      </c>
      <c r="C351" s="338" t="s">
        <v>3717</v>
      </c>
      <c r="D351" s="339" t="s">
        <v>3718</v>
      </c>
      <c r="E351" s="337" t="s">
        <v>2736</v>
      </c>
      <c r="F351" s="340">
        <v>1</v>
      </c>
      <c r="G351" s="341"/>
      <c r="H351" s="342">
        <f t="shared" si="5"/>
        <v>0</v>
      </c>
    </row>
    <row r="352" spans="1:8" s="343" customFormat="1" outlineLevel="2" x14ac:dyDescent="0.2">
      <c r="A352" s="336">
        <v>158</v>
      </c>
      <c r="B352" s="337" t="s">
        <v>3586</v>
      </c>
      <c r="C352" s="338" t="s">
        <v>3630</v>
      </c>
      <c r="D352" s="339" t="s">
        <v>3631</v>
      </c>
      <c r="E352" s="337" t="s">
        <v>2736</v>
      </c>
      <c r="F352" s="340">
        <v>1</v>
      </c>
      <c r="G352" s="341"/>
      <c r="H352" s="342">
        <f t="shared" si="5"/>
        <v>0</v>
      </c>
    </row>
    <row r="353" spans="1:8" s="343" customFormat="1" outlineLevel="2" x14ac:dyDescent="0.2">
      <c r="A353" s="336">
        <v>159</v>
      </c>
      <c r="B353" s="337" t="s">
        <v>3586</v>
      </c>
      <c r="C353" s="338" t="s">
        <v>3632</v>
      </c>
      <c r="D353" s="339" t="s">
        <v>3633</v>
      </c>
      <c r="E353" s="337" t="s">
        <v>2736</v>
      </c>
      <c r="F353" s="340">
        <v>1</v>
      </c>
      <c r="G353" s="341"/>
      <c r="H353" s="342">
        <f t="shared" si="5"/>
        <v>0</v>
      </c>
    </row>
    <row r="354" spans="1:8" s="343" customFormat="1" outlineLevel="2" x14ac:dyDescent="0.2">
      <c r="A354" s="336">
        <v>160</v>
      </c>
      <c r="B354" s="337" t="s">
        <v>3586</v>
      </c>
      <c r="C354" s="338" t="s">
        <v>3634</v>
      </c>
      <c r="D354" s="339" t="s">
        <v>3635</v>
      </c>
      <c r="E354" s="337" t="s">
        <v>2736</v>
      </c>
      <c r="F354" s="340">
        <v>1</v>
      </c>
      <c r="G354" s="341"/>
      <c r="H354" s="342">
        <f t="shared" si="5"/>
        <v>0</v>
      </c>
    </row>
    <row r="355" spans="1:8" s="343" customFormat="1" outlineLevel="2" x14ac:dyDescent="0.2">
      <c r="A355" s="336">
        <v>161</v>
      </c>
      <c r="B355" s="337" t="s">
        <v>3586</v>
      </c>
      <c r="C355" s="338" t="s">
        <v>3636</v>
      </c>
      <c r="D355" s="339" t="s">
        <v>3637</v>
      </c>
      <c r="E355" s="337" t="s">
        <v>2736</v>
      </c>
      <c r="F355" s="340">
        <v>1</v>
      </c>
      <c r="G355" s="341"/>
      <c r="H355" s="342">
        <f t="shared" si="5"/>
        <v>0</v>
      </c>
    </row>
    <row r="356" spans="1:8" s="335" customFormat="1" outlineLevel="2" x14ac:dyDescent="0.2">
      <c r="A356" s="344">
        <v>162</v>
      </c>
      <c r="B356" s="329" t="s">
        <v>3583</v>
      </c>
      <c r="C356" s="330" t="s">
        <v>3748</v>
      </c>
      <c r="D356" s="331" t="s">
        <v>3749</v>
      </c>
      <c r="E356" s="329" t="s">
        <v>26</v>
      </c>
      <c r="F356" s="332">
        <v>1</v>
      </c>
      <c r="G356" s="333"/>
      <c r="H356" s="334">
        <f t="shared" si="5"/>
        <v>0</v>
      </c>
    </row>
    <row r="357" spans="1:8" s="343" customFormat="1" ht="24" outlineLevel="2" x14ac:dyDescent="0.2">
      <c r="A357" s="336">
        <v>163</v>
      </c>
      <c r="B357" s="337" t="s">
        <v>3586</v>
      </c>
      <c r="C357" s="338" t="s">
        <v>3750</v>
      </c>
      <c r="D357" s="339" t="s">
        <v>3751</v>
      </c>
      <c r="E357" s="337" t="s">
        <v>3310</v>
      </c>
      <c r="F357" s="340">
        <v>1</v>
      </c>
      <c r="G357" s="341"/>
      <c r="H357" s="342">
        <f t="shared" si="5"/>
        <v>0</v>
      </c>
    </row>
    <row r="358" spans="1:8" s="343" customFormat="1" outlineLevel="2" x14ac:dyDescent="0.2">
      <c r="A358" s="336">
        <v>164</v>
      </c>
      <c r="B358" s="337" t="s">
        <v>3586</v>
      </c>
      <c r="C358" s="338" t="s">
        <v>3752</v>
      </c>
      <c r="D358" s="339" t="s">
        <v>3753</v>
      </c>
      <c r="E358" s="337" t="s">
        <v>3310</v>
      </c>
      <c r="F358" s="340">
        <v>1</v>
      </c>
      <c r="G358" s="341"/>
      <c r="H358" s="342">
        <f t="shared" si="5"/>
        <v>0</v>
      </c>
    </row>
    <row r="359" spans="1:8" s="343" customFormat="1" outlineLevel="2" x14ac:dyDescent="0.2">
      <c r="A359" s="336">
        <v>165</v>
      </c>
      <c r="B359" s="337" t="s">
        <v>3586</v>
      </c>
      <c r="C359" s="338" t="s">
        <v>3754</v>
      </c>
      <c r="D359" s="339" t="s">
        <v>3755</v>
      </c>
      <c r="E359" s="337" t="s">
        <v>3310</v>
      </c>
      <c r="F359" s="340">
        <v>1</v>
      </c>
      <c r="G359" s="341"/>
      <c r="H359" s="342">
        <f t="shared" si="5"/>
        <v>0</v>
      </c>
    </row>
    <row r="360" spans="1:8" s="343" customFormat="1" outlineLevel="2" x14ac:dyDescent="0.2">
      <c r="A360" s="336">
        <v>166</v>
      </c>
      <c r="B360" s="337" t="s">
        <v>3586</v>
      </c>
      <c r="C360" s="338" t="s">
        <v>3756</v>
      </c>
      <c r="D360" s="339" t="s">
        <v>3757</v>
      </c>
      <c r="E360" s="337" t="s">
        <v>3310</v>
      </c>
      <c r="F360" s="340">
        <v>1</v>
      </c>
      <c r="G360" s="341"/>
      <c r="H360" s="342">
        <f t="shared" si="5"/>
        <v>0</v>
      </c>
    </row>
    <row r="361" spans="1:8" s="343" customFormat="1" outlineLevel="2" x14ac:dyDescent="0.2">
      <c r="A361" s="336">
        <v>167</v>
      </c>
      <c r="B361" s="337" t="s">
        <v>3586</v>
      </c>
      <c r="C361" s="338" t="s">
        <v>3758</v>
      </c>
      <c r="D361" s="339" t="s">
        <v>3759</v>
      </c>
      <c r="E361" s="337" t="s">
        <v>3310</v>
      </c>
      <c r="F361" s="340">
        <v>1</v>
      </c>
      <c r="G361" s="341"/>
      <c r="H361" s="342">
        <f t="shared" si="5"/>
        <v>0</v>
      </c>
    </row>
    <row r="362" spans="1:8" s="343" customFormat="1" outlineLevel="2" x14ac:dyDescent="0.2">
      <c r="A362" s="336">
        <v>168</v>
      </c>
      <c r="B362" s="337" t="s">
        <v>3586</v>
      </c>
      <c r="C362" s="338" t="s">
        <v>3760</v>
      </c>
      <c r="D362" s="339" t="s">
        <v>3761</v>
      </c>
      <c r="E362" s="337" t="s">
        <v>3310</v>
      </c>
      <c r="F362" s="340">
        <v>1</v>
      </c>
      <c r="G362" s="341"/>
      <c r="H362" s="342">
        <f t="shared" si="5"/>
        <v>0</v>
      </c>
    </row>
    <row r="363" spans="1:8" s="343" customFormat="1" outlineLevel="2" x14ac:dyDescent="0.2">
      <c r="A363" s="336">
        <v>169</v>
      </c>
      <c r="B363" s="337" t="s">
        <v>3586</v>
      </c>
      <c r="C363" s="338" t="s">
        <v>3762</v>
      </c>
      <c r="D363" s="339" t="s">
        <v>3763</v>
      </c>
      <c r="E363" s="337" t="s">
        <v>3310</v>
      </c>
      <c r="F363" s="340">
        <v>1</v>
      </c>
      <c r="G363" s="341"/>
      <c r="H363" s="342">
        <f t="shared" si="5"/>
        <v>0</v>
      </c>
    </row>
    <row r="364" spans="1:8" s="343" customFormat="1" outlineLevel="2" x14ac:dyDescent="0.2">
      <c r="A364" s="336">
        <v>170</v>
      </c>
      <c r="B364" s="337" t="s">
        <v>3586</v>
      </c>
      <c r="C364" s="338" t="s">
        <v>3764</v>
      </c>
      <c r="D364" s="339" t="s">
        <v>3765</v>
      </c>
      <c r="E364" s="337" t="s">
        <v>3310</v>
      </c>
      <c r="F364" s="340">
        <v>2</v>
      </c>
      <c r="G364" s="341"/>
      <c r="H364" s="342">
        <f t="shared" si="5"/>
        <v>0</v>
      </c>
    </row>
    <row r="365" spans="1:8" s="343" customFormat="1" outlineLevel="2" x14ac:dyDescent="0.2">
      <c r="A365" s="336">
        <v>171</v>
      </c>
      <c r="B365" s="337" t="s">
        <v>3586</v>
      </c>
      <c r="C365" s="338" t="s">
        <v>3766</v>
      </c>
      <c r="D365" s="339" t="s">
        <v>3767</v>
      </c>
      <c r="E365" s="337" t="s">
        <v>3310</v>
      </c>
      <c r="F365" s="340">
        <v>1</v>
      </c>
      <c r="G365" s="341"/>
      <c r="H365" s="342">
        <f t="shared" si="5"/>
        <v>0</v>
      </c>
    </row>
    <row r="366" spans="1:8" s="343" customFormat="1" outlineLevel="2" x14ac:dyDescent="0.2">
      <c r="A366" s="336">
        <v>172</v>
      </c>
      <c r="B366" s="337" t="s">
        <v>3586</v>
      </c>
      <c r="C366" s="338" t="s">
        <v>3768</v>
      </c>
      <c r="D366" s="339" t="s">
        <v>3769</v>
      </c>
      <c r="E366" s="337" t="s">
        <v>3310</v>
      </c>
      <c r="F366" s="340">
        <v>1</v>
      </c>
      <c r="G366" s="341"/>
      <c r="H366" s="342">
        <f t="shared" si="5"/>
        <v>0</v>
      </c>
    </row>
    <row r="367" spans="1:8" s="343" customFormat="1" outlineLevel="2" x14ac:dyDescent="0.2">
      <c r="A367" s="336">
        <v>173</v>
      </c>
      <c r="B367" s="337" t="s">
        <v>3586</v>
      </c>
      <c r="C367" s="338" t="s">
        <v>3770</v>
      </c>
      <c r="D367" s="339" t="s">
        <v>3771</v>
      </c>
      <c r="E367" s="337" t="s">
        <v>3310</v>
      </c>
      <c r="F367" s="340">
        <v>1</v>
      </c>
      <c r="G367" s="341"/>
      <c r="H367" s="342">
        <f t="shared" si="5"/>
        <v>0</v>
      </c>
    </row>
    <row r="368" spans="1:8" s="343" customFormat="1" outlineLevel="2" x14ac:dyDescent="0.2">
      <c r="A368" s="336">
        <v>174</v>
      </c>
      <c r="B368" s="337" t="s">
        <v>3586</v>
      </c>
      <c r="C368" s="338" t="s">
        <v>3772</v>
      </c>
      <c r="D368" s="339" t="s">
        <v>3773</v>
      </c>
      <c r="E368" s="337" t="s">
        <v>3310</v>
      </c>
      <c r="F368" s="340">
        <v>5</v>
      </c>
      <c r="G368" s="341"/>
      <c r="H368" s="342">
        <f t="shared" si="5"/>
        <v>0</v>
      </c>
    </row>
    <row r="369" spans="1:8" s="343" customFormat="1" outlineLevel="2" x14ac:dyDescent="0.2">
      <c r="A369" s="336">
        <v>175</v>
      </c>
      <c r="B369" s="337" t="s">
        <v>3586</v>
      </c>
      <c r="C369" s="338" t="s">
        <v>3774</v>
      </c>
      <c r="D369" s="339" t="s">
        <v>3775</v>
      </c>
      <c r="E369" s="337" t="s">
        <v>3310</v>
      </c>
      <c r="F369" s="340">
        <v>5</v>
      </c>
      <c r="G369" s="341"/>
      <c r="H369" s="342">
        <f t="shared" si="5"/>
        <v>0</v>
      </c>
    </row>
    <row r="370" spans="1:8" s="343" customFormat="1" outlineLevel="2" x14ac:dyDescent="0.2">
      <c r="A370" s="336">
        <v>176</v>
      </c>
      <c r="B370" s="337" t="s">
        <v>3586</v>
      </c>
      <c r="C370" s="338" t="s">
        <v>3776</v>
      </c>
      <c r="D370" s="339" t="s">
        <v>3777</v>
      </c>
      <c r="E370" s="337" t="s">
        <v>3310</v>
      </c>
      <c r="F370" s="340">
        <v>1</v>
      </c>
      <c r="G370" s="341"/>
      <c r="H370" s="342">
        <f t="shared" si="5"/>
        <v>0</v>
      </c>
    </row>
    <row r="371" spans="1:8" s="343" customFormat="1" outlineLevel="2" x14ac:dyDescent="0.2">
      <c r="A371" s="336">
        <v>177</v>
      </c>
      <c r="B371" s="337" t="s">
        <v>3586</v>
      </c>
      <c r="C371" s="338" t="s">
        <v>3778</v>
      </c>
      <c r="D371" s="339" t="s">
        <v>3779</v>
      </c>
      <c r="E371" s="337" t="s">
        <v>3310</v>
      </c>
      <c r="F371" s="340">
        <v>1</v>
      </c>
      <c r="G371" s="341"/>
      <c r="H371" s="342">
        <f t="shared" si="5"/>
        <v>0</v>
      </c>
    </row>
    <row r="372" spans="1:8" s="343" customFormat="1" outlineLevel="2" x14ac:dyDescent="0.2">
      <c r="A372" s="336">
        <v>178</v>
      </c>
      <c r="B372" s="337" t="s">
        <v>3586</v>
      </c>
      <c r="C372" s="338" t="s">
        <v>3780</v>
      </c>
      <c r="D372" s="339" t="s">
        <v>3781</v>
      </c>
      <c r="E372" s="337" t="s">
        <v>3310</v>
      </c>
      <c r="F372" s="340">
        <v>2</v>
      </c>
      <c r="G372" s="341"/>
      <c r="H372" s="342">
        <f t="shared" si="5"/>
        <v>0</v>
      </c>
    </row>
    <row r="373" spans="1:8" s="343" customFormat="1" outlineLevel="2" x14ac:dyDescent="0.2">
      <c r="A373" s="336">
        <v>179</v>
      </c>
      <c r="B373" s="337" t="s">
        <v>3586</v>
      </c>
      <c r="C373" s="338" t="s">
        <v>3782</v>
      </c>
      <c r="D373" s="339" t="s">
        <v>3783</v>
      </c>
      <c r="E373" s="337" t="s">
        <v>3310</v>
      </c>
      <c r="F373" s="340">
        <v>2</v>
      </c>
      <c r="G373" s="341"/>
      <c r="H373" s="342">
        <f t="shared" si="5"/>
        <v>0</v>
      </c>
    </row>
    <row r="374" spans="1:8" s="343" customFormat="1" outlineLevel="2" x14ac:dyDescent="0.2">
      <c r="A374" s="336">
        <v>180</v>
      </c>
      <c r="B374" s="337" t="s">
        <v>3586</v>
      </c>
      <c r="C374" s="338" t="s">
        <v>3784</v>
      </c>
      <c r="D374" s="339" t="s">
        <v>3785</v>
      </c>
      <c r="E374" s="337" t="s">
        <v>3310</v>
      </c>
      <c r="F374" s="340">
        <v>1</v>
      </c>
      <c r="G374" s="341"/>
      <c r="H374" s="342">
        <f t="shared" si="5"/>
        <v>0</v>
      </c>
    </row>
    <row r="375" spans="1:8" s="343" customFormat="1" outlineLevel="2" x14ac:dyDescent="0.2">
      <c r="A375" s="336">
        <v>181</v>
      </c>
      <c r="B375" s="337" t="s">
        <v>3586</v>
      </c>
      <c r="C375" s="338" t="s">
        <v>3786</v>
      </c>
      <c r="D375" s="339" t="s">
        <v>3787</v>
      </c>
      <c r="E375" s="337" t="s">
        <v>3310</v>
      </c>
      <c r="F375" s="340">
        <v>1</v>
      </c>
      <c r="G375" s="341"/>
      <c r="H375" s="342">
        <f t="shared" si="5"/>
        <v>0</v>
      </c>
    </row>
    <row r="376" spans="1:8" s="343" customFormat="1" outlineLevel="2" x14ac:dyDescent="0.2">
      <c r="A376" s="336">
        <v>182</v>
      </c>
      <c r="B376" s="337" t="s">
        <v>3586</v>
      </c>
      <c r="C376" s="338" t="s">
        <v>3788</v>
      </c>
      <c r="D376" s="339" t="s">
        <v>3789</v>
      </c>
      <c r="E376" s="337" t="s">
        <v>3310</v>
      </c>
      <c r="F376" s="340">
        <v>1</v>
      </c>
      <c r="G376" s="341"/>
      <c r="H376" s="342">
        <f t="shared" si="5"/>
        <v>0</v>
      </c>
    </row>
    <row r="377" spans="1:8" s="343" customFormat="1" outlineLevel="2" x14ac:dyDescent="0.2">
      <c r="A377" s="336">
        <v>183</v>
      </c>
      <c r="B377" s="337" t="s">
        <v>3586</v>
      </c>
      <c r="C377" s="338" t="s">
        <v>3790</v>
      </c>
      <c r="D377" s="339" t="s">
        <v>3791</v>
      </c>
      <c r="E377" s="337" t="s">
        <v>3310</v>
      </c>
      <c r="F377" s="340">
        <v>3</v>
      </c>
      <c r="G377" s="341"/>
      <c r="H377" s="342">
        <f t="shared" si="5"/>
        <v>0</v>
      </c>
    </row>
    <row r="378" spans="1:8" s="343" customFormat="1" outlineLevel="2" x14ac:dyDescent="0.2">
      <c r="A378" s="336">
        <v>184</v>
      </c>
      <c r="B378" s="337" t="s">
        <v>3586</v>
      </c>
      <c r="C378" s="338" t="s">
        <v>3792</v>
      </c>
      <c r="D378" s="339" t="s">
        <v>3793</v>
      </c>
      <c r="E378" s="337" t="s">
        <v>3310</v>
      </c>
      <c r="F378" s="340">
        <v>1</v>
      </c>
      <c r="G378" s="341"/>
      <c r="H378" s="342">
        <f t="shared" si="5"/>
        <v>0</v>
      </c>
    </row>
    <row r="379" spans="1:8" s="343" customFormat="1" outlineLevel="2" x14ac:dyDescent="0.2">
      <c r="A379" s="336">
        <v>185</v>
      </c>
      <c r="B379" s="337" t="s">
        <v>3586</v>
      </c>
      <c r="C379" s="338" t="s">
        <v>3794</v>
      </c>
      <c r="D379" s="339" t="s">
        <v>3795</v>
      </c>
      <c r="E379" s="337" t="s">
        <v>3310</v>
      </c>
      <c r="F379" s="340">
        <v>2</v>
      </c>
      <c r="G379" s="341"/>
      <c r="H379" s="342">
        <f t="shared" si="5"/>
        <v>0</v>
      </c>
    </row>
    <row r="380" spans="1:8" s="343" customFormat="1" outlineLevel="2" x14ac:dyDescent="0.2">
      <c r="A380" s="336">
        <v>186</v>
      </c>
      <c r="B380" s="337" t="s">
        <v>3586</v>
      </c>
      <c r="C380" s="338" t="s">
        <v>3796</v>
      </c>
      <c r="D380" s="339" t="s">
        <v>3797</v>
      </c>
      <c r="E380" s="337" t="s">
        <v>3310</v>
      </c>
      <c r="F380" s="340">
        <v>1</v>
      </c>
      <c r="G380" s="341"/>
      <c r="H380" s="342">
        <f t="shared" si="5"/>
        <v>0</v>
      </c>
    </row>
    <row r="381" spans="1:8" s="343" customFormat="1" outlineLevel="2" x14ac:dyDescent="0.2">
      <c r="A381" s="336">
        <v>187</v>
      </c>
      <c r="B381" s="337" t="s">
        <v>3586</v>
      </c>
      <c r="C381" s="338" t="s">
        <v>3798</v>
      </c>
      <c r="D381" s="339" t="s">
        <v>3799</v>
      </c>
      <c r="E381" s="337" t="s">
        <v>3310</v>
      </c>
      <c r="F381" s="340">
        <v>1</v>
      </c>
      <c r="G381" s="341"/>
      <c r="H381" s="342">
        <f t="shared" si="5"/>
        <v>0</v>
      </c>
    </row>
    <row r="382" spans="1:8" s="343" customFormat="1" outlineLevel="2" x14ac:dyDescent="0.2">
      <c r="A382" s="336">
        <v>188</v>
      </c>
      <c r="B382" s="337" t="s">
        <v>3586</v>
      </c>
      <c r="C382" s="338" t="s">
        <v>3800</v>
      </c>
      <c r="D382" s="339" t="s">
        <v>3801</v>
      </c>
      <c r="E382" s="337" t="s">
        <v>3310</v>
      </c>
      <c r="F382" s="340">
        <v>1</v>
      </c>
      <c r="G382" s="341"/>
      <c r="H382" s="342">
        <f t="shared" si="5"/>
        <v>0</v>
      </c>
    </row>
    <row r="383" spans="1:8" s="343" customFormat="1" outlineLevel="2" x14ac:dyDescent="0.2">
      <c r="A383" s="336">
        <v>189</v>
      </c>
      <c r="B383" s="337" t="s">
        <v>3586</v>
      </c>
      <c r="C383" s="338" t="s">
        <v>3802</v>
      </c>
      <c r="D383" s="339" t="s">
        <v>3803</v>
      </c>
      <c r="E383" s="337" t="s">
        <v>3310</v>
      </c>
      <c r="F383" s="340">
        <v>2</v>
      </c>
      <c r="G383" s="341"/>
      <c r="H383" s="342">
        <f t="shared" si="5"/>
        <v>0</v>
      </c>
    </row>
    <row r="384" spans="1:8" s="343" customFormat="1" outlineLevel="2" x14ac:dyDescent="0.2">
      <c r="A384" s="336">
        <v>190</v>
      </c>
      <c r="B384" s="337" t="s">
        <v>3586</v>
      </c>
      <c r="C384" s="338" t="s">
        <v>3804</v>
      </c>
      <c r="D384" s="339" t="s">
        <v>3805</v>
      </c>
      <c r="E384" s="337" t="s">
        <v>3310</v>
      </c>
      <c r="F384" s="340">
        <v>1</v>
      </c>
      <c r="G384" s="341"/>
      <c r="H384" s="342">
        <f t="shared" si="5"/>
        <v>0</v>
      </c>
    </row>
    <row r="385" spans="1:8" s="343" customFormat="1" outlineLevel="2" x14ac:dyDescent="0.2">
      <c r="A385" s="336">
        <v>191</v>
      </c>
      <c r="B385" s="337" t="s">
        <v>3586</v>
      </c>
      <c r="C385" s="338" t="s">
        <v>3806</v>
      </c>
      <c r="D385" s="339" t="s">
        <v>3807</v>
      </c>
      <c r="E385" s="337" t="s">
        <v>3310</v>
      </c>
      <c r="F385" s="340">
        <v>1</v>
      </c>
      <c r="G385" s="341"/>
      <c r="H385" s="342">
        <f t="shared" si="5"/>
        <v>0</v>
      </c>
    </row>
    <row r="386" spans="1:8" s="335" customFormat="1" outlineLevel="2" x14ac:dyDescent="0.2">
      <c r="A386" s="344">
        <v>192</v>
      </c>
      <c r="B386" s="329" t="s">
        <v>3583</v>
      </c>
      <c r="C386" s="330" t="s">
        <v>3708</v>
      </c>
      <c r="D386" s="331" t="s">
        <v>3709</v>
      </c>
      <c r="E386" s="329" t="s">
        <v>2736</v>
      </c>
      <c r="F386" s="332">
        <v>6</v>
      </c>
      <c r="G386" s="333"/>
      <c r="H386" s="334">
        <f t="shared" si="5"/>
        <v>0</v>
      </c>
    </row>
    <row r="387" spans="1:8" s="335" customFormat="1" outlineLevel="2" x14ac:dyDescent="0.2">
      <c r="A387" s="344">
        <v>193</v>
      </c>
      <c r="B387" s="329" t="s">
        <v>3583</v>
      </c>
      <c r="C387" s="330" t="s">
        <v>3710</v>
      </c>
      <c r="D387" s="331" t="s">
        <v>3711</v>
      </c>
      <c r="E387" s="329" t="s">
        <v>2736</v>
      </c>
      <c r="F387" s="332">
        <v>6</v>
      </c>
      <c r="G387" s="333"/>
      <c r="H387" s="334">
        <f t="shared" ref="H387" si="6">F387*G387</f>
        <v>0</v>
      </c>
    </row>
    <row r="388" spans="1:8" outlineLevel="2" x14ac:dyDescent="0.2"/>
    <row r="389" spans="1:8" s="327" customFormat="1" ht="16.5" customHeight="1" outlineLevel="1" x14ac:dyDescent="0.2">
      <c r="A389" s="322"/>
      <c r="B389" s="323"/>
      <c r="C389" s="323" t="s">
        <v>4323</v>
      </c>
      <c r="D389" s="323" t="s">
        <v>3808</v>
      </c>
      <c r="E389" s="324"/>
      <c r="F389" s="325"/>
      <c r="G389" s="326"/>
      <c r="H389" s="326">
        <f>SUBTOTAL(9,H390:H430)</f>
        <v>0</v>
      </c>
    </row>
    <row r="390" spans="1:8" s="335" customFormat="1" outlineLevel="2" x14ac:dyDescent="0.2">
      <c r="A390" s="344">
        <v>1</v>
      </c>
      <c r="B390" s="329" t="s">
        <v>3583</v>
      </c>
      <c r="C390" s="330" t="s">
        <v>3668</v>
      </c>
      <c r="D390" s="331" t="s">
        <v>3809</v>
      </c>
      <c r="E390" s="329" t="s">
        <v>26</v>
      </c>
      <c r="F390" s="332">
        <v>1</v>
      </c>
      <c r="G390" s="333"/>
      <c r="H390" s="334">
        <f t="shared" ref="H390:H429" si="7">F390*G390</f>
        <v>0</v>
      </c>
    </row>
    <row r="391" spans="1:8" s="343" customFormat="1" outlineLevel="2" x14ac:dyDescent="0.2">
      <c r="A391" s="336">
        <v>2</v>
      </c>
      <c r="B391" s="337" t="s">
        <v>3586</v>
      </c>
      <c r="C391" s="338" t="s">
        <v>3587</v>
      </c>
      <c r="D391" s="339" t="s">
        <v>3588</v>
      </c>
      <c r="E391" s="337" t="s">
        <v>2736</v>
      </c>
      <c r="F391" s="340">
        <v>1</v>
      </c>
      <c r="G391" s="341"/>
      <c r="H391" s="342">
        <f t="shared" si="7"/>
        <v>0</v>
      </c>
    </row>
    <row r="392" spans="1:8" s="343" customFormat="1" outlineLevel="2" x14ac:dyDescent="0.2">
      <c r="A392" s="336">
        <v>3</v>
      </c>
      <c r="B392" s="337" t="s">
        <v>3586</v>
      </c>
      <c r="C392" s="338" t="s">
        <v>3589</v>
      </c>
      <c r="D392" s="339" t="s">
        <v>3590</v>
      </c>
      <c r="E392" s="337" t="s">
        <v>2736</v>
      </c>
      <c r="F392" s="340">
        <v>1</v>
      </c>
      <c r="G392" s="341"/>
      <c r="H392" s="342">
        <f t="shared" si="7"/>
        <v>0</v>
      </c>
    </row>
    <row r="393" spans="1:8" s="343" customFormat="1" outlineLevel="2" x14ac:dyDescent="0.2">
      <c r="A393" s="336">
        <v>4</v>
      </c>
      <c r="B393" s="337" t="s">
        <v>3586</v>
      </c>
      <c r="C393" s="338" t="s">
        <v>3725</v>
      </c>
      <c r="D393" s="339" t="s">
        <v>3726</v>
      </c>
      <c r="E393" s="337" t="s">
        <v>2736</v>
      </c>
      <c r="F393" s="340">
        <v>1</v>
      </c>
      <c r="G393" s="341"/>
      <c r="H393" s="342">
        <f t="shared" si="7"/>
        <v>0</v>
      </c>
    </row>
    <row r="394" spans="1:8" s="343" customFormat="1" outlineLevel="2" x14ac:dyDescent="0.2">
      <c r="A394" s="336">
        <v>5</v>
      </c>
      <c r="B394" s="337" t="s">
        <v>3586</v>
      </c>
      <c r="C394" s="338" t="s">
        <v>3810</v>
      </c>
      <c r="D394" s="339" t="s">
        <v>3811</v>
      </c>
      <c r="E394" s="337" t="s">
        <v>2736</v>
      </c>
      <c r="F394" s="340">
        <v>17</v>
      </c>
      <c r="G394" s="341"/>
      <c r="H394" s="342">
        <f t="shared" si="7"/>
        <v>0</v>
      </c>
    </row>
    <row r="395" spans="1:8" s="343" customFormat="1" outlineLevel="2" x14ac:dyDescent="0.2">
      <c r="A395" s="336">
        <v>6</v>
      </c>
      <c r="B395" s="337" t="s">
        <v>3586</v>
      </c>
      <c r="C395" s="338" t="s">
        <v>3595</v>
      </c>
      <c r="D395" s="339" t="s">
        <v>3596</v>
      </c>
      <c r="E395" s="337" t="s">
        <v>2736</v>
      </c>
      <c r="F395" s="340">
        <v>19</v>
      </c>
      <c r="G395" s="341"/>
      <c r="H395" s="342">
        <f t="shared" si="7"/>
        <v>0</v>
      </c>
    </row>
    <row r="396" spans="1:8" s="343" customFormat="1" outlineLevel="2" x14ac:dyDescent="0.2">
      <c r="A396" s="336">
        <v>7</v>
      </c>
      <c r="B396" s="337" t="s">
        <v>3586</v>
      </c>
      <c r="C396" s="338" t="s">
        <v>3597</v>
      </c>
      <c r="D396" s="339" t="s">
        <v>3598</v>
      </c>
      <c r="E396" s="337" t="s">
        <v>2736</v>
      </c>
      <c r="F396" s="340">
        <v>3</v>
      </c>
      <c r="G396" s="341"/>
      <c r="H396" s="342">
        <f t="shared" si="7"/>
        <v>0</v>
      </c>
    </row>
    <row r="397" spans="1:8" s="343" customFormat="1" outlineLevel="2" x14ac:dyDescent="0.2">
      <c r="A397" s="336">
        <v>8</v>
      </c>
      <c r="B397" s="337" t="s">
        <v>3586</v>
      </c>
      <c r="C397" s="338" t="s">
        <v>3603</v>
      </c>
      <c r="D397" s="339" t="s">
        <v>3604</v>
      </c>
      <c r="E397" s="337" t="s">
        <v>2736</v>
      </c>
      <c r="F397" s="340">
        <v>1</v>
      </c>
      <c r="G397" s="341"/>
      <c r="H397" s="342">
        <f t="shared" si="7"/>
        <v>0</v>
      </c>
    </row>
    <row r="398" spans="1:8" s="343" customFormat="1" outlineLevel="2" x14ac:dyDescent="0.2">
      <c r="A398" s="336">
        <v>9</v>
      </c>
      <c r="B398" s="337" t="s">
        <v>3586</v>
      </c>
      <c r="C398" s="338" t="s">
        <v>3610</v>
      </c>
      <c r="D398" s="339" t="s">
        <v>3611</v>
      </c>
      <c r="E398" s="337" t="s">
        <v>2736</v>
      </c>
      <c r="F398" s="340">
        <v>1</v>
      </c>
      <c r="G398" s="341"/>
      <c r="H398" s="342">
        <f t="shared" si="7"/>
        <v>0</v>
      </c>
    </row>
    <row r="399" spans="1:8" s="343" customFormat="1" outlineLevel="2" x14ac:dyDescent="0.2">
      <c r="A399" s="336">
        <v>10</v>
      </c>
      <c r="B399" s="337" t="s">
        <v>3586</v>
      </c>
      <c r="C399" s="338" t="s">
        <v>3612</v>
      </c>
      <c r="D399" s="339" t="s">
        <v>3613</v>
      </c>
      <c r="E399" s="337" t="s">
        <v>2736</v>
      </c>
      <c r="F399" s="340">
        <v>1</v>
      </c>
      <c r="G399" s="341"/>
      <c r="H399" s="342">
        <f t="shared" si="7"/>
        <v>0</v>
      </c>
    </row>
    <row r="400" spans="1:8" s="343" customFormat="1" outlineLevel="2" x14ac:dyDescent="0.2">
      <c r="A400" s="336">
        <v>11</v>
      </c>
      <c r="B400" s="337" t="s">
        <v>3586</v>
      </c>
      <c r="C400" s="338" t="s">
        <v>3614</v>
      </c>
      <c r="D400" s="339" t="s">
        <v>3615</v>
      </c>
      <c r="E400" s="337" t="s">
        <v>2736</v>
      </c>
      <c r="F400" s="340">
        <v>1</v>
      </c>
      <c r="G400" s="341"/>
      <c r="H400" s="342">
        <f t="shared" si="7"/>
        <v>0</v>
      </c>
    </row>
    <row r="401" spans="1:8" s="343" customFormat="1" outlineLevel="2" x14ac:dyDescent="0.2">
      <c r="A401" s="336">
        <v>12</v>
      </c>
      <c r="B401" s="337" t="s">
        <v>3586</v>
      </c>
      <c r="C401" s="338" t="s">
        <v>3616</v>
      </c>
      <c r="D401" s="339" t="s">
        <v>3617</v>
      </c>
      <c r="E401" s="337" t="s">
        <v>2736</v>
      </c>
      <c r="F401" s="340">
        <v>2</v>
      </c>
      <c r="G401" s="341"/>
      <c r="H401" s="342">
        <f t="shared" si="7"/>
        <v>0</v>
      </c>
    </row>
    <row r="402" spans="1:8" s="343" customFormat="1" outlineLevel="2" x14ac:dyDescent="0.2">
      <c r="A402" s="336">
        <v>13</v>
      </c>
      <c r="B402" s="337" t="s">
        <v>3586</v>
      </c>
      <c r="C402" s="338" t="s">
        <v>3618</v>
      </c>
      <c r="D402" s="339" t="s">
        <v>3619</v>
      </c>
      <c r="E402" s="337" t="s">
        <v>2736</v>
      </c>
      <c r="F402" s="340">
        <v>2</v>
      </c>
      <c r="G402" s="341"/>
      <c r="H402" s="342">
        <f t="shared" si="7"/>
        <v>0</v>
      </c>
    </row>
    <row r="403" spans="1:8" s="343" customFormat="1" outlineLevel="2" x14ac:dyDescent="0.2">
      <c r="A403" s="336">
        <v>14</v>
      </c>
      <c r="B403" s="337" t="s">
        <v>3586</v>
      </c>
      <c r="C403" s="338" t="s">
        <v>3658</v>
      </c>
      <c r="D403" s="339" t="s">
        <v>3659</v>
      </c>
      <c r="E403" s="337" t="s">
        <v>2736</v>
      </c>
      <c r="F403" s="340">
        <v>2</v>
      </c>
      <c r="G403" s="341"/>
      <c r="H403" s="342">
        <f t="shared" si="7"/>
        <v>0</v>
      </c>
    </row>
    <row r="404" spans="1:8" s="343" customFormat="1" outlineLevel="2" x14ac:dyDescent="0.2">
      <c r="A404" s="336">
        <v>15</v>
      </c>
      <c r="B404" s="337" t="s">
        <v>3586</v>
      </c>
      <c r="C404" s="338" t="s">
        <v>3616</v>
      </c>
      <c r="D404" s="339" t="s">
        <v>3617</v>
      </c>
      <c r="E404" s="337" t="s">
        <v>2736</v>
      </c>
      <c r="F404" s="340">
        <v>1</v>
      </c>
      <c r="G404" s="341"/>
      <c r="H404" s="342">
        <f t="shared" si="7"/>
        <v>0</v>
      </c>
    </row>
    <row r="405" spans="1:8" s="343" customFormat="1" outlineLevel="2" x14ac:dyDescent="0.2">
      <c r="A405" s="336">
        <v>16</v>
      </c>
      <c r="B405" s="337" t="s">
        <v>3586</v>
      </c>
      <c r="C405" s="338" t="s">
        <v>3618</v>
      </c>
      <c r="D405" s="339" t="s">
        <v>3619</v>
      </c>
      <c r="E405" s="337" t="s">
        <v>2736</v>
      </c>
      <c r="F405" s="340">
        <v>1</v>
      </c>
      <c r="G405" s="341"/>
      <c r="H405" s="342">
        <f t="shared" si="7"/>
        <v>0</v>
      </c>
    </row>
    <row r="406" spans="1:8" s="343" customFormat="1" outlineLevel="2" x14ac:dyDescent="0.2">
      <c r="A406" s="336">
        <v>17</v>
      </c>
      <c r="B406" s="337" t="s">
        <v>3586</v>
      </c>
      <c r="C406" s="338" t="s">
        <v>3620</v>
      </c>
      <c r="D406" s="339" t="s">
        <v>3621</v>
      </c>
      <c r="E406" s="337" t="s">
        <v>2736</v>
      </c>
      <c r="F406" s="340">
        <v>1</v>
      </c>
      <c r="G406" s="341"/>
      <c r="H406" s="342">
        <f t="shared" si="7"/>
        <v>0</v>
      </c>
    </row>
    <row r="407" spans="1:8" s="343" customFormat="1" outlineLevel="2" x14ac:dyDescent="0.2">
      <c r="A407" s="336">
        <v>18</v>
      </c>
      <c r="B407" s="337" t="s">
        <v>3586</v>
      </c>
      <c r="C407" s="338" t="s">
        <v>3622</v>
      </c>
      <c r="D407" s="339" t="s">
        <v>3623</v>
      </c>
      <c r="E407" s="337" t="s">
        <v>2736</v>
      </c>
      <c r="F407" s="340">
        <v>1</v>
      </c>
      <c r="G407" s="341"/>
      <c r="H407" s="342">
        <f t="shared" si="7"/>
        <v>0</v>
      </c>
    </row>
    <row r="408" spans="1:8" s="343" customFormat="1" outlineLevel="2" x14ac:dyDescent="0.2">
      <c r="A408" s="336">
        <v>19</v>
      </c>
      <c r="B408" s="337" t="s">
        <v>3586</v>
      </c>
      <c r="C408" s="338" t="s">
        <v>3624</v>
      </c>
      <c r="D408" s="339" t="s">
        <v>3625</v>
      </c>
      <c r="E408" s="337" t="s">
        <v>2736</v>
      </c>
      <c r="F408" s="340">
        <v>1</v>
      </c>
      <c r="G408" s="341"/>
      <c r="H408" s="342">
        <f t="shared" si="7"/>
        <v>0</v>
      </c>
    </row>
    <row r="409" spans="1:8" s="343" customFormat="1" outlineLevel="2" x14ac:dyDescent="0.2">
      <c r="A409" s="336">
        <v>20</v>
      </c>
      <c r="B409" s="337" t="s">
        <v>3586</v>
      </c>
      <c r="C409" s="338" t="s">
        <v>3674</v>
      </c>
      <c r="D409" s="339" t="s">
        <v>3675</v>
      </c>
      <c r="E409" s="337" t="s">
        <v>2736</v>
      </c>
      <c r="F409" s="340">
        <v>1</v>
      </c>
      <c r="G409" s="341"/>
      <c r="H409" s="342">
        <f t="shared" si="7"/>
        <v>0</v>
      </c>
    </row>
    <row r="410" spans="1:8" s="343" customFormat="1" outlineLevel="2" x14ac:dyDescent="0.2">
      <c r="A410" s="336">
        <v>21</v>
      </c>
      <c r="B410" s="337" t="s">
        <v>3586</v>
      </c>
      <c r="C410" s="338" t="s">
        <v>3676</v>
      </c>
      <c r="D410" s="339" t="s">
        <v>3677</v>
      </c>
      <c r="E410" s="337" t="s">
        <v>2736</v>
      </c>
      <c r="F410" s="340">
        <v>1</v>
      </c>
      <c r="G410" s="341"/>
      <c r="H410" s="342">
        <f t="shared" si="7"/>
        <v>0</v>
      </c>
    </row>
    <row r="411" spans="1:8" s="343" customFormat="1" outlineLevel="2" x14ac:dyDescent="0.2">
      <c r="A411" s="336">
        <v>22</v>
      </c>
      <c r="B411" s="337" t="s">
        <v>3586</v>
      </c>
      <c r="C411" s="338" t="s">
        <v>3678</v>
      </c>
      <c r="D411" s="339" t="s">
        <v>3679</v>
      </c>
      <c r="E411" s="337" t="s">
        <v>2736</v>
      </c>
      <c r="F411" s="340">
        <v>1</v>
      </c>
      <c r="G411" s="341"/>
      <c r="H411" s="342">
        <f t="shared" si="7"/>
        <v>0</v>
      </c>
    </row>
    <row r="412" spans="1:8" s="343" customFormat="1" outlineLevel="2" x14ac:dyDescent="0.2">
      <c r="A412" s="336">
        <v>23</v>
      </c>
      <c r="B412" s="337" t="s">
        <v>3586</v>
      </c>
      <c r="C412" s="338" t="s">
        <v>3680</v>
      </c>
      <c r="D412" s="339" t="s">
        <v>3681</v>
      </c>
      <c r="E412" s="337" t="s">
        <v>2736</v>
      </c>
      <c r="F412" s="340">
        <v>1</v>
      </c>
      <c r="G412" s="341"/>
      <c r="H412" s="342">
        <f t="shared" si="7"/>
        <v>0</v>
      </c>
    </row>
    <row r="413" spans="1:8" s="343" customFormat="1" outlineLevel="2" x14ac:dyDescent="0.2">
      <c r="A413" s="336">
        <v>24</v>
      </c>
      <c r="B413" s="337" t="s">
        <v>3586</v>
      </c>
      <c r="C413" s="338" t="s">
        <v>3682</v>
      </c>
      <c r="D413" s="339" t="s">
        <v>3683</v>
      </c>
      <c r="E413" s="337" t="s">
        <v>2736</v>
      </c>
      <c r="F413" s="340">
        <v>1</v>
      </c>
      <c r="G413" s="341"/>
      <c r="H413" s="342">
        <f t="shared" si="7"/>
        <v>0</v>
      </c>
    </row>
    <row r="414" spans="1:8" s="343" customFormat="1" outlineLevel="2" x14ac:dyDescent="0.2">
      <c r="A414" s="336">
        <v>25</v>
      </c>
      <c r="B414" s="337" t="s">
        <v>3586</v>
      </c>
      <c r="C414" s="338" t="s">
        <v>3664</v>
      </c>
      <c r="D414" s="339" t="s">
        <v>3665</v>
      </c>
      <c r="E414" s="337" t="s">
        <v>2736</v>
      </c>
      <c r="F414" s="340">
        <v>1</v>
      </c>
      <c r="G414" s="341"/>
      <c r="H414" s="342">
        <f t="shared" si="7"/>
        <v>0</v>
      </c>
    </row>
    <row r="415" spans="1:8" s="343" customFormat="1" outlineLevel="2" x14ac:dyDescent="0.2">
      <c r="A415" s="336">
        <v>26</v>
      </c>
      <c r="B415" s="337" t="s">
        <v>3586</v>
      </c>
      <c r="C415" s="338" t="s">
        <v>3616</v>
      </c>
      <c r="D415" s="339" t="s">
        <v>3617</v>
      </c>
      <c r="E415" s="337" t="s">
        <v>2736</v>
      </c>
      <c r="F415" s="340">
        <v>1</v>
      </c>
      <c r="G415" s="341"/>
      <c r="H415" s="342">
        <f t="shared" si="7"/>
        <v>0</v>
      </c>
    </row>
    <row r="416" spans="1:8" s="343" customFormat="1" outlineLevel="2" x14ac:dyDescent="0.2">
      <c r="A416" s="336">
        <v>27</v>
      </c>
      <c r="B416" s="337" t="s">
        <v>3586</v>
      </c>
      <c r="C416" s="338" t="s">
        <v>3618</v>
      </c>
      <c r="D416" s="339" t="s">
        <v>3619</v>
      </c>
      <c r="E416" s="337" t="s">
        <v>2736</v>
      </c>
      <c r="F416" s="340">
        <v>1</v>
      </c>
      <c r="G416" s="341"/>
      <c r="H416" s="342">
        <f t="shared" si="7"/>
        <v>0</v>
      </c>
    </row>
    <row r="417" spans="1:8" s="343" customFormat="1" outlineLevel="2" x14ac:dyDescent="0.2">
      <c r="A417" s="336">
        <v>28</v>
      </c>
      <c r="B417" s="337" t="s">
        <v>3586</v>
      </c>
      <c r="C417" s="338" t="s">
        <v>3620</v>
      </c>
      <c r="D417" s="339" t="s">
        <v>3621</v>
      </c>
      <c r="E417" s="337" t="s">
        <v>2736</v>
      </c>
      <c r="F417" s="340">
        <v>1</v>
      </c>
      <c r="G417" s="341"/>
      <c r="H417" s="342">
        <f t="shared" si="7"/>
        <v>0</v>
      </c>
    </row>
    <row r="418" spans="1:8" s="343" customFormat="1" outlineLevel="2" x14ac:dyDescent="0.2">
      <c r="A418" s="336">
        <v>29</v>
      </c>
      <c r="B418" s="337" t="s">
        <v>3586</v>
      </c>
      <c r="C418" s="338" t="s">
        <v>3622</v>
      </c>
      <c r="D418" s="339" t="s">
        <v>3623</v>
      </c>
      <c r="E418" s="337" t="s">
        <v>2736</v>
      </c>
      <c r="F418" s="340">
        <v>1</v>
      </c>
      <c r="G418" s="341"/>
      <c r="H418" s="342">
        <f t="shared" si="7"/>
        <v>0</v>
      </c>
    </row>
    <row r="419" spans="1:8" s="343" customFormat="1" outlineLevel="2" x14ac:dyDescent="0.2">
      <c r="A419" s="336">
        <v>30</v>
      </c>
      <c r="B419" s="337" t="s">
        <v>3586</v>
      </c>
      <c r="C419" s="338" t="s">
        <v>3684</v>
      </c>
      <c r="D419" s="339" t="s">
        <v>3685</v>
      </c>
      <c r="E419" s="337" t="s">
        <v>2736</v>
      </c>
      <c r="F419" s="340">
        <v>1</v>
      </c>
      <c r="G419" s="341"/>
      <c r="H419" s="342">
        <f t="shared" si="7"/>
        <v>0</v>
      </c>
    </row>
    <row r="420" spans="1:8" s="343" customFormat="1" outlineLevel="2" x14ac:dyDescent="0.2">
      <c r="A420" s="336">
        <v>31</v>
      </c>
      <c r="B420" s="337" t="s">
        <v>3586</v>
      </c>
      <c r="C420" s="338" t="s">
        <v>3686</v>
      </c>
      <c r="D420" s="339" t="s">
        <v>3687</v>
      </c>
      <c r="E420" s="337" t="s">
        <v>2736</v>
      </c>
      <c r="F420" s="340">
        <v>1</v>
      </c>
      <c r="G420" s="341"/>
      <c r="H420" s="342">
        <f t="shared" si="7"/>
        <v>0</v>
      </c>
    </row>
    <row r="421" spans="1:8" s="456" customFormat="1" outlineLevel="2" x14ac:dyDescent="0.2">
      <c r="A421" s="448">
        <v>32</v>
      </c>
      <c r="B421" s="449" t="s">
        <v>3586</v>
      </c>
      <c r="C421" s="450" t="s">
        <v>3688</v>
      </c>
      <c r="D421" s="451" t="s">
        <v>3689</v>
      </c>
      <c r="E421" s="449" t="s">
        <v>2736</v>
      </c>
      <c r="F421" s="452">
        <v>1</v>
      </c>
      <c r="G421" s="453"/>
      <c r="H421" s="454">
        <f t="shared" si="7"/>
        <v>0</v>
      </c>
    </row>
    <row r="422" spans="1:8" s="456" customFormat="1" outlineLevel="2" x14ac:dyDescent="0.2">
      <c r="A422" s="448">
        <v>33</v>
      </c>
      <c r="B422" s="449" t="s">
        <v>3586</v>
      </c>
      <c r="C422" s="450" t="s">
        <v>3690</v>
      </c>
      <c r="D422" s="451" t="s">
        <v>3691</v>
      </c>
      <c r="E422" s="449" t="s">
        <v>2736</v>
      </c>
      <c r="F422" s="452">
        <v>1</v>
      </c>
      <c r="G422" s="453"/>
      <c r="H422" s="454">
        <f t="shared" si="7"/>
        <v>0</v>
      </c>
    </row>
    <row r="423" spans="1:8" s="456" customFormat="1" outlineLevel="2" x14ac:dyDescent="0.2">
      <c r="A423" s="448">
        <v>34</v>
      </c>
      <c r="B423" s="449" t="s">
        <v>3586</v>
      </c>
      <c r="C423" s="450" t="s">
        <v>3692</v>
      </c>
      <c r="D423" s="451" t="s">
        <v>3693</v>
      </c>
      <c r="E423" s="449" t="s">
        <v>2736</v>
      </c>
      <c r="F423" s="452">
        <v>1</v>
      </c>
      <c r="G423" s="453"/>
      <c r="H423" s="454">
        <f t="shared" si="7"/>
        <v>0</v>
      </c>
    </row>
    <row r="424" spans="1:8" s="456" customFormat="1" outlineLevel="2" x14ac:dyDescent="0.2">
      <c r="A424" s="448">
        <v>35</v>
      </c>
      <c r="B424" s="449" t="s">
        <v>3586</v>
      </c>
      <c r="C424" s="450" t="s">
        <v>3694</v>
      </c>
      <c r="D424" s="451" t="s">
        <v>3695</v>
      </c>
      <c r="E424" s="449" t="s">
        <v>2736</v>
      </c>
      <c r="F424" s="452">
        <v>1</v>
      </c>
      <c r="G424" s="453"/>
      <c r="H424" s="454">
        <f t="shared" si="7"/>
        <v>0</v>
      </c>
    </row>
    <row r="425" spans="1:8" s="447" customFormat="1" outlineLevel="2" x14ac:dyDescent="0.2">
      <c r="A425" s="440">
        <v>36</v>
      </c>
      <c r="B425" s="441" t="s">
        <v>3586</v>
      </c>
      <c r="C425" s="442" t="s">
        <v>3719</v>
      </c>
      <c r="D425" s="443" t="s">
        <v>3720</v>
      </c>
      <c r="E425" s="441" t="s">
        <v>2736</v>
      </c>
      <c r="F425" s="444">
        <v>2</v>
      </c>
      <c r="G425" s="445"/>
      <c r="H425" s="446">
        <f t="shared" si="7"/>
        <v>0</v>
      </c>
    </row>
    <row r="426" spans="1:8" s="412" customFormat="1" outlineLevel="2" x14ac:dyDescent="0.2">
      <c r="A426" s="404">
        <v>37</v>
      </c>
      <c r="B426" s="405" t="s">
        <v>3586</v>
      </c>
      <c r="C426" s="406" t="s">
        <v>3700</v>
      </c>
      <c r="D426" s="407" t="s">
        <v>3701</v>
      </c>
      <c r="E426" s="405" t="s">
        <v>2736</v>
      </c>
      <c r="F426" s="408">
        <v>1</v>
      </c>
      <c r="G426" s="409"/>
      <c r="H426" s="410">
        <f t="shared" si="7"/>
        <v>0</v>
      </c>
    </row>
    <row r="427" spans="1:8" s="421" customFormat="1" outlineLevel="2" x14ac:dyDescent="0.2">
      <c r="A427" s="413">
        <v>38</v>
      </c>
      <c r="B427" s="414" t="s">
        <v>3586</v>
      </c>
      <c r="C427" s="415" t="s">
        <v>3666</v>
      </c>
      <c r="D427" s="416" t="s">
        <v>3667</v>
      </c>
      <c r="E427" s="414" t="s">
        <v>2736</v>
      </c>
      <c r="F427" s="417">
        <v>2</v>
      </c>
      <c r="G427" s="418"/>
      <c r="H427" s="419">
        <f t="shared" si="7"/>
        <v>0</v>
      </c>
    </row>
    <row r="428" spans="1:8" s="335" customFormat="1" outlineLevel="2" x14ac:dyDescent="0.2">
      <c r="A428" s="344">
        <v>39</v>
      </c>
      <c r="B428" s="329" t="s">
        <v>3583</v>
      </c>
      <c r="C428" s="330" t="s">
        <v>3708</v>
      </c>
      <c r="D428" s="331" t="s">
        <v>3709</v>
      </c>
      <c r="E428" s="329" t="s">
        <v>2736</v>
      </c>
      <c r="F428" s="332">
        <v>1</v>
      </c>
      <c r="G428" s="333"/>
      <c r="H428" s="334">
        <f t="shared" si="7"/>
        <v>0</v>
      </c>
    </row>
    <row r="429" spans="1:8" s="335" customFormat="1" outlineLevel="2" x14ac:dyDescent="0.2">
      <c r="A429" s="344">
        <v>40</v>
      </c>
      <c r="B429" s="329" t="s">
        <v>3583</v>
      </c>
      <c r="C429" s="330" t="s">
        <v>3710</v>
      </c>
      <c r="D429" s="331" t="s">
        <v>3711</v>
      </c>
      <c r="E429" s="329" t="s">
        <v>2736</v>
      </c>
      <c r="F429" s="332">
        <v>1</v>
      </c>
      <c r="G429" s="333"/>
      <c r="H429" s="334">
        <f t="shared" si="7"/>
        <v>0</v>
      </c>
    </row>
    <row r="430" spans="1:8" outlineLevel="2" x14ac:dyDescent="0.2"/>
    <row r="431" spans="1:8" s="327" customFormat="1" ht="16.5" customHeight="1" outlineLevel="1" x14ac:dyDescent="0.2">
      <c r="A431" s="322"/>
      <c r="B431" s="323"/>
      <c r="C431" s="323" t="s">
        <v>4324</v>
      </c>
      <c r="D431" s="323" t="s">
        <v>3812</v>
      </c>
      <c r="E431" s="324"/>
      <c r="F431" s="325"/>
      <c r="G431" s="326"/>
      <c r="H431" s="326">
        <f>SUBTOTAL(9,H432:H580)</f>
        <v>0</v>
      </c>
    </row>
    <row r="432" spans="1:8" s="335" customFormat="1" outlineLevel="2" x14ac:dyDescent="0.2">
      <c r="A432" s="344">
        <v>1</v>
      </c>
      <c r="B432" s="329" t="s">
        <v>3583</v>
      </c>
      <c r="C432" s="330" t="s">
        <v>3713</v>
      </c>
      <c r="D432" s="331" t="s">
        <v>3813</v>
      </c>
      <c r="E432" s="329" t="s">
        <v>26</v>
      </c>
      <c r="F432" s="332">
        <v>1</v>
      </c>
      <c r="G432" s="333"/>
      <c r="H432" s="334">
        <f t="shared" ref="H432:H495" si="8">F432*G432</f>
        <v>0</v>
      </c>
    </row>
    <row r="433" spans="1:8" s="343" customFormat="1" outlineLevel="2" x14ac:dyDescent="0.2">
      <c r="A433" s="336">
        <v>2</v>
      </c>
      <c r="B433" s="337" t="s">
        <v>3586</v>
      </c>
      <c r="C433" s="338" t="s">
        <v>3587</v>
      </c>
      <c r="D433" s="339" t="s">
        <v>3588</v>
      </c>
      <c r="E433" s="337" t="s">
        <v>2736</v>
      </c>
      <c r="F433" s="340">
        <v>1</v>
      </c>
      <c r="G433" s="341"/>
      <c r="H433" s="342">
        <f t="shared" si="8"/>
        <v>0</v>
      </c>
    </row>
    <row r="434" spans="1:8" s="343" customFormat="1" outlineLevel="2" x14ac:dyDescent="0.2">
      <c r="A434" s="336">
        <v>3</v>
      </c>
      <c r="B434" s="337" t="s">
        <v>3586</v>
      </c>
      <c r="C434" s="338" t="s">
        <v>3589</v>
      </c>
      <c r="D434" s="339" t="s">
        <v>3590</v>
      </c>
      <c r="E434" s="337" t="s">
        <v>2736</v>
      </c>
      <c r="F434" s="340">
        <v>1</v>
      </c>
      <c r="G434" s="341"/>
      <c r="H434" s="342">
        <f t="shared" si="8"/>
        <v>0</v>
      </c>
    </row>
    <row r="435" spans="1:8" s="343" customFormat="1" outlineLevel="2" x14ac:dyDescent="0.2">
      <c r="A435" s="336">
        <v>4</v>
      </c>
      <c r="B435" s="337" t="s">
        <v>3586</v>
      </c>
      <c r="C435" s="338" t="s">
        <v>3670</v>
      </c>
      <c r="D435" s="339" t="s">
        <v>3671</v>
      </c>
      <c r="E435" s="337" t="s">
        <v>2736</v>
      </c>
      <c r="F435" s="340">
        <v>1</v>
      </c>
      <c r="G435" s="341"/>
      <c r="H435" s="342">
        <f t="shared" si="8"/>
        <v>0</v>
      </c>
    </row>
    <row r="436" spans="1:8" s="343" customFormat="1" outlineLevel="2" x14ac:dyDescent="0.2">
      <c r="A436" s="336">
        <v>5</v>
      </c>
      <c r="B436" s="337" t="s">
        <v>3586</v>
      </c>
      <c r="C436" s="338" t="s">
        <v>3722</v>
      </c>
      <c r="D436" s="339" t="s">
        <v>3723</v>
      </c>
      <c r="E436" s="337" t="s">
        <v>2736</v>
      </c>
      <c r="F436" s="340">
        <v>19</v>
      </c>
      <c r="G436" s="341"/>
      <c r="H436" s="342">
        <f t="shared" si="8"/>
        <v>0</v>
      </c>
    </row>
    <row r="437" spans="1:8" s="343" customFormat="1" outlineLevel="2" x14ac:dyDescent="0.2">
      <c r="A437" s="336">
        <v>6</v>
      </c>
      <c r="B437" s="337" t="s">
        <v>3586</v>
      </c>
      <c r="C437" s="338" t="s">
        <v>3814</v>
      </c>
      <c r="D437" s="339" t="s">
        <v>3815</v>
      </c>
      <c r="E437" s="337" t="s">
        <v>2736</v>
      </c>
      <c r="F437" s="340">
        <v>2</v>
      </c>
      <c r="G437" s="341"/>
      <c r="H437" s="342">
        <f t="shared" si="8"/>
        <v>0</v>
      </c>
    </row>
    <row r="438" spans="1:8" s="343" customFormat="1" outlineLevel="2" x14ac:dyDescent="0.2">
      <c r="A438" s="336">
        <v>7</v>
      </c>
      <c r="B438" s="337" t="s">
        <v>3586</v>
      </c>
      <c r="C438" s="338" t="s">
        <v>3595</v>
      </c>
      <c r="D438" s="339" t="s">
        <v>3596</v>
      </c>
      <c r="E438" s="337" t="s">
        <v>2736</v>
      </c>
      <c r="F438" s="340">
        <v>23</v>
      </c>
      <c r="G438" s="341"/>
      <c r="H438" s="342">
        <f t="shared" si="8"/>
        <v>0</v>
      </c>
    </row>
    <row r="439" spans="1:8" s="343" customFormat="1" outlineLevel="2" x14ac:dyDescent="0.2">
      <c r="A439" s="336">
        <v>8</v>
      </c>
      <c r="B439" s="337" t="s">
        <v>3586</v>
      </c>
      <c r="C439" s="338" t="s">
        <v>3610</v>
      </c>
      <c r="D439" s="339" t="s">
        <v>3611</v>
      </c>
      <c r="E439" s="337" t="s">
        <v>2736</v>
      </c>
      <c r="F439" s="340">
        <v>1</v>
      </c>
      <c r="G439" s="341"/>
      <c r="H439" s="342">
        <f t="shared" si="8"/>
        <v>0</v>
      </c>
    </row>
    <row r="440" spans="1:8" s="343" customFormat="1" outlineLevel="2" x14ac:dyDescent="0.2">
      <c r="A440" s="336">
        <v>9</v>
      </c>
      <c r="B440" s="337" t="s">
        <v>3586</v>
      </c>
      <c r="C440" s="338" t="s">
        <v>3612</v>
      </c>
      <c r="D440" s="339" t="s">
        <v>3613</v>
      </c>
      <c r="E440" s="337" t="s">
        <v>2736</v>
      </c>
      <c r="F440" s="340">
        <v>1</v>
      </c>
      <c r="G440" s="341"/>
      <c r="H440" s="342">
        <f t="shared" si="8"/>
        <v>0</v>
      </c>
    </row>
    <row r="441" spans="1:8" s="343" customFormat="1" outlineLevel="2" x14ac:dyDescent="0.2">
      <c r="A441" s="336">
        <v>10</v>
      </c>
      <c r="B441" s="337" t="s">
        <v>3586</v>
      </c>
      <c r="C441" s="338" t="s">
        <v>3614</v>
      </c>
      <c r="D441" s="339" t="s">
        <v>3615</v>
      </c>
      <c r="E441" s="337" t="s">
        <v>2736</v>
      </c>
      <c r="F441" s="340">
        <v>1</v>
      </c>
      <c r="G441" s="341"/>
      <c r="H441" s="342">
        <f t="shared" si="8"/>
        <v>0</v>
      </c>
    </row>
    <row r="442" spans="1:8" s="343" customFormat="1" outlineLevel="2" x14ac:dyDescent="0.2">
      <c r="A442" s="336">
        <v>11</v>
      </c>
      <c r="B442" s="337" t="s">
        <v>3586</v>
      </c>
      <c r="C442" s="338" t="s">
        <v>3616</v>
      </c>
      <c r="D442" s="339" t="s">
        <v>3617</v>
      </c>
      <c r="E442" s="337" t="s">
        <v>2736</v>
      </c>
      <c r="F442" s="340">
        <v>2</v>
      </c>
      <c r="G442" s="341"/>
      <c r="H442" s="342">
        <f t="shared" si="8"/>
        <v>0</v>
      </c>
    </row>
    <row r="443" spans="1:8" s="343" customFormat="1" outlineLevel="2" x14ac:dyDescent="0.2">
      <c r="A443" s="336">
        <v>12</v>
      </c>
      <c r="B443" s="337" t="s">
        <v>3586</v>
      </c>
      <c r="C443" s="338" t="s">
        <v>3618</v>
      </c>
      <c r="D443" s="339" t="s">
        <v>3619</v>
      </c>
      <c r="E443" s="337" t="s">
        <v>2736</v>
      </c>
      <c r="F443" s="340">
        <v>2</v>
      </c>
      <c r="G443" s="341"/>
      <c r="H443" s="342">
        <f t="shared" si="8"/>
        <v>0</v>
      </c>
    </row>
    <row r="444" spans="1:8" s="343" customFormat="1" outlineLevel="2" x14ac:dyDescent="0.2">
      <c r="A444" s="336">
        <v>13</v>
      </c>
      <c r="B444" s="337" t="s">
        <v>3586</v>
      </c>
      <c r="C444" s="338" t="s">
        <v>3658</v>
      </c>
      <c r="D444" s="339" t="s">
        <v>3659</v>
      </c>
      <c r="E444" s="337" t="s">
        <v>2736</v>
      </c>
      <c r="F444" s="340">
        <v>2</v>
      </c>
      <c r="G444" s="341"/>
      <c r="H444" s="342">
        <f t="shared" si="8"/>
        <v>0</v>
      </c>
    </row>
    <row r="445" spans="1:8" s="343" customFormat="1" outlineLevel="2" x14ac:dyDescent="0.2">
      <c r="A445" s="336">
        <v>14</v>
      </c>
      <c r="B445" s="337" t="s">
        <v>3586</v>
      </c>
      <c r="C445" s="338" t="s">
        <v>3616</v>
      </c>
      <c r="D445" s="339" t="s">
        <v>3617</v>
      </c>
      <c r="E445" s="337" t="s">
        <v>2736</v>
      </c>
      <c r="F445" s="340">
        <v>1</v>
      </c>
      <c r="G445" s="341"/>
      <c r="H445" s="342">
        <f t="shared" si="8"/>
        <v>0</v>
      </c>
    </row>
    <row r="446" spans="1:8" s="343" customFormat="1" outlineLevel="2" x14ac:dyDescent="0.2">
      <c r="A446" s="336">
        <v>15</v>
      </c>
      <c r="B446" s="337" t="s">
        <v>3586</v>
      </c>
      <c r="C446" s="338" t="s">
        <v>3618</v>
      </c>
      <c r="D446" s="339" t="s">
        <v>3619</v>
      </c>
      <c r="E446" s="337" t="s">
        <v>2736</v>
      </c>
      <c r="F446" s="340">
        <v>1</v>
      </c>
      <c r="G446" s="341"/>
      <c r="H446" s="342">
        <f t="shared" si="8"/>
        <v>0</v>
      </c>
    </row>
    <row r="447" spans="1:8" s="343" customFormat="1" outlineLevel="2" x14ac:dyDescent="0.2">
      <c r="A447" s="336">
        <v>16</v>
      </c>
      <c r="B447" s="337" t="s">
        <v>3586</v>
      </c>
      <c r="C447" s="338" t="s">
        <v>3620</v>
      </c>
      <c r="D447" s="339" t="s">
        <v>3621</v>
      </c>
      <c r="E447" s="337" t="s">
        <v>2736</v>
      </c>
      <c r="F447" s="340">
        <v>1</v>
      </c>
      <c r="G447" s="341"/>
      <c r="H447" s="342">
        <f t="shared" si="8"/>
        <v>0</v>
      </c>
    </row>
    <row r="448" spans="1:8" s="343" customFormat="1" outlineLevel="2" x14ac:dyDescent="0.2">
      <c r="A448" s="336">
        <v>17</v>
      </c>
      <c r="B448" s="337" t="s">
        <v>3586</v>
      </c>
      <c r="C448" s="338" t="s">
        <v>3622</v>
      </c>
      <c r="D448" s="339" t="s">
        <v>3623</v>
      </c>
      <c r="E448" s="337" t="s">
        <v>2736</v>
      </c>
      <c r="F448" s="340">
        <v>1</v>
      </c>
      <c r="G448" s="341"/>
      <c r="H448" s="342">
        <f t="shared" si="8"/>
        <v>0</v>
      </c>
    </row>
    <row r="449" spans="1:8" s="343" customFormat="1" outlineLevel="2" x14ac:dyDescent="0.2">
      <c r="A449" s="336">
        <v>18</v>
      </c>
      <c r="B449" s="337" t="s">
        <v>3586</v>
      </c>
      <c r="C449" s="338" t="s">
        <v>3624</v>
      </c>
      <c r="D449" s="339" t="s">
        <v>3625</v>
      </c>
      <c r="E449" s="337" t="s">
        <v>2736</v>
      </c>
      <c r="F449" s="340">
        <v>1</v>
      </c>
      <c r="G449" s="341"/>
      <c r="H449" s="342">
        <f t="shared" si="8"/>
        <v>0</v>
      </c>
    </row>
    <row r="450" spans="1:8" s="343" customFormat="1" outlineLevel="2" x14ac:dyDescent="0.2">
      <c r="A450" s="336">
        <v>19</v>
      </c>
      <c r="B450" s="337" t="s">
        <v>3586</v>
      </c>
      <c r="C450" s="338" t="s">
        <v>3674</v>
      </c>
      <c r="D450" s="339" t="s">
        <v>3675</v>
      </c>
      <c r="E450" s="337" t="s">
        <v>2736</v>
      </c>
      <c r="F450" s="340">
        <v>1</v>
      </c>
      <c r="G450" s="341"/>
      <c r="H450" s="342">
        <f t="shared" si="8"/>
        <v>0</v>
      </c>
    </row>
    <row r="451" spans="1:8" s="343" customFormat="1" outlineLevel="2" x14ac:dyDescent="0.2">
      <c r="A451" s="336">
        <v>20</v>
      </c>
      <c r="B451" s="337" t="s">
        <v>3586</v>
      </c>
      <c r="C451" s="338" t="s">
        <v>3676</v>
      </c>
      <c r="D451" s="339" t="s">
        <v>3677</v>
      </c>
      <c r="E451" s="337" t="s">
        <v>2736</v>
      </c>
      <c r="F451" s="340">
        <v>1</v>
      </c>
      <c r="G451" s="341"/>
      <c r="H451" s="342">
        <f t="shared" si="8"/>
        <v>0</v>
      </c>
    </row>
    <row r="452" spans="1:8" s="343" customFormat="1" outlineLevel="2" x14ac:dyDescent="0.2">
      <c r="A452" s="336">
        <v>21</v>
      </c>
      <c r="B452" s="337" t="s">
        <v>3586</v>
      </c>
      <c r="C452" s="338" t="s">
        <v>3678</v>
      </c>
      <c r="D452" s="339" t="s">
        <v>3679</v>
      </c>
      <c r="E452" s="337" t="s">
        <v>2736</v>
      </c>
      <c r="F452" s="340">
        <v>1</v>
      </c>
      <c r="G452" s="341"/>
      <c r="H452" s="342">
        <f t="shared" si="8"/>
        <v>0</v>
      </c>
    </row>
    <row r="453" spans="1:8" s="343" customFormat="1" outlineLevel="2" x14ac:dyDescent="0.2">
      <c r="A453" s="336">
        <v>22</v>
      </c>
      <c r="B453" s="337" t="s">
        <v>3586</v>
      </c>
      <c r="C453" s="338" t="s">
        <v>3680</v>
      </c>
      <c r="D453" s="339" t="s">
        <v>3681</v>
      </c>
      <c r="E453" s="337" t="s">
        <v>2736</v>
      </c>
      <c r="F453" s="340">
        <v>1</v>
      </c>
      <c r="G453" s="341"/>
      <c r="H453" s="342">
        <f t="shared" si="8"/>
        <v>0</v>
      </c>
    </row>
    <row r="454" spans="1:8" s="343" customFormat="1" outlineLevel="2" x14ac:dyDescent="0.2">
      <c r="A454" s="336">
        <v>23</v>
      </c>
      <c r="B454" s="337" t="s">
        <v>3586</v>
      </c>
      <c r="C454" s="338" t="s">
        <v>3682</v>
      </c>
      <c r="D454" s="339" t="s">
        <v>3683</v>
      </c>
      <c r="E454" s="337" t="s">
        <v>2736</v>
      </c>
      <c r="F454" s="340">
        <v>1</v>
      </c>
      <c r="G454" s="341"/>
      <c r="H454" s="342">
        <f t="shared" si="8"/>
        <v>0</v>
      </c>
    </row>
    <row r="455" spans="1:8" s="343" customFormat="1" outlineLevel="2" x14ac:dyDescent="0.2">
      <c r="A455" s="336">
        <v>24</v>
      </c>
      <c r="B455" s="337" t="s">
        <v>3586</v>
      </c>
      <c r="C455" s="338" t="s">
        <v>3664</v>
      </c>
      <c r="D455" s="339" t="s">
        <v>3665</v>
      </c>
      <c r="E455" s="337" t="s">
        <v>2736</v>
      </c>
      <c r="F455" s="340">
        <v>1</v>
      </c>
      <c r="G455" s="341"/>
      <c r="H455" s="342">
        <f t="shared" si="8"/>
        <v>0</v>
      </c>
    </row>
    <row r="456" spans="1:8" s="343" customFormat="1" outlineLevel="2" x14ac:dyDescent="0.2">
      <c r="A456" s="336">
        <v>25</v>
      </c>
      <c r="B456" s="337" t="s">
        <v>3586</v>
      </c>
      <c r="C456" s="338" t="s">
        <v>3616</v>
      </c>
      <c r="D456" s="339" t="s">
        <v>3617</v>
      </c>
      <c r="E456" s="337" t="s">
        <v>2736</v>
      </c>
      <c r="F456" s="340">
        <v>1</v>
      </c>
      <c r="G456" s="341"/>
      <c r="H456" s="342">
        <f t="shared" si="8"/>
        <v>0</v>
      </c>
    </row>
    <row r="457" spans="1:8" s="343" customFormat="1" outlineLevel="2" x14ac:dyDescent="0.2">
      <c r="A457" s="336">
        <v>26</v>
      </c>
      <c r="B457" s="337" t="s">
        <v>3586</v>
      </c>
      <c r="C457" s="338" t="s">
        <v>3618</v>
      </c>
      <c r="D457" s="339" t="s">
        <v>3619</v>
      </c>
      <c r="E457" s="337" t="s">
        <v>2736</v>
      </c>
      <c r="F457" s="340">
        <v>1</v>
      </c>
      <c r="G457" s="341"/>
      <c r="H457" s="342">
        <f t="shared" si="8"/>
        <v>0</v>
      </c>
    </row>
    <row r="458" spans="1:8" s="343" customFormat="1" outlineLevel="2" x14ac:dyDescent="0.2">
      <c r="A458" s="336">
        <v>27</v>
      </c>
      <c r="B458" s="337" t="s">
        <v>3586</v>
      </c>
      <c r="C458" s="338" t="s">
        <v>3620</v>
      </c>
      <c r="D458" s="339" t="s">
        <v>3621</v>
      </c>
      <c r="E458" s="337" t="s">
        <v>2736</v>
      </c>
      <c r="F458" s="340">
        <v>1</v>
      </c>
      <c r="G458" s="341"/>
      <c r="H458" s="342">
        <f t="shared" si="8"/>
        <v>0</v>
      </c>
    </row>
    <row r="459" spans="1:8" s="343" customFormat="1" outlineLevel="2" x14ac:dyDescent="0.2">
      <c r="A459" s="336">
        <v>28</v>
      </c>
      <c r="B459" s="337" t="s">
        <v>3586</v>
      </c>
      <c r="C459" s="338" t="s">
        <v>3622</v>
      </c>
      <c r="D459" s="339" t="s">
        <v>3623</v>
      </c>
      <c r="E459" s="337" t="s">
        <v>2736</v>
      </c>
      <c r="F459" s="340">
        <v>1</v>
      </c>
      <c r="G459" s="341"/>
      <c r="H459" s="342">
        <f t="shared" si="8"/>
        <v>0</v>
      </c>
    </row>
    <row r="460" spans="1:8" s="343" customFormat="1" outlineLevel="2" x14ac:dyDescent="0.2">
      <c r="A460" s="336">
        <v>29</v>
      </c>
      <c r="B460" s="337" t="s">
        <v>3586</v>
      </c>
      <c r="C460" s="338" t="s">
        <v>3684</v>
      </c>
      <c r="D460" s="339" t="s">
        <v>3685</v>
      </c>
      <c r="E460" s="337" t="s">
        <v>2736</v>
      </c>
      <c r="F460" s="340">
        <v>1</v>
      </c>
      <c r="G460" s="341"/>
      <c r="H460" s="342">
        <f t="shared" si="8"/>
        <v>0</v>
      </c>
    </row>
    <row r="461" spans="1:8" s="343" customFormat="1" outlineLevel="2" x14ac:dyDescent="0.2">
      <c r="A461" s="336">
        <v>30</v>
      </c>
      <c r="B461" s="337" t="s">
        <v>3586</v>
      </c>
      <c r="C461" s="338" t="s">
        <v>3686</v>
      </c>
      <c r="D461" s="339" t="s">
        <v>3687</v>
      </c>
      <c r="E461" s="337" t="s">
        <v>2736</v>
      </c>
      <c r="F461" s="340">
        <v>1</v>
      </c>
      <c r="G461" s="341"/>
      <c r="H461" s="342">
        <f t="shared" si="8"/>
        <v>0</v>
      </c>
    </row>
    <row r="462" spans="1:8" s="456" customFormat="1" outlineLevel="2" x14ac:dyDescent="0.2">
      <c r="A462" s="448">
        <v>31</v>
      </c>
      <c r="B462" s="449" t="s">
        <v>3586</v>
      </c>
      <c r="C462" s="450" t="s">
        <v>3688</v>
      </c>
      <c r="D462" s="451" t="s">
        <v>3689</v>
      </c>
      <c r="E462" s="449" t="s">
        <v>2736</v>
      </c>
      <c r="F462" s="452">
        <v>1</v>
      </c>
      <c r="G462" s="453"/>
      <c r="H462" s="454">
        <f t="shared" si="8"/>
        <v>0</v>
      </c>
    </row>
    <row r="463" spans="1:8" s="456" customFormat="1" outlineLevel="2" x14ac:dyDescent="0.2">
      <c r="A463" s="448">
        <v>32</v>
      </c>
      <c r="B463" s="449" t="s">
        <v>3586</v>
      </c>
      <c r="C463" s="450" t="s">
        <v>3690</v>
      </c>
      <c r="D463" s="451" t="s">
        <v>3691</v>
      </c>
      <c r="E463" s="449" t="s">
        <v>2736</v>
      </c>
      <c r="F463" s="452">
        <v>1</v>
      </c>
      <c r="G463" s="453"/>
      <c r="H463" s="454">
        <f t="shared" si="8"/>
        <v>0</v>
      </c>
    </row>
    <row r="464" spans="1:8" s="456" customFormat="1" outlineLevel="2" x14ac:dyDescent="0.2">
      <c r="A464" s="448">
        <v>33</v>
      </c>
      <c r="B464" s="449" t="s">
        <v>3586</v>
      </c>
      <c r="C464" s="450" t="s">
        <v>3692</v>
      </c>
      <c r="D464" s="451" t="s">
        <v>3693</v>
      </c>
      <c r="E464" s="449" t="s">
        <v>2736</v>
      </c>
      <c r="F464" s="452">
        <v>1</v>
      </c>
      <c r="G464" s="453"/>
      <c r="H464" s="454">
        <f t="shared" si="8"/>
        <v>0</v>
      </c>
    </row>
    <row r="465" spans="1:8" s="456" customFormat="1" outlineLevel="2" x14ac:dyDescent="0.2">
      <c r="A465" s="448">
        <v>34</v>
      </c>
      <c r="B465" s="449" t="s">
        <v>3586</v>
      </c>
      <c r="C465" s="450" t="s">
        <v>3694</v>
      </c>
      <c r="D465" s="451" t="s">
        <v>3695</v>
      </c>
      <c r="E465" s="449" t="s">
        <v>2736</v>
      </c>
      <c r="F465" s="452">
        <v>1</v>
      </c>
      <c r="G465" s="453"/>
      <c r="H465" s="454">
        <f t="shared" si="8"/>
        <v>0</v>
      </c>
    </row>
    <row r="466" spans="1:8" s="447" customFormat="1" outlineLevel="2" x14ac:dyDescent="0.2">
      <c r="A466" s="440">
        <v>35</v>
      </c>
      <c r="B466" s="441" t="s">
        <v>3586</v>
      </c>
      <c r="C466" s="442" t="s">
        <v>3719</v>
      </c>
      <c r="D466" s="443" t="s">
        <v>3720</v>
      </c>
      <c r="E466" s="441" t="s">
        <v>2736</v>
      </c>
      <c r="F466" s="444">
        <v>2</v>
      </c>
      <c r="G466" s="445"/>
      <c r="H466" s="446">
        <f t="shared" si="8"/>
        <v>0</v>
      </c>
    </row>
    <row r="467" spans="1:8" s="412" customFormat="1" outlineLevel="2" x14ac:dyDescent="0.2">
      <c r="A467" s="404">
        <v>36</v>
      </c>
      <c r="B467" s="405" t="s">
        <v>3586</v>
      </c>
      <c r="C467" s="406" t="s">
        <v>3700</v>
      </c>
      <c r="D467" s="407" t="s">
        <v>3701</v>
      </c>
      <c r="E467" s="405" t="s">
        <v>2736</v>
      </c>
      <c r="F467" s="408">
        <v>1</v>
      </c>
      <c r="G467" s="409"/>
      <c r="H467" s="410">
        <f t="shared" si="8"/>
        <v>0</v>
      </c>
    </row>
    <row r="468" spans="1:8" s="421" customFormat="1" outlineLevel="2" x14ac:dyDescent="0.2">
      <c r="A468" s="413">
        <v>37</v>
      </c>
      <c r="B468" s="414" t="s">
        <v>3586</v>
      </c>
      <c r="C468" s="415" t="s">
        <v>3666</v>
      </c>
      <c r="D468" s="416" t="s">
        <v>3667</v>
      </c>
      <c r="E468" s="414" t="s">
        <v>2736</v>
      </c>
      <c r="F468" s="417">
        <v>1</v>
      </c>
      <c r="G468" s="418"/>
      <c r="H468" s="419">
        <f t="shared" si="8"/>
        <v>0</v>
      </c>
    </row>
    <row r="469" spans="1:8" s="335" customFormat="1" outlineLevel="2" x14ac:dyDescent="0.2">
      <c r="A469" s="344">
        <v>38</v>
      </c>
      <c r="B469" s="329" t="s">
        <v>3583</v>
      </c>
      <c r="C469" s="330" t="s">
        <v>3584</v>
      </c>
      <c r="D469" s="331" t="s">
        <v>3816</v>
      </c>
      <c r="E469" s="329" t="s">
        <v>26</v>
      </c>
      <c r="F469" s="332">
        <v>1</v>
      </c>
      <c r="G469" s="333"/>
      <c r="H469" s="334">
        <f t="shared" si="8"/>
        <v>0</v>
      </c>
    </row>
    <row r="470" spans="1:8" s="343" customFormat="1" outlineLevel="2" x14ac:dyDescent="0.2">
      <c r="A470" s="336">
        <v>39</v>
      </c>
      <c r="B470" s="337" t="s">
        <v>3586</v>
      </c>
      <c r="C470" s="338" t="s">
        <v>3587</v>
      </c>
      <c r="D470" s="339" t="s">
        <v>3588</v>
      </c>
      <c r="E470" s="337" t="s">
        <v>2736</v>
      </c>
      <c r="F470" s="340">
        <v>1</v>
      </c>
      <c r="G470" s="341"/>
      <c r="H470" s="342">
        <f t="shared" si="8"/>
        <v>0</v>
      </c>
    </row>
    <row r="471" spans="1:8" s="343" customFormat="1" outlineLevel="2" x14ac:dyDescent="0.2">
      <c r="A471" s="336">
        <v>40</v>
      </c>
      <c r="B471" s="337" t="s">
        <v>3586</v>
      </c>
      <c r="C471" s="338" t="s">
        <v>3589</v>
      </c>
      <c r="D471" s="339" t="s">
        <v>3590</v>
      </c>
      <c r="E471" s="337" t="s">
        <v>2736</v>
      </c>
      <c r="F471" s="340">
        <v>1</v>
      </c>
      <c r="G471" s="341"/>
      <c r="H471" s="342">
        <f t="shared" si="8"/>
        <v>0</v>
      </c>
    </row>
    <row r="472" spans="1:8" s="343" customFormat="1" outlineLevel="2" x14ac:dyDescent="0.2">
      <c r="A472" s="336">
        <v>41</v>
      </c>
      <c r="B472" s="337" t="s">
        <v>3586</v>
      </c>
      <c r="C472" s="338" t="s">
        <v>3670</v>
      </c>
      <c r="D472" s="339" t="s">
        <v>3671</v>
      </c>
      <c r="E472" s="337" t="s">
        <v>2736</v>
      </c>
      <c r="F472" s="340">
        <v>1</v>
      </c>
      <c r="G472" s="341"/>
      <c r="H472" s="342">
        <f t="shared" si="8"/>
        <v>0</v>
      </c>
    </row>
    <row r="473" spans="1:8" s="343" customFormat="1" outlineLevel="2" x14ac:dyDescent="0.2">
      <c r="A473" s="336">
        <v>42</v>
      </c>
      <c r="B473" s="337" t="s">
        <v>3586</v>
      </c>
      <c r="C473" s="338" t="s">
        <v>3593</v>
      </c>
      <c r="D473" s="339" t="s">
        <v>3594</v>
      </c>
      <c r="E473" s="337" t="s">
        <v>2736</v>
      </c>
      <c r="F473" s="340">
        <v>15</v>
      </c>
      <c r="G473" s="341"/>
      <c r="H473" s="342">
        <f t="shared" si="8"/>
        <v>0</v>
      </c>
    </row>
    <row r="474" spans="1:8" s="343" customFormat="1" outlineLevel="2" x14ac:dyDescent="0.2">
      <c r="A474" s="336">
        <v>43</v>
      </c>
      <c r="B474" s="337" t="s">
        <v>3586</v>
      </c>
      <c r="C474" s="338" t="s">
        <v>3597</v>
      </c>
      <c r="D474" s="339" t="s">
        <v>3598</v>
      </c>
      <c r="E474" s="337" t="s">
        <v>2736</v>
      </c>
      <c r="F474" s="340">
        <v>4</v>
      </c>
      <c r="G474" s="341"/>
      <c r="H474" s="342">
        <f t="shared" si="8"/>
        <v>0</v>
      </c>
    </row>
    <row r="475" spans="1:8" s="343" customFormat="1" outlineLevel="2" x14ac:dyDescent="0.2">
      <c r="A475" s="336">
        <v>44</v>
      </c>
      <c r="B475" s="337" t="s">
        <v>3586</v>
      </c>
      <c r="C475" s="338" t="s">
        <v>3595</v>
      </c>
      <c r="D475" s="339" t="s">
        <v>3596</v>
      </c>
      <c r="E475" s="337" t="s">
        <v>2736</v>
      </c>
      <c r="F475" s="340">
        <v>22</v>
      </c>
      <c r="G475" s="341"/>
      <c r="H475" s="342">
        <f t="shared" si="8"/>
        <v>0</v>
      </c>
    </row>
    <row r="476" spans="1:8" s="343" customFormat="1" outlineLevel="2" x14ac:dyDescent="0.2">
      <c r="A476" s="336">
        <v>45</v>
      </c>
      <c r="B476" s="337" t="s">
        <v>3586</v>
      </c>
      <c r="C476" s="338" t="s">
        <v>3698</v>
      </c>
      <c r="D476" s="339" t="s">
        <v>3817</v>
      </c>
      <c r="E476" s="337" t="s">
        <v>2736</v>
      </c>
      <c r="F476" s="340">
        <v>1</v>
      </c>
      <c r="G476" s="341"/>
      <c r="H476" s="342">
        <f t="shared" si="8"/>
        <v>0</v>
      </c>
    </row>
    <row r="477" spans="1:8" s="343" customFormat="1" outlineLevel="2" x14ac:dyDescent="0.2">
      <c r="A477" s="336">
        <v>46</v>
      </c>
      <c r="B477" s="337" t="s">
        <v>3586</v>
      </c>
      <c r="C477" s="338" t="s">
        <v>3610</v>
      </c>
      <c r="D477" s="339" t="s">
        <v>3611</v>
      </c>
      <c r="E477" s="337" t="s">
        <v>2736</v>
      </c>
      <c r="F477" s="340">
        <v>1</v>
      </c>
      <c r="G477" s="341"/>
      <c r="H477" s="342">
        <f t="shared" si="8"/>
        <v>0</v>
      </c>
    </row>
    <row r="478" spans="1:8" s="343" customFormat="1" outlineLevel="2" x14ac:dyDescent="0.2">
      <c r="A478" s="336">
        <v>47</v>
      </c>
      <c r="B478" s="337" t="s">
        <v>3586</v>
      </c>
      <c r="C478" s="338" t="s">
        <v>3612</v>
      </c>
      <c r="D478" s="339" t="s">
        <v>3613</v>
      </c>
      <c r="E478" s="337" t="s">
        <v>2736</v>
      </c>
      <c r="F478" s="340">
        <v>1</v>
      </c>
      <c r="G478" s="341"/>
      <c r="H478" s="342">
        <f t="shared" si="8"/>
        <v>0</v>
      </c>
    </row>
    <row r="479" spans="1:8" s="343" customFormat="1" outlineLevel="2" x14ac:dyDescent="0.2">
      <c r="A479" s="336">
        <v>48</v>
      </c>
      <c r="B479" s="337" t="s">
        <v>3586</v>
      </c>
      <c r="C479" s="338" t="s">
        <v>3614</v>
      </c>
      <c r="D479" s="339" t="s">
        <v>3615</v>
      </c>
      <c r="E479" s="337" t="s">
        <v>2736</v>
      </c>
      <c r="F479" s="340">
        <v>1</v>
      </c>
      <c r="G479" s="341"/>
      <c r="H479" s="342">
        <f t="shared" si="8"/>
        <v>0</v>
      </c>
    </row>
    <row r="480" spans="1:8" s="343" customFormat="1" outlineLevel="2" x14ac:dyDescent="0.2">
      <c r="A480" s="336">
        <v>49</v>
      </c>
      <c r="B480" s="337" t="s">
        <v>3586</v>
      </c>
      <c r="C480" s="338" t="s">
        <v>3616</v>
      </c>
      <c r="D480" s="339" t="s">
        <v>3617</v>
      </c>
      <c r="E480" s="337" t="s">
        <v>2736</v>
      </c>
      <c r="F480" s="340">
        <v>2</v>
      </c>
      <c r="G480" s="341"/>
      <c r="H480" s="342">
        <f t="shared" si="8"/>
        <v>0</v>
      </c>
    </row>
    <row r="481" spans="1:8" s="343" customFormat="1" outlineLevel="2" x14ac:dyDescent="0.2">
      <c r="A481" s="336">
        <v>50</v>
      </c>
      <c r="B481" s="337" t="s">
        <v>3586</v>
      </c>
      <c r="C481" s="338" t="s">
        <v>3618</v>
      </c>
      <c r="D481" s="339" t="s">
        <v>3619</v>
      </c>
      <c r="E481" s="337" t="s">
        <v>2736</v>
      </c>
      <c r="F481" s="340">
        <v>2</v>
      </c>
      <c r="G481" s="341"/>
      <c r="H481" s="342">
        <f t="shared" si="8"/>
        <v>0</v>
      </c>
    </row>
    <row r="482" spans="1:8" s="343" customFormat="1" outlineLevel="2" x14ac:dyDescent="0.2">
      <c r="A482" s="336">
        <v>51</v>
      </c>
      <c r="B482" s="337" t="s">
        <v>3586</v>
      </c>
      <c r="C482" s="338" t="s">
        <v>3658</v>
      </c>
      <c r="D482" s="339" t="s">
        <v>3659</v>
      </c>
      <c r="E482" s="337" t="s">
        <v>2736</v>
      </c>
      <c r="F482" s="340">
        <v>2</v>
      </c>
      <c r="G482" s="341"/>
      <c r="H482" s="342">
        <f t="shared" si="8"/>
        <v>0</v>
      </c>
    </row>
    <row r="483" spans="1:8" s="343" customFormat="1" outlineLevel="2" x14ac:dyDescent="0.2">
      <c r="A483" s="336">
        <v>52</v>
      </c>
      <c r="B483" s="337" t="s">
        <v>3586</v>
      </c>
      <c r="C483" s="338" t="s">
        <v>3618</v>
      </c>
      <c r="D483" s="339" t="s">
        <v>3619</v>
      </c>
      <c r="E483" s="337" t="s">
        <v>2736</v>
      </c>
      <c r="F483" s="340">
        <v>1</v>
      </c>
      <c r="G483" s="341"/>
      <c r="H483" s="342">
        <f t="shared" si="8"/>
        <v>0</v>
      </c>
    </row>
    <row r="484" spans="1:8" s="343" customFormat="1" outlineLevel="2" x14ac:dyDescent="0.2">
      <c r="A484" s="336">
        <v>53</v>
      </c>
      <c r="B484" s="337" t="s">
        <v>3586</v>
      </c>
      <c r="C484" s="338" t="s">
        <v>3620</v>
      </c>
      <c r="D484" s="339" t="s">
        <v>3621</v>
      </c>
      <c r="E484" s="337" t="s">
        <v>2736</v>
      </c>
      <c r="F484" s="340">
        <v>1</v>
      </c>
      <c r="G484" s="341"/>
      <c r="H484" s="342">
        <f t="shared" si="8"/>
        <v>0</v>
      </c>
    </row>
    <row r="485" spans="1:8" s="343" customFormat="1" outlineLevel="2" x14ac:dyDescent="0.2">
      <c r="A485" s="336">
        <v>54</v>
      </c>
      <c r="B485" s="337" t="s">
        <v>3586</v>
      </c>
      <c r="C485" s="338" t="s">
        <v>3622</v>
      </c>
      <c r="D485" s="339" t="s">
        <v>3623</v>
      </c>
      <c r="E485" s="337" t="s">
        <v>2736</v>
      </c>
      <c r="F485" s="340">
        <v>1</v>
      </c>
      <c r="G485" s="341"/>
      <c r="H485" s="342">
        <f t="shared" si="8"/>
        <v>0</v>
      </c>
    </row>
    <row r="486" spans="1:8" s="343" customFormat="1" outlineLevel="2" x14ac:dyDescent="0.2">
      <c r="A486" s="336">
        <v>55</v>
      </c>
      <c r="B486" s="337" t="s">
        <v>3586</v>
      </c>
      <c r="C486" s="338" t="s">
        <v>3624</v>
      </c>
      <c r="D486" s="339" t="s">
        <v>3625</v>
      </c>
      <c r="E486" s="337" t="s">
        <v>2736</v>
      </c>
      <c r="F486" s="340">
        <v>1</v>
      </c>
      <c r="G486" s="341"/>
      <c r="H486" s="342">
        <f t="shared" si="8"/>
        <v>0</v>
      </c>
    </row>
    <row r="487" spans="1:8" s="343" customFormat="1" outlineLevel="2" x14ac:dyDescent="0.2">
      <c r="A487" s="336">
        <v>56</v>
      </c>
      <c r="B487" s="337" t="s">
        <v>3586</v>
      </c>
      <c r="C487" s="338" t="s">
        <v>3674</v>
      </c>
      <c r="D487" s="339" t="s">
        <v>3675</v>
      </c>
      <c r="E487" s="337" t="s">
        <v>2736</v>
      </c>
      <c r="F487" s="340">
        <v>1</v>
      </c>
      <c r="G487" s="341"/>
      <c r="H487" s="342">
        <f t="shared" si="8"/>
        <v>0</v>
      </c>
    </row>
    <row r="488" spans="1:8" s="343" customFormat="1" outlineLevel="2" x14ac:dyDescent="0.2">
      <c r="A488" s="336">
        <v>57</v>
      </c>
      <c r="B488" s="337" t="s">
        <v>3586</v>
      </c>
      <c r="C488" s="338" t="s">
        <v>3676</v>
      </c>
      <c r="D488" s="339" t="s">
        <v>3677</v>
      </c>
      <c r="E488" s="337" t="s">
        <v>2736</v>
      </c>
      <c r="F488" s="340">
        <v>1</v>
      </c>
      <c r="G488" s="341"/>
      <c r="H488" s="342">
        <f t="shared" si="8"/>
        <v>0</v>
      </c>
    </row>
    <row r="489" spans="1:8" s="343" customFormat="1" outlineLevel="2" x14ac:dyDescent="0.2">
      <c r="A489" s="336">
        <v>58</v>
      </c>
      <c r="B489" s="337" t="s">
        <v>3586</v>
      </c>
      <c r="C489" s="338" t="s">
        <v>3678</v>
      </c>
      <c r="D489" s="339" t="s">
        <v>3679</v>
      </c>
      <c r="E489" s="337" t="s">
        <v>2736</v>
      </c>
      <c r="F489" s="340">
        <v>1</v>
      </c>
      <c r="G489" s="341"/>
      <c r="H489" s="342">
        <f t="shared" si="8"/>
        <v>0</v>
      </c>
    </row>
    <row r="490" spans="1:8" s="343" customFormat="1" outlineLevel="2" x14ac:dyDescent="0.2">
      <c r="A490" s="336">
        <v>59</v>
      </c>
      <c r="B490" s="337" t="s">
        <v>3586</v>
      </c>
      <c r="C490" s="338" t="s">
        <v>3680</v>
      </c>
      <c r="D490" s="339" t="s">
        <v>3681</v>
      </c>
      <c r="E490" s="337" t="s">
        <v>2736</v>
      </c>
      <c r="F490" s="340">
        <v>1</v>
      </c>
      <c r="G490" s="341"/>
      <c r="H490" s="342">
        <f t="shared" si="8"/>
        <v>0</v>
      </c>
    </row>
    <row r="491" spans="1:8" s="343" customFormat="1" outlineLevel="2" x14ac:dyDescent="0.2">
      <c r="A491" s="336">
        <v>60</v>
      </c>
      <c r="B491" s="337" t="s">
        <v>3586</v>
      </c>
      <c r="C491" s="338" t="s">
        <v>3682</v>
      </c>
      <c r="D491" s="339" t="s">
        <v>3683</v>
      </c>
      <c r="E491" s="337" t="s">
        <v>2736</v>
      </c>
      <c r="F491" s="340">
        <v>1</v>
      </c>
      <c r="G491" s="341"/>
      <c r="H491" s="342">
        <f t="shared" si="8"/>
        <v>0</v>
      </c>
    </row>
    <row r="492" spans="1:8" s="343" customFormat="1" outlineLevel="2" x14ac:dyDescent="0.2">
      <c r="A492" s="336">
        <v>61</v>
      </c>
      <c r="B492" s="337" t="s">
        <v>3586</v>
      </c>
      <c r="C492" s="338" t="s">
        <v>3664</v>
      </c>
      <c r="D492" s="339" t="s">
        <v>3665</v>
      </c>
      <c r="E492" s="337" t="s">
        <v>2736</v>
      </c>
      <c r="F492" s="340">
        <v>1</v>
      </c>
      <c r="G492" s="341"/>
      <c r="H492" s="342">
        <f t="shared" si="8"/>
        <v>0</v>
      </c>
    </row>
    <row r="493" spans="1:8" s="343" customFormat="1" outlineLevel="2" x14ac:dyDescent="0.2">
      <c r="A493" s="336">
        <v>62</v>
      </c>
      <c r="B493" s="337" t="s">
        <v>3586</v>
      </c>
      <c r="C493" s="338" t="s">
        <v>3616</v>
      </c>
      <c r="D493" s="339" t="s">
        <v>3617</v>
      </c>
      <c r="E493" s="337" t="s">
        <v>2736</v>
      </c>
      <c r="F493" s="340">
        <v>1</v>
      </c>
      <c r="G493" s="341"/>
      <c r="H493" s="342">
        <f t="shared" si="8"/>
        <v>0</v>
      </c>
    </row>
    <row r="494" spans="1:8" s="343" customFormat="1" outlineLevel="2" x14ac:dyDescent="0.2">
      <c r="A494" s="336">
        <v>63</v>
      </c>
      <c r="B494" s="337" t="s">
        <v>3586</v>
      </c>
      <c r="C494" s="338" t="s">
        <v>3618</v>
      </c>
      <c r="D494" s="339" t="s">
        <v>3619</v>
      </c>
      <c r="E494" s="337" t="s">
        <v>2736</v>
      </c>
      <c r="F494" s="340">
        <v>1</v>
      </c>
      <c r="G494" s="341"/>
      <c r="H494" s="342">
        <f t="shared" si="8"/>
        <v>0</v>
      </c>
    </row>
    <row r="495" spans="1:8" s="343" customFormat="1" outlineLevel="2" x14ac:dyDescent="0.2">
      <c r="A495" s="336">
        <v>64</v>
      </c>
      <c r="B495" s="337" t="s">
        <v>3586</v>
      </c>
      <c r="C495" s="338" t="s">
        <v>3620</v>
      </c>
      <c r="D495" s="339" t="s">
        <v>3621</v>
      </c>
      <c r="E495" s="337" t="s">
        <v>2736</v>
      </c>
      <c r="F495" s="340">
        <v>1</v>
      </c>
      <c r="G495" s="341"/>
      <c r="H495" s="342">
        <f t="shared" si="8"/>
        <v>0</v>
      </c>
    </row>
    <row r="496" spans="1:8" s="343" customFormat="1" outlineLevel="2" x14ac:dyDescent="0.2">
      <c r="A496" s="336">
        <v>65</v>
      </c>
      <c r="B496" s="337" t="s">
        <v>3586</v>
      </c>
      <c r="C496" s="338" t="s">
        <v>3622</v>
      </c>
      <c r="D496" s="339" t="s">
        <v>3623</v>
      </c>
      <c r="E496" s="337" t="s">
        <v>2736</v>
      </c>
      <c r="F496" s="340">
        <v>1</v>
      </c>
      <c r="G496" s="341"/>
      <c r="H496" s="342">
        <f t="shared" ref="H496:H559" si="9">F496*G496</f>
        <v>0</v>
      </c>
    </row>
    <row r="497" spans="1:8" s="343" customFormat="1" outlineLevel="2" x14ac:dyDescent="0.2">
      <c r="A497" s="336">
        <v>66</v>
      </c>
      <c r="B497" s="337" t="s">
        <v>3586</v>
      </c>
      <c r="C497" s="338" t="s">
        <v>3684</v>
      </c>
      <c r="D497" s="339" t="s">
        <v>3685</v>
      </c>
      <c r="E497" s="337" t="s">
        <v>2736</v>
      </c>
      <c r="F497" s="340">
        <v>1</v>
      </c>
      <c r="G497" s="341"/>
      <c r="H497" s="342">
        <f t="shared" si="9"/>
        <v>0</v>
      </c>
    </row>
    <row r="498" spans="1:8" s="343" customFormat="1" outlineLevel="2" x14ac:dyDescent="0.2">
      <c r="A498" s="336">
        <v>67</v>
      </c>
      <c r="B498" s="337" t="s">
        <v>3586</v>
      </c>
      <c r="C498" s="338" t="s">
        <v>3686</v>
      </c>
      <c r="D498" s="339" t="s">
        <v>3687</v>
      </c>
      <c r="E498" s="337" t="s">
        <v>2736</v>
      </c>
      <c r="F498" s="340">
        <v>1</v>
      </c>
      <c r="G498" s="341"/>
      <c r="H498" s="342">
        <f t="shared" si="9"/>
        <v>0</v>
      </c>
    </row>
    <row r="499" spans="1:8" s="456" customFormat="1" outlineLevel="2" x14ac:dyDescent="0.2">
      <c r="A499" s="448">
        <v>68</v>
      </c>
      <c r="B499" s="449" t="s">
        <v>3586</v>
      </c>
      <c r="C499" s="450" t="s">
        <v>3688</v>
      </c>
      <c r="D499" s="451" t="s">
        <v>3689</v>
      </c>
      <c r="E499" s="449" t="s">
        <v>2736</v>
      </c>
      <c r="F499" s="452">
        <v>1</v>
      </c>
      <c r="G499" s="453"/>
      <c r="H499" s="454">
        <f t="shared" si="9"/>
        <v>0</v>
      </c>
    </row>
    <row r="500" spans="1:8" s="456" customFormat="1" outlineLevel="2" x14ac:dyDescent="0.2">
      <c r="A500" s="448">
        <v>69</v>
      </c>
      <c r="B500" s="449" t="s">
        <v>3586</v>
      </c>
      <c r="C500" s="450" t="s">
        <v>3690</v>
      </c>
      <c r="D500" s="451" t="s">
        <v>3691</v>
      </c>
      <c r="E500" s="449" t="s">
        <v>2736</v>
      </c>
      <c r="F500" s="452">
        <v>1</v>
      </c>
      <c r="G500" s="453"/>
      <c r="H500" s="454">
        <f t="shared" si="9"/>
        <v>0</v>
      </c>
    </row>
    <row r="501" spans="1:8" s="456" customFormat="1" outlineLevel="2" x14ac:dyDescent="0.2">
      <c r="A501" s="448">
        <v>70</v>
      </c>
      <c r="B501" s="449" t="s">
        <v>3586</v>
      </c>
      <c r="C501" s="450" t="s">
        <v>3692</v>
      </c>
      <c r="D501" s="451" t="s">
        <v>3693</v>
      </c>
      <c r="E501" s="449" t="s">
        <v>2736</v>
      </c>
      <c r="F501" s="452">
        <v>1</v>
      </c>
      <c r="G501" s="453"/>
      <c r="H501" s="454">
        <f t="shared" si="9"/>
        <v>0</v>
      </c>
    </row>
    <row r="502" spans="1:8" s="456" customFormat="1" outlineLevel="2" x14ac:dyDescent="0.2">
      <c r="A502" s="448">
        <v>71</v>
      </c>
      <c r="B502" s="449" t="s">
        <v>3586</v>
      </c>
      <c r="C502" s="450" t="s">
        <v>3694</v>
      </c>
      <c r="D502" s="451" t="s">
        <v>3695</v>
      </c>
      <c r="E502" s="449" t="s">
        <v>2736</v>
      </c>
      <c r="F502" s="452">
        <v>1</v>
      </c>
      <c r="G502" s="453"/>
      <c r="H502" s="454">
        <f t="shared" si="9"/>
        <v>0</v>
      </c>
    </row>
    <row r="503" spans="1:8" s="447" customFormat="1" outlineLevel="2" x14ac:dyDescent="0.2">
      <c r="A503" s="440">
        <v>72</v>
      </c>
      <c r="B503" s="441" t="s">
        <v>3586</v>
      </c>
      <c r="C503" s="442" t="s">
        <v>3719</v>
      </c>
      <c r="D503" s="443" t="s">
        <v>3720</v>
      </c>
      <c r="E503" s="441" t="s">
        <v>2736</v>
      </c>
      <c r="F503" s="444">
        <v>2</v>
      </c>
      <c r="G503" s="445"/>
      <c r="H503" s="446">
        <f t="shared" si="9"/>
        <v>0</v>
      </c>
    </row>
    <row r="504" spans="1:8" s="412" customFormat="1" outlineLevel="2" x14ac:dyDescent="0.2">
      <c r="A504" s="404">
        <v>73</v>
      </c>
      <c r="B504" s="405" t="s">
        <v>3586</v>
      </c>
      <c r="C504" s="406" t="s">
        <v>3700</v>
      </c>
      <c r="D504" s="407" t="s">
        <v>3701</v>
      </c>
      <c r="E504" s="405" t="s">
        <v>2736</v>
      </c>
      <c r="F504" s="408">
        <v>1</v>
      </c>
      <c r="G504" s="409"/>
      <c r="H504" s="410">
        <f t="shared" si="9"/>
        <v>0</v>
      </c>
    </row>
    <row r="505" spans="1:8" s="421" customFormat="1" outlineLevel="2" x14ac:dyDescent="0.2">
      <c r="A505" s="413">
        <v>74</v>
      </c>
      <c r="B505" s="414" t="s">
        <v>3586</v>
      </c>
      <c r="C505" s="415" t="s">
        <v>3666</v>
      </c>
      <c r="D505" s="416" t="s">
        <v>3667</v>
      </c>
      <c r="E505" s="414" t="s">
        <v>2736</v>
      </c>
      <c r="F505" s="417">
        <v>1</v>
      </c>
      <c r="G505" s="418"/>
      <c r="H505" s="419">
        <f t="shared" si="9"/>
        <v>0</v>
      </c>
    </row>
    <row r="506" spans="1:8" s="335" customFormat="1" outlineLevel="2" x14ac:dyDescent="0.2">
      <c r="A506" s="344">
        <v>75</v>
      </c>
      <c r="B506" s="329" t="s">
        <v>3583</v>
      </c>
      <c r="C506" s="330" t="s">
        <v>3638</v>
      </c>
      <c r="D506" s="331" t="s">
        <v>3818</v>
      </c>
      <c r="E506" s="329" t="s">
        <v>26</v>
      </c>
      <c r="F506" s="332">
        <v>1</v>
      </c>
      <c r="G506" s="333"/>
      <c r="H506" s="334">
        <f t="shared" si="9"/>
        <v>0</v>
      </c>
    </row>
    <row r="507" spans="1:8" s="343" customFormat="1" outlineLevel="2" x14ac:dyDescent="0.2">
      <c r="A507" s="336">
        <v>76</v>
      </c>
      <c r="B507" s="337" t="s">
        <v>3586</v>
      </c>
      <c r="C507" s="338" t="s">
        <v>3587</v>
      </c>
      <c r="D507" s="339" t="s">
        <v>3588</v>
      </c>
      <c r="E507" s="337" t="s">
        <v>2736</v>
      </c>
      <c r="F507" s="340">
        <v>1</v>
      </c>
      <c r="G507" s="341"/>
      <c r="H507" s="342">
        <f t="shared" si="9"/>
        <v>0</v>
      </c>
    </row>
    <row r="508" spans="1:8" s="343" customFormat="1" outlineLevel="2" x14ac:dyDescent="0.2">
      <c r="A508" s="336">
        <v>77</v>
      </c>
      <c r="B508" s="337" t="s">
        <v>3586</v>
      </c>
      <c r="C508" s="338" t="s">
        <v>3589</v>
      </c>
      <c r="D508" s="339" t="s">
        <v>3590</v>
      </c>
      <c r="E508" s="337" t="s">
        <v>2736</v>
      </c>
      <c r="F508" s="340">
        <v>1</v>
      </c>
      <c r="G508" s="341"/>
      <c r="H508" s="342">
        <f t="shared" si="9"/>
        <v>0</v>
      </c>
    </row>
    <row r="509" spans="1:8" s="343" customFormat="1" outlineLevel="2" x14ac:dyDescent="0.2">
      <c r="A509" s="336">
        <v>78</v>
      </c>
      <c r="B509" s="337" t="s">
        <v>3586</v>
      </c>
      <c r="C509" s="338" t="s">
        <v>3725</v>
      </c>
      <c r="D509" s="339" t="s">
        <v>3726</v>
      </c>
      <c r="E509" s="337" t="s">
        <v>2736</v>
      </c>
      <c r="F509" s="340">
        <v>1</v>
      </c>
      <c r="G509" s="341"/>
      <c r="H509" s="342">
        <f t="shared" si="9"/>
        <v>0</v>
      </c>
    </row>
    <row r="510" spans="1:8" s="343" customFormat="1" outlineLevel="2" x14ac:dyDescent="0.2">
      <c r="A510" s="336">
        <v>79</v>
      </c>
      <c r="B510" s="337" t="s">
        <v>3586</v>
      </c>
      <c r="C510" s="338" t="s">
        <v>3593</v>
      </c>
      <c r="D510" s="339" t="s">
        <v>3594</v>
      </c>
      <c r="E510" s="337" t="s">
        <v>2736</v>
      </c>
      <c r="F510" s="340">
        <v>18</v>
      </c>
      <c r="G510" s="341"/>
      <c r="H510" s="342">
        <f t="shared" si="9"/>
        <v>0</v>
      </c>
    </row>
    <row r="511" spans="1:8" s="343" customFormat="1" outlineLevel="2" x14ac:dyDescent="0.2">
      <c r="A511" s="336">
        <v>80</v>
      </c>
      <c r="B511" s="337" t="s">
        <v>3586</v>
      </c>
      <c r="C511" s="338" t="s">
        <v>3727</v>
      </c>
      <c r="D511" s="339" t="s">
        <v>3728</v>
      </c>
      <c r="E511" s="337" t="s">
        <v>2736</v>
      </c>
      <c r="F511" s="340">
        <v>1</v>
      </c>
      <c r="G511" s="341"/>
      <c r="H511" s="342">
        <f t="shared" si="9"/>
        <v>0</v>
      </c>
    </row>
    <row r="512" spans="1:8" s="343" customFormat="1" outlineLevel="2" x14ac:dyDescent="0.2">
      <c r="A512" s="336">
        <v>81</v>
      </c>
      <c r="B512" s="337" t="s">
        <v>3586</v>
      </c>
      <c r="C512" s="338" t="s">
        <v>3729</v>
      </c>
      <c r="D512" s="339" t="s">
        <v>3730</v>
      </c>
      <c r="E512" s="337" t="s">
        <v>2736</v>
      </c>
      <c r="F512" s="340">
        <v>1</v>
      </c>
      <c r="G512" s="341"/>
      <c r="H512" s="342">
        <f t="shared" si="9"/>
        <v>0</v>
      </c>
    </row>
    <row r="513" spans="1:8" s="343" customFormat="1" outlineLevel="2" x14ac:dyDescent="0.2">
      <c r="A513" s="336">
        <v>82</v>
      </c>
      <c r="B513" s="337" t="s">
        <v>3586</v>
      </c>
      <c r="C513" s="338" t="s">
        <v>3595</v>
      </c>
      <c r="D513" s="339" t="s">
        <v>3596</v>
      </c>
      <c r="E513" s="337" t="s">
        <v>2736</v>
      </c>
      <c r="F513" s="340">
        <v>16</v>
      </c>
      <c r="G513" s="341"/>
      <c r="H513" s="342">
        <f t="shared" si="9"/>
        <v>0</v>
      </c>
    </row>
    <row r="514" spans="1:8" s="343" customFormat="1" outlineLevel="2" x14ac:dyDescent="0.2">
      <c r="A514" s="336">
        <v>83</v>
      </c>
      <c r="B514" s="337" t="s">
        <v>3586</v>
      </c>
      <c r="C514" s="338" t="s">
        <v>3610</v>
      </c>
      <c r="D514" s="339" t="s">
        <v>3611</v>
      </c>
      <c r="E514" s="337" t="s">
        <v>2736</v>
      </c>
      <c r="F514" s="340">
        <v>1</v>
      </c>
      <c r="G514" s="341"/>
      <c r="H514" s="342">
        <f t="shared" si="9"/>
        <v>0</v>
      </c>
    </row>
    <row r="515" spans="1:8" s="343" customFormat="1" outlineLevel="2" x14ac:dyDescent="0.2">
      <c r="A515" s="336">
        <v>84</v>
      </c>
      <c r="B515" s="337" t="s">
        <v>3586</v>
      </c>
      <c r="C515" s="338" t="s">
        <v>3612</v>
      </c>
      <c r="D515" s="339" t="s">
        <v>3613</v>
      </c>
      <c r="E515" s="337" t="s">
        <v>2736</v>
      </c>
      <c r="F515" s="340">
        <v>1</v>
      </c>
      <c r="G515" s="341"/>
      <c r="H515" s="342">
        <f t="shared" si="9"/>
        <v>0</v>
      </c>
    </row>
    <row r="516" spans="1:8" s="343" customFormat="1" outlineLevel="2" x14ac:dyDescent="0.2">
      <c r="A516" s="336">
        <v>85</v>
      </c>
      <c r="B516" s="337" t="s">
        <v>3586</v>
      </c>
      <c r="C516" s="338" t="s">
        <v>3614</v>
      </c>
      <c r="D516" s="339" t="s">
        <v>3615</v>
      </c>
      <c r="E516" s="337" t="s">
        <v>2736</v>
      </c>
      <c r="F516" s="340">
        <v>1</v>
      </c>
      <c r="G516" s="341"/>
      <c r="H516" s="342">
        <f t="shared" si="9"/>
        <v>0</v>
      </c>
    </row>
    <row r="517" spans="1:8" s="343" customFormat="1" outlineLevel="2" x14ac:dyDescent="0.2">
      <c r="A517" s="336">
        <v>86</v>
      </c>
      <c r="B517" s="337" t="s">
        <v>3586</v>
      </c>
      <c r="C517" s="338" t="s">
        <v>3616</v>
      </c>
      <c r="D517" s="339" t="s">
        <v>3617</v>
      </c>
      <c r="E517" s="337" t="s">
        <v>2736</v>
      </c>
      <c r="F517" s="340">
        <v>2</v>
      </c>
      <c r="G517" s="341"/>
      <c r="H517" s="342">
        <f t="shared" si="9"/>
        <v>0</v>
      </c>
    </row>
    <row r="518" spans="1:8" s="343" customFormat="1" outlineLevel="2" x14ac:dyDescent="0.2">
      <c r="A518" s="336">
        <v>87</v>
      </c>
      <c r="B518" s="337" t="s">
        <v>3586</v>
      </c>
      <c r="C518" s="338" t="s">
        <v>3618</v>
      </c>
      <c r="D518" s="339" t="s">
        <v>3619</v>
      </c>
      <c r="E518" s="337" t="s">
        <v>2736</v>
      </c>
      <c r="F518" s="340">
        <v>2</v>
      </c>
      <c r="G518" s="341"/>
      <c r="H518" s="342">
        <f t="shared" si="9"/>
        <v>0</v>
      </c>
    </row>
    <row r="519" spans="1:8" s="343" customFormat="1" outlineLevel="2" x14ac:dyDescent="0.2">
      <c r="A519" s="336">
        <v>88</v>
      </c>
      <c r="B519" s="337" t="s">
        <v>3586</v>
      </c>
      <c r="C519" s="338" t="s">
        <v>3658</v>
      </c>
      <c r="D519" s="339" t="s">
        <v>3659</v>
      </c>
      <c r="E519" s="337" t="s">
        <v>2736</v>
      </c>
      <c r="F519" s="340">
        <v>2</v>
      </c>
      <c r="G519" s="341"/>
      <c r="H519" s="342">
        <f t="shared" si="9"/>
        <v>0</v>
      </c>
    </row>
    <row r="520" spans="1:8" s="343" customFormat="1" outlineLevel="2" x14ac:dyDescent="0.2">
      <c r="A520" s="336">
        <v>89</v>
      </c>
      <c r="B520" s="337" t="s">
        <v>3586</v>
      </c>
      <c r="C520" s="338" t="s">
        <v>3610</v>
      </c>
      <c r="D520" s="339" t="s">
        <v>3611</v>
      </c>
      <c r="E520" s="337" t="s">
        <v>2736</v>
      </c>
      <c r="F520" s="340">
        <v>1</v>
      </c>
      <c r="G520" s="341"/>
      <c r="H520" s="342">
        <f t="shared" si="9"/>
        <v>0</v>
      </c>
    </row>
    <row r="521" spans="1:8" s="343" customFormat="1" outlineLevel="2" x14ac:dyDescent="0.2">
      <c r="A521" s="336">
        <v>90</v>
      </c>
      <c r="B521" s="337" t="s">
        <v>3586</v>
      </c>
      <c r="C521" s="338" t="s">
        <v>3735</v>
      </c>
      <c r="D521" s="339" t="s">
        <v>3736</v>
      </c>
      <c r="E521" s="337" t="s">
        <v>2736</v>
      </c>
      <c r="F521" s="340">
        <v>1</v>
      </c>
      <c r="G521" s="341"/>
      <c r="H521" s="342">
        <f t="shared" si="9"/>
        <v>0</v>
      </c>
    </row>
    <row r="522" spans="1:8" s="343" customFormat="1" outlineLevel="2" x14ac:dyDescent="0.2">
      <c r="A522" s="336">
        <v>91</v>
      </c>
      <c r="B522" s="337" t="s">
        <v>3586</v>
      </c>
      <c r="C522" s="338" t="s">
        <v>3737</v>
      </c>
      <c r="D522" s="339" t="s">
        <v>3738</v>
      </c>
      <c r="E522" s="337" t="s">
        <v>2736</v>
      </c>
      <c r="F522" s="340">
        <v>1</v>
      </c>
      <c r="G522" s="341"/>
      <c r="H522" s="342">
        <f t="shared" si="9"/>
        <v>0</v>
      </c>
    </row>
    <row r="523" spans="1:8" s="343" customFormat="1" outlineLevel="2" x14ac:dyDescent="0.2">
      <c r="A523" s="336">
        <v>92</v>
      </c>
      <c r="B523" s="337" t="s">
        <v>3586</v>
      </c>
      <c r="C523" s="338" t="s">
        <v>3739</v>
      </c>
      <c r="D523" s="339" t="s">
        <v>3740</v>
      </c>
      <c r="E523" s="337" t="s">
        <v>2736</v>
      </c>
      <c r="F523" s="340">
        <v>1</v>
      </c>
      <c r="G523" s="341"/>
      <c r="H523" s="342">
        <f t="shared" si="9"/>
        <v>0</v>
      </c>
    </row>
    <row r="524" spans="1:8" s="343" customFormat="1" outlineLevel="2" x14ac:dyDescent="0.2">
      <c r="A524" s="336">
        <v>93</v>
      </c>
      <c r="B524" s="337" t="s">
        <v>3586</v>
      </c>
      <c r="C524" s="338" t="s">
        <v>3674</v>
      </c>
      <c r="D524" s="339" t="s">
        <v>3675</v>
      </c>
      <c r="E524" s="337" t="s">
        <v>2736</v>
      </c>
      <c r="F524" s="340">
        <v>1</v>
      </c>
      <c r="G524" s="341"/>
      <c r="H524" s="342">
        <f t="shared" si="9"/>
        <v>0</v>
      </c>
    </row>
    <row r="525" spans="1:8" s="343" customFormat="1" outlineLevel="2" x14ac:dyDescent="0.2">
      <c r="A525" s="336">
        <v>94</v>
      </c>
      <c r="B525" s="337" t="s">
        <v>3586</v>
      </c>
      <c r="C525" s="338" t="s">
        <v>3676</v>
      </c>
      <c r="D525" s="339" t="s">
        <v>3677</v>
      </c>
      <c r="E525" s="337" t="s">
        <v>2736</v>
      </c>
      <c r="F525" s="340">
        <v>1</v>
      </c>
      <c r="G525" s="341"/>
      <c r="H525" s="342">
        <f t="shared" si="9"/>
        <v>0</v>
      </c>
    </row>
    <row r="526" spans="1:8" s="343" customFormat="1" outlineLevel="2" x14ac:dyDescent="0.2">
      <c r="A526" s="336">
        <v>95</v>
      </c>
      <c r="B526" s="337" t="s">
        <v>3586</v>
      </c>
      <c r="C526" s="338" t="s">
        <v>3678</v>
      </c>
      <c r="D526" s="339" t="s">
        <v>3679</v>
      </c>
      <c r="E526" s="337" t="s">
        <v>2736</v>
      </c>
      <c r="F526" s="340">
        <v>1</v>
      </c>
      <c r="G526" s="341"/>
      <c r="H526" s="342">
        <f t="shared" si="9"/>
        <v>0</v>
      </c>
    </row>
    <row r="527" spans="1:8" s="343" customFormat="1" outlineLevel="2" x14ac:dyDescent="0.2">
      <c r="A527" s="336">
        <v>96</v>
      </c>
      <c r="B527" s="337" t="s">
        <v>3586</v>
      </c>
      <c r="C527" s="338" t="s">
        <v>3680</v>
      </c>
      <c r="D527" s="339" t="s">
        <v>3681</v>
      </c>
      <c r="E527" s="337" t="s">
        <v>2736</v>
      </c>
      <c r="F527" s="340">
        <v>1</v>
      </c>
      <c r="G527" s="341"/>
      <c r="H527" s="342">
        <f t="shared" si="9"/>
        <v>0</v>
      </c>
    </row>
    <row r="528" spans="1:8" s="343" customFormat="1" outlineLevel="2" x14ac:dyDescent="0.2">
      <c r="A528" s="336">
        <v>97</v>
      </c>
      <c r="B528" s="337" t="s">
        <v>3586</v>
      </c>
      <c r="C528" s="338" t="s">
        <v>3682</v>
      </c>
      <c r="D528" s="339" t="s">
        <v>3683</v>
      </c>
      <c r="E528" s="337" t="s">
        <v>2736</v>
      </c>
      <c r="F528" s="340">
        <v>1</v>
      </c>
      <c r="G528" s="341"/>
      <c r="H528" s="342">
        <f t="shared" si="9"/>
        <v>0</v>
      </c>
    </row>
    <row r="529" spans="1:8" s="343" customFormat="1" outlineLevel="2" x14ac:dyDescent="0.2">
      <c r="A529" s="336">
        <v>98</v>
      </c>
      <c r="B529" s="337" t="s">
        <v>3586</v>
      </c>
      <c r="C529" s="338" t="s">
        <v>3616</v>
      </c>
      <c r="D529" s="339" t="s">
        <v>3617</v>
      </c>
      <c r="E529" s="337" t="s">
        <v>2736</v>
      </c>
      <c r="F529" s="340">
        <v>1</v>
      </c>
      <c r="G529" s="341"/>
      <c r="H529" s="342">
        <f t="shared" si="9"/>
        <v>0</v>
      </c>
    </row>
    <row r="530" spans="1:8" s="343" customFormat="1" outlineLevel="2" x14ac:dyDescent="0.2">
      <c r="A530" s="336">
        <v>99</v>
      </c>
      <c r="B530" s="337" t="s">
        <v>3586</v>
      </c>
      <c r="C530" s="338" t="s">
        <v>3618</v>
      </c>
      <c r="D530" s="339" t="s">
        <v>3619</v>
      </c>
      <c r="E530" s="337" t="s">
        <v>2736</v>
      </c>
      <c r="F530" s="340">
        <v>1</v>
      </c>
      <c r="G530" s="341"/>
      <c r="H530" s="342">
        <f t="shared" si="9"/>
        <v>0</v>
      </c>
    </row>
    <row r="531" spans="1:8" s="343" customFormat="1" outlineLevel="2" x14ac:dyDescent="0.2">
      <c r="A531" s="336">
        <v>100</v>
      </c>
      <c r="B531" s="337" t="s">
        <v>3586</v>
      </c>
      <c r="C531" s="338" t="s">
        <v>3684</v>
      </c>
      <c r="D531" s="339" t="s">
        <v>3685</v>
      </c>
      <c r="E531" s="337" t="s">
        <v>2736</v>
      </c>
      <c r="F531" s="340">
        <v>1</v>
      </c>
      <c r="G531" s="341"/>
      <c r="H531" s="342">
        <f t="shared" si="9"/>
        <v>0</v>
      </c>
    </row>
    <row r="532" spans="1:8" s="343" customFormat="1" outlineLevel="2" x14ac:dyDescent="0.2">
      <c r="A532" s="336">
        <v>101</v>
      </c>
      <c r="B532" s="337" t="s">
        <v>3586</v>
      </c>
      <c r="C532" s="338" t="s">
        <v>3686</v>
      </c>
      <c r="D532" s="339" t="s">
        <v>3687</v>
      </c>
      <c r="E532" s="337" t="s">
        <v>2736</v>
      </c>
      <c r="F532" s="340">
        <v>1</v>
      </c>
      <c r="G532" s="341"/>
      <c r="H532" s="342">
        <f t="shared" si="9"/>
        <v>0</v>
      </c>
    </row>
    <row r="533" spans="1:8" s="421" customFormat="1" outlineLevel="2" x14ac:dyDescent="0.2">
      <c r="A533" s="413">
        <v>102</v>
      </c>
      <c r="B533" s="414" t="s">
        <v>3586</v>
      </c>
      <c r="C533" s="415" t="s">
        <v>3666</v>
      </c>
      <c r="D533" s="416" t="s">
        <v>3667</v>
      </c>
      <c r="E533" s="414" t="s">
        <v>2736</v>
      </c>
      <c r="F533" s="417">
        <v>1</v>
      </c>
      <c r="G533" s="418"/>
      <c r="H533" s="419">
        <f t="shared" si="9"/>
        <v>0</v>
      </c>
    </row>
    <row r="534" spans="1:8" s="447" customFormat="1" outlineLevel="2" x14ac:dyDescent="0.2">
      <c r="A534" s="440">
        <v>103</v>
      </c>
      <c r="B534" s="441" t="s">
        <v>3586</v>
      </c>
      <c r="C534" s="442" t="s">
        <v>3719</v>
      </c>
      <c r="D534" s="443" t="s">
        <v>3720</v>
      </c>
      <c r="E534" s="441" t="s">
        <v>2736</v>
      </c>
      <c r="F534" s="444">
        <v>2</v>
      </c>
      <c r="G534" s="445"/>
      <c r="H534" s="446">
        <f t="shared" si="9"/>
        <v>0</v>
      </c>
    </row>
    <row r="535" spans="1:8" s="412" customFormat="1" outlineLevel="2" x14ac:dyDescent="0.2">
      <c r="A535" s="404">
        <v>104</v>
      </c>
      <c r="B535" s="405" t="s">
        <v>3586</v>
      </c>
      <c r="C535" s="406" t="s">
        <v>3700</v>
      </c>
      <c r="D535" s="407" t="s">
        <v>3701</v>
      </c>
      <c r="E535" s="405" t="s">
        <v>2736</v>
      </c>
      <c r="F535" s="408">
        <v>1</v>
      </c>
      <c r="G535" s="409"/>
      <c r="H535" s="410">
        <f t="shared" si="9"/>
        <v>0</v>
      </c>
    </row>
    <row r="536" spans="1:8" s="335" customFormat="1" outlineLevel="2" x14ac:dyDescent="0.2">
      <c r="A536" s="344">
        <v>105</v>
      </c>
      <c r="B536" s="329" t="s">
        <v>3583</v>
      </c>
      <c r="C536" s="330" t="s">
        <v>3652</v>
      </c>
      <c r="D536" s="331" t="s">
        <v>3819</v>
      </c>
      <c r="E536" s="329" t="s">
        <v>26</v>
      </c>
      <c r="F536" s="332">
        <v>1</v>
      </c>
      <c r="G536" s="333"/>
      <c r="H536" s="334">
        <f t="shared" si="9"/>
        <v>0</v>
      </c>
    </row>
    <row r="537" spans="1:8" s="343" customFormat="1" outlineLevel="2" x14ac:dyDescent="0.2">
      <c r="A537" s="336">
        <v>106</v>
      </c>
      <c r="B537" s="337" t="s">
        <v>3586</v>
      </c>
      <c r="C537" s="338" t="s">
        <v>3587</v>
      </c>
      <c r="D537" s="339" t="s">
        <v>3588</v>
      </c>
      <c r="E537" s="337" t="s">
        <v>2736</v>
      </c>
      <c r="F537" s="340">
        <v>1</v>
      </c>
      <c r="G537" s="341"/>
      <c r="H537" s="342">
        <f t="shared" si="9"/>
        <v>0</v>
      </c>
    </row>
    <row r="538" spans="1:8" s="343" customFormat="1" outlineLevel="2" x14ac:dyDescent="0.2">
      <c r="A538" s="336">
        <v>107</v>
      </c>
      <c r="B538" s="337" t="s">
        <v>3586</v>
      </c>
      <c r="C538" s="338" t="s">
        <v>3589</v>
      </c>
      <c r="D538" s="339" t="s">
        <v>3590</v>
      </c>
      <c r="E538" s="337" t="s">
        <v>2736</v>
      </c>
      <c r="F538" s="340">
        <v>1</v>
      </c>
      <c r="G538" s="341"/>
      <c r="H538" s="342">
        <f t="shared" si="9"/>
        <v>0</v>
      </c>
    </row>
    <row r="539" spans="1:8" s="343" customFormat="1" outlineLevel="2" x14ac:dyDescent="0.2">
      <c r="A539" s="336">
        <v>108</v>
      </c>
      <c r="B539" s="337" t="s">
        <v>3586</v>
      </c>
      <c r="C539" s="338" t="s">
        <v>3670</v>
      </c>
      <c r="D539" s="339" t="s">
        <v>3671</v>
      </c>
      <c r="E539" s="337" t="s">
        <v>2736</v>
      </c>
      <c r="F539" s="340">
        <v>1</v>
      </c>
      <c r="G539" s="341"/>
      <c r="H539" s="342">
        <f t="shared" si="9"/>
        <v>0</v>
      </c>
    </row>
    <row r="540" spans="1:8" s="343" customFormat="1" outlineLevel="2" x14ac:dyDescent="0.2">
      <c r="A540" s="336">
        <v>109</v>
      </c>
      <c r="B540" s="337" t="s">
        <v>3586</v>
      </c>
      <c r="C540" s="338" t="s">
        <v>3593</v>
      </c>
      <c r="D540" s="339" t="s">
        <v>3594</v>
      </c>
      <c r="E540" s="337" t="s">
        <v>2736</v>
      </c>
      <c r="F540" s="340">
        <v>14</v>
      </c>
      <c r="G540" s="341"/>
      <c r="H540" s="342">
        <f t="shared" si="9"/>
        <v>0</v>
      </c>
    </row>
    <row r="541" spans="1:8" s="343" customFormat="1" outlineLevel="2" x14ac:dyDescent="0.2">
      <c r="A541" s="336">
        <v>110</v>
      </c>
      <c r="B541" s="337" t="s">
        <v>3586</v>
      </c>
      <c r="C541" s="338" t="s">
        <v>3820</v>
      </c>
      <c r="D541" s="339" t="s">
        <v>3821</v>
      </c>
      <c r="E541" s="337" t="s">
        <v>2736</v>
      </c>
      <c r="F541" s="340">
        <v>1</v>
      </c>
      <c r="G541" s="341"/>
      <c r="H541" s="342">
        <f t="shared" si="9"/>
        <v>0</v>
      </c>
    </row>
    <row r="542" spans="1:8" s="343" customFormat="1" outlineLevel="2" x14ac:dyDescent="0.2">
      <c r="A542" s="336">
        <v>111</v>
      </c>
      <c r="B542" s="337" t="s">
        <v>3586</v>
      </c>
      <c r="C542" s="338" t="s">
        <v>3729</v>
      </c>
      <c r="D542" s="339" t="s">
        <v>3730</v>
      </c>
      <c r="E542" s="337" t="s">
        <v>2736</v>
      </c>
      <c r="F542" s="340">
        <v>1</v>
      </c>
      <c r="G542" s="341"/>
      <c r="H542" s="342">
        <f t="shared" si="9"/>
        <v>0</v>
      </c>
    </row>
    <row r="543" spans="1:8" s="343" customFormat="1" outlineLevel="2" x14ac:dyDescent="0.2">
      <c r="A543" s="336">
        <v>112</v>
      </c>
      <c r="B543" s="337" t="s">
        <v>3586</v>
      </c>
      <c r="C543" s="338" t="s">
        <v>3595</v>
      </c>
      <c r="D543" s="339" t="s">
        <v>3596</v>
      </c>
      <c r="E543" s="337" t="s">
        <v>2736</v>
      </c>
      <c r="F543" s="340">
        <v>13</v>
      </c>
      <c r="G543" s="341"/>
      <c r="H543" s="342">
        <f t="shared" si="9"/>
        <v>0</v>
      </c>
    </row>
    <row r="544" spans="1:8" s="343" customFormat="1" outlineLevel="2" x14ac:dyDescent="0.2">
      <c r="A544" s="336">
        <v>113</v>
      </c>
      <c r="B544" s="337" t="s">
        <v>3586</v>
      </c>
      <c r="C544" s="338" t="s">
        <v>3599</v>
      </c>
      <c r="D544" s="339" t="s">
        <v>3600</v>
      </c>
      <c r="E544" s="337" t="s">
        <v>2736</v>
      </c>
      <c r="F544" s="340">
        <v>4</v>
      </c>
      <c r="G544" s="341"/>
      <c r="H544" s="342">
        <f t="shared" si="9"/>
        <v>0</v>
      </c>
    </row>
    <row r="545" spans="1:8" s="343" customFormat="1" outlineLevel="2" x14ac:dyDescent="0.2">
      <c r="A545" s="336">
        <v>114</v>
      </c>
      <c r="B545" s="337" t="s">
        <v>3586</v>
      </c>
      <c r="C545" s="338" t="s">
        <v>3610</v>
      </c>
      <c r="D545" s="339" t="s">
        <v>3611</v>
      </c>
      <c r="E545" s="337" t="s">
        <v>2736</v>
      </c>
      <c r="F545" s="340">
        <v>1</v>
      </c>
      <c r="G545" s="341"/>
      <c r="H545" s="342">
        <f t="shared" si="9"/>
        <v>0</v>
      </c>
    </row>
    <row r="546" spans="1:8" s="343" customFormat="1" outlineLevel="2" x14ac:dyDescent="0.2">
      <c r="A546" s="336">
        <v>115</v>
      </c>
      <c r="B546" s="337" t="s">
        <v>3586</v>
      </c>
      <c r="C546" s="338" t="s">
        <v>3612</v>
      </c>
      <c r="D546" s="339" t="s">
        <v>3613</v>
      </c>
      <c r="E546" s="337" t="s">
        <v>2736</v>
      </c>
      <c r="F546" s="340">
        <v>1</v>
      </c>
      <c r="G546" s="341"/>
      <c r="H546" s="342">
        <f t="shared" si="9"/>
        <v>0</v>
      </c>
    </row>
    <row r="547" spans="1:8" s="343" customFormat="1" outlineLevel="2" x14ac:dyDescent="0.2">
      <c r="A547" s="336">
        <v>116</v>
      </c>
      <c r="B547" s="337" t="s">
        <v>3586</v>
      </c>
      <c r="C547" s="338" t="s">
        <v>3614</v>
      </c>
      <c r="D547" s="339" t="s">
        <v>3615</v>
      </c>
      <c r="E547" s="337" t="s">
        <v>2736</v>
      </c>
      <c r="F547" s="340">
        <v>1</v>
      </c>
      <c r="G547" s="341"/>
      <c r="H547" s="342">
        <f t="shared" si="9"/>
        <v>0</v>
      </c>
    </row>
    <row r="548" spans="1:8" s="343" customFormat="1" outlineLevel="2" x14ac:dyDescent="0.2">
      <c r="A548" s="336">
        <v>117</v>
      </c>
      <c r="B548" s="337" t="s">
        <v>3586</v>
      </c>
      <c r="C548" s="338" t="s">
        <v>3616</v>
      </c>
      <c r="D548" s="339" t="s">
        <v>3617</v>
      </c>
      <c r="E548" s="337" t="s">
        <v>2736</v>
      </c>
      <c r="F548" s="340">
        <v>1</v>
      </c>
      <c r="G548" s="341"/>
      <c r="H548" s="342">
        <f t="shared" si="9"/>
        <v>0</v>
      </c>
    </row>
    <row r="549" spans="1:8" s="343" customFormat="1" outlineLevel="2" x14ac:dyDescent="0.2">
      <c r="A549" s="336">
        <v>118</v>
      </c>
      <c r="B549" s="337" t="s">
        <v>3586</v>
      </c>
      <c r="C549" s="338" t="s">
        <v>3618</v>
      </c>
      <c r="D549" s="339" t="s">
        <v>3619</v>
      </c>
      <c r="E549" s="337" t="s">
        <v>2736</v>
      </c>
      <c r="F549" s="340">
        <v>1</v>
      </c>
      <c r="G549" s="341"/>
      <c r="H549" s="342">
        <f t="shared" si="9"/>
        <v>0</v>
      </c>
    </row>
    <row r="550" spans="1:8" s="343" customFormat="1" outlineLevel="2" x14ac:dyDescent="0.2">
      <c r="A550" s="336">
        <v>119</v>
      </c>
      <c r="B550" s="337" t="s">
        <v>3586</v>
      </c>
      <c r="C550" s="338" t="s">
        <v>3658</v>
      </c>
      <c r="D550" s="339" t="s">
        <v>3659</v>
      </c>
      <c r="E550" s="337" t="s">
        <v>2736</v>
      </c>
      <c r="F550" s="340">
        <v>1</v>
      </c>
      <c r="G550" s="341"/>
      <c r="H550" s="342">
        <f t="shared" si="9"/>
        <v>0</v>
      </c>
    </row>
    <row r="551" spans="1:8" s="343" customFormat="1" outlineLevel="2" x14ac:dyDescent="0.2">
      <c r="A551" s="336">
        <v>120</v>
      </c>
      <c r="B551" s="337" t="s">
        <v>3586</v>
      </c>
      <c r="C551" s="338" t="s">
        <v>3610</v>
      </c>
      <c r="D551" s="339" t="s">
        <v>3611</v>
      </c>
      <c r="E551" s="337" t="s">
        <v>2736</v>
      </c>
      <c r="F551" s="340">
        <v>1</v>
      </c>
      <c r="G551" s="341"/>
      <c r="H551" s="342">
        <f t="shared" si="9"/>
        <v>0</v>
      </c>
    </row>
    <row r="552" spans="1:8" s="343" customFormat="1" outlineLevel="2" x14ac:dyDescent="0.2">
      <c r="A552" s="336">
        <v>121</v>
      </c>
      <c r="B552" s="337" t="s">
        <v>3586</v>
      </c>
      <c r="C552" s="338" t="s">
        <v>3735</v>
      </c>
      <c r="D552" s="339" t="s">
        <v>3736</v>
      </c>
      <c r="E552" s="337" t="s">
        <v>2736</v>
      </c>
      <c r="F552" s="340">
        <v>1</v>
      </c>
      <c r="G552" s="341"/>
      <c r="H552" s="342">
        <f t="shared" si="9"/>
        <v>0</v>
      </c>
    </row>
    <row r="553" spans="1:8" s="343" customFormat="1" outlineLevel="2" x14ac:dyDescent="0.2">
      <c r="A553" s="336">
        <v>122</v>
      </c>
      <c r="B553" s="337" t="s">
        <v>3586</v>
      </c>
      <c r="C553" s="338" t="s">
        <v>3737</v>
      </c>
      <c r="D553" s="339" t="s">
        <v>3738</v>
      </c>
      <c r="E553" s="337" t="s">
        <v>2736</v>
      </c>
      <c r="F553" s="340">
        <v>1</v>
      </c>
      <c r="G553" s="341"/>
      <c r="H553" s="342">
        <f t="shared" si="9"/>
        <v>0</v>
      </c>
    </row>
    <row r="554" spans="1:8" s="343" customFormat="1" outlineLevel="2" x14ac:dyDescent="0.2">
      <c r="A554" s="336">
        <v>123</v>
      </c>
      <c r="B554" s="337" t="s">
        <v>3586</v>
      </c>
      <c r="C554" s="338" t="s">
        <v>3739</v>
      </c>
      <c r="D554" s="339" t="s">
        <v>3740</v>
      </c>
      <c r="E554" s="337" t="s">
        <v>2736</v>
      </c>
      <c r="F554" s="340">
        <v>1</v>
      </c>
      <c r="G554" s="341"/>
      <c r="H554" s="342">
        <f t="shared" si="9"/>
        <v>0</v>
      </c>
    </row>
    <row r="555" spans="1:8" s="343" customFormat="1" outlineLevel="2" x14ac:dyDescent="0.2">
      <c r="A555" s="336">
        <v>124</v>
      </c>
      <c r="B555" s="337" t="s">
        <v>3586</v>
      </c>
      <c r="C555" s="338" t="s">
        <v>3616</v>
      </c>
      <c r="D555" s="339" t="s">
        <v>3617</v>
      </c>
      <c r="E555" s="337" t="s">
        <v>2736</v>
      </c>
      <c r="F555" s="340">
        <v>2</v>
      </c>
      <c r="G555" s="341"/>
      <c r="H555" s="342">
        <f t="shared" si="9"/>
        <v>0</v>
      </c>
    </row>
    <row r="556" spans="1:8" s="343" customFormat="1" outlineLevel="2" x14ac:dyDescent="0.2">
      <c r="A556" s="336">
        <v>125</v>
      </c>
      <c r="B556" s="337" t="s">
        <v>3586</v>
      </c>
      <c r="C556" s="338" t="s">
        <v>3618</v>
      </c>
      <c r="D556" s="339" t="s">
        <v>3619</v>
      </c>
      <c r="E556" s="337" t="s">
        <v>2736</v>
      </c>
      <c r="F556" s="340">
        <v>2</v>
      </c>
      <c r="G556" s="341"/>
      <c r="H556" s="342">
        <f t="shared" si="9"/>
        <v>0</v>
      </c>
    </row>
    <row r="557" spans="1:8" s="343" customFormat="1" outlineLevel="2" x14ac:dyDescent="0.2">
      <c r="A557" s="336">
        <v>126</v>
      </c>
      <c r="B557" s="337" t="s">
        <v>3586</v>
      </c>
      <c r="C557" s="338" t="s">
        <v>3620</v>
      </c>
      <c r="D557" s="339" t="s">
        <v>3621</v>
      </c>
      <c r="E557" s="337" t="s">
        <v>2736</v>
      </c>
      <c r="F557" s="340">
        <v>2</v>
      </c>
      <c r="G557" s="341"/>
      <c r="H557" s="342">
        <f t="shared" si="9"/>
        <v>0</v>
      </c>
    </row>
    <row r="558" spans="1:8" s="343" customFormat="1" outlineLevel="2" x14ac:dyDescent="0.2">
      <c r="A558" s="336">
        <v>127</v>
      </c>
      <c r="B558" s="337" t="s">
        <v>3586</v>
      </c>
      <c r="C558" s="338" t="s">
        <v>3622</v>
      </c>
      <c r="D558" s="339" t="s">
        <v>3623</v>
      </c>
      <c r="E558" s="337" t="s">
        <v>2736</v>
      </c>
      <c r="F558" s="340">
        <v>2</v>
      </c>
      <c r="G558" s="341"/>
      <c r="H558" s="342">
        <f t="shared" si="9"/>
        <v>0</v>
      </c>
    </row>
    <row r="559" spans="1:8" s="343" customFormat="1" outlineLevel="2" x14ac:dyDescent="0.2">
      <c r="A559" s="336">
        <v>128</v>
      </c>
      <c r="B559" s="337" t="s">
        <v>3586</v>
      </c>
      <c r="C559" s="338" t="s">
        <v>3624</v>
      </c>
      <c r="D559" s="339" t="s">
        <v>3625</v>
      </c>
      <c r="E559" s="337" t="s">
        <v>2736</v>
      </c>
      <c r="F559" s="340">
        <v>2</v>
      </c>
      <c r="G559" s="341"/>
      <c r="H559" s="342">
        <f t="shared" si="9"/>
        <v>0</v>
      </c>
    </row>
    <row r="560" spans="1:8" s="343" customFormat="1" outlineLevel="2" x14ac:dyDescent="0.2">
      <c r="A560" s="336">
        <v>129</v>
      </c>
      <c r="B560" s="337" t="s">
        <v>3586</v>
      </c>
      <c r="C560" s="338" t="s">
        <v>3741</v>
      </c>
      <c r="D560" s="339" t="s">
        <v>3742</v>
      </c>
      <c r="E560" s="337" t="s">
        <v>2736</v>
      </c>
      <c r="F560" s="340">
        <v>1</v>
      </c>
      <c r="G560" s="341"/>
      <c r="H560" s="342">
        <f t="shared" ref="H560:H579" si="10">F560*G560</f>
        <v>0</v>
      </c>
    </row>
    <row r="561" spans="1:8" s="343" customFormat="1" outlineLevel="2" x14ac:dyDescent="0.2">
      <c r="A561" s="336">
        <v>130</v>
      </c>
      <c r="B561" s="337" t="s">
        <v>3586</v>
      </c>
      <c r="C561" s="338" t="s">
        <v>3743</v>
      </c>
      <c r="D561" s="339" t="s">
        <v>3744</v>
      </c>
      <c r="E561" s="337" t="s">
        <v>2736</v>
      </c>
      <c r="F561" s="340">
        <v>1</v>
      </c>
      <c r="G561" s="341"/>
      <c r="H561" s="342">
        <f t="shared" si="10"/>
        <v>0</v>
      </c>
    </row>
    <row r="562" spans="1:8" s="343" customFormat="1" outlineLevel="2" x14ac:dyDescent="0.2">
      <c r="A562" s="336">
        <v>131</v>
      </c>
      <c r="B562" s="337" t="s">
        <v>3586</v>
      </c>
      <c r="C562" s="338" t="s">
        <v>3678</v>
      </c>
      <c r="D562" s="339" t="s">
        <v>3679</v>
      </c>
      <c r="E562" s="337" t="s">
        <v>2736</v>
      </c>
      <c r="F562" s="340">
        <v>1</v>
      </c>
      <c r="G562" s="341"/>
      <c r="H562" s="342">
        <f t="shared" si="10"/>
        <v>0</v>
      </c>
    </row>
    <row r="563" spans="1:8" s="343" customFormat="1" outlineLevel="2" x14ac:dyDescent="0.2">
      <c r="A563" s="336">
        <v>132</v>
      </c>
      <c r="B563" s="337" t="s">
        <v>3586</v>
      </c>
      <c r="C563" s="338" t="s">
        <v>3680</v>
      </c>
      <c r="D563" s="339" t="s">
        <v>3681</v>
      </c>
      <c r="E563" s="337" t="s">
        <v>2736</v>
      </c>
      <c r="F563" s="340">
        <v>1</v>
      </c>
      <c r="G563" s="341"/>
      <c r="H563" s="342">
        <f t="shared" si="10"/>
        <v>0</v>
      </c>
    </row>
    <row r="564" spans="1:8" s="343" customFormat="1" outlineLevel="2" x14ac:dyDescent="0.2">
      <c r="A564" s="336">
        <v>133</v>
      </c>
      <c r="B564" s="337" t="s">
        <v>3586</v>
      </c>
      <c r="C564" s="338" t="s">
        <v>3682</v>
      </c>
      <c r="D564" s="339" t="s">
        <v>3683</v>
      </c>
      <c r="E564" s="337" t="s">
        <v>2736</v>
      </c>
      <c r="F564" s="340">
        <v>1</v>
      </c>
      <c r="G564" s="341"/>
      <c r="H564" s="342">
        <f t="shared" si="10"/>
        <v>0</v>
      </c>
    </row>
    <row r="565" spans="1:8" s="343" customFormat="1" outlineLevel="2" x14ac:dyDescent="0.2">
      <c r="A565" s="336">
        <v>134</v>
      </c>
      <c r="B565" s="337" t="s">
        <v>3586</v>
      </c>
      <c r="C565" s="338" t="s">
        <v>3616</v>
      </c>
      <c r="D565" s="339" t="s">
        <v>3617</v>
      </c>
      <c r="E565" s="337" t="s">
        <v>2736</v>
      </c>
      <c r="F565" s="340">
        <v>1</v>
      </c>
      <c r="G565" s="341"/>
      <c r="H565" s="342">
        <f t="shared" si="10"/>
        <v>0</v>
      </c>
    </row>
    <row r="566" spans="1:8" s="343" customFormat="1" outlineLevel="2" x14ac:dyDescent="0.2">
      <c r="A566" s="336">
        <v>135</v>
      </c>
      <c r="B566" s="337" t="s">
        <v>3586</v>
      </c>
      <c r="C566" s="338" t="s">
        <v>3618</v>
      </c>
      <c r="D566" s="339" t="s">
        <v>3619</v>
      </c>
      <c r="E566" s="337" t="s">
        <v>2736</v>
      </c>
      <c r="F566" s="340">
        <v>1</v>
      </c>
      <c r="G566" s="341"/>
      <c r="H566" s="342">
        <f t="shared" si="10"/>
        <v>0</v>
      </c>
    </row>
    <row r="567" spans="1:8" s="343" customFormat="1" outlineLevel="2" x14ac:dyDescent="0.2">
      <c r="A567" s="336">
        <v>136</v>
      </c>
      <c r="B567" s="337" t="s">
        <v>3586</v>
      </c>
      <c r="C567" s="338" t="s">
        <v>3620</v>
      </c>
      <c r="D567" s="339" t="s">
        <v>3621</v>
      </c>
      <c r="E567" s="337" t="s">
        <v>2736</v>
      </c>
      <c r="F567" s="340">
        <v>1</v>
      </c>
      <c r="G567" s="341"/>
      <c r="H567" s="342">
        <f t="shared" si="10"/>
        <v>0</v>
      </c>
    </row>
    <row r="568" spans="1:8" s="343" customFormat="1" outlineLevel="2" x14ac:dyDescent="0.2">
      <c r="A568" s="336">
        <v>137</v>
      </c>
      <c r="B568" s="337" t="s">
        <v>3586</v>
      </c>
      <c r="C568" s="338" t="s">
        <v>3622</v>
      </c>
      <c r="D568" s="339" t="s">
        <v>3623</v>
      </c>
      <c r="E568" s="337" t="s">
        <v>2736</v>
      </c>
      <c r="F568" s="340">
        <v>1</v>
      </c>
      <c r="G568" s="341"/>
      <c r="H568" s="342">
        <f t="shared" si="10"/>
        <v>0</v>
      </c>
    </row>
    <row r="569" spans="1:8" s="343" customFormat="1" outlineLevel="2" x14ac:dyDescent="0.2">
      <c r="A569" s="336">
        <v>138</v>
      </c>
      <c r="B569" s="337" t="s">
        <v>3586</v>
      </c>
      <c r="C569" s="338" t="s">
        <v>3684</v>
      </c>
      <c r="D569" s="339" t="s">
        <v>3685</v>
      </c>
      <c r="E569" s="337" t="s">
        <v>2736</v>
      </c>
      <c r="F569" s="340">
        <v>1</v>
      </c>
      <c r="G569" s="341"/>
      <c r="H569" s="342">
        <f t="shared" si="10"/>
        <v>0</v>
      </c>
    </row>
    <row r="570" spans="1:8" s="343" customFormat="1" outlineLevel="2" x14ac:dyDescent="0.2">
      <c r="A570" s="336">
        <v>139</v>
      </c>
      <c r="B570" s="337" t="s">
        <v>3586</v>
      </c>
      <c r="C570" s="338" t="s">
        <v>3686</v>
      </c>
      <c r="D570" s="339" t="s">
        <v>3687</v>
      </c>
      <c r="E570" s="337" t="s">
        <v>2736</v>
      </c>
      <c r="F570" s="340">
        <v>1</v>
      </c>
      <c r="G570" s="341"/>
      <c r="H570" s="342">
        <f t="shared" si="10"/>
        <v>0</v>
      </c>
    </row>
    <row r="571" spans="1:8" s="456" customFormat="1" outlineLevel="2" x14ac:dyDescent="0.2">
      <c r="A571" s="448">
        <v>140</v>
      </c>
      <c r="B571" s="449" t="s">
        <v>3586</v>
      </c>
      <c r="C571" s="450" t="s">
        <v>3688</v>
      </c>
      <c r="D571" s="451" t="s">
        <v>3689</v>
      </c>
      <c r="E571" s="449" t="s">
        <v>2736</v>
      </c>
      <c r="F571" s="452">
        <v>1</v>
      </c>
      <c r="G571" s="453"/>
      <c r="H571" s="454">
        <f t="shared" si="10"/>
        <v>0</v>
      </c>
    </row>
    <row r="572" spans="1:8" s="456" customFormat="1" outlineLevel="2" x14ac:dyDescent="0.2">
      <c r="A572" s="448">
        <v>141</v>
      </c>
      <c r="B572" s="449" t="s">
        <v>3586</v>
      </c>
      <c r="C572" s="450" t="s">
        <v>3690</v>
      </c>
      <c r="D572" s="451" t="s">
        <v>3691</v>
      </c>
      <c r="E572" s="449" t="s">
        <v>2736</v>
      </c>
      <c r="F572" s="452">
        <v>1</v>
      </c>
      <c r="G572" s="453"/>
      <c r="H572" s="454">
        <f t="shared" si="10"/>
        <v>0</v>
      </c>
    </row>
    <row r="573" spans="1:8" s="456" customFormat="1" outlineLevel="2" x14ac:dyDescent="0.2">
      <c r="A573" s="448">
        <v>142</v>
      </c>
      <c r="B573" s="449" t="s">
        <v>3586</v>
      </c>
      <c r="C573" s="450" t="s">
        <v>3692</v>
      </c>
      <c r="D573" s="451" t="s">
        <v>3693</v>
      </c>
      <c r="E573" s="449" t="s">
        <v>2736</v>
      </c>
      <c r="F573" s="452">
        <v>1</v>
      </c>
      <c r="G573" s="453"/>
      <c r="H573" s="454">
        <f t="shared" si="10"/>
        <v>0</v>
      </c>
    </row>
    <row r="574" spans="1:8" s="456" customFormat="1" outlineLevel="2" x14ac:dyDescent="0.2">
      <c r="A574" s="448">
        <v>143</v>
      </c>
      <c r="B574" s="449" t="s">
        <v>3586</v>
      </c>
      <c r="C574" s="450" t="s">
        <v>3694</v>
      </c>
      <c r="D574" s="451" t="s">
        <v>3695</v>
      </c>
      <c r="E574" s="449" t="s">
        <v>2736</v>
      </c>
      <c r="F574" s="452">
        <v>1</v>
      </c>
      <c r="G574" s="453"/>
      <c r="H574" s="454">
        <f t="shared" si="10"/>
        <v>0</v>
      </c>
    </row>
    <row r="575" spans="1:8" s="447" customFormat="1" outlineLevel="2" x14ac:dyDescent="0.2">
      <c r="A575" s="440">
        <v>144</v>
      </c>
      <c r="B575" s="441" t="s">
        <v>3586</v>
      </c>
      <c r="C575" s="442" t="s">
        <v>3719</v>
      </c>
      <c r="D575" s="443" t="s">
        <v>3720</v>
      </c>
      <c r="E575" s="441" t="s">
        <v>2736</v>
      </c>
      <c r="F575" s="444">
        <v>2</v>
      </c>
      <c r="G575" s="445"/>
      <c r="H575" s="446">
        <f t="shared" si="10"/>
        <v>0</v>
      </c>
    </row>
    <row r="576" spans="1:8" s="412" customFormat="1" outlineLevel="2" x14ac:dyDescent="0.2">
      <c r="A576" s="404">
        <v>145</v>
      </c>
      <c r="B576" s="405" t="s">
        <v>3586</v>
      </c>
      <c r="C576" s="406" t="s">
        <v>3700</v>
      </c>
      <c r="D576" s="407" t="s">
        <v>3701</v>
      </c>
      <c r="E576" s="405" t="s">
        <v>2736</v>
      </c>
      <c r="F576" s="408">
        <v>1</v>
      </c>
      <c r="G576" s="409"/>
      <c r="H576" s="410">
        <f t="shared" si="10"/>
        <v>0</v>
      </c>
    </row>
    <row r="577" spans="1:8" s="421" customFormat="1" outlineLevel="2" x14ac:dyDescent="0.2">
      <c r="A577" s="413">
        <v>146</v>
      </c>
      <c r="B577" s="414" t="s">
        <v>3586</v>
      </c>
      <c r="C577" s="415" t="s">
        <v>3666</v>
      </c>
      <c r="D577" s="416" t="s">
        <v>3667</v>
      </c>
      <c r="E577" s="414" t="s">
        <v>2736</v>
      </c>
      <c r="F577" s="417">
        <v>1</v>
      </c>
      <c r="G577" s="418"/>
      <c r="H577" s="419">
        <f t="shared" si="10"/>
        <v>0</v>
      </c>
    </row>
    <row r="578" spans="1:8" s="335" customFormat="1" outlineLevel="2" x14ac:dyDescent="0.2">
      <c r="A578" s="344">
        <v>147</v>
      </c>
      <c r="B578" s="329" t="s">
        <v>3583</v>
      </c>
      <c r="C578" s="330" t="s">
        <v>3708</v>
      </c>
      <c r="D578" s="331" t="s">
        <v>3709</v>
      </c>
      <c r="E578" s="329" t="s">
        <v>2736</v>
      </c>
      <c r="F578" s="332">
        <v>4</v>
      </c>
      <c r="G578" s="333"/>
      <c r="H578" s="334">
        <f t="shared" si="10"/>
        <v>0</v>
      </c>
    </row>
    <row r="579" spans="1:8" s="335" customFormat="1" outlineLevel="2" x14ac:dyDescent="0.2">
      <c r="A579" s="344">
        <v>148</v>
      </c>
      <c r="B579" s="329" t="s">
        <v>3583</v>
      </c>
      <c r="C579" s="330" t="s">
        <v>3710</v>
      </c>
      <c r="D579" s="331" t="s">
        <v>3711</v>
      </c>
      <c r="E579" s="329" t="s">
        <v>2736</v>
      </c>
      <c r="F579" s="332">
        <v>4</v>
      </c>
      <c r="G579" s="333"/>
      <c r="H579" s="334">
        <f t="shared" si="10"/>
        <v>0</v>
      </c>
    </row>
    <row r="580" spans="1:8" outlineLevel="2" x14ac:dyDescent="0.2"/>
    <row r="581" spans="1:8" s="327" customFormat="1" ht="16.5" customHeight="1" outlineLevel="1" x14ac:dyDescent="0.2">
      <c r="A581" s="322"/>
      <c r="B581" s="323"/>
      <c r="C581" s="323" t="s">
        <v>4325</v>
      </c>
      <c r="D581" s="323" t="s">
        <v>3822</v>
      </c>
      <c r="E581" s="324"/>
      <c r="F581" s="325"/>
      <c r="G581" s="326"/>
      <c r="H581" s="326">
        <f>SUBTOTAL(9,H582:H728)</f>
        <v>0</v>
      </c>
    </row>
    <row r="582" spans="1:8" s="335" customFormat="1" outlineLevel="2" x14ac:dyDescent="0.2">
      <c r="A582" s="344">
        <v>1</v>
      </c>
      <c r="B582" s="329" t="s">
        <v>3583</v>
      </c>
      <c r="C582" s="330" t="s">
        <v>3584</v>
      </c>
      <c r="D582" s="331" t="s">
        <v>3823</v>
      </c>
      <c r="E582" s="329" t="s">
        <v>26</v>
      </c>
      <c r="F582" s="332">
        <v>1</v>
      </c>
      <c r="G582" s="333"/>
      <c r="H582" s="334">
        <f t="shared" ref="H582:H645" si="11">F582*G582</f>
        <v>0</v>
      </c>
    </row>
    <row r="583" spans="1:8" s="343" customFormat="1" outlineLevel="2" x14ac:dyDescent="0.2">
      <c r="A583" s="336">
        <v>2</v>
      </c>
      <c r="B583" s="337" t="s">
        <v>3586</v>
      </c>
      <c r="C583" s="338" t="s">
        <v>3587</v>
      </c>
      <c r="D583" s="339" t="s">
        <v>3588</v>
      </c>
      <c r="E583" s="337" t="s">
        <v>2736</v>
      </c>
      <c r="F583" s="340">
        <v>1</v>
      </c>
      <c r="G583" s="341"/>
      <c r="H583" s="342">
        <f t="shared" si="11"/>
        <v>0</v>
      </c>
    </row>
    <row r="584" spans="1:8" s="343" customFormat="1" outlineLevel="2" x14ac:dyDescent="0.2">
      <c r="A584" s="336">
        <v>3</v>
      </c>
      <c r="B584" s="337" t="s">
        <v>3586</v>
      </c>
      <c r="C584" s="338" t="s">
        <v>3589</v>
      </c>
      <c r="D584" s="339" t="s">
        <v>3590</v>
      </c>
      <c r="E584" s="337" t="s">
        <v>2736</v>
      </c>
      <c r="F584" s="340">
        <v>1</v>
      </c>
      <c r="G584" s="341"/>
      <c r="H584" s="342">
        <f t="shared" si="11"/>
        <v>0</v>
      </c>
    </row>
    <row r="585" spans="1:8" s="343" customFormat="1" outlineLevel="2" x14ac:dyDescent="0.2">
      <c r="A585" s="336">
        <v>4</v>
      </c>
      <c r="B585" s="337" t="s">
        <v>3586</v>
      </c>
      <c r="C585" s="338" t="s">
        <v>3670</v>
      </c>
      <c r="D585" s="339" t="s">
        <v>3671</v>
      </c>
      <c r="E585" s="337" t="s">
        <v>2736</v>
      </c>
      <c r="F585" s="340">
        <v>1</v>
      </c>
      <c r="G585" s="341"/>
      <c r="H585" s="342">
        <f t="shared" si="11"/>
        <v>0</v>
      </c>
    </row>
    <row r="586" spans="1:8" s="343" customFormat="1" outlineLevel="2" x14ac:dyDescent="0.2">
      <c r="A586" s="336">
        <v>5</v>
      </c>
      <c r="B586" s="337" t="s">
        <v>3586</v>
      </c>
      <c r="C586" s="338" t="s">
        <v>3593</v>
      </c>
      <c r="D586" s="339" t="s">
        <v>3594</v>
      </c>
      <c r="E586" s="337" t="s">
        <v>2736</v>
      </c>
      <c r="F586" s="340">
        <v>17</v>
      </c>
      <c r="G586" s="341"/>
      <c r="H586" s="342">
        <f t="shared" si="11"/>
        <v>0</v>
      </c>
    </row>
    <row r="587" spans="1:8" s="343" customFormat="1" outlineLevel="2" x14ac:dyDescent="0.2">
      <c r="A587" s="336">
        <v>6</v>
      </c>
      <c r="B587" s="337" t="s">
        <v>3586</v>
      </c>
      <c r="C587" s="338" t="s">
        <v>3595</v>
      </c>
      <c r="D587" s="339" t="s">
        <v>3596</v>
      </c>
      <c r="E587" s="337" t="s">
        <v>2736</v>
      </c>
      <c r="F587" s="340">
        <v>25</v>
      </c>
      <c r="G587" s="341"/>
      <c r="H587" s="342">
        <f t="shared" si="11"/>
        <v>0</v>
      </c>
    </row>
    <row r="588" spans="1:8" s="343" customFormat="1" outlineLevel="2" x14ac:dyDescent="0.2">
      <c r="A588" s="336">
        <v>7</v>
      </c>
      <c r="B588" s="337" t="s">
        <v>3586</v>
      </c>
      <c r="C588" s="338" t="s">
        <v>3610</v>
      </c>
      <c r="D588" s="339" t="s">
        <v>3611</v>
      </c>
      <c r="E588" s="337" t="s">
        <v>2736</v>
      </c>
      <c r="F588" s="340">
        <v>1</v>
      </c>
      <c r="G588" s="341"/>
      <c r="H588" s="342">
        <f t="shared" si="11"/>
        <v>0</v>
      </c>
    </row>
    <row r="589" spans="1:8" s="343" customFormat="1" outlineLevel="2" x14ac:dyDescent="0.2">
      <c r="A589" s="336">
        <v>8</v>
      </c>
      <c r="B589" s="337" t="s">
        <v>3586</v>
      </c>
      <c r="C589" s="338" t="s">
        <v>3612</v>
      </c>
      <c r="D589" s="339" t="s">
        <v>3613</v>
      </c>
      <c r="E589" s="337" t="s">
        <v>2736</v>
      </c>
      <c r="F589" s="340">
        <v>1</v>
      </c>
      <c r="G589" s="341"/>
      <c r="H589" s="342">
        <f t="shared" si="11"/>
        <v>0</v>
      </c>
    </row>
    <row r="590" spans="1:8" s="343" customFormat="1" outlineLevel="2" x14ac:dyDescent="0.2">
      <c r="A590" s="336">
        <v>9</v>
      </c>
      <c r="B590" s="337" t="s">
        <v>3586</v>
      </c>
      <c r="C590" s="338" t="s">
        <v>3614</v>
      </c>
      <c r="D590" s="339" t="s">
        <v>3615</v>
      </c>
      <c r="E590" s="337" t="s">
        <v>2736</v>
      </c>
      <c r="F590" s="340">
        <v>1</v>
      </c>
      <c r="G590" s="341"/>
      <c r="H590" s="342">
        <f t="shared" si="11"/>
        <v>0</v>
      </c>
    </row>
    <row r="591" spans="1:8" s="343" customFormat="1" outlineLevel="2" x14ac:dyDescent="0.2">
      <c r="A591" s="336">
        <v>10</v>
      </c>
      <c r="B591" s="337" t="s">
        <v>3586</v>
      </c>
      <c r="C591" s="338" t="s">
        <v>3616</v>
      </c>
      <c r="D591" s="339" t="s">
        <v>3617</v>
      </c>
      <c r="E591" s="337" t="s">
        <v>2736</v>
      </c>
      <c r="F591" s="340">
        <v>2</v>
      </c>
      <c r="G591" s="341"/>
      <c r="H591" s="342">
        <f t="shared" si="11"/>
        <v>0</v>
      </c>
    </row>
    <row r="592" spans="1:8" s="343" customFormat="1" outlineLevel="2" x14ac:dyDescent="0.2">
      <c r="A592" s="336">
        <v>11</v>
      </c>
      <c r="B592" s="337" t="s">
        <v>3586</v>
      </c>
      <c r="C592" s="338" t="s">
        <v>3618</v>
      </c>
      <c r="D592" s="339" t="s">
        <v>3619</v>
      </c>
      <c r="E592" s="337" t="s">
        <v>2736</v>
      </c>
      <c r="F592" s="340">
        <v>2</v>
      </c>
      <c r="G592" s="341"/>
      <c r="H592" s="342">
        <f t="shared" si="11"/>
        <v>0</v>
      </c>
    </row>
    <row r="593" spans="1:8" s="343" customFormat="1" outlineLevel="2" x14ac:dyDescent="0.2">
      <c r="A593" s="336">
        <v>12</v>
      </c>
      <c r="B593" s="337" t="s">
        <v>3586</v>
      </c>
      <c r="C593" s="338" t="s">
        <v>3658</v>
      </c>
      <c r="D593" s="339" t="s">
        <v>3659</v>
      </c>
      <c r="E593" s="337" t="s">
        <v>2736</v>
      </c>
      <c r="F593" s="340">
        <v>2</v>
      </c>
      <c r="G593" s="341"/>
      <c r="H593" s="342">
        <f t="shared" si="11"/>
        <v>0</v>
      </c>
    </row>
    <row r="594" spans="1:8" s="343" customFormat="1" outlineLevel="2" x14ac:dyDescent="0.2">
      <c r="A594" s="336">
        <v>13</v>
      </c>
      <c r="B594" s="337" t="s">
        <v>3586</v>
      </c>
      <c r="C594" s="338" t="s">
        <v>3616</v>
      </c>
      <c r="D594" s="339" t="s">
        <v>3617</v>
      </c>
      <c r="E594" s="337" t="s">
        <v>2736</v>
      </c>
      <c r="F594" s="340">
        <v>1</v>
      </c>
      <c r="G594" s="341"/>
      <c r="H594" s="342">
        <f t="shared" si="11"/>
        <v>0</v>
      </c>
    </row>
    <row r="595" spans="1:8" s="343" customFormat="1" outlineLevel="2" x14ac:dyDescent="0.2">
      <c r="A595" s="336">
        <v>14</v>
      </c>
      <c r="B595" s="337" t="s">
        <v>3586</v>
      </c>
      <c r="C595" s="338" t="s">
        <v>3618</v>
      </c>
      <c r="D595" s="339" t="s">
        <v>3619</v>
      </c>
      <c r="E595" s="337" t="s">
        <v>2736</v>
      </c>
      <c r="F595" s="340">
        <v>1</v>
      </c>
      <c r="G595" s="341"/>
      <c r="H595" s="342">
        <f t="shared" si="11"/>
        <v>0</v>
      </c>
    </row>
    <row r="596" spans="1:8" s="343" customFormat="1" outlineLevel="2" x14ac:dyDescent="0.2">
      <c r="A596" s="336">
        <v>15</v>
      </c>
      <c r="B596" s="337" t="s">
        <v>3586</v>
      </c>
      <c r="C596" s="338" t="s">
        <v>3620</v>
      </c>
      <c r="D596" s="339" t="s">
        <v>3621</v>
      </c>
      <c r="E596" s="337" t="s">
        <v>2736</v>
      </c>
      <c r="F596" s="340">
        <v>1</v>
      </c>
      <c r="G596" s="341"/>
      <c r="H596" s="342">
        <f t="shared" si="11"/>
        <v>0</v>
      </c>
    </row>
    <row r="597" spans="1:8" s="343" customFormat="1" outlineLevel="2" x14ac:dyDescent="0.2">
      <c r="A597" s="336">
        <v>16</v>
      </c>
      <c r="B597" s="337" t="s">
        <v>3586</v>
      </c>
      <c r="C597" s="338" t="s">
        <v>3622</v>
      </c>
      <c r="D597" s="339" t="s">
        <v>3623</v>
      </c>
      <c r="E597" s="337" t="s">
        <v>2736</v>
      </c>
      <c r="F597" s="340">
        <v>1</v>
      </c>
      <c r="G597" s="341"/>
      <c r="H597" s="342">
        <f t="shared" si="11"/>
        <v>0</v>
      </c>
    </row>
    <row r="598" spans="1:8" s="343" customFormat="1" outlineLevel="2" x14ac:dyDescent="0.2">
      <c r="A598" s="336">
        <v>17</v>
      </c>
      <c r="B598" s="337" t="s">
        <v>3586</v>
      </c>
      <c r="C598" s="338" t="s">
        <v>3624</v>
      </c>
      <c r="D598" s="339" t="s">
        <v>3625</v>
      </c>
      <c r="E598" s="337" t="s">
        <v>2736</v>
      </c>
      <c r="F598" s="340">
        <v>1</v>
      </c>
      <c r="G598" s="341"/>
      <c r="H598" s="342">
        <f t="shared" si="11"/>
        <v>0</v>
      </c>
    </row>
    <row r="599" spans="1:8" s="343" customFormat="1" outlineLevel="2" x14ac:dyDescent="0.2">
      <c r="A599" s="336">
        <v>18</v>
      </c>
      <c r="B599" s="337" t="s">
        <v>3586</v>
      </c>
      <c r="C599" s="338" t="s">
        <v>3674</v>
      </c>
      <c r="D599" s="339" t="s">
        <v>3675</v>
      </c>
      <c r="E599" s="337" t="s">
        <v>2736</v>
      </c>
      <c r="F599" s="340">
        <v>1</v>
      </c>
      <c r="G599" s="341"/>
      <c r="H599" s="342">
        <f t="shared" si="11"/>
        <v>0</v>
      </c>
    </row>
    <row r="600" spans="1:8" s="343" customFormat="1" outlineLevel="2" x14ac:dyDescent="0.2">
      <c r="A600" s="336">
        <v>19</v>
      </c>
      <c r="B600" s="337" t="s">
        <v>3586</v>
      </c>
      <c r="C600" s="338" t="s">
        <v>3676</v>
      </c>
      <c r="D600" s="339" t="s">
        <v>3677</v>
      </c>
      <c r="E600" s="337" t="s">
        <v>2736</v>
      </c>
      <c r="F600" s="340">
        <v>1</v>
      </c>
      <c r="G600" s="341"/>
      <c r="H600" s="342">
        <f t="shared" si="11"/>
        <v>0</v>
      </c>
    </row>
    <row r="601" spans="1:8" s="343" customFormat="1" outlineLevel="2" x14ac:dyDescent="0.2">
      <c r="A601" s="336">
        <v>20</v>
      </c>
      <c r="B601" s="337" t="s">
        <v>3586</v>
      </c>
      <c r="C601" s="338" t="s">
        <v>3678</v>
      </c>
      <c r="D601" s="339" t="s">
        <v>3679</v>
      </c>
      <c r="E601" s="337" t="s">
        <v>2736</v>
      </c>
      <c r="F601" s="340">
        <v>1</v>
      </c>
      <c r="G601" s="341"/>
      <c r="H601" s="342">
        <f t="shared" si="11"/>
        <v>0</v>
      </c>
    </row>
    <row r="602" spans="1:8" s="343" customFormat="1" outlineLevel="2" x14ac:dyDescent="0.2">
      <c r="A602" s="336">
        <v>21</v>
      </c>
      <c r="B602" s="337" t="s">
        <v>3586</v>
      </c>
      <c r="C602" s="338" t="s">
        <v>3680</v>
      </c>
      <c r="D602" s="339" t="s">
        <v>3681</v>
      </c>
      <c r="E602" s="337" t="s">
        <v>2736</v>
      </c>
      <c r="F602" s="340">
        <v>1</v>
      </c>
      <c r="G602" s="341"/>
      <c r="H602" s="342">
        <f t="shared" si="11"/>
        <v>0</v>
      </c>
    </row>
    <row r="603" spans="1:8" s="343" customFormat="1" outlineLevel="2" x14ac:dyDescent="0.2">
      <c r="A603" s="336">
        <v>22</v>
      </c>
      <c r="B603" s="337" t="s">
        <v>3586</v>
      </c>
      <c r="C603" s="338" t="s">
        <v>3682</v>
      </c>
      <c r="D603" s="339" t="s">
        <v>3683</v>
      </c>
      <c r="E603" s="337" t="s">
        <v>2736</v>
      </c>
      <c r="F603" s="340">
        <v>1</v>
      </c>
      <c r="G603" s="341"/>
      <c r="H603" s="342">
        <f t="shared" si="11"/>
        <v>0</v>
      </c>
    </row>
    <row r="604" spans="1:8" s="343" customFormat="1" outlineLevel="2" x14ac:dyDescent="0.2">
      <c r="A604" s="336">
        <v>23</v>
      </c>
      <c r="B604" s="337" t="s">
        <v>3586</v>
      </c>
      <c r="C604" s="338" t="s">
        <v>3664</v>
      </c>
      <c r="D604" s="339" t="s">
        <v>3665</v>
      </c>
      <c r="E604" s="337" t="s">
        <v>2736</v>
      </c>
      <c r="F604" s="340">
        <v>1</v>
      </c>
      <c r="G604" s="341"/>
      <c r="H604" s="342">
        <f t="shared" si="11"/>
        <v>0</v>
      </c>
    </row>
    <row r="605" spans="1:8" s="343" customFormat="1" outlineLevel="2" x14ac:dyDescent="0.2">
      <c r="A605" s="336">
        <v>24</v>
      </c>
      <c r="B605" s="337" t="s">
        <v>3586</v>
      </c>
      <c r="C605" s="338" t="s">
        <v>3616</v>
      </c>
      <c r="D605" s="339" t="s">
        <v>3617</v>
      </c>
      <c r="E605" s="337" t="s">
        <v>2736</v>
      </c>
      <c r="F605" s="340">
        <v>1</v>
      </c>
      <c r="G605" s="341"/>
      <c r="H605" s="342">
        <f t="shared" si="11"/>
        <v>0</v>
      </c>
    </row>
    <row r="606" spans="1:8" s="343" customFormat="1" outlineLevel="2" x14ac:dyDescent="0.2">
      <c r="A606" s="336">
        <v>25</v>
      </c>
      <c r="B606" s="337" t="s">
        <v>3586</v>
      </c>
      <c r="C606" s="338" t="s">
        <v>3618</v>
      </c>
      <c r="D606" s="339" t="s">
        <v>3619</v>
      </c>
      <c r="E606" s="337" t="s">
        <v>2736</v>
      </c>
      <c r="F606" s="340">
        <v>1</v>
      </c>
      <c r="G606" s="341"/>
      <c r="H606" s="342">
        <f t="shared" si="11"/>
        <v>0</v>
      </c>
    </row>
    <row r="607" spans="1:8" s="343" customFormat="1" outlineLevel="2" x14ac:dyDescent="0.2">
      <c r="A607" s="336">
        <v>26</v>
      </c>
      <c r="B607" s="337" t="s">
        <v>3586</v>
      </c>
      <c r="C607" s="338" t="s">
        <v>3620</v>
      </c>
      <c r="D607" s="339" t="s">
        <v>3621</v>
      </c>
      <c r="E607" s="337" t="s">
        <v>2736</v>
      </c>
      <c r="F607" s="340">
        <v>1</v>
      </c>
      <c r="G607" s="341"/>
      <c r="H607" s="342">
        <f t="shared" si="11"/>
        <v>0</v>
      </c>
    </row>
    <row r="608" spans="1:8" s="343" customFormat="1" outlineLevel="2" x14ac:dyDescent="0.2">
      <c r="A608" s="336">
        <v>27</v>
      </c>
      <c r="B608" s="337" t="s">
        <v>3586</v>
      </c>
      <c r="C608" s="338" t="s">
        <v>3622</v>
      </c>
      <c r="D608" s="339" t="s">
        <v>3623</v>
      </c>
      <c r="E608" s="337" t="s">
        <v>2736</v>
      </c>
      <c r="F608" s="340">
        <v>1</v>
      </c>
      <c r="G608" s="341"/>
      <c r="H608" s="342">
        <f t="shared" si="11"/>
        <v>0</v>
      </c>
    </row>
    <row r="609" spans="1:8" s="343" customFormat="1" outlineLevel="2" x14ac:dyDescent="0.2">
      <c r="A609" s="336">
        <v>28</v>
      </c>
      <c r="B609" s="337" t="s">
        <v>3586</v>
      </c>
      <c r="C609" s="338" t="s">
        <v>3684</v>
      </c>
      <c r="D609" s="339" t="s">
        <v>3685</v>
      </c>
      <c r="E609" s="337" t="s">
        <v>2736</v>
      </c>
      <c r="F609" s="340">
        <v>1</v>
      </c>
      <c r="G609" s="341"/>
      <c r="H609" s="342">
        <f t="shared" si="11"/>
        <v>0</v>
      </c>
    </row>
    <row r="610" spans="1:8" s="343" customFormat="1" outlineLevel="2" x14ac:dyDescent="0.2">
      <c r="A610" s="336">
        <v>29</v>
      </c>
      <c r="B610" s="337" t="s">
        <v>3586</v>
      </c>
      <c r="C610" s="338" t="s">
        <v>3686</v>
      </c>
      <c r="D610" s="339" t="s">
        <v>3687</v>
      </c>
      <c r="E610" s="337" t="s">
        <v>2736</v>
      </c>
      <c r="F610" s="340">
        <v>1</v>
      </c>
      <c r="G610" s="341"/>
      <c r="H610" s="342">
        <f t="shared" si="11"/>
        <v>0</v>
      </c>
    </row>
    <row r="611" spans="1:8" s="456" customFormat="1" outlineLevel="2" x14ac:dyDescent="0.2">
      <c r="A611" s="448">
        <v>30</v>
      </c>
      <c r="B611" s="449" t="s">
        <v>3586</v>
      </c>
      <c r="C611" s="450" t="s">
        <v>3688</v>
      </c>
      <c r="D611" s="451" t="s">
        <v>3689</v>
      </c>
      <c r="E611" s="449" t="s">
        <v>2736</v>
      </c>
      <c r="F611" s="452">
        <v>1</v>
      </c>
      <c r="G611" s="453"/>
      <c r="H611" s="454">
        <f t="shared" si="11"/>
        <v>0</v>
      </c>
    </row>
    <row r="612" spans="1:8" s="456" customFormat="1" outlineLevel="2" x14ac:dyDescent="0.2">
      <c r="A612" s="448">
        <v>31</v>
      </c>
      <c r="B612" s="449" t="s">
        <v>3586</v>
      </c>
      <c r="C612" s="450" t="s">
        <v>3690</v>
      </c>
      <c r="D612" s="451" t="s">
        <v>3691</v>
      </c>
      <c r="E612" s="449" t="s">
        <v>2736</v>
      </c>
      <c r="F612" s="452">
        <v>1</v>
      </c>
      <c r="G612" s="453"/>
      <c r="H612" s="454">
        <f t="shared" si="11"/>
        <v>0</v>
      </c>
    </row>
    <row r="613" spans="1:8" s="456" customFormat="1" outlineLevel="2" x14ac:dyDescent="0.2">
      <c r="A613" s="448">
        <v>32</v>
      </c>
      <c r="B613" s="449" t="s">
        <v>3586</v>
      </c>
      <c r="C613" s="450" t="s">
        <v>3692</v>
      </c>
      <c r="D613" s="451" t="s">
        <v>3693</v>
      </c>
      <c r="E613" s="449" t="s">
        <v>2736</v>
      </c>
      <c r="F613" s="452">
        <v>1</v>
      </c>
      <c r="G613" s="453"/>
      <c r="H613" s="454">
        <f t="shared" si="11"/>
        <v>0</v>
      </c>
    </row>
    <row r="614" spans="1:8" s="456" customFormat="1" outlineLevel="2" x14ac:dyDescent="0.2">
      <c r="A614" s="448">
        <v>33</v>
      </c>
      <c r="B614" s="449" t="s">
        <v>3586</v>
      </c>
      <c r="C614" s="450" t="s">
        <v>3694</v>
      </c>
      <c r="D614" s="451" t="s">
        <v>3695</v>
      </c>
      <c r="E614" s="449" t="s">
        <v>2736</v>
      </c>
      <c r="F614" s="452">
        <v>1</v>
      </c>
      <c r="G614" s="453"/>
      <c r="H614" s="454">
        <f t="shared" si="11"/>
        <v>0</v>
      </c>
    </row>
    <row r="615" spans="1:8" s="447" customFormat="1" outlineLevel="2" x14ac:dyDescent="0.2">
      <c r="A615" s="440">
        <v>34</v>
      </c>
      <c r="B615" s="441" t="s">
        <v>3586</v>
      </c>
      <c r="C615" s="442" t="s">
        <v>3719</v>
      </c>
      <c r="D615" s="443" t="s">
        <v>3720</v>
      </c>
      <c r="E615" s="441" t="s">
        <v>2736</v>
      </c>
      <c r="F615" s="444">
        <v>2</v>
      </c>
      <c r="G615" s="445"/>
      <c r="H615" s="446">
        <f t="shared" si="11"/>
        <v>0</v>
      </c>
    </row>
    <row r="616" spans="1:8" s="412" customFormat="1" outlineLevel="2" x14ac:dyDescent="0.2">
      <c r="A616" s="404">
        <v>35</v>
      </c>
      <c r="B616" s="405" t="s">
        <v>3586</v>
      </c>
      <c r="C616" s="406" t="s">
        <v>3700</v>
      </c>
      <c r="D616" s="407" t="s">
        <v>3701</v>
      </c>
      <c r="E616" s="405" t="s">
        <v>2736</v>
      </c>
      <c r="F616" s="408">
        <v>1</v>
      </c>
      <c r="G616" s="409"/>
      <c r="H616" s="410">
        <f t="shared" si="11"/>
        <v>0</v>
      </c>
    </row>
    <row r="617" spans="1:8" s="421" customFormat="1" outlineLevel="2" x14ac:dyDescent="0.2">
      <c r="A617" s="413">
        <v>36</v>
      </c>
      <c r="B617" s="414" t="s">
        <v>3586</v>
      </c>
      <c r="C617" s="415" t="s">
        <v>3666</v>
      </c>
      <c r="D617" s="416" t="s">
        <v>3667</v>
      </c>
      <c r="E617" s="414" t="s">
        <v>2736</v>
      </c>
      <c r="F617" s="417">
        <v>2</v>
      </c>
      <c r="G617" s="418"/>
      <c r="H617" s="419">
        <f t="shared" si="11"/>
        <v>0</v>
      </c>
    </row>
    <row r="618" spans="1:8" s="335" customFormat="1" outlineLevel="2" x14ac:dyDescent="0.2">
      <c r="A618" s="344">
        <v>37</v>
      </c>
      <c r="B618" s="329" t="s">
        <v>3583</v>
      </c>
      <c r="C618" s="330" t="s">
        <v>3638</v>
      </c>
      <c r="D618" s="331" t="s">
        <v>3824</v>
      </c>
      <c r="E618" s="329" t="s">
        <v>26</v>
      </c>
      <c r="F618" s="332">
        <v>1</v>
      </c>
      <c r="G618" s="333"/>
      <c r="H618" s="334">
        <f t="shared" si="11"/>
        <v>0</v>
      </c>
    </row>
    <row r="619" spans="1:8" s="343" customFormat="1" outlineLevel="2" x14ac:dyDescent="0.2">
      <c r="A619" s="336">
        <v>38</v>
      </c>
      <c r="B619" s="337" t="s">
        <v>3586</v>
      </c>
      <c r="C619" s="338" t="s">
        <v>3587</v>
      </c>
      <c r="D619" s="339" t="s">
        <v>3588</v>
      </c>
      <c r="E619" s="337" t="s">
        <v>2736</v>
      </c>
      <c r="F619" s="340">
        <v>1</v>
      </c>
      <c r="G619" s="341"/>
      <c r="H619" s="342">
        <f t="shared" si="11"/>
        <v>0</v>
      </c>
    </row>
    <row r="620" spans="1:8" s="343" customFormat="1" outlineLevel="2" x14ac:dyDescent="0.2">
      <c r="A620" s="336">
        <v>39</v>
      </c>
      <c r="B620" s="337" t="s">
        <v>3586</v>
      </c>
      <c r="C620" s="338" t="s">
        <v>3589</v>
      </c>
      <c r="D620" s="339" t="s">
        <v>3590</v>
      </c>
      <c r="E620" s="337" t="s">
        <v>2736</v>
      </c>
      <c r="F620" s="340">
        <v>1</v>
      </c>
      <c r="G620" s="341"/>
      <c r="H620" s="342">
        <f t="shared" si="11"/>
        <v>0</v>
      </c>
    </row>
    <row r="621" spans="1:8" s="343" customFormat="1" outlineLevel="2" x14ac:dyDescent="0.2">
      <c r="A621" s="336">
        <v>40</v>
      </c>
      <c r="B621" s="337" t="s">
        <v>3586</v>
      </c>
      <c r="C621" s="338" t="s">
        <v>3593</v>
      </c>
      <c r="D621" s="339" t="s">
        <v>3594</v>
      </c>
      <c r="E621" s="337" t="s">
        <v>2736</v>
      </c>
      <c r="F621" s="340">
        <v>16</v>
      </c>
      <c r="G621" s="341"/>
      <c r="H621" s="342">
        <f t="shared" si="11"/>
        <v>0</v>
      </c>
    </row>
    <row r="622" spans="1:8" s="343" customFormat="1" outlineLevel="2" x14ac:dyDescent="0.2">
      <c r="A622" s="336">
        <v>41</v>
      </c>
      <c r="B622" s="337" t="s">
        <v>3586</v>
      </c>
      <c r="C622" s="338" t="s">
        <v>3698</v>
      </c>
      <c r="D622" s="339" t="s">
        <v>3817</v>
      </c>
      <c r="E622" s="337" t="s">
        <v>2736</v>
      </c>
      <c r="F622" s="340">
        <v>1</v>
      </c>
      <c r="G622" s="341"/>
      <c r="H622" s="342">
        <f t="shared" si="11"/>
        <v>0</v>
      </c>
    </row>
    <row r="623" spans="1:8" s="343" customFormat="1" outlineLevel="2" x14ac:dyDescent="0.2">
      <c r="A623" s="336">
        <v>42</v>
      </c>
      <c r="B623" s="337" t="s">
        <v>3586</v>
      </c>
      <c r="C623" s="338" t="s">
        <v>3640</v>
      </c>
      <c r="D623" s="339" t="s">
        <v>3641</v>
      </c>
      <c r="E623" s="337" t="s">
        <v>2736</v>
      </c>
      <c r="F623" s="340">
        <v>1</v>
      </c>
      <c r="G623" s="341"/>
      <c r="H623" s="342">
        <f t="shared" si="11"/>
        <v>0</v>
      </c>
    </row>
    <row r="624" spans="1:8" s="343" customFormat="1" outlineLevel="2" x14ac:dyDescent="0.2">
      <c r="A624" s="336">
        <v>43</v>
      </c>
      <c r="B624" s="337" t="s">
        <v>3586</v>
      </c>
      <c r="C624" s="338" t="s">
        <v>3595</v>
      </c>
      <c r="D624" s="339" t="s">
        <v>3596</v>
      </c>
      <c r="E624" s="337" t="s">
        <v>2736</v>
      </c>
      <c r="F624" s="340">
        <v>22</v>
      </c>
      <c r="G624" s="341"/>
      <c r="H624" s="342">
        <f t="shared" si="11"/>
        <v>0</v>
      </c>
    </row>
    <row r="625" spans="1:8" s="343" customFormat="1" outlineLevel="2" x14ac:dyDescent="0.2">
      <c r="A625" s="336">
        <v>44</v>
      </c>
      <c r="B625" s="337" t="s">
        <v>3586</v>
      </c>
      <c r="C625" s="338" t="s">
        <v>3610</v>
      </c>
      <c r="D625" s="339" t="s">
        <v>3611</v>
      </c>
      <c r="E625" s="337" t="s">
        <v>2736</v>
      </c>
      <c r="F625" s="340">
        <v>1</v>
      </c>
      <c r="G625" s="341"/>
      <c r="H625" s="342">
        <f t="shared" si="11"/>
        <v>0</v>
      </c>
    </row>
    <row r="626" spans="1:8" s="343" customFormat="1" outlineLevel="2" x14ac:dyDescent="0.2">
      <c r="A626" s="336">
        <v>45</v>
      </c>
      <c r="B626" s="337" t="s">
        <v>3586</v>
      </c>
      <c r="C626" s="338" t="s">
        <v>3612</v>
      </c>
      <c r="D626" s="339" t="s">
        <v>3613</v>
      </c>
      <c r="E626" s="337" t="s">
        <v>2736</v>
      </c>
      <c r="F626" s="340">
        <v>1</v>
      </c>
      <c r="G626" s="341"/>
      <c r="H626" s="342">
        <f t="shared" si="11"/>
        <v>0</v>
      </c>
    </row>
    <row r="627" spans="1:8" s="343" customFormat="1" outlineLevel="2" x14ac:dyDescent="0.2">
      <c r="A627" s="336">
        <v>46</v>
      </c>
      <c r="B627" s="337" t="s">
        <v>3586</v>
      </c>
      <c r="C627" s="338" t="s">
        <v>3614</v>
      </c>
      <c r="D627" s="339" t="s">
        <v>3615</v>
      </c>
      <c r="E627" s="337" t="s">
        <v>2736</v>
      </c>
      <c r="F627" s="340">
        <v>1</v>
      </c>
      <c r="G627" s="341"/>
      <c r="H627" s="342">
        <f t="shared" si="11"/>
        <v>0</v>
      </c>
    </row>
    <row r="628" spans="1:8" s="343" customFormat="1" outlineLevel="2" x14ac:dyDescent="0.2">
      <c r="A628" s="336">
        <v>47</v>
      </c>
      <c r="B628" s="337" t="s">
        <v>3586</v>
      </c>
      <c r="C628" s="338" t="s">
        <v>3616</v>
      </c>
      <c r="D628" s="339" t="s">
        <v>3617</v>
      </c>
      <c r="E628" s="337" t="s">
        <v>2736</v>
      </c>
      <c r="F628" s="340">
        <v>1</v>
      </c>
      <c r="G628" s="341"/>
      <c r="H628" s="342">
        <f t="shared" si="11"/>
        <v>0</v>
      </c>
    </row>
    <row r="629" spans="1:8" s="343" customFormat="1" outlineLevel="2" x14ac:dyDescent="0.2">
      <c r="A629" s="336">
        <v>48</v>
      </c>
      <c r="B629" s="337" t="s">
        <v>3586</v>
      </c>
      <c r="C629" s="338" t="s">
        <v>3618</v>
      </c>
      <c r="D629" s="339" t="s">
        <v>3619</v>
      </c>
      <c r="E629" s="337" t="s">
        <v>2736</v>
      </c>
      <c r="F629" s="340">
        <v>1</v>
      </c>
      <c r="G629" s="341"/>
      <c r="H629" s="342">
        <f t="shared" si="11"/>
        <v>0</v>
      </c>
    </row>
    <row r="630" spans="1:8" s="343" customFormat="1" outlineLevel="2" x14ac:dyDescent="0.2">
      <c r="A630" s="336">
        <v>49</v>
      </c>
      <c r="B630" s="337" t="s">
        <v>3586</v>
      </c>
      <c r="C630" s="338" t="s">
        <v>3658</v>
      </c>
      <c r="D630" s="339" t="s">
        <v>3659</v>
      </c>
      <c r="E630" s="337" t="s">
        <v>2736</v>
      </c>
      <c r="F630" s="340">
        <v>1</v>
      </c>
      <c r="G630" s="341"/>
      <c r="H630" s="342">
        <f t="shared" si="11"/>
        <v>0</v>
      </c>
    </row>
    <row r="631" spans="1:8" s="343" customFormat="1" outlineLevel="2" x14ac:dyDescent="0.2">
      <c r="A631" s="336">
        <v>50</v>
      </c>
      <c r="B631" s="337" t="s">
        <v>3586</v>
      </c>
      <c r="C631" s="338" t="s">
        <v>3616</v>
      </c>
      <c r="D631" s="339" t="s">
        <v>3617</v>
      </c>
      <c r="E631" s="337" t="s">
        <v>2736</v>
      </c>
      <c r="F631" s="340">
        <v>2</v>
      </c>
      <c r="G631" s="341"/>
      <c r="H631" s="342">
        <f t="shared" si="11"/>
        <v>0</v>
      </c>
    </row>
    <row r="632" spans="1:8" s="343" customFormat="1" outlineLevel="2" x14ac:dyDescent="0.2">
      <c r="A632" s="336">
        <v>51</v>
      </c>
      <c r="B632" s="337" t="s">
        <v>3586</v>
      </c>
      <c r="C632" s="338" t="s">
        <v>3618</v>
      </c>
      <c r="D632" s="339" t="s">
        <v>3619</v>
      </c>
      <c r="E632" s="337" t="s">
        <v>2736</v>
      </c>
      <c r="F632" s="340">
        <v>2</v>
      </c>
      <c r="G632" s="341"/>
      <c r="H632" s="342">
        <f t="shared" si="11"/>
        <v>0</v>
      </c>
    </row>
    <row r="633" spans="1:8" s="343" customFormat="1" outlineLevel="2" x14ac:dyDescent="0.2">
      <c r="A633" s="336">
        <v>52</v>
      </c>
      <c r="B633" s="337" t="s">
        <v>3586</v>
      </c>
      <c r="C633" s="338" t="s">
        <v>3620</v>
      </c>
      <c r="D633" s="339" t="s">
        <v>3621</v>
      </c>
      <c r="E633" s="337" t="s">
        <v>2736</v>
      </c>
      <c r="F633" s="340">
        <v>2</v>
      </c>
      <c r="G633" s="341"/>
      <c r="H633" s="342">
        <f t="shared" si="11"/>
        <v>0</v>
      </c>
    </row>
    <row r="634" spans="1:8" s="343" customFormat="1" outlineLevel="2" x14ac:dyDescent="0.2">
      <c r="A634" s="336">
        <v>53</v>
      </c>
      <c r="B634" s="337" t="s">
        <v>3586</v>
      </c>
      <c r="C634" s="338" t="s">
        <v>3622</v>
      </c>
      <c r="D634" s="339" t="s">
        <v>3623</v>
      </c>
      <c r="E634" s="337" t="s">
        <v>2736</v>
      </c>
      <c r="F634" s="340">
        <v>2</v>
      </c>
      <c r="G634" s="341"/>
      <c r="H634" s="342">
        <f t="shared" si="11"/>
        <v>0</v>
      </c>
    </row>
    <row r="635" spans="1:8" s="343" customFormat="1" outlineLevel="2" x14ac:dyDescent="0.2">
      <c r="A635" s="336">
        <v>54</v>
      </c>
      <c r="B635" s="337" t="s">
        <v>3586</v>
      </c>
      <c r="C635" s="338" t="s">
        <v>3624</v>
      </c>
      <c r="D635" s="339" t="s">
        <v>3625</v>
      </c>
      <c r="E635" s="337" t="s">
        <v>2736</v>
      </c>
      <c r="F635" s="340">
        <v>2</v>
      </c>
      <c r="G635" s="341"/>
      <c r="H635" s="342">
        <f t="shared" si="11"/>
        <v>0</v>
      </c>
    </row>
    <row r="636" spans="1:8" s="343" customFormat="1" outlineLevel="2" x14ac:dyDescent="0.2">
      <c r="A636" s="336">
        <v>55</v>
      </c>
      <c r="B636" s="337" t="s">
        <v>3586</v>
      </c>
      <c r="C636" s="338" t="s">
        <v>3674</v>
      </c>
      <c r="D636" s="339" t="s">
        <v>3675</v>
      </c>
      <c r="E636" s="337" t="s">
        <v>2736</v>
      </c>
      <c r="F636" s="340">
        <v>1</v>
      </c>
      <c r="G636" s="341"/>
      <c r="H636" s="342">
        <f t="shared" si="11"/>
        <v>0</v>
      </c>
    </row>
    <row r="637" spans="1:8" s="343" customFormat="1" outlineLevel="2" x14ac:dyDescent="0.2">
      <c r="A637" s="336">
        <v>56</v>
      </c>
      <c r="B637" s="337" t="s">
        <v>3586</v>
      </c>
      <c r="C637" s="338" t="s">
        <v>3676</v>
      </c>
      <c r="D637" s="339" t="s">
        <v>3677</v>
      </c>
      <c r="E637" s="337" t="s">
        <v>2736</v>
      </c>
      <c r="F637" s="340">
        <v>1</v>
      </c>
      <c r="G637" s="341"/>
      <c r="H637" s="342">
        <f t="shared" si="11"/>
        <v>0</v>
      </c>
    </row>
    <row r="638" spans="1:8" s="343" customFormat="1" outlineLevel="2" x14ac:dyDescent="0.2">
      <c r="A638" s="336">
        <v>57</v>
      </c>
      <c r="B638" s="337" t="s">
        <v>3586</v>
      </c>
      <c r="C638" s="338" t="s">
        <v>3678</v>
      </c>
      <c r="D638" s="339" t="s">
        <v>3679</v>
      </c>
      <c r="E638" s="337" t="s">
        <v>2736</v>
      </c>
      <c r="F638" s="340">
        <v>1</v>
      </c>
      <c r="G638" s="341"/>
      <c r="H638" s="342">
        <f t="shared" si="11"/>
        <v>0</v>
      </c>
    </row>
    <row r="639" spans="1:8" s="343" customFormat="1" outlineLevel="2" x14ac:dyDescent="0.2">
      <c r="A639" s="336">
        <v>58</v>
      </c>
      <c r="B639" s="337" t="s">
        <v>3586</v>
      </c>
      <c r="C639" s="338" t="s">
        <v>3680</v>
      </c>
      <c r="D639" s="339" t="s">
        <v>3681</v>
      </c>
      <c r="E639" s="337" t="s">
        <v>2736</v>
      </c>
      <c r="F639" s="340">
        <v>1</v>
      </c>
      <c r="G639" s="341"/>
      <c r="H639" s="342">
        <f t="shared" si="11"/>
        <v>0</v>
      </c>
    </row>
    <row r="640" spans="1:8" s="343" customFormat="1" outlineLevel="2" x14ac:dyDescent="0.2">
      <c r="A640" s="336">
        <v>59</v>
      </c>
      <c r="B640" s="337" t="s">
        <v>3586</v>
      </c>
      <c r="C640" s="338" t="s">
        <v>3682</v>
      </c>
      <c r="D640" s="339" t="s">
        <v>3683</v>
      </c>
      <c r="E640" s="337" t="s">
        <v>2736</v>
      </c>
      <c r="F640" s="340">
        <v>1</v>
      </c>
      <c r="G640" s="341"/>
      <c r="H640" s="342">
        <f t="shared" si="11"/>
        <v>0</v>
      </c>
    </row>
    <row r="641" spans="1:8" s="343" customFormat="1" outlineLevel="2" x14ac:dyDescent="0.2">
      <c r="A641" s="336">
        <v>60</v>
      </c>
      <c r="B641" s="337" t="s">
        <v>3586</v>
      </c>
      <c r="C641" s="338" t="s">
        <v>3664</v>
      </c>
      <c r="D641" s="339" t="s">
        <v>3665</v>
      </c>
      <c r="E641" s="337" t="s">
        <v>2736</v>
      </c>
      <c r="F641" s="340">
        <v>1</v>
      </c>
      <c r="G641" s="341"/>
      <c r="H641" s="342">
        <f t="shared" si="11"/>
        <v>0</v>
      </c>
    </row>
    <row r="642" spans="1:8" s="343" customFormat="1" outlineLevel="2" x14ac:dyDescent="0.2">
      <c r="A642" s="336">
        <v>61</v>
      </c>
      <c r="B642" s="337" t="s">
        <v>3586</v>
      </c>
      <c r="C642" s="338" t="s">
        <v>3616</v>
      </c>
      <c r="D642" s="339" t="s">
        <v>3617</v>
      </c>
      <c r="E642" s="337" t="s">
        <v>2736</v>
      </c>
      <c r="F642" s="340">
        <v>1</v>
      </c>
      <c r="G642" s="341"/>
      <c r="H642" s="342">
        <f t="shared" si="11"/>
        <v>0</v>
      </c>
    </row>
    <row r="643" spans="1:8" s="343" customFormat="1" outlineLevel="2" x14ac:dyDescent="0.2">
      <c r="A643" s="336">
        <v>62</v>
      </c>
      <c r="B643" s="337" t="s">
        <v>3586</v>
      </c>
      <c r="C643" s="338" t="s">
        <v>3618</v>
      </c>
      <c r="D643" s="339" t="s">
        <v>3619</v>
      </c>
      <c r="E643" s="337" t="s">
        <v>2736</v>
      </c>
      <c r="F643" s="340">
        <v>1</v>
      </c>
      <c r="G643" s="341"/>
      <c r="H643" s="342">
        <f t="shared" si="11"/>
        <v>0</v>
      </c>
    </row>
    <row r="644" spans="1:8" s="343" customFormat="1" outlineLevel="2" x14ac:dyDescent="0.2">
      <c r="A644" s="336">
        <v>63</v>
      </c>
      <c r="B644" s="337" t="s">
        <v>3586</v>
      </c>
      <c r="C644" s="338" t="s">
        <v>3620</v>
      </c>
      <c r="D644" s="339" t="s">
        <v>3621</v>
      </c>
      <c r="E644" s="337" t="s">
        <v>2736</v>
      </c>
      <c r="F644" s="340">
        <v>1</v>
      </c>
      <c r="G644" s="341"/>
      <c r="H644" s="342">
        <f t="shared" si="11"/>
        <v>0</v>
      </c>
    </row>
    <row r="645" spans="1:8" s="343" customFormat="1" outlineLevel="2" x14ac:dyDescent="0.2">
      <c r="A645" s="336">
        <v>64</v>
      </c>
      <c r="B645" s="337" t="s">
        <v>3586</v>
      </c>
      <c r="C645" s="338" t="s">
        <v>3622</v>
      </c>
      <c r="D645" s="339" t="s">
        <v>3623</v>
      </c>
      <c r="E645" s="337" t="s">
        <v>2736</v>
      </c>
      <c r="F645" s="340">
        <v>1</v>
      </c>
      <c r="G645" s="341"/>
      <c r="H645" s="342">
        <f t="shared" si="11"/>
        <v>0</v>
      </c>
    </row>
    <row r="646" spans="1:8" s="343" customFormat="1" outlineLevel="2" x14ac:dyDescent="0.2">
      <c r="A646" s="336">
        <v>65</v>
      </c>
      <c r="B646" s="337" t="s">
        <v>3586</v>
      </c>
      <c r="C646" s="338" t="s">
        <v>3684</v>
      </c>
      <c r="D646" s="339" t="s">
        <v>3685</v>
      </c>
      <c r="E646" s="337" t="s">
        <v>2736</v>
      </c>
      <c r="F646" s="340">
        <v>1</v>
      </c>
      <c r="G646" s="341"/>
      <c r="H646" s="342">
        <f t="shared" ref="H646:H709" si="12">F646*G646</f>
        <v>0</v>
      </c>
    </row>
    <row r="647" spans="1:8" s="343" customFormat="1" outlineLevel="2" x14ac:dyDescent="0.2">
      <c r="A647" s="336">
        <v>66</v>
      </c>
      <c r="B647" s="337" t="s">
        <v>3586</v>
      </c>
      <c r="C647" s="338" t="s">
        <v>3686</v>
      </c>
      <c r="D647" s="339" t="s">
        <v>3687</v>
      </c>
      <c r="E647" s="337" t="s">
        <v>2736</v>
      </c>
      <c r="F647" s="340">
        <v>1</v>
      </c>
      <c r="G647" s="341"/>
      <c r="H647" s="342">
        <f t="shared" si="12"/>
        <v>0</v>
      </c>
    </row>
    <row r="648" spans="1:8" s="456" customFormat="1" outlineLevel="2" x14ac:dyDescent="0.2">
      <c r="A648" s="448">
        <v>67</v>
      </c>
      <c r="B648" s="449" t="s">
        <v>3586</v>
      </c>
      <c r="C648" s="450" t="s">
        <v>3688</v>
      </c>
      <c r="D648" s="451" t="s">
        <v>3689</v>
      </c>
      <c r="E648" s="449" t="s">
        <v>2736</v>
      </c>
      <c r="F648" s="452">
        <v>1</v>
      </c>
      <c r="G648" s="453"/>
      <c r="H648" s="454">
        <f t="shared" si="12"/>
        <v>0</v>
      </c>
    </row>
    <row r="649" spans="1:8" s="456" customFormat="1" outlineLevel="2" x14ac:dyDescent="0.2">
      <c r="A649" s="448">
        <v>68</v>
      </c>
      <c r="B649" s="449" t="s">
        <v>3586</v>
      </c>
      <c r="C649" s="450" t="s">
        <v>3690</v>
      </c>
      <c r="D649" s="451" t="s">
        <v>3691</v>
      </c>
      <c r="E649" s="449" t="s">
        <v>2736</v>
      </c>
      <c r="F649" s="452">
        <v>1</v>
      </c>
      <c r="G649" s="453"/>
      <c r="H649" s="454">
        <f t="shared" si="12"/>
        <v>0</v>
      </c>
    </row>
    <row r="650" spans="1:8" s="456" customFormat="1" outlineLevel="2" x14ac:dyDescent="0.2">
      <c r="A650" s="448">
        <v>69</v>
      </c>
      <c r="B650" s="449" t="s">
        <v>3586</v>
      </c>
      <c r="C650" s="450" t="s">
        <v>3692</v>
      </c>
      <c r="D650" s="451" t="s">
        <v>3693</v>
      </c>
      <c r="E650" s="449" t="s">
        <v>2736</v>
      </c>
      <c r="F650" s="452">
        <v>1</v>
      </c>
      <c r="G650" s="453"/>
      <c r="H650" s="454">
        <f t="shared" si="12"/>
        <v>0</v>
      </c>
    </row>
    <row r="651" spans="1:8" s="456" customFormat="1" outlineLevel="2" x14ac:dyDescent="0.2">
      <c r="A651" s="448">
        <v>70</v>
      </c>
      <c r="B651" s="449" t="s">
        <v>3586</v>
      </c>
      <c r="C651" s="450" t="s">
        <v>3694</v>
      </c>
      <c r="D651" s="451" t="s">
        <v>3695</v>
      </c>
      <c r="E651" s="449" t="s">
        <v>2736</v>
      </c>
      <c r="F651" s="452">
        <v>1</v>
      </c>
      <c r="G651" s="453"/>
      <c r="H651" s="454">
        <f t="shared" si="12"/>
        <v>0</v>
      </c>
    </row>
    <row r="652" spans="1:8" s="447" customFormat="1" outlineLevel="2" x14ac:dyDescent="0.2">
      <c r="A652" s="440">
        <v>71</v>
      </c>
      <c r="B652" s="441" t="s">
        <v>3586</v>
      </c>
      <c r="C652" s="442" t="s">
        <v>3825</v>
      </c>
      <c r="D652" s="443" t="s">
        <v>3826</v>
      </c>
      <c r="E652" s="441" t="s">
        <v>2736</v>
      </c>
      <c r="F652" s="444">
        <v>1</v>
      </c>
      <c r="G652" s="445"/>
      <c r="H652" s="446">
        <f t="shared" si="12"/>
        <v>0</v>
      </c>
    </row>
    <row r="653" spans="1:8" s="447" customFormat="1" outlineLevel="2" x14ac:dyDescent="0.2">
      <c r="A653" s="440">
        <v>72</v>
      </c>
      <c r="B653" s="441" t="s">
        <v>3586</v>
      </c>
      <c r="C653" s="442" t="s">
        <v>3719</v>
      </c>
      <c r="D653" s="443" t="s">
        <v>3720</v>
      </c>
      <c r="E653" s="441" t="s">
        <v>2736</v>
      </c>
      <c r="F653" s="444">
        <v>1</v>
      </c>
      <c r="G653" s="445"/>
      <c r="H653" s="446">
        <f t="shared" si="12"/>
        <v>0</v>
      </c>
    </row>
    <row r="654" spans="1:8" s="412" customFormat="1" outlineLevel="2" x14ac:dyDescent="0.2">
      <c r="A654" s="404">
        <v>73</v>
      </c>
      <c r="B654" s="405" t="s">
        <v>3586</v>
      </c>
      <c r="C654" s="406" t="s">
        <v>3700</v>
      </c>
      <c r="D654" s="407" t="s">
        <v>3701</v>
      </c>
      <c r="E654" s="405" t="s">
        <v>2736</v>
      </c>
      <c r="F654" s="408">
        <v>1</v>
      </c>
      <c r="G654" s="409"/>
      <c r="H654" s="410">
        <f t="shared" si="12"/>
        <v>0</v>
      </c>
    </row>
    <row r="655" spans="1:8" s="421" customFormat="1" outlineLevel="2" x14ac:dyDescent="0.2">
      <c r="A655" s="413">
        <v>74</v>
      </c>
      <c r="B655" s="414" t="s">
        <v>3586</v>
      </c>
      <c r="C655" s="415" t="s">
        <v>3702</v>
      </c>
      <c r="D655" s="416" t="s">
        <v>3703</v>
      </c>
      <c r="E655" s="414" t="s">
        <v>2736</v>
      </c>
      <c r="F655" s="417">
        <v>1</v>
      </c>
      <c r="G655" s="418"/>
      <c r="H655" s="419">
        <f t="shared" si="12"/>
        <v>0</v>
      </c>
    </row>
    <row r="656" spans="1:8" s="421" customFormat="1" outlineLevel="2" x14ac:dyDescent="0.2">
      <c r="A656" s="413">
        <v>75</v>
      </c>
      <c r="B656" s="414" t="s">
        <v>3586</v>
      </c>
      <c r="C656" s="415" t="s">
        <v>3666</v>
      </c>
      <c r="D656" s="416" t="s">
        <v>3667</v>
      </c>
      <c r="E656" s="414" t="s">
        <v>2736</v>
      </c>
      <c r="F656" s="417">
        <v>1</v>
      </c>
      <c r="G656" s="418"/>
      <c r="H656" s="419">
        <f t="shared" si="12"/>
        <v>0</v>
      </c>
    </row>
    <row r="657" spans="1:8" s="335" customFormat="1" outlineLevel="2" x14ac:dyDescent="0.2">
      <c r="A657" s="344">
        <v>76</v>
      </c>
      <c r="B657" s="329" t="s">
        <v>3583</v>
      </c>
      <c r="C657" s="330" t="s">
        <v>3652</v>
      </c>
      <c r="D657" s="331" t="s">
        <v>3827</v>
      </c>
      <c r="E657" s="329" t="s">
        <v>26</v>
      </c>
      <c r="F657" s="332">
        <v>1</v>
      </c>
      <c r="G657" s="333"/>
      <c r="H657" s="334">
        <f t="shared" si="12"/>
        <v>0</v>
      </c>
    </row>
    <row r="658" spans="1:8" s="343" customFormat="1" outlineLevel="2" x14ac:dyDescent="0.2">
      <c r="A658" s="336">
        <v>77</v>
      </c>
      <c r="B658" s="337" t="s">
        <v>3586</v>
      </c>
      <c r="C658" s="338" t="s">
        <v>3587</v>
      </c>
      <c r="D658" s="339" t="s">
        <v>3588</v>
      </c>
      <c r="E658" s="337" t="s">
        <v>2736</v>
      </c>
      <c r="F658" s="340">
        <v>1</v>
      </c>
      <c r="G658" s="341"/>
      <c r="H658" s="342">
        <f t="shared" si="12"/>
        <v>0</v>
      </c>
    </row>
    <row r="659" spans="1:8" s="343" customFormat="1" outlineLevel="2" x14ac:dyDescent="0.2">
      <c r="A659" s="336">
        <v>78</v>
      </c>
      <c r="B659" s="337" t="s">
        <v>3586</v>
      </c>
      <c r="C659" s="338" t="s">
        <v>3589</v>
      </c>
      <c r="D659" s="339" t="s">
        <v>3590</v>
      </c>
      <c r="E659" s="337" t="s">
        <v>2736</v>
      </c>
      <c r="F659" s="340">
        <v>1</v>
      </c>
      <c r="G659" s="341"/>
      <c r="H659" s="342">
        <f t="shared" si="12"/>
        <v>0</v>
      </c>
    </row>
    <row r="660" spans="1:8" s="343" customFormat="1" outlineLevel="2" x14ac:dyDescent="0.2">
      <c r="A660" s="336">
        <v>79</v>
      </c>
      <c r="B660" s="337" t="s">
        <v>3586</v>
      </c>
      <c r="C660" s="338" t="s">
        <v>3725</v>
      </c>
      <c r="D660" s="339" t="s">
        <v>3726</v>
      </c>
      <c r="E660" s="337" t="s">
        <v>2736</v>
      </c>
      <c r="F660" s="340">
        <v>1</v>
      </c>
      <c r="G660" s="341"/>
      <c r="H660" s="342">
        <f t="shared" si="12"/>
        <v>0</v>
      </c>
    </row>
    <row r="661" spans="1:8" s="343" customFormat="1" outlineLevel="2" x14ac:dyDescent="0.2">
      <c r="A661" s="336">
        <v>80</v>
      </c>
      <c r="B661" s="337" t="s">
        <v>3586</v>
      </c>
      <c r="C661" s="338" t="s">
        <v>3593</v>
      </c>
      <c r="D661" s="339" t="s">
        <v>3594</v>
      </c>
      <c r="E661" s="337" t="s">
        <v>2736</v>
      </c>
      <c r="F661" s="340">
        <v>21</v>
      </c>
      <c r="G661" s="341"/>
      <c r="H661" s="342">
        <f t="shared" si="12"/>
        <v>0</v>
      </c>
    </row>
    <row r="662" spans="1:8" s="343" customFormat="1" outlineLevel="2" x14ac:dyDescent="0.2">
      <c r="A662" s="336">
        <v>81</v>
      </c>
      <c r="B662" s="337" t="s">
        <v>3586</v>
      </c>
      <c r="C662" s="338" t="s">
        <v>3820</v>
      </c>
      <c r="D662" s="339" t="s">
        <v>3821</v>
      </c>
      <c r="E662" s="337" t="s">
        <v>2736</v>
      </c>
      <c r="F662" s="340">
        <v>3</v>
      </c>
      <c r="G662" s="341"/>
      <c r="H662" s="342">
        <f t="shared" si="12"/>
        <v>0</v>
      </c>
    </row>
    <row r="663" spans="1:8" s="343" customFormat="1" outlineLevel="2" x14ac:dyDescent="0.2">
      <c r="A663" s="336">
        <v>82</v>
      </c>
      <c r="B663" s="337" t="s">
        <v>3586</v>
      </c>
      <c r="C663" s="338" t="s">
        <v>3729</v>
      </c>
      <c r="D663" s="339" t="s">
        <v>3730</v>
      </c>
      <c r="E663" s="337" t="s">
        <v>2736</v>
      </c>
      <c r="F663" s="340">
        <v>3</v>
      </c>
      <c r="G663" s="341"/>
      <c r="H663" s="342">
        <f t="shared" si="12"/>
        <v>0</v>
      </c>
    </row>
    <row r="664" spans="1:8" s="343" customFormat="1" outlineLevel="2" x14ac:dyDescent="0.2">
      <c r="A664" s="336">
        <v>83</v>
      </c>
      <c r="B664" s="337" t="s">
        <v>3586</v>
      </c>
      <c r="C664" s="338" t="s">
        <v>3595</v>
      </c>
      <c r="D664" s="339" t="s">
        <v>3596</v>
      </c>
      <c r="E664" s="337" t="s">
        <v>2736</v>
      </c>
      <c r="F664" s="340">
        <v>23</v>
      </c>
      <c r="G664" s="341"/>
      <c r="H664" s="342">
        <f t="shared" si="12"/>
        <v>0</v>
      </c>
    </row>
    <row r="665" spans="1:8" s="343" customFormat="1" outlineLevel="2" x14ac:dyDescent="0.2">
      <c r="A665" s="336">
        <v>84</v>
      </c>
      <c r="B665" s="337" t="s">
        <v>3586</v>
      </c>
      <c r="C665" s="338" t="s">
        <v>3610</v>
      </c>
      <c r="D665" s="339" t="s">
        <v>3611</v>
      </c>
      <c r="E665" s="337" t="s">
        <v>2736</v>
      </c>
      <c r="F665" s="340">
        <v>1</v>
      </c>
      <c r="G665" s="341"/>
      <c r="H665" s="342">
        <f t="shared" si="12"/>
        <v>0</v>
      </c>
    </row>
    <row r="666" spans="1:8" s="343" customFormat="1" outlineLevel="2" x14ac:dyDescent="0.2">
      <c r="A666" s="336">
        <v>85</v>
      </c>
      <c r="B666" s="337" t="s">
        <v>3586</v>
      </c>
      <c r="C666" s="338" t="s">
        <v>3612</v>
      </c>
      <c r="D666" s="339" t="s">
        <v>3613</v>
      </c>
      <c r="E666" s="337" t="s">
        <v>2736</v>
      </c>
      <c r="F666" s="340">
        <v>1</v>
      </c>
      <c r="G666" s="341"/>
      <c r="H666" s="342">
        <f t="shared" si="12"/>
        <v>0</v>
      </c>
    </row>
    <row r="667" spans="1:8" s="343" customFormat="1" outlineLevel="2" x14ac:dyDescent="0.2">
      <c r="A667" s="336">
        <v>86</v>
      </c>
      <c r="B667" s="337" t="s">
        <v>3586</v>
      </c>
      <c r="C667" s="338" t="s">
        <v>3614</v>
      </c>
      <c r="D667" s="339" t="s">
        <v>3615</v>
      </c>
      <c r="E667" s="337" t="s">
        <v>2736</v>
      </c>
      <c r="F667" s="340">
        <v>1</v>
      </c>
      <c r="G667" s="341"/>
      <c r="H667" s="342">
        <f t="shared" si="12"/>
        <v>0</v>
      </c>
    </row>
    <row r="668" spans="1:8" s="343" customFormat="1" outlineLevel="2" x14ac:dyDescent="0.2">
      <c r="A668" s="336">
        <v>87</v>
      </c>
      <c r="B668" s="337" t="s">
        <v>3586</v>
      </c>
      <c r="C668" s="338" t="s">
        <v>3616</v>
      </c>
      <c r="D668" s="339" t="s">
        <v>3617</v>
      </c>
      <c r="E668" s="337" t="s">
        <v>2736</v>
      </c>
      <c r="F668" s="340">
        <v>2</v>
      </c>
      <c r="G668" s="341"/>
      <c r="H668" s="342">
        <f t="shared" si="12"/>
        <v>0</v>
      </c>
    </row>
    <row r="669" spans="1:8" s="343" customFormat="1" outlineLevel="2" x14ac:dyDescent="0.2">
      <c r="A669" s="336">
        <v>88</v>
      </c>
      <c r="B669" s="337" t="s">
        <v>3586</v>
      </c>
      <c r="C669" s="338" t="s">
        <v>3618</v>
      </c>
      <c r="D669" s="339" t="s">
        <v>3619</v>
      </c>
      <c r="E669" s="337" t="s">
        <v>2736</v>
      </c>
      <c r="F669" s="340">
        <v>2</v>
      </c>
      <c r="G669" s="341"/>
      <c r="H669" s="342">
        <f t="shared" si="12"/>
        <v>0</v>
      </c>
    </row>
    <row r="670" spans="1:8" s="343" customFormat="1" outlineLevel="2" x14ac:dyDescent="0.2">
      <c r="A670" s="336">
        <v>89</v>
      </c>
      <c r="B670" s="337" t="s">
        <v>3586</v>
      </c>
      <c r="C670" s="338" t="s">
        <v>3658</v>
      </c>
      <c r="D670" s="339" t="s">
        <v>3659</v>
      </c>
      <c r="E670" s="337" t="s">
        <v>2736</v>
      </c>
      <c r="F670" s="340">
        <v>2</v>
      </c>
      <c r="G670" s="341"/>
      <c r="H670" s="342">
        <f t="shared" si="12"/>
        <v>0</v>
      </c>
    </row>
    <row r="671" spans="1:8" s="343" customFormat="1" outlineLevel="2" x14ac:dyDescent="0.2">
      <c r="A671" s="336">
        <v>90</v>
      </c>
      <c r="B671" s="337" t="s">
        <v>3586</v>
      </c>
      <c r="C671" s="338" t="s">
        <v>3610</v>
      </c>
      <c r="D671" s="339" t="s">
        <v>3611</v>
      </c>
      <c r="E671" s="337" t="s">
        <v>2736</v>
      </c>
      <c r="F671" s="340">
        <v>2</v>
      </c>
      <c r="G671" s="341"/>
      <c r="H671" s="342">
        <f t="shared" si="12"/>
        <v>0</v>
      </c>
    </row>
    <row r="672" spans="1:8" s="343" customFormat="1" outlineLevel="2" x14ac:dyDescent="0.2">
      <c r="A672" s="336">
        <v>91</v>
      </c>
      <c r="B672" s="337" t="s">
        <v>3586</v>
      </c>
      <c r="C672" s="338" t="s">
        <v>3735</v>
      </c>
      <c r="D672" s="339" t="s">
        <v>3736</v>
      </c>
      <c r="E672" s="337" t="s">
        <v>2736</v>
      </c>
      <c r="F672" s="340">
        <v>2</v>
      </c>
      <c r="G672" s="341"/>
      <c r="H672" s="342">
        <f t="shared" si="12"/>
        <v>0</v>
      </c>
    </row>
    <row r="673" spans="1:8" s="343" customFormat="1" outlineLevel="2" x14ac:dyDescent="0.2">
      <c r="A673" s="336">
        <v>92</v>
      </c>
      <c r="B673" s="337" t="s">
        <v>3586</v>
      </c>
      <c r="C673" s="338" t="s">
        <v>3737</v>
      </c>
      <c r="D673" s="339" t="s">
        <v>3738</v>
      </c>
      <c r="E673" s="337" t="s">
        <v>2736</v>
      </c>
      <c r="F673" s="340">
        <v>2</v>
      </c>
      <c r="G673" s="341"/>
      <c r="H673" s="342">
        <f t="shared" si="12"/>
        <v>0</v>
      </c>
    </row>
    <row r="674" spans="1:8" s="343" customFormat="1" outlineLevel="2" x14ac:dyDescent="0.2">
      <c r="A674" s="336">
        <v>93</v>
      </c>
      <c r="B674" s="337" t="s">
        <v>3586</v>
      </c>
      <c r="C674" s="338" t="s">
        <v>3739</v>
      </c>
      <c r="D674" s="339" t="s">
        <v>3740</v>
      </c>
      <c r="E674" s="337" t="s">
        <v>2736</v>
      </c>
      <c r="F674" s="340">
        <v>2</v>
      </c>
      <c r="G674" s="341"/>
      <c r="H674" s="342">
        <f t="shared" si="12"/>
        <v>0</v>
      </c>
    </row>
    <row r="675" spans="1:8" s="343" customFormat="1" outlineLevel="2" x14ac:dyDescent="0.2">
      <c r="A675" s="336">
        <v>94</v>
      </c>
      <c r="B675" s="337" t="s">
        <v>3586</v>
      </c>
      <c r="C675" s="338" t="s">
        <v>3616</v>
      </c>
      <c r="D675" s="339" t="s">
        <v>3617</v>
      </c>
      <c r="E675" s="337" t="s">
        <v>2736</v>
      </c>
      <c r="F675" s="340">
        <v>1</v>
      </c>
      <c r="G675" s="341"/>
      <c r="H675" s="342">
        <f t="shared" si="12"/>
        <v>0</v>
      </c>
    </row>
    <row r="676" spans="1:8" s="343" customFormat="1" outlineLevel="2" x14ac:dyDescent="0.2">
      <c r="A676" s="336">
        <v>95</v>
      </c>
      <c r="B676" s="337" t="s">
        <v>3586</v>
      </c>
      <c r="C676" s="338" t="s">
        <v>3618</v>
      </c>
      <c r="D676" s="339" t="s">
        <v>3619</v>
      </c>
      <c r="E676" s="337" t="s">
        <v>2736</v>
      </c>
      <c r="F676" s="340">
        <v>1</v>
      </c>
      <c r="G676" s="341"/>
      <c r="H676" s="342">
        <f t="shared" si="12"/>
        <v>0</v>
      </c>
    </row>
    <row r="677" spans="1:8" s="343" customFormat="1" outlineLevel="2" x14ac:dyDescent="0.2">
      <c r="A677" s="336">
        <v>96</v>
      </c>
      <c r="B677" s="337" t="s">
        <v>3586</v>
      </c>
      <c r="C677" s="338" t="s">
        <v>3620</v>
      </c>
      <c r="D677" s="339" t="s">
        <v>3621</v>
      </c>
      <c r="E677" s="337" t="s">
        <v>2736</v>
      </c>
      <c r="F677" s="340">
        <v>1</v>
      </c>
      <c r="G677" s="341"/>
      <c r="H677" s="342">
        <f t="shared" si="12"/>
        <v>0</v>
      </c>
    </row>
    <row r="678" spans="1:8" s="343" customFormat="1" outlineLevel="2" x14ac:dyDescent="0.2">
      <c r="A678" s="336">
        <v>97</v>
      </c>
      <c r="B678" s="337" t="s">
        <v>3586</v>
      </c>
      <c r="C678" s="338" t="s">
        <v>3622</v>
      </c>
      <c r="D678" s="339" t="s">
        <v>3623</v>
      </c>
      <c r="E678" s="337" t="s">
        <v>2736</v>
      </c>
      <c r="F678" s="340">
        <v>1</v>
      </c>
      <c r="G678" s="341"/>
      <c r="H678" s="342">
        <f t="shared" si="12"/>
        <v>0</v>
      </c>
    </row>
    <row r="679" spans="1:8" s="343" customFormat="1" outlineLevel="2" x14ac:dyDescent="0.2">
      <c r="A679" s="336">
        <v>98</v>
      </c>
      <c r="B679" s="337" t="s">
        <v>3586</v>
      </c>
      <c r="C679" s="338" t="s">
        <v>3624</v>
      </c>
      <c r="D679" s="339" t="s">
        <v>3625</v>
      </c>
      <c r="E679" s="337" t="s">
        <v>2736</v>
      </c>
      <c r="F679" s="340">
        <v>1</v>
      </c>
      <c r="G679" s="341"/>
      <c r="H679" s="342">
        <f t="shared" si="12"/>
        <v>0</v>
      </c>
    </row>
    <row r="680" spans="1:8" s="343" customFormat="1" outlineLevel="2" x14ac:dyDescent="0.2">
      <c r="A680" s="336">
        <v>99</v>
      </c>
      <c r="B680" s="337" t="s">
        <v>3586</v>
      </c>
      <c r="C680" s="338" t="s">
        <v>3741</v>
      </c>
      <c r="D680" s="339" t="s">
        <v>3742</v>
      </c>
      <c r="E680" s="337" t="s">
        <v>2736</v>
      </c>
      <c r="F680" s="340">
        <v>1</v>
      </c>
      <c r="G680" s="341"/>
      <c r="H680" s="342">
        <f t="shared" si="12"/>
        <v>0</v>
      </c>
    </row>
    <row r="681" spans="1:8" s="343" customFormat="1" outlineLevel="2" x14ac:dyDescent="0.2">
      <c r="A681" s="336">
        <v>100</v>
      </c>
      <c r="B681" s="337" t="s">
        <v>3586</v>
      </c>
      <c r="C681" s="338" t="s">
        <v>3743</v>
      </c>
      <c r="D681" s="339" t="s">
        <v>3744</v>
      </c>
      <c r="E681" s="337" t="s">
        <v>2736</v>
      </c>
      <c r="F681" s="340">
        <v>1</v>
      </c>
      <c r="G681" s="341"/>
      <c r="H681" s="342">
        <f t="shared" si="12"/>
        <v>0</v>
      </c>
    </row>
    <row r="682" spans="1:8" s="343" customFormat="1" outlineLevel="2" x14ac:dyDescent="0.2">
      <c r="A682" s="336">
        <v>101</v>
      </c>
      <c r="B682" s="337" t="s">
        <v>3586</v>
      </c>
      <c r="C682" s="338" t="s">
        <v>3630</v>
      </c>
      <c r="D682" s="339" t="s">
        <v>3631</v>
      </c>
      <c r="E682" s="337" t="s">
        <v>2736</v>
      </c>
      <c r="F682" s="340">
        <v>2</v>
      </c>
      <c r="G682" s="341"/>
      <c r="H682" s="342">
        <f t="shared" si="12"/>
        <v>0</v>
      </c>
    </row>
    <row r="683" spans="1:8" s="343" customFormat="1" outlineLevel="2" x14ac:dyDescent="0.2">
      <c r="A683" s="336">
        <v>102</v>
      </c>
      <c r="B683" s="337" t="s">
        <v>3586</v>
      </c>
      <c r="C683" s="338" t="s">
        <v>3682</v>
      </c>
      <c r="D683" s="339" t="s">
        <v>3683</v>
      </c>
      <c r="E683" s="337" t="s">
        <v>2736</v>
      </c>
      <c r="F683" s="340">
        <v>2</v>
      </c>
      <c r="G683" s="341"/>
      <c r="H683" s="342">
        <f t="shared" si="12"/>
        <v>0</v>
      </c>
    </row>
    <row r="684" spans="1:8" s="343" customFormat="1" outlineLevel="2" x14ac:dyDescent="0.2">
      <c r="A684" s="336">
        <v>103</v>
      </c>
      <c r="B684" s="337" t="s">
        <v>3586</v>
      </c>
      <c r="C684" s="338" t="s">
        <v>3828</v>
      </c>
      <c r="D684" s="339" t="s">
        <v>3829</v>
      </c>
      <c r="E684" s="337" t="s">
        <v>2736</v>
      </c>
      <c r="F684" s="340">
        <v>1</v>
      </c>
      <c r="G684" s="341"/>
      <c r="H684" s="342">
        <f t="shared" si="12"/>
        <v>0</v>
      </c>
    </row>
    <row r="685" spans="1:8" s="343" customFormat="1" outlineLevel="2" x14ac:dyDescent="0.2">
      <c r="A685" s="336">
        <v>104</v>
      </c>
      <c r="B685" s="337" t="s">
        <v>3586</v>
      </c>
      <c r="C685" s="338" t="s">
        <v>3686</v>
      </c>
      <c r="D685" s="339" t="s">
        <v>3687</v>
      </c>
      <c r="E685" s="337" t="s">
        <v>2736</v>
      </c>
      <c r="F685" s="340">
        <v>1</v>
      </c>
      <c r="G685" s="341"/>
      <c r="H685" s="342">
        <f t="shared" si="12"/>
        <v>0</v>
      </c>
    </row>
    <row r="686" spans="1:8" s="447" customFormat="1" outlineLevel="2" x14ac:dyDescent="0.2">
      <c r="A686" s="440">
        <v>105</v>
      </c>
      <c r="B686" s="441" t="s">
        <v>3586</v>
      </c>
      <c r="C686" s="442" t="s">
        <v>3719</v>
      </c>
      <c r="D686" s="443" t="s">
        <v>3720</v>
      </c>
      <c r="E686" s="441" t="s">
        <v>2736</v>
      </c>
      <c r="F686" s="444">
        <v>1</v>
      </c>
      <c r="G686" s="445"/>
      <c r="H686" s="446">
        <f t="shared" si="12"/>
        <v>0</v>
      </c>
    </row>
    <row r="687" spans="1:8" s="412" customFormat="1" outlineLevel="2" x14ac:dyDescent="0.2">
      <c r="A687" s="404">
        <v>106</v>
      </c>
      <c r="B687" s="405" t="s">
        <v>3586</v>
      </c>
      <c r="C687" s="406" t="s">
        <v>3700</v>
      </c>
      <c r="D687" s="407" t="s">
        <v>3701</v>
      </c>
      <c r="E687" s="405" t="s">
        <v>2736</v>
      </c>
      <c r="F687" s="408">
        <v>1</v>
      </c>
      <c r="G687" s="409"/>
      <c r="H687" s="410">
        <f t="shared" si="12"/>
        <v>0</v>
      </c>
    </row>
    <row r="688" spans="1:8" s="421" customFormat="1" outlineLevel="2" x14ac:dyDescent="0.2">
      <c r="A688" s="413">
        <v>107</v>
      </c>
      <c r="B688" s="414" t="s">
        <v>3586</v>
      </c>
      <c r="C688" s="415" t="s">
        <v>3702</v>
      </c>
      <c r="D688" s="416" t="s">
        <v>3703</v>
      </c>
      <c r="E688" s="414" t="s">
        <v>2736</v>
      </c>
      <c r="F688" s="417">
        <v>1</v>
      </c>
      <c r="G688" s="418"/>
      <c r="H688" s="419">
        <f t="shared" si="12"/>
        <v>0</v>
      </c>
    </row>
    <row r="689" spans="1:8" s="421" customFormat="1" outlineLevel="2" x14ac:dyDescent="0.2">
      <c r="A689" s="413">
        <v>108</v>
      </c>
      <c r="B689" s="414" t="s">
        <v>3586</v>
      </c>
      <c r="C689" s="415" t="s">
        <v>3666</v>
      </c>
      <c r="D689" s="416" t="s">
        <v>3667</v>
      </c>
      <c r="E689" s="414" t="s">
        <v>2736</v>
      </c>
      <c r="F689" s="417">
        <v>1</v>
      </c>
      <c r="G689" s="418"/>
      <c r="H689" s="419">
        <f t="shared" si="12"/>
        <v>0</v>
      </c>
    </row>
    <row r="690" spans="1:8" s="335" customFormat="1" outlineLevel="2" x14ac:dyDescent="0.2">
      <c r="A690" s="344">
        <v>109</v>
      </c>
      <c r="B690" s="329" t="s">
        <v>3583</v>
      </c>
      <c r="C690" s="330" t="s">
        <v>3668</v>
      </c>
      <c r="D690" s="331" t="s">
        <v>3830</v>
      </c>
      <c r="E690" s="329" t="s">
        <v>26</v>
      </c>
      <c r="F690" s="332">
        <v>1</v>
      </c>
      <c r="G690" s="333"/>
      <c r="H690" s="334">
        <f t="shared" si="12"/>
        <v>0</v>
      </c>
    </row>
    <row r="691" spans="1:8" s="343" customFormat="1" outlineLevel="2" x14ac:dyDescent="0.2">
      <c r="A691" s="336">
        <v>110</v>
      </c>
      <c r="B691" s="337" t="s">
        <v>3586</v>
      </c>
      <c r="C691" s="338" t="s">
        <v>3587</v>
      </c>
      <c r="D691" s="339" t="s">
        <v>3588</v>
      </c>
      <c r="E691" s="337" t="s">
        <v>2736</v>
      </c>
      <c r="F691" s="340">
        <v>1</v>
      </c>
      <c r="G691" s="341"/>
      <c r="H691" s="342">
        <f t="shared" si="12"/>
        <v>0</v>
      </c>
    </row>
    <row r="692" spans="1:8" s="343" customFormat="1" outlineLevel="2" x14ac:dyDescent="0.2">
      <c r="A692" s="336">
        <v>111</v>
      </c>
      <c r="B692" s="337" t="s">
        <v>3586</v>
      </c>
      <c r="C692" s="338" t="s">
        <v>3589</v>
      </c>
      <c r="D692" s="339" t="s">
        <v>3590</v>
      </c>
      <c r="E692" s="337" t="s">
        <v>2736</v>
      </c>
      <c r="F692" s="340">
        <v>1</v>
      </c>
      <c r="G692" s="341"/>
      <c r="H692" s="342">
        <f t="shared" si="12"/>
        <v>0</v>
      </c>
    </row>
    <row r="693" spans="1:8" s="343" customFormat="1" outlineLevel="2" x14ac:dyDescent="0.2">
      <c r="A693" s="336">
        <v>112</v>
      </c>
      <c r="B693" s="337" t="s">
        <v>3586</v>
      </c>
      <c r="C693" s="338" t="s">
        <v>3831</v>
      </c>
      <c r="D693" s="339" t="s">
        <v>3832</v>
      </c>
      <c r="E693" s="337" t="s">
        <v>2736</v>
      </c>
      <c r="F693" s="340">
        <v>1</v>
      </c>
      <c r="G693" s="341"/>
      <c r="H693" s="342">
        <f t="shared" si="12"/>
        <v>0</v>
      </c>
    </row>
    <row r="694" spans="1:8" s="343" customFormat="1" outlineLevel="2" x14ac:dyDescent="0.2">
      <c r="A694" s="336">
        <v>113</v>
      </c>
      <c r="B694" s="337" t="s">
        <v>3586</v>
      </c>
      <c r="C694" s="338" t="s">
        <v>3722</v>
      </c>
      <c r="D694" s="339" t="s">
        <v>3723</v>
      </c>
      <c r="E694" s="337" t="s">
        <v>2736</v>
      </c>
      <c r="F694" s="340">
        <v>21</v>
      </c>
      <c r="G694" s="341"/>
      <c r="H694" s="342">
        <f t="shared" si="12"/>
        <v>0</v>
      </c>
    </row>
    <row r="695" spans="1:8" s="343" customFormat="1" outlineLevel="2" x14ac:dyDescent="0.2">
      <c r="A695" s="336">
        <v>114</v>
      </c>
      <c r="B695" s="337" t="s">
        <v>3586</v>
      </c>
      <c r="C695" s="338" t="s">
        <v>3595</v>
      </c>
      <c r="D695" s="339" t="s">
        <v>3596</v>
      </c>
      <c r="E695" s="337" t="s">
        <v>2736</v>
      </c>
      <c r="F695" s="340">
        <v>25</v>
      </c>
      <c r="G695" s="341"/>
      <c r="H695" s="342">
        <f t="shared" si="12"/>
        <v>0</v>
      </c>
    </row>
    <row r="696" spans="1:8" s="343" customFormat="1" outlineLevel="2" x14ac:dyDescent="0.2">
      <c r="A696" s="336">
        <v>115</v>
      </c>
      <c r="B696" s="337" t="s">
        <v>3586</v>
      </c>
      <c r="C696" s="338" t="s">
        <v>3610</v>
      </c>
      <c r="D696" s="339" t="s">
        <v>3611</v>
      </c>
      <c r="E696" s="337" t="s">
        <v>2736</v>
      </c>
      <c r="F696" s="340">
        <v>1</v>
      </c>
      <c r="G696" s="341"/>
      <c r="H696" s="342">
        <f t="shared" si="12"/>
        <v>0</v>
      </c>
    </row>
    <row r="697" spans="1:8" s="343" customFormat="1" outlineLevel="2" x14ac:dyDescent="0.2">
      <c r="A697" s="336">
        <v>116</v>
      </c>
      <c r="B697" s="337" t="s">
        <v>3586</v>
      </c>
      <c r="C697" s="338" t="s">
        <v>3612</v>
      </c>
      <c r="D697" s="339" t="s">
        <v>3613</v>
      </c>
      <c r="E697" s="337" t="s">
        <v>2736</v>
      </c>
      <c r="F697" s="340">
        <v>1</v>
      </c>
      <c r="G697" s="341"/>
      <c r="H697" s="342">
        <f t="shared" si="12"/>
        <v>0</v>
      </c>
    </row>
    <row r="698" spans="1:8" s="343" customFormat="1" outlineLevel="2" x14ac:dyDescent="0.2">
      <c r="A698" s="336">
        <v>117</v>
      </c>
      <c r="B698" s="337" t="s">
        <v>3586</v>
      </c>
      <c r="C698" s="338" t="s">
        <v>3614</v>
      </c>
      <c r="D698" s="339" t="s">
        <v>3615</v>
      </c>
      <c r="E698" s="337" t="s">
        <v>2736</v>
      </c>
      <c r="F698" s="340">
        <v>1</v>
      </c>
      <c r="G698" s="341"/>
      <c r="H698" s="342">
        <f t="shared" si="12"/>
        <v>0</v>
      </c>
    </row>
    <row r="699" spans="1:8" s="343" customFormat="1" outlineLevel="2" x14ac:dyDescent="0.2">
      <c r="A699" s="336">
        <v>118</v>
      </c>
      <c r="B699" s="337" t="s">
        <v>3586</v>
      </c>
      <c r="C699" s="338" t="s">
        <v>3616</v>
      </c>
      <c r="D699" s="339" t="s">
        <v>3617</v>
      </c>
      <c r="E699" s="337" t="s">
        <v>2736</v>
      </c>
      <c r="F699" s="340">
        <v>2</v>
      </c>
      <c r="G699" s="341"/>
      <c r="H699" s="342">
        <f t="shared" si="12"/>
        <v>0</v>
      </c>
    </row>
    <row r="700" spans="1:8" s="343" customFormat="1" outlineLevel="2" x14ac:dyDescent="0.2">
      <c r="A700" s="336">
        <v>119</v>
      </c>
      <c r="B700" s="337" t="s">
        <v>3586</v>
      </c>
      <c r="C700" s="338" t="s">
        <v>3618</v>
      </c>
      <c r="D700" s="339" t="s">
        <v>3619</v>
      </c>
      <c r="E700" s="337" t="s">
        <v>2736</v>
      </c>
      <c r="F700" s="340">
        <v>2</v>
      </c>
      <c r="G700" s="341"/>
      <c r="H700" s="342">
        <f t="shared" si="12"/>
        <v>0</v>
      </c>
    </row>
    <row r="701" spans="1:8" s="343" customFormat="1" outlineLevel="2" x14ac:dyDescent="0.2">
      <c r="A701" s="336">
        <v>120</v>
      </c>
      <c r="B701" s="337" t="s">
        <v>3586</v>
      </c>
      <c r="C701" s="338" t="s">
        <v>3658</v>
      </c>
      <c r="D701" s="339" t="s">
        <v>3659</v>
      </c>
      <c r="E701" s="337" t="s">
        <v>2736</v>
      </c>
      <c r="F701" s="340">
        <v>2</v>
      </c>
      <c r="G701" s="341"/>
      <c r="H701" s="342">
        <f t="shared" si="12"/>
        <v>0</v>
      </c>
    </row>
    <row r="702" spans="1:8" s="343" customFormat="1" outlineLevel="2" x14ac:dyDescent="0.2">
      <c r="A702" s="336">
        <v>121</v>
      </c>
      <c r="B702" s="337" t="s">
        <v>3586</v>
      </c>
      <c r="C702" s="338" t="s">
        <v>3616</v>
      </c>
      <c r="D702" s="339" t="s">
        <v>3617</v>
      </c>
      <c r="E702" s="337" t="s">
        <v>2736</v>
      </c>
      <c r="F702" s="340">
        <v>1</v>
      </c>
      <c r="G702" s="341"/>
      <c r="H702" s="342">
        <f t="shared" si="12"/>
        <v>0</v>
      </c>
    </row>
    <row r="703" spans="1:8" s="343" customFormat="1" outlineLevel="2" x14ac:dyDescent="0.2">
      <c r="A703" s="336">
        <v>122</v>
      </c>
      <c r="B703" s="337" t="s">
        <v>3586</v>
      </c>
      <c r="C703" s="338" t="s">
        <v>3618</v>
      </c>
      <c r="D703" s="339" t="s">
        <v>3619</v>
      </c>
      <c r="E703" s="337" t="s">
        <v>2736</v>
      </c>
      <c r="F703" s="340">
        <v>1</v>
      </c>
      <c r="G703" s="341"/>
      <c r="H703" s="342">
        <f t="shared" si="12"/>
        <v>0</v>
      </c>
    </row>
    <row r="704" spans="1:8" s="343" customFormat="1" outlineLevel="2" x14ac:dyDescent="0.2">
      <c r="A704" s="336">
        <v>123</v>
      </c>
      <c r="B704" s="337" t="s">
        <v>3586</v>
      </c>
      <c r="C704" s="338" t="s">
        <v>3620</v>
      </c>
      <c r="D704" s="339" t="s">
        <v>3621</v>
      </c>
      <c r="E704" s="337" t="s">
        <v>2736</v>
      </c>
      <c r="F704" s="340">
        <v>1</v>
      </c>
      <c r="G704" s="341"/>
      <c r="H704" s="342">
        <f t="shared" si="12"/>
        <v>0</v>
      </c>
    </row>
    <row r="705" spans="1:8" s="343" customFormat="1" outlineLevel="2" x14ac:dyDescent="0.2">
      <c r="A705" s="336">
        <v>124</v>
      </c>
      <c r="B705" s="337" t="s">
        <v>3586</v>
      </c>
      <c r="C705" s="338" t="s">
        <v>3622</v>
      </c>
      <c r="D705" s="339" t="s">
        <v>3623</v>
      </c>
      <c r="E705" s="337" t="s">
        <v>2736</v>
      </c>
      <c r="F705" s="340">
        <v>1</v>
      </c>
      <c r="G705" s="341"/>
      <c r="H705" s="342">
        <f t="shared" si="12"/>
        <v>0</v>
      </c>
    </row>
    <row r="706" spans="1:8" s="343" customFormat="1" outlineLevel="2" x14ac:dyDescent="0.2">
      <c r="A706" s="336">
        <v>125</v>
      </c>
      <c r="B706" s="337" t="s">
        <v>3586</v>
      </c>
      <c r="C706" s="338" t="s">
        <v>3624</v>
      </c>
      <c r="D706" s="339" t="s">
        <v>3625</v>
      </c>
      <c r="E706" s="337" t="s">
        <v>2736</v>
      </c>
      <c r="F706" s="340">
        <v>1</v>
      </c>
      <c r="G706" s="341"/>
      <c r="H706" s="342">
        <f t="shared" si="12"/>
        <v>0</v>
      </c>
    </row>
    <row r="707" spans="1:8" s="343" customFormat="1" outlineLevel="2" x14ac:dyDescent="0.2">
      <c r="A707" s="336">
        <v>126</v>
      </c>
      <c r="B707" s="337" t="s">
        <v>3586</v>
      </c>
      <c r="C707" s="338" t="s">
        <v>3674</v>
      </c>
      <c r="D707" s="339" t="s">
        <v>3675</v>
      </c>
      <c r="E707" s="337" t="s">
        <v>2736</v>
      </c>
      <c r="F707" s="340">
        <v>1</v>
      </c>
      <c r="G707" s="341"/>
      <c r="H707" s="342">
        <f t="shared" si="12"/>
        <v>0</v>
      </c>
    </row>
    <row r="708" spans="1:8" s="343" customFormat="1" outlineLevel="2" x14ac:dyDescent="0.2">
      <c r="A708" s="336">
        <v>127</v>
      </c>
      <c r="B708" s="337" t="s">
        <v>3586</v>
      </c>
      <c r="C708" s="338" t="s">
        <v>3676</v>
      </c>
      <c r="D708" s="339" t="s">
        <v>3677</v>
      </c>
      <c r="E708" s="337" t="s">
        <v>2736</v>
      </c>
      <c r="F708" s="340">
        <v>1</v>
      </c>
      <c r="G708" s="341"/>
      <c r="H708" s="342">
        <f t="shared" si="12"/>
        <v>0</v>
      </c>
    </row>
    <row r="709" spans="1:8" s="343" customFormat="1" outlineLevel="2" x14ac:dyDescent="0.2">
      <c r="A709" s="336">
        <v>128</v>
      </c>
      <c r="B709" s="337" t="s">
        <v>3586</v>
      </c>
      <c r="C709" s="338" t="s">
        <v>3678</v>
      </c>
      <c r="D709" s="339" t="s">
        <v>3679</v>
      </c>
      <c r="E709" s="337" t="s">
        <v>2736</v>
      </c>
      <c r="F709" s="340">
        <v>1</v>
      </c>
      <c r="G709" s="341"/>
      <c r="H709" s="342">
        <f t="shared" si="12"/>
        <v>0</v>
      </c>
    </row>
    <row r="710" spans="1:8" s="343" customFormat="1" outlineLevel="2" x14ac:dyDescent="0.2">
      <c r="A710" s="336">
        <v>129</v>
      </c>
      <c r="B710" s="337" t="s">
        <v>3586</v>
      </c>
      <c r="C710" s="338" t="s">
        <v>3680</v>
      </c>
      <c r="D710" s="339" t="s">
        <v>3681</v>
      </c>
      <c r="E710" s="337" t="s">
        <v>2736</v>
      </c>
      <c r="F710" s="340">
        <v>1</v>
      </c>
      <c r="G710" s="341"/>
      <c r="H710" s="342">
        <f t="shared" ref="H710:H727" si="13">F710*G710</f>
        <v>0</v>
      </c>
    </row>
    <row r="711" spans="1:8" s="343" customFormat="1" outlineLevel="2" x14ac:dyDescent="0.2">
      <c r="A711" s="336">
        <v>130</v>
      </c>
      <c r="B711" s="337" t="s">
        <v>3586</v>
      </c>
      <c r="C711" s="338" t="s">
        <v>3682</v>
      </c>
      <c r="D711" s="339" t="s">
        <v>3683</v>
      </c>
      <c r="E711" s="337" t="s">
        <v>2736</v>
      </c>
      <c r="F711" s="340">
        <v>1</v>
      </c>
      <c r="G711" s="341"/>
      <c r="H711" s="342">
        <f t="shared" si="13"/>
        <v>0</v>
      </c>
    </row>
    <row r="712" spans="1:8" s="343" customFormat="1" outlineLevel="2" x14ac:dyDescent="0.2">
      <c r="A712" s="336">
        <v>131</v>
      </c>
      <c r="B712" s="337" t="s">
        <v>3586</v>
      </c>
      <c r="C712" s="338" t="s">
        <v>3664</v>
      </c>
      <c r="D712" s="339" t="s">
        <v>3665</v>
      </c>
      <c r="E712" s="337" t="s">
        <v>2736</v>
      </c>
      <c r="F712" s="340">
        <v>1</v>
      </c>
      <c r="G712" s="341"/>
      <c r="H712" s="342">
        <f t="shared" si="13"/>
        <v>0</v>
      </c>
    </row>
    <row r="713" spans="1:8" s="343" customFormat="1" outlineLevel="2" x14ac:dyDescent="0.2">
      <c r="A713" s="336">
        <v>132</v>
      </c>
      <c r="B713" s="337" t="s">
        <v>3586</v>
      </c>
      <c r="C713" s="338" t="s">
        <v>3616</v>
      </c>
      <c r="D713" s="339" t="s">
        <v>3617</v>
      </c>
      <c r="E713" s="337" t="s">
        <v>2736</v>
      </c>
      <c r="F713" s="340">
        <v>1</v>
      </c>
      <c r="G713" s="341"/>
      <c r="H713" s="342">
        <f t="shared" si="13"/>
        <v>0</v>
      </c>
    </row>
    <row r="714" spans="1:8" s="343" customFormat="1" outlineLevel="2" x14ac:dyDescent="0.2">
      <c r="A714" s="336">
        <v>133</v>
      </c>
      <c r="B714" s="337" t="s">
        <v>3586</v>
      </c>
      <c r="C714" s="338" t="s">
        <v>3618</v>
      </c>
      <c r="D714" s="339" t="s">
        <v>3619</v>
      </c>
      <c r="E714" s="337" t="s">
        <v>2736</v>
      </c>
      <c r="F714" s="340">
        <v>1</v>
      </c>
      <c r="G714" s="341"/>
      <c r="H714" s="342">
        <f t="shared" si="13"/>
        <v>0</v>
      </c>
    </row>
    <row r="715" spans="1:8" s="343" customFormat="1" outlineLevel="2" x14ac:dyDescent="0.2">
      <c r="A715" s="336">
        <v>134</v>
      </c>
      <c r="B715" s="337" t="s">
        <v>3586</v>
      </c>
      <c r="C715" s="338" t="s">
        <v>3620</v>
      </c>
      <c r="D715" s="339" t="s">
        <v>3621</v>
      </c>
      <c r="E715" s="337" t="s">
        <v>2736</v>
      </c>
      <c r="F715" s="340">
        <v>1</v>
      </c>
      <c r="G715" s="341"/>
      <c r="H715" s="342">
        <f t="shared" si="13"/>
        <v>0</v>
      </c>
    </row>
    <row r="716" spans="1:8" s="343" customFormat="1" outlineLevel="2" x14ac:dyDescent="0.2">
      <c r="A716" s="336">
        <v>135</v>
      </c>
      <c r="B716" s="337" t="s">
        <v>3586</v>
      </c>
      <c r="C716" s="338" t="s">
        <v>3622</v>
      </c>
      <c r="D716" s="339" t="s">
        <v>3623</v>
      </c>
      <c r="E716" s="337" t="s">
        <v>2736</v>
      </c>
      <c r="F716" s="340">
        <v>1</v>
      </c>
      <c r="G716" s="341"/>
      <c r="H716" s="342">
        <f t="shared" si="13"/>
        <v>0</v>
      </c>
    </row>
    <row r="717" spans="1:8" s="343" customFormat="1" outlineLevel="2" x14ac:dyDescent="0.2">
      <c r="A717" s="336">
        <v>136</v>
      </c>
      <c r="B717" s="337" t="s">
        <v>3586</v>
      </c>
      <c r="C717" s="338" t="s">
        <v>3684</v>
      </c>
      <c r="D717" s="339" t="s">
        <v>3685</v>
      </c>
      <c r="E717" s="337" t="s">
        <v>2736</v>
      </c>
      <c r="F717" s="340">
        <v>1</v>
      </c>
      <c r="G717" s="341"/>
      <c r="H717" s="342">
        <f t="shared" si="13"/>
        <v>0</v>
      </c>
    </row>
    <row r="718" spans="1:8" s="343" customFormat="1" outlineLevel="2" x14ac:dyDescent="0.2">
      <c r="A718" s="336">
        <v>137</v>
      </c>
      <c r="B718" s="337" t="s">
        <v>3586</v>
      </c>
      <c r="C718" s="338" t="s">
        <v>3686</v>
      </c>
      <c r="D718" s="339" t="s">
        <v>3687</v>
      </c>
      <c r="E718" s="337" t="s">
        <v>2736</v>
      </c>
      <c r="F718" s="340">
        <v>1</v>
      </c>
      <c r="G718" s="341"/>
      <c r="H718" s="342">
        <f t="shared" si="13"/>
        <v>0</v>
      </c>
    </row>
    <row r="719" spans="1:8" s="456" customFormat="1" outlineLevel="2" x14ac:dyDescent="0.2">
      <c r="A719" s="448">
        <v>138</v>
      </c>
      <c r="B719" s="449" t="s">
        <v>3586</v>
      </c>
      <c r="C719" s="450" t="s">
        <v>3688</v>
      </c>
      <c r="D719" s="451" t="s">
        <v>3689</v>
      </c>
      <c r="E719" s="449" t="s">
        <v>2736</v>
      </c>
      <c r="F719" s="452">
        <v>1</v>
      </c>
      <c r="G719" s="453"/>
      <c r="H719" s="454">
        <f t="shared" si="13"/>
        <v>0</v>
      </c>
    </row>
    <row r="720" spans="1:8" s="456" customFormat="1" outlineLevel="2" x14ac:dyDescent="0.2">
      <c r="A720" s="448">
        <v>139</v>
      </c>
      <c r="B720" s="449" t="s">
        <v>3586</v>
      </c>
      <c r="C720" s="450" t="s">
        <v>3690</v>
      </c>
      <c r="D720" s="451" t="s">
        <v>3691</v>
      </c>
      <c r="E720" s="449" t="s">
        <v>2736</v>
      </c>
      <c r="F720" s="452">
        <v>1</v>
      </c>
      <c r="G720" s="453"/>
      <c r="H720" s="454">
        <f t="shared" si="13"/>
        <v>0</v>
      </c>
    </row>
    <row r="721" spans="1:8" s="456" customFormat="1" outlineLevel="2" x14ac:dyDescent="0.2">
      <c r="A721" s="448">
        <v>140</v>
      </c>
      <c r="B721" s="449" t="s">
        <v>3586</v>
      </c>
      <c r="C721" s="450" t="s">
        <v>3692</v>
      </c>
      <c r="D721" s="451" t="s">
        <v>3693</v>
      </c>
      <c r="E721" s="449" t="s">
        <v>2736</v>
      </c>
      <c r="F721" s="452">
        <v>1</v>
      </c>
      <c r="G721" s="453"/>
      <c r="H721" s="454">
        <f t="shared" si="13"/>
        <v>0</v>
      </c>
    </row>
    <row r="722" spans="1:8" s="456" customFormat="1" outlineLevel="2" x14ac:dyDescent="0.2">
      <c r="A722" s="448">
        <v>141</v>
      </c>
      <c r="B722" s="449" t="s">
        <v>3586</v>
      </c>
      <c r="C722" s="450" t="s">
        <v>3694</v>
      </c>
      <c r="D722" s="451" t="s">
        <v>3695</v>
      </c>
      <c r="E722" s="449" t="s">
        <v>2736</v>
      </c>
      <c r="F722" s="452">
        <v>1</v>
      </c>
      <c r="G722" s="453"/>
      <c r="H722" s="454">
        <f t="shared" si="13"/>
        <v>0</v>
      </c>
    </row>
    <row r="723" spans="1:8" s="447" customFormat="1" outlineLevel="2" x14ac:dyDescent="0.2">
      <c r="A723" s="440">
        <v>142</v>
      </c>
      <c r="B723" s="441" t="s">
        <v>3586</v>
      </c>
      <c r="C723" s="442" t="s">
        <v>3719</v>
      </c>
      <c r="D723" s="443" t="s">
        <v>3720</v>
      </c>
      <c r="E723" s="441" t="s">
        <v>2736</v>
      </c>
      <c r="F723" s="444">
        <v>2</v>
      </c>
      <c r="G723" s="445"/>
      <c r="H723" s="446">
        <f t="shared" si="13"/>
        <v>0</v>
      </c>
    </row>
    <row r="724" spans="1:8" s="412" customFormat="1" outlineLevel="2" x14ac:dyDescent="0.2">
      <c r="A724" s="404">
        <v>143</v>
      </c>
      <c r="B724" s="405" t="s">
        <v>3586</v>
      </c>
      <c r="C724" s="406" t="s">
        <v>3700</v>
      </c>
      <c r="D724" s="407" t="s">
        <v>3701</v>
      </c>
      <c r="E724" s="405" t="s">
        <v>2736</v>
      </c>
      <c r="F724" s="408">
        <v>1</v>
      </c>
      <c r="G724" s="409"/>
      <c r="H724" s="410">
        <f t="shared" si="13"/>
        <v>0</v>
      </c>
    </row>
    <row r="725" spans="1:8" s="421" customFormat="1" outlineLevel="2" x14ac:dyDescent="0.2">
      <c r="A725" s="413">
        <v>144</v>
      </c>
      <c r="B725" s="414" t="s">
        <v>3586</v>
      </c>
      <c r="C725" s="415" t="s">
        <v>3666</v>
      </c>
      <c r="D725" s="416" t="s">
        <v>3667</v>
      </c>
      <c r="E725" s="414" t="s">
        <v>2736</v>
      </c>
      <c r="F725" s="417">
        <v>2</v>
      </c>
      <c r="G725" s="418"/>
      <c r="H725" s="419">
        <f t="shared" si="13"/>
        <v>0</v>
      </c>
    </row>
    <row r="726" spans="1:8" s="335" customFormat="1" outlineLevel="2" x14ac:dyDescent="0.2">
      <c r="A726" s="344">
        <v>145</v>
      </c>
      <c r="B726" s="329" t="s">
        <v>3583</v>
      </c>
      <c r="C726" s="330" t="s">
        <v>3708</v>
      </c>
      <c r="D726" s="331" t="s">
        <v>3709</v>
      </c>
      <c r="E726" s="329" t="s">
        <v>2736</v>
      </c>
      <c r="F726" s="332">
        <v>6</v>
      </c>
      <c r="G726" s="333"/>
      <c r="H726" s="334">
        <f t="shared" si="13"/>
        <v>0</v>
      </c>
    </row>
    <row r="727" spans="1:8" s="335" customFormat="1" outlineLevel="2" x14ac:dyDescent="0.2">
      <c r="A727" s="344">
        <v>146</v>
      </c>
      <c r="B727" s="329" t="s">
        <v>3583</v>
      </c>
      <c r="C727" s="330" t="s">
        <v>3710</v>
      </c>
      <c r="D727" s="331" t="s">
        <v>3711</v>
      </c>
      <c r="E727" s="329" t="s">
        <v>2736</v>
      </c>
      <c r="F727" s="332">
        <v>4</v>
      </c>
      <c r="G727" s="333"/>
      <c r="H727" s="334">
        <f t="shared" si="13"/>
        <v>0</v>
      </c>
    </row>
    <row r="728" spans="1:8" outlineLevel="2" x14ac:dyDescent="0.2"/>
    <row r="729" spans="1:8" s="327" customFormat="1" ht="16.5" customHeight="1" outlineLevel="1" x14ac:dyDescent="0.2">
      <c r="A729" s="322"/>
      <c r="B729" s="323"/>
      <c r="C729" s="323" t="s">
        <v>4326</v>
      </c>
      <c r="D729" s="323" t="s">
        <v>3833</v>
      </c>
      <c r="E729" s="324"/>
      <c r="F729" s="325"/>
      <c r="G729" s="326"/>
      <c r="H729" s="326">
        <f>SUBTOTAL(9,H730:H769)</f>
        <v>0</v>
      </c>
    </row>
    <row r="730" spans="1:8" s="335" customFormat="1" outlineLevel="2" x14ac:dyDescent="0.2">
      <c r="A730" s="344">
        <v>1</v>
      </c>
      <c r="B730" s="329" t="s">
        <v>3583</v>
      </c>
      <c r="C730" s="330" t="s">
        <v>3746</v>
      </c>
      <c r="D730" s="331" t="s">
        <v>3834</v>
      </c>
      <c r="E730" s="329" t="s">
        <v>26</v>
      </c>
      <c r="F730" s="332">
        <v>1</v>
      </c>
      <c r="G730" s="333"/>
      <c r="H730" s="334">
        <f t="shared" ref="H730:H768" si="14">F730*G730</f>
        <v>0</v>
      </c>
    </row>
    <row r="731" spans="1:8" s="343" customFormat="1" outlineLevel="2" x14ac:dyDescent="0.2">
      <c r="A731" s="336">
        <v>2</v>
      </c>
      <c r="B731" s="337" t="s">
        <v>3586</v>
      </c>
      <c r="C731" s="338" t="s">
        <v>3587</v>
      </c>
      <c r="D731" s="339" t="s">
        <v>3588</v>
      </c>
      <c r="E731" s="337" t="s">
        <v>2736</v>
      </c>
      <c r="F731" s="340">
        <v>1</v>
      </c>
      <c r="G731" s="341"/>
      <c r="H731" s="342">
        <f t="shared" si="14"/>
        <v>0</v>
      </c>
    </row>
    <row r="732" spans="1:8" s="343" customFormat="1" outlineLevel="2" x14ac:dyDescent="0.2">
      <c r="A732" s="336">
        <v>3</v>
      </c>
      <c r="B732" s="337" t="s">
        <v>3586</v>
      </c>
      <c r="C732" s="338" t="s">
        <v>3589</v>
      </c>
      <c r="D732" s="339" t="s">
        <v>3590</v>
      </c>
      <c r="E732" s="337" t="s">
        <v>2736</v>
      </c>
      <c r="F732" s="340">
        <v>1</v>
      </c>
      <c r="G732" s="341"/>
      <c r="H732" s="342">
        <f t="shared" si="14"/>
        <v>0</v>
      </c>
    </row>
    <row r="733" spans="1:8" s="343" customFormat="1" outlineLevel="2" x14ac:dyDescent="0.2">
      <c r="A733" s="336">
        <v>4</v>
      </c>
      <c r="B733" s="337" t="s">
        <v>3586</v>
      </c>
      <c r="C733" s="338" t="s">
        <v>3591</v>
      </c>
      <c r="D733" s="339" t="s">
        <v>3592</v>
      </c>
      <c r="E733" s="337" t="s">
        <v>2736</v>
      </c>
      <c r="F733" s="340">
        <v>1</v>
      </c>
      <c r="G733" s="341"/>
      <c r="H733" s="342">
        <f t="shared" si="14"/>
        <v>0</v>
      </c>
    </row>
    <row r="734" spans="1:8" s="343" customFormat="1" outlineLevel="2" x14ac:dyDescent="0.2">
      <c r="A734" s="336">
        <v>5</v>
      </c>
      <c r="B734" s="337" t="s">
        <v>3586</v>
      </c>
      <c r="C734" s="338" t="s">
        <v>3835</v>
      </c>
      <c r="D734" s="339" t="s">
        <v>3836</v>
      </c>
      <c r="E734" s="337" t="s">
        <v>2736</v>
      </c>
      <c r="F734" s="340">
        <v>3</v>
      </c>
      <c r="G734" s="341"/>
      <c r="H734" s="342">
        <f t="shared" si="14"/>
        <v>0</v>
      </c>
    </row>
    <row r="735" spans="1:8" s="343" customFormat="1" outlineLevel="2" x14ac:dyDescent="0.2">
      <c r="A735" s="336">
        <v>6</v>
      </c>
      <c r="B735" s="337" t="s">
        <v>3586</v>
      </c>
      <c r="C735" s="338" t="s">
        <v>3722</v>
      </c>
      <c r="D735" s="339" t="s">
        <v>3723</v>
      </c>
      <c r="E735" s="337" t="s">
        <v>2736</v>
      </c>
      <c r="F735" s="340">
        <v>25</v>
      </c>
      <c r="G735" s="341"/>
      <c r="H735" s="342">
        <f t="shared" si="14"/>
        <v>0</v>
      </c>
    </row>
    <row r="736" spans="1:8" s="343" customFormat="1" outlineLevel="2" x14ac:dyDescent="0.2">
      <c r="A736" s="336">
        <v>7</v>
      </c>
      <c r="B736" s="337" t="s">
        <v>3586</v>
      </c>
      <c r="C736" s="338" t="s">
        <v>3595</v>
      </c>
      <c r="D736" s="339" t="s">
        <v>3596</v>
      </c>
      <c r="E736" s="337" t="s">
        <v>2736</v>
      </c>
      <c r="F736" s="340">
        <v>23</v>
      </c>
      <c r="G736" s="341"/>
      <c r="H736" s="342">
        <f t="shared" si="14"/>
        <v>0</v>
      </c>
    </row>
    <row r="737" spans="1:8" s="343" customFormat="1" outlineLevel="2" x14ac:dyDescent="0.2">
      <c r="A737" s="336">
        <v>8</v>
      </c>
      <c r="B737" s="337" t="s">
        <v>3586</v>
      </c>
      <c r="C737" s="338" t="s">
        <v>3837</v>
      </c>
      <c r="D737" s="339" t="s">
        <v>3838</v>
      </c>
      <c r="E737" s="337" t="s">
        <v>2736</v>
      </c>
      <c r="F737" s="340">
        <v>1</v>
      </c>
      <c r="G737" s="341"/>
      <c r="H737" s="342">
        <f t="shared" si="14"/>
        <v>0</v>
      </c>
    </row>
    <row r="738" spans="1:8" s="343" customFormat="1" outlineLevel="2" x14ac:dyDescent="0.2">
      <c r="A738" s="336">
        <v>9</v>
      </c>
      <c r="B738" s="337" t="s">
        <v>3586</v>
      </c>
      <c r="C738" s="338" t="s">
        <v>3646</v>
      </c>
      <c r="D738" s="339" t="s">
        <v>3647</v>
      </c>
      <c r="E738" s="337" t="s">
        <v>2736</v>
      </c>
      <c r="F738" s="340">
        <v>3</v>
      </c>
      <c r="G738" s="341"/>
      <c r="H738" s="342">
        <f t="shared" si="14"/>
        <v>0</v>
      </c>
    </row>
    <row r="739" spans="1:8" s="343" customFormat="1" outlineLevel="2" x14ac:dyDescent="0.2">
      <c r="A739" s="336">
        <v>10</v>
      </c>
      <c r="B739" s="337" t="s">
        <v>3586</v>
      </c>
      <c r="C739" s="338" t="s">
        <v>3610</v>
      </c>
      <c r="D739" s="339" t="s">
        <v>3611</v>
      </c>
      <c r="E739" s="337" t="s">
        <v>2736</v>
      </c>
      <c r="F739" s="340">
        <v>1</v>
      </c>
      <c r="G739" s="341"/>
      <c r="H739" s="342">
        <f t="shared" si="14"/>
        <v>0</v>
      </c>
    </row>
    <row r="740" spans="1:8" s="343" customFormat="1" outlineLevel="2" x14ac:dyDescent="0.2">
      <c r="A740" s="336">
        <v>11</v>
      </c>
      <c r="B740" s="337" t="s">
        <v>3586</v>
      </c>
      <c r="C740" s="338" t="s">
        <v>3612</v>
      </c>
      <c r="D740" s="339" t="s">
        <v>3613</v>
      </c>
      <c r="E740" s="337" t="s">
        <v>2736</v>
      </c>
      <c r="F740" s="340">
        <v>1</v>
      </c>
      <c r="G740" s="341"/>
      <c r="H740" s="342">
        <f t="shared" si="14"/>
        <v>0</v>
      </c>
    </row>
    <row r="741" spans="1:8" s="343" customFormat="1" outlineLevel="2" x14ac:dyDescent="0.2">
      <c r="A741" s="336">
        <v>12</v>
      </c>
      <c r="B741" s="337" t="s">
        <v>3586</v>
      </c>
      <c r="C741" s="338" t="s">
        <v>3614</v>
      </c>
      <c r="D741" s="339" t="s">
        <v>3615</v>
      </c>
      <c r="E741" s="337" t="s">
        <v>2736</v>
      </c>
      <c r="F741" s="340">
        <v>1</v>
      </c>
      <c r="G741" s="341"/>
      <c r="H741" s="342">
        <f t="shared" si="14"/>
        <v>0</v>
      </c>
    </row>
    <row r="742" spans="1:8" s="343" customFormat="1" outlineLevel="2" x14ac:dyDescent="0.2">
      <c r="A742" s="336">
        <v>13</v>
      </c>
      <c r="B742" s="337" t="s">
        <v>3586</v>
      </c>
      <c r="C742" s="338" t="s">
        <v>3616</v>
      </c>
      <c r="D742" s="339" t="s">
        <v>3617</v>
      </c>
      <c r="E742" s="337" t="s">
        <v>2736</v>
      </c>
      <c r="F742" s="340">
        <v>2</v>
      </c>
      <c r="G742" s="341"/>
      <c r="H742" s="342">
        <f t="shared" si="14"/>
        <v>0</v>
      </c>
    </row>
    <row r="743" spans="1:8" s="343" customFormat="1" outlineLevel="2" x14ac:dyDescent="0.2">
      <c r="A743" s="336">
        <v>14</v>
      </c>
      <c r="B743" s="337" t="s">
        <v>3586</v>
      </c>
      <c r="C743" s="338" t="s">
        <v>3618</v>
      </c>
      <c r="D743" s="339" t="s">
        <v>3619</v>
      </c>
      <c r="E743" s="337" t="s">
        <v>2736</v>
      </c>
      <c r="F743" s="340">
        <v>2</v>
      </c>
      <c r="G743" s="341"/>
      <c r="H743" s="342">
        <f t="shared" si="14"/>
        <v>0</v>
      </c>
    </row>
    <row r="744" spans="1:8" s="343" customFormat="1" outlineLevel="2" x14ac:dyDescent="0.2">
      <c r="A744" s="336">
        <v>15</v>
      </c>
      <c r="B744" s="337" t="s">
        <v>3586</v>
      </c>
      <c r="C744" s="338" t="s">
        <v>3620</v>
      </c>
      <c r="D744" s="339" t="s">
        <v>3621</v>
      </c>
      <c r="E744" s="337" t="s">
        <v>2736</v>
      </c>
      <c r="F744" s="340">
        <v>2</v>
      </c>
      <c r="G744" s="341"/>
      <c r="H744" s="342">
        <f t="shared" si="14"/>
        <v>0</v>
      </c>
    </row>
    <row r="745" spans="1:8" s="343" customFormat="1" outlineLevel="2" x14ac:dyDescent="0.2">
      <c r="A745" s="336">
        <v>16</v>
      </c>
      <c r="B745" s="337" t="s">
        <v>3586</v>
      </c>
      <c r="C745" s="338" t="s">
        <v>3622</v>
      </c>
      <c r="D745" s="339" t="s">
        <v>3623</v>
      </c>
      <c r="E745" s="337" t="s">
        <v>2736</v>
      </c>
      <c r="F745" s="340">
        <v>2</v>
      </c>
      <c r="G745" s="341"/>
      <c r="H745" s="342">
        <f t="shared" si="14"/>
        <v>0</v>
      </c>
    </row>
    <row r="746" spans="1:8" s="343" customFormat="1" outlineLevel="2" x14ac:dyDescent="0.2">
      <c r="A746" s="336">
        <v>17</v>
      </c>
      <c r="B746" s="337" t="s">
        <v>3586</v>
      </c>
      <c r="C746" s="338" t="s">
        <v>3624</v>
      </c>
      <c r="D746" s="339" t="s">
        <v>3625</v>
      </c>
      <c r="E746" s="337" t="s">
        <v>2736</v>
      </c>
      <c r="F746" s="340">
        <v>2</v>
      </c>
      <c r="G746" s="341"/>
      <c r="H746" s="342">
        <f t="shared" si="14"/>
        <v>0</v>
      </c>
    </row>
    <row r="747" spans="1:8" s="343" customFormat="1" outlineLevel="2" x14ac:dyDescent="0.2">
      <c r="A747" s="336">
        <v>18</v>
      </c>
      <c r="B747" s="337" t="s">
        <v>3586</v>
      </c>
      <c r="C747" s="338" t="s">
        <v>3616</v>
      </c>
      <c r="D747" s="339" t="s">
        <v>3617</v>
      </c>
      <c r="E747" s="337" t="s">
        <v>2736</v>
      </c>
      <c r="F747" s="340">
        <v>2</v>
      </c>
      <c r="G747" s="341"/>
      <c r="H747" s="342">
        <f t="shared" si="14"/>
        <v>0</v>
      </c>
    </row>
    <row r="748" spans="1:8" s="343" customFormat="1" outlineLevel="2" x14ac:dyDescent="0.2">
      <c r="A748" s="336">
        <v>19</v>
      </c>
      <c r="B748" s="337" t="s">
        <v>3586</v>
      </c>
      <c r="C748" s="338" t="s">
        <v>3618</v>
      </c>
      <c r="D748" s="339" t="s">
        <v>3619</v>
      </c>
      <c r="E748" s="337" t="s">
        <v>2736</v>
      </c>
      <c r="F748" s="340">
        <v>2</v>
      </c>
      <c r="G748" s="341"/>
      <c r="H748" s="342">
        <f t="shared" si="14"/>
        <v>0</v>
      </c>
    </row>
    <row r="749" spans="1:8" s="343" customFormat="1" outlineLevel="2" x14ac:dyDescent="0.2">
      <c r="A749" s="336">
        <v>20</v>
      </c>
      <c r="B749" s="337" t="s">
        <v>3586</v>
      </c>
      <c r="C749" s="338" t="s">
        <v>3839</v>
      </c>
      <c r="D749" s="339" t="s">
        <v>3840</v>
      </c>
      <c r="E749" s="337" t="s">
        <v>2736</v>
      </c>
      <c r="F749" s="340">
        <v>1</v>
      </c>
      <c r="G749" s="341"/>
      <c r="H749" s="342">
        <f t="shared" si="14"/>
        <v>0</v>
      </c>
    </row>
    <row r="750" spans="1:8" s="343" customFormat="1" outlineLevel="2" x14ac:dyDescent="0.2">
      <c r="A750" s="336">
        <v>21</v>
      </c>
      <c r="B750" s="337" t="s">
        <v>3586</v>
      </c>
      <c r="C750" s="338" t="s">
        <v>3841</v>
      </c>
      <c r="D750" s="339" t="s">
        <v>3842</v>
      </c>
      <c r="E750" s="337" t="s">
        <v>2736</v>
      </c>
      <c r="F750" s="340">
        <v>1</v>
      </c>
      <c r="G750" s="341"/>
      <c r="H750" s="342">
        <f t="shared" si="14"/>
        <v>0</v>
      </c>
    </row>
    <row r="751" spans="1:8" s="343" customFormat="1" outlineLevel="2" x14ac:dyDescent="0.2">
      <c r="A751" s="336">
        <v>22</v>
      </c>
      <c r="B751" s="337" t="s">
        <v>3586</v>
      </c>
      <c r="C751" s="338" t="s">
        <v>3843</v>
      </c>
      <c r="D751" s="339" t="s">
        <v>3844</v>
      </c>
      <c r="E751" s="337" t="s">
        <v>2736</v>
      </c>
      <c r="F751" s="340">
        <v>1</v>
      </c>
      <c r="G751" s="341"/>
      <c r="H751" s="342">
        <f t="shared" si="14"/>
        <v>0</v>
      </c>
    </row>
    <row r="752" spans="1:8" s="343" customFormat="1" outlineLevel="2" x14ac:dyDescent="0.2">
      <c r="A752" s="336">
        <v>23</v>
      </c>
      <c r="B752" s="337" t="s">
        <v>3586</v>
      </c>
      <c r="C752" s="338" t="s">
        <v>3630</v>
      </c>
      <c r="D752" s="339" t="s">
        <v>3631</v>
      </c>
      <c r="E752" s="337" t="s">
        <v>2736</v>
      </c>
      <c r="F752" s="340">
        <v>1</v>
      </c>
      <c r="G752" s="341"/>
      <c r="H752" s="342">
        <f t="shared" si="14"/>
        <v>0</v>
      </c>
    </row>
    <row r="753" spans="1:8" s="343" customFormat="1" outlineLevel="2" x14ac:dyDescent="0.2">
      <c r="A753" s="336">
        <v>24</v>
      </c>
      <c r="B753" s="337" t="s">
        <v>3586</v>
      </c>
      <c r="C753" s="338" t="s">
        <v>3632</v>
      </c>
      <c r="D753" s="339" t="s">
        <v>3633</v>
      </c>
      <c r="E753" s="337" t="s">
        <v>2736</v>
      </c>
      <c r="F753" s="340">
        <v>1</v>
      </c>
      <c r="G753" s="341"/>
      <c r="H753" s="342">
        <f t="shared" si="14"/>
        <v>0</v>
      </c>
    </row>
    <row r="754" spans="1:8" s="343" customFormat="1" outlineLevel="2" x14ac:dyDescent="0.2">
      <c r="A754" s="336">
        <v>25</v>
      </c>
      <c r="B754" s="337" t="s">
        <v>3586</v>
      </c>
      <c r="C754" s="338" t="s">
        <v>3634</v>
      </c>
      <c r="D754" s="339" t="s">
        <v>3635</v>
      </c>
      <c r="E754" s="337" t="s">
        <v>2736</v>
      </c>
      <c r="F754" s="340">
        <v>1</v>
      </c>
      <c r="G754" s="341"/>
      <c r="H754" s="342">
        <f t="shared" si="14"/>
        <v>0</v>
      </c>
    </row>
    <row r="755" spans="1:8" s="343" customFormat="1" outlineLevel="2" x14ac:dyDescent="0.2">
      <c r="A755" s="336">
        <v>26</v>
      </c>
      <c r="B755" s="337" t="s">
        <v>3586</v>
      </c>
      <c r="C755" s="338" t="s">
        <v>3616</v>
      </c>
      <c r="D755" s="339" t="s">
        <v>3617</v>
      </c>
      <c r="E755" s="337" t="s">
        <v>2736</v>
      </c>
      <c r="F755" s="340">
        <v>1</v>
      </c>
      <c r="G755" s="341"/>
      <c r="H755" s="342">
        <f t="shared" si="14"/>
        <v>0</v>
      </c>
    </row>
    <row r="756" spans="1:8" s="343" customFormat="1" outlineLevel="2" x14ac:dyDescent="0.2">
      <c r="A756" s="336">
        <v>27</v>
      </c>
      <c r="B756" s="337" t="s">
        <v>3586</v>
      </c>
      <c r="C756" s="338" t="s">
        <v>3618</v>
      </c>
      <c r="D756" s="339" t="s">
        <v>3619</v>
      </c>
      <c r="E756" s="337" t="s">
        <v>2736</v>
      </c>
      <c r="F756" s="340">
        <v>1</v>
      </c>
      <c r="G756" s="341"/>
      <c r="H756" s="342">
        <f t="shared" si="14"/>
        <v>0</v>
      </c>
    </row>
    <row r="757" spans="1:8" s="343" customFormat="1" outlineLevel="2" x14ac:dyDescent="0.2">
      <c r="A757" s="336">
        <v>28</v>
      </c>
      <c r="B757" s="337" t="s">
        <v>3586</v>
      </c>
      <c r="C757" s="338" t="s">
        <v>3620</v>
      </c>
      <c r="D757" s="339" t="s">
        <v>3621</v>
      </c>
      <c r="E757" s="337" t="s">
        <v>2736</v>
      </c>
      <c r="F757" s="340">
        <v>1</v>
      </c>
      <c r="G757" s="341"/>
      <c r="H757" s="342">
        <f t="shared" si="14"/>
        <v>0</v>
      </c>
    </row>
    <row r="758" spans="1:8" s="343" customFormat="1" outlineLevel="2" x14ac:dyDescent="0.2">
      <c r="A758" s="336">
        <v>29</v>
      </c>
      <c r="B758" s="337" t="s">
        <v>3586</v>
      </c>
      <c r="C758" s="338" t="s">
        <v>3622</v>
      </c>
      <c r="D758" s="339" t="s">
        <v>3623</v>
      </c>
      <c r="E758" s="337" t="s">
        <v>2736</v>
      </c>
      <c r="F758" s="340">
        <v>1</v>
      </c>
      <c r="G758" s="341"/>
      <c r="H758" s="342">
        <f t="shared" si="14"/>
        <v>0</v>
      </c>
    </row>
    <row r="759" spans="1:8" s="343" customFormat="1" outlineLevel="2" x14ac:dyDescent="0.2">
      <c r="A759" s="336">
        <v>30</v>
      </c>
      <c r="B759" s="337" t="s">
        <v>3586</v>
      </c>
      <c r="C759" s="338" t="s">
        <v>3684</v>
      </c>
      <c r="D759" s="339" t="s">
        <v>3685</v>
      </c>
      <c r="E759" s="337" t="s">
        <v>2736</v>
      </c>
      <c r="F759" s="340">
        <v>1</v>
      </c>
      <c r="G759" s="341"/>
      <c r="H759" s="342">
        <f t="shared" si="14"/>
        <v>0</v>
      </c>
    </row>
    <row r="760" spans="1:8" s="343" customFormat="1" outlineLevel="2" x14ac:dyDescent="0.2">
      <c r="A760" s="336">
        <v>31</v>
      </c>
      <c r="B760" s="337" t="s">
        <v>3586</v>
      </c>
      <c r="C760" s="338" t="s">
        <v>3658</v>
      </c>
      <c r="D760" s="339" t="s">
        <v>3659</v>
      </c>
      <c r="E760" s="337" t="s">
        <v>2736</v>
      </c>
      <c r="F760" s="340">
        <v>2</v>
      </c>
      <c r="G760" s="341"/>
      <c r="H760" s="342">
        <f t="shared" si="14"/>
        <v>0</v>
      </c>
    </row>
    <row r="761" spans="1:8" s="456" customFormat="1" outlineLevel="2" x14ac:dyDescent="0.2">
      <c r="A761" s="448">
        <v>32</v>
      </c>
      <c r="B761" s="449" t="s">
        <v>3586</v>
      </c>
      <c r="C761" s="450" t="s">
        <v>3688</v>
      </c>
      <c r="D761" s="451" t="s">
        <v>3689</v>
      </c>
      <c r="E761" s="449" t="s">
        <v>2736</v>
      </c>
      <c r="F761" s="452">
        <v>1</v>
      </c>
      <c r="G761" s="453"/>
      <c r="H761" s="454">
        <f t="shared" si="14"/>
        <v>0</v>
      </c>
    </row>
    <row r="762" spans="1:8" s="456" customFormat="1" outlineLevel="2" x14ac:dyDescent="0.2">
      <c r="A762" s="448">
        <v>33</v>
      </c>
      <c r="B762" s="449" t="s">
        <v>3586</v>
      </c>
      <c r="C762" s="450" t="s">
        <v>3690</v>
      </c>
      <c r="D762" s="451" t="s">
        <v>3691</v>
      </c>
      <c r="E762" s="449" t="s">
        <v>2736</v>
      </c>
      <c r="F762" s="452">
        <v>1</v>
      </c>
      <c r="G762" s="453"/>
      <c r="H762" s="454">
        <f t="shared" si="14"/>
        <v>0</v>
      </c>
    </row>
    <row r="763" spans="1:8" s="456" customFormat="1" outlineLevel="2" x14ac:dyDescent="0.2">
      <c r="A763" s="448">
        <v>34</v>
      </c>
      <c r="B763" s="449" t="s">
        <v>3586</v>
      </c>
      <c r="C763" s="450" t="s">
        <v>3692</v>
      </c>
      <c r="D763" s="451" t="s">
        <v>3693</v>
      </c>
      <c r="E763" s="449" t="s">
        <v>2736</v>
      </c>
      <c r="F763" s="452">
        <v>1</v>
      </c>
      <c r="G763" s="453"/>
      <c r="H763" s="454">
        <f t="shared" si="14"/>
        <v>0</v>
      </c>
    </row>
    <row r="764" spans="1:8" s="456" customFormat="1" outlineLevel="2" x14ac:dyDescent="0.2">
      <c r="A764" s="448">
        <v>35</v>
      </c>
      <c r="B764" s="449" t="s">
        <v>3586</v>
      </c>
      <c r="C764" s="450" t="s">
        <v>3694</v>
      </c>
      <c r="D764" s="451" t="s">
        <v>3695</v>
      </c>
      <c r="E764" s="449" t="s">
        <v>2736</v>
      </c>
      <c r="F764" s="452">
        <v>1</v>
      </c>
      <c r="G764" s="453"/>
      <c r="H764" s="454">
        <f t="shared" si="14"/>
        <v>0</v>
      </c>
    </row>
    <row r="765" spans="1:8" s="447" customFormat="1" outlineLevel="2" x14ac:dyDescent="0.2">
      <c r="A765" s="440">
        <v>36</v>
      </c>
      <c r="B765" s="441" t="s">
        <v>3586</v>
      </c>
      <c r="C765" s="442" t="s">
        <v>3719</v>
      </c>
      <c r="D765" s="443" t="s">
        <v>3720</v>
      </c>
      <c r="E765" s="441" t="s">
        <v>2736</v>
      </c>
      <c r="F765" s="444">
        <v>5</v>
      </c>
      <c r="G765" s="445"/>
      <c r="H765" s="446">
        <f t="shared" si="14"/>
        <v>0</v>
      </c>
    </row>
    <row r="766" spans="1:8" s="412" customFormat="1" outlineLevel="2" x14ac:dyDescent="0.2">
      <c r="A766" s="404">
        <v>37</v>
      </c>
      <c r="B766" s="405" t="s">
        <v>3586</v>
      </c>
      <c r="C766" s="406" t="s">
        <v>3700</v>
      </c>
      <c r="D766" s="407" t="s">
        <v>3701</v>
      </c>
      <c r="E766" s="405" t="s">
        <v>2736</v>
      </c>
      <c r="F766" s="408">
        <v>1</v>
      </c>
      <c r="G766" s="409"/>
      <c r="H766" s="410">
        <f t="shared" si="14"/>
        <v>0</v>
      </c>
    </row>
    <row r="767" spans="1:8" s="335" customFormat="1" outlineLevel="2" x14ac:dyDescent="0.2">
      <c r="A767" s="344">
        <v>38</v>
      </c>
      <c r="B767" s="329" t="s">
        <v>3583</v>
      </c>
      <c r="C767" s="330" t="s">
        <v>3708</v>
      </c>
      <c r="D767" s="331" t="s">
        <v>3709</v>
      </c>
      <c r="E767" s="329" t="s">
        <v>2736</v>
      </c>
      <c r="F767" s="332">
        <v>1</v>
      </c>
      <c r="G767" s="333"/>
      <c r="H767" s="334">
        <f t="shared" si="14"/>
        <v>0</v>
      </c>
    </row>
    <row r="768" spans="1:8" s="335" customFormat="1" outlineLevel="2" x14ac:dyDescent="0.2">
      <c r="A768" s="344">
        <v>39</v>
      </c>
      <c r="B768" s="329" t="s">
        <v>3583</v>
      </c>
      <c r="C768" s="330" t="s">
        <v>3710</v>
      </c>
      <c r="D768" s="331" t="s">
        <v>3711</v>
      </c>
      <c r="E768" s="329" t="s">
        <v>2736</v>
      </c>
      <c r="F768" s="332">
        <v>1</v>
      </c>
      <c r="G768" s="333"/>
      <c r="H768" s="334">
        <f t="shared" si="14"/>
        <v>0</v>
      </c>
    </row>
    <row r="769" outlineLevel="2" x14ac:dyDescent="0.2"/>
  </sheetData>
  <sheetProtection algorithmName="SHA-512" hashValue="KAn55h5RTylMnSSKhXJBJZK1/WWbjD1tC4dDVfNRcktPiCmow4VBrXiIjOepksVJ5W8aB9+d1DzhjzwEZojkww==" saltValue="W+2I5mENUp9NOQKwJW1V9Q==" spinCount="100000" sheet="1" objects="1" scenarios="1"/>
  <protectedRanges>
    <protectedRange sqref="G1:G771" name="Oblast1"/>
  </protectedRanges>
  <pageMargins left="0.70866141732283472" right="0.70866141732283472" top="0.63" bottom="0.46" header="0.31496062992125984" footer="0.19"/>
  <pageSetup paperSize="9" scale="89" orientation="landscape" r:id="rId1"/>
  <headerFooter>
    <oddFooter>&amp;CStránka &amp;P z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outlinePr summaryBelow="0"/>
  </sheetPr>
  <dimension ref="A1:Q822"/>
  <sheetViews>
    <sheetView showGridLines="0" view="pageBreakPreview" zoomScaleNormal="100" zoomScaleSheetLayoutView="100" workbookViewId="0">
      <pane ySplit="3" topLeftCell="A4" activePane="bottomLeft" state="frozen"/>
      <selection activeCell="D348" sqref="D348"/>
      <selection pane="bottomLeft" activeCell="H31" sqref="H31"/>
    </sheetView>
  </sheetViews>
  <sheetFormatPr defaultRowHeight="12" outlineLevelRow="2" x14ac:dyDescent="0.2"/>
  <cols>
    <col min="1" max="1" width="6" style="353" bestFit="1" customWidth="1"/>
    <col min="2" max="2" width="3.85546875" style="353" bestFit="1" customWidth="1"/>
    <col min="3" max="3" width="13.140625" style="353" bestFit="1" customWidth="1"/>
    <col min="4" max="4" width="58.28515625" style="353" customWidth="1"/>
    <col min="5" max="5" width="45.7109375" style="354" customWidth="1"/>
    <col min="6" max="6" width="9.140625" style="353"/>
    <col min="7" max="7" width="10.28515625" style="353" bestFit="1" customWidth="1"/>
    <col min="8" max="9" width="14.42578125" style="353" customWidth="1"/>
    <col min="10" max="13" width="9.42578125" style="353" customWidth="1"/>
    <col min="14" max="14" width="24.85546875" style="353" customWidth="1"/>
    <col min="15" max="16384" width="9.140625" style="353"/>
  </cols>
  <sheetData>
    <row r="1" spans="1:17" s="352" customFormat="1" ht="21.6" customHeight="1" x14ac:dyDescent="0.25">
      <c r="A1" s="346"/>
      <c r="B1" s="347"/>
      <c r="C1" s="347"/>
      <c r="D1" s="347" t="s">
        <v>2051</v>
      </c>
      <c r="E1" s="347"/>
      <c r="F1" s="348"/>
      <c r="G1" s="349"/>
      <c r="H1" s="348"/>
      <c r="I1" s="349"/>
      <c r="J1" s="350"/>
      <c r="K1" s="351"/>
      <c r="L1" s="349"/>
      <c r="M1" s="349"/>
      <c r="N1" s="349"/>
      <c r="O1" s="349"/>
      <c r="P1" s="349"/>
      <c r="Q1" s="349"/>
    </row>
    <row r="2" spans="1:17" s="352" customFormat="1" ht="21.6" customHeight="1" x14ac:dyDescent="0.25">
      <c r="A2" s="346"/>
      <c r="B2" s="347"/>
      <c r="C2" s="347"/>
      <c r="D2" s="347" t="s">
        <v>3115</v>
      </c>
      <c r="E2" s="347"/>
      <c r="F2" s="348"/>
      <c r="G2" s="349"/>
      <c r="H2" s="348"/>
      <c r="I2" s="349"/>
      <c r="J2" s="350"/>
      <c r="K2" s="351"/>
      <c r="L2" s="349"/>
      <c r="M2" s="349"/>
      <c r="N2" s="349"/>
      <c r="O2" s="349"/>
      <c r="P2" s="349"/>
      <c r="Q2" s="349"/>
    </row>
    <row r="3" spans="1:17" s="161" customFormat="1" ht="13.5" thickBot="1" x14ac:dyDescent="0.25">
      <c r="A3" s="159" t="s">
        <v>125</v>
      </c>
      <c r="B3" s="159"/>
      <c r="C3" s="159" t="s">
        <v>12</v>
      </c>
      <c r="D3" s="160" t="s">
        <v>71</v>
      </c>
      <c r="E3" s="160"/>
      <c r="F3" s="159" t="s">
        <v>5</v>
      </c>
      <c r="G3" s="159" t="s">
        <v>526</v>
      </c>
      <c r="H3" s="159" t="s">
        <v>468</v>
      </c>
      <c r="I3" s="159" t="s">
        <v>33</v>
      </c>
    </row>
    <row r="4" spans="1:17" x14ac:dyDescent="0.2">
      <c r="F4" s="355"/>
      <c r="G4" s="355"/>
      <c r="H4" s="355"/>
      <c r="I4" s="355"/>
      <c r="J4" s="356"/>
      <c r="K4" s="356"/>
      <c r="L4" s="356"/>
      <c r="M4" s="356"/>
    </row>
    <row r="5" spans="1:17" s="161" customFormat="1" ht="15" x14ac:dyDescent="0.25">
      <c r="A5" s="357"/>
      <c r="B5" s="357"/>
      <c r="C5" s="357" t="s">
        <v>4305</v>
      </c>
      <c r="D5" s="358" t="s">
        <v>3115</v>
      </c>
      <c r="E5" s="359"/>
      <c r="F5" s="357" t="s">
        <v>2138</v>
      </c>
      <c r="G5" s="357" t="s">
        <v>2138</v>
      </c>
      <c r="H5" s="357"/>
      <c r="I5" s="357">
        <f>SUBTOTAL(9,I6:I755)</f>
        <v>0</v>
      </c>
      <c r="N5" s="467"/>
    </row>
    <row r="6" spans="1:17" s="363" customFormat="1" ht="15" x14ac:dyDescent="0.25">
      <c r="A6" s="360"/>
      <c r="B6" s="360"/>
      <c r="C6" s="360" t="s">
        <v>4327</v>
      </c>
      <c r="D6" s="361" t="s">
        <v>3846</v>
      </c>
      <c r="E6" s="362"/>
      <c r="F6" s="360"/>
      <c r="G6" s="360"/>
      <c r="H6" s="360"/>
      <c r="I6" s="360">
        <f>SUBTOTAL(9,I7:I124)</f>
        <v>0</v>
      </c>
    </row>
    <row r="7" spans="1:17" s="327" customFormat="1" ht="16.5" customHeight="1" outlineLevel="1" x14ac:dyDescent="0.2">
      <c r="A7" s="364"/>
      <c r="B7" s="323"/>
      <c r="C7" s="323"/>
      <c r="D7" s="323" t="s">
        <v>3847</v>
      </c>
      <c r="E7" s="365"/>
      <c r="F7" s="324"/>
      <c r="G7" s="325"/>
      <c r="H7" s="326"/>
      <c r="I7" s="326">
        <f>SUBTOTAL(9,I8:I23)</f>
        <v>0</v>
      </c>
      <c r="K7" s="327">
        <f>SUM(K8:K19)</f>
        <v>0.15029999999999999</v>
      </c>
      <c r="M7" s="327">
        <f>SUM(M8:M19)</f>
        <v>0.51700000000000013</v>
      </c>
    </row>
    <row r="8" spans="1:17" s="335" customFormat="1" outlineLevel="2" x14ac:dyDescent="0.2">
      <c r="A8" s="366">
        <v>1</v>
      </c>
      <c r="B8" s="329" t="s">
        <v>3583</v>
      </c>
      <c r="C8" s="330" t="s">
        <v>3848</v>
      </c>
      <c r="D8" s="331" t="s">
        <v>3849</v>
      </c>
      <c r="E8" s="331"/>
      <c r="F8" s="329" t="s">
        <v>3</v>
      </c>
      <c r="G8" s="332">
        <v>325</v>
      </c>
      <c r="H8" s="333"/>
      <c r="I8" s="334">
        <f t="shared" ref="I8:I23" si="0">ROUND(H8*G8,2)</f>
        <v>0</v>
      </c>
      <c r="J8" s="367">
        <v>0</v>
      </c>
      <c r="K8" s="367">
        <f t="shared" ref="K8:K23" si="1">J8*G8</f>
        <v>0</v>
      </c>
      <c r="L8" s="367">
        <v>1E-3</v>
      </c>
      <c r="M8" s="367">
        <f t="shared" ref="M8:M23" si="2">L8*G8</f>
        <v>0.32500000000000001</v>
      </c>
    </row>
    <row r="9" spans="1:17" s="335" customFormat="1" outlineLevel="2" x14ac:dyDescent="0.2">
      <c r="A9" s="366">
        <v>2</v>
      </c>
      <c r="B9" s="329" t="s">
        <v>3583</v>
      </c>
      <c r="C9" s="330" t="s">
        <v>3850</v>
      </c>
      <c r="D9" s="331" t="s">
        <v>3851</v>
      </c>
      <c r="E9" s="331"/>
      <c r="F9" s="329" t="s">
        <v>3</v>
      </c>
      <c r="G9" s="332">
        <v>50</v>
      </c>
      <c r="H9" s="333"/>
      <c r="I9" s="334">
        <f t="shared" si="0"/>
        <v>0</v>
      </c>
      <c r="J9" s="367">
        <v>0</v>
      </c>
      <c r="K9" s="367">
        <f t="shared" si="1"/>
        <v>0</v>
      </c>
      <c r="L9" s="367">
        <v>2E-3</v>
      </c>
      <c r="M9" s="367">
        <f t="shared" si="2"/>
        <v>0.1</v>
      </c>
    </row>
    <row r="10" spans="1:17" s="335" customFormat="1" outlineLevel="2" x14ac:dyDescent="0.2">
      <c r="A10" s="366">
        <v>3</v>
      </c>
      <c r="B10" s="329" t="s">
        <v>3583</v>
      </c>
      <c r="C10" s="330" t="s">
        <v>3852</v>
      </c>
      <c r="D10" s="331" t="s">
        <v>3853</v>
      </c>
      <c r="E10" s="331"/>
      <c r="F10" s="329" t="s">
        <v>3</v>
      </c>
      <c r="G10" s="332">
        <v>10</v>
      </c>
      <c r="H10" s="333"/>
      <c r="I10" s="334">
        <f t="shared" si="0"/>
        <v>0</v>
      </c>
      <c r="J10" s="367">
        <v>0</v>
      </c>
      <c r="K10" s="367">
        <f t="shared" si="1"/>
        <v>0</v>
      </c>
      <c r="L10" s="367">
        <v>3.0000000000000001E-3</v>
      </c>
      <c r="M10" s="367">
        <f t="shared" si="2"/>
        <v>0.03</v>
      </c>
    </row>
    <row r="11" spans="1:17" s="335" customFormat="1" outlineLevel="2" x14ac:dyDescent="0.2">
      <c r="A11" s="366">
        <v>4</v>
      </c>
      <c r="B11" s="329" t="s">
        <v>3583</v>
      </c>
      <c r="C11" s="330" t="s">
        <v>3854</v>
      </c>
      <c r="D11" s="331" t="s">
        <v>3855</v>
      </c>
      <c r="E11" s="331"/>
      <c r="F11" s="329" t="s">
        <v>3</v>
      </c>
      <c r="G11" s="332">
        <v>10</v>
      </c>
      <c r="H11" s="333"/>
      <c r="I11" s="334">
        <f t="shared" si="0"/>
        <v>0</v>
      </c>
      <c r="J11" s="367">
        <v>0</v>
      </c>
      <c r="K11" s="367">
        <f t="shared" si="1"/>
        <v>0</v>
      </c>
      <c r="L11" s="367">
        <v>5.0000000000000001E-3</v>
      </c>
      <c r="M11" s="367">
        <f t="shared" si="2"/>
        <v>0.05</v>
      </c>
    </row>
    <row r="12" spans="1:17" s="335" customFormat="1" ht="24" outlineLevel="2" x14ac:dyDescent="0.2">
      <c r="A12" s="366">
        <v>5</v>
      </c>
      <c r="B12" s="329" t="s">
        <v>3583</v>
      </c>
      <c r="C12" s="330" t="s">
        <v>3856</v>
      </c>
      <c r="D12" s="331" t="s">
        <v>3857</v>
      </c>
      <c r="E12" s="331"/>
      <c r="F12" s="329" t="s">
        <v>3</v>
      </c>
      <c r="G12" s="332">
        <v>3</v>
      </c>
      <c r="H12" s="333"/>
      <c r="I12" s="334">
        <f t="shared" si="0"/>
        <v>0</v>
      </c>
      <c r="J12" s="367">
        <v>1.0000000000000001E-5</v>
      </c>
      <c r="K12" s="367">
        <f t="shared" si="1"/>
        <v>3.0000000000000004E-5</v>
      </c>
      <c r="L12" s="367">
        <v>0</v>
      </c>
      <c r="M12" s="367">
        <f t="shared" si="2"/>
        <v>0</v>
      </c>
    </row>
    <row r="13" spans="1:17" s="335" customFormat="1" ht="24" outlineLevel="2" x14ac:dyDescent="0.2">
      <c r="A13" s="366">
        <v>6</v>
      </c>
      <c r="B13" s="329" t="s">
        <v>3583</v>
      </c>
      <c r="C13" s="330" t="s">
        <v>3858</v>
      </c>
      <c r="D13" s="331" t="s">
        <v>3859</v>
      </c>
      <c r="E13" s="331"/>
      <c r="F13" s="329" t="s">
        <v>3</v>
      </c>
      <c r="G13" s="332">
        <v>3</v>
      </c>
      <c r="H13" s="333"/>
      <c r="I13" s="334">
        <f t="shared" si="0"/>
        <v>0</v>
      </c>
      <c r="J13" s="367">
        <v>1.0000000000000001E-5</v>
      </c>
      <c r="K13" s="367">
        <f t="shared" si="1"/>
        <v>3.0000000000000004E-5</v>
      </c>
      <c r="L13" s="367">
        <v>1E-3</v>
      </c>
      <c r="M13" s="367">
        <f t="shared" si="2"/>
        <v>3.0000000000000001E-3</v>
      </c>
    </row>
    <row r="14" spans="1:17" s="335" customFormat="1" ht="24" outlineLevel="2" x14ac:dyDescent="0.2">
      <c r="A14" s="366">
        <v>7</v>
      </c>
      <c r="B14" s="329" t="s">
        <v>3583</v>
      </c>
      <c r="C14" s="330" t="s">
        <v>3860</v>
      </c>
      <c r="D14" s="331" t="s">
        <v>3861</v>
      </c>
      <c r="E14" s="331"/>
      <c r="F14" s="329" t="s">
        <v>3</v>
      </c>
      <c r="G14" s="332">
        <v>3</v>
      </c>
      <c r="H14" s="333"/>
      <c r="I14" s="334">
        <f t="shared" si="0"/>
        <v>0</v>
      </c>
      <c r="J14" s="367">
        <v>2.0000000000000002E-5</v>
      </c>
      <c r="K14" s="367">
        <f t="shared" si="1"/>
        <v>6.0000000000000008E-5</v>
      </c>
      <c r="L14" s="367">
        <v>1E-3</v>
      </c>
      <c r="M14" s="367">
        <f t="shared" si="2"/>
        <v>3.0000000000000001E-3</v>
      </c>
    </row>
    <row r="15" spans="1:17" s="335" customFormat="1" ht="24" outlineLevel="2" x14ac:dyDescent="0.2">
      <c r="A15" s="366">
        <v>8</v>
      </c>
      <c r="B15" s="329" t="s">
        <v>3583</v>
      </c>
      <c r="C15" s="330" t="s">
        <v>3862</v>
      </c>
      <c r="D15" s="331" t="s">
        <v>3863</v>
      </c>
      <c r="E15" s="331"/>
      <c r="F15" s="329" t="s">
        <v>3</v>
      </c>
      <c r="G15" s="332">
        <v>3</v>
      </c>
      <c r="H15" s="333"/>
      <c r="I15" s="334">
        <f t="shared" si="0"/>
        <v>0</v>
      </c>
      <c r="J15" s="367">
        <v>1.0000000000000001E-5</v>
      </c>
      <c r="K15" s="367">
        <f t="shared" si="1"/>
        <v>3.0000000000000004E-5</v>
      </c>
      <c r="L15" s="367">
        <v>0</v>
      </c>
      <c r="M15" s="367">
        <f t="shared" si="2"/>
        <v>0</v>
      </c>
    </row>
    <row r="16" spans="1:17" s="335" customFormat="1" ht="24" outlineLevel="2" x14ac:dyDescent="0.2">
      <c r="A16" s="366">
        <v>9</v>
      </c>
      <c r="B16" s="329" t="s">
        <v>3583</v>
      </c>
      <c r="C16" s="330" t="s">
        <v>3864</v>
      </c>
      <c r="D16" s="331" t="s">
        <v>3865</v>
      </c>
      <c r="E16" s="331"/>
      <c r="F16" s="329" t="s">
        <v>3</v>
      </c>
      <c r="G16" s="332">
        <v>3</v>
      </c>
      <c r="H16" s="333"/>
      <c r="I16" s="334">
        <f t="shared" si="0"/>
        <v>0</v>
      </c>
      <c r="J16" s="367">
        <v>1.0000000000000001E-5</v>
      </c>
      <c r="K16" s="367">
        <f t="shared" si="1"/>
        <v>3.0000000000000004E-5</v>
      </c>
      <c r="L16" s="367">
        <v>0</v>
      </c>
      <c r="M16" s="367">
        <f t="shared" si="2"/>
        <v>0</v>
      </c>
    </row>
    <row r="17" spans="1:13" s="335" customFormat="1" ht="24" outlineLevel="2" x14ac:dyDescent="0.2">
      <c r="A17" s="366">
        <v>10</v>
      </c>
      <c r="B17" s="329" t="s">
        <v>3583</v>
      </c>
      <c r="C17" s="330" t="s">
        <v>3866</v>
      </c>
      <c r="D17" s="331" t="s">
        <v>3867</v>
      </c>
      <c r="E17" s="331"/>
      <c r="F17" s="329" t="s">
        <v>3</v>
      </c>
      <c r="G17" s="332">
        <v>3</v>
      </c>
      <c r="H17" s="333"/>
      <c r="I17" s="334">
        <f t="shared" si="0"/>
        <v>0</v>
      </c>
      <c r="J17" s="367">
        <v>2.0000000000000002E-5</v>
      </c>
      <c r="K17" s="367">
        <f t="shared" si="1"/>
        <v>6.0000000000000008E-5</v>
      </c>
      <c r="L17" s="367">
        <v>1E-3</v>
      </c>
      <c r="M17" s="367">
        <f t="shared" si="2"/>
        <v>3.0000000000000001E-3</v>
      </c>
    </row>
    <row r="18" spans="1:13" s="335" customFormat="1" ht="24" outlineLevel="2" x14ac:dyDescent="0.2">
      <c r="A18" s="366">
        <v>11</v>
      </c>
      <c r="B18" s="329" t="s">
        <v>3583</v>
      </c>
      <c r="C18" s="330" t="s">
        <v>3868</v>
      </c>
      <c r="D18" s="331" t="s">
        <v>3869</v>
      </c>
      <c r="E18" s="331"/>
      <c r="F18" s="329" t="s">
        <v>3</v>
      </c>
      <c r="G18" s="332">
        <v>3</v>
      </c>
      <c r="H18" s="333"/>
      <c r="I18" s="334">
        <f t="shared" si="0"/>
        <v>0</v>
      </c>
      <c r="J18" s="367">
        <v>2.0000000000000002E-5</v>
      </c>
      <c r="K18" s="367">
        <f t="shared" si="1"/>
        <v>6.0000000000000008E-5</v>
      </c>
      <c r="L18" s="367">
        <v>1E-3</v>
      </c>
      <c r="M18" s="367">
        <f t="shared" si="2"/>
        <v>3.0000000000000001E-3</v>
      </c>
    </row>
    <row r="19" spans="1:13" s="343" customFormat="1" outlineLevel="2" x14ac:dyDescent="0.2">
      <c r="A19" s="366">
        <v>12</v>
      </c>
      <c r="B19" s="337" t="s">
        <v>3586</v>
      </c>
      <c r="C19" s="338" t="s">
        <v>3870</v>
      </c>
      <c r="D19" s="339" t="s">
        <v>3871</v>
      </c>
      <c r="E19" s="339"/>
      <c r="F19" s="337" t="s">
        <v>6</v>
      </c>
      <c r="G19" s="340">
        <v>150</v>
      </c>
      <c r="H19" s="341"/>
      <c r="I19" s="342">
        <f t="shared" si="0"/>
        <v>0</v>
      </c>
      <c r="J19" s="368">
        <v>1E-3</v>
      </c>
      <c r="K19" s="368">
        <f t="shared" si="1"/>
        <v>0.15</v>
      </c>
      <c r="L19" s="368">
        <v>0</v>
      </c>
      <c r="M19" s="368">
        <f t="shared" si="2"/>
        <v>0</v>
      </c>
    </row>
    <row r="20" spans="1:13" s="335" customFormat="1" ht="24" outlineLevel="2" x14ac:dyDescent="0.2">
      <c r="A20" s="366">
        <v>13</v>
      </c>
      <c r="B20" s="329" t="s">
        <v>3583</v>
      </c>
      <c r="C20" s="330" t="s">
        <v>389</v>
      </c>
      <c r="D20" s="331" t="s">
        <v>1986</v>
      </c>
      <c r="E20" s="331"/>
      <c r="F20" s="329" t="s">
        <v>4</v>
      </c>
      <c r="G20" s="332">
        <v>0.51700000000000002</v>
      </c>
      <c r="H20" s="333"/>
      <c r="I20" s="334">
        <f t="shared" si="0"/>
        <v>0</v>
      </c>
      <c r="J20" s="367">
        <v>0</v>
      </c>
      <c r="K20" s="367">
        <f t="shared" si="1"/>
        <v>0</v>
      </c>
      <c r="L20" s="367">
        <v>0</v>
      </c>
      <c r="M20" s="367">
        <f t="shared" si="2"/>
        <v>0</v>
      </c>
    </row>
    <row r="21" spans="1:13" s="335" customFormat="1" ht="24" outlineLevel="2" x14ac:dyDescent="0.2">
      <c r="A21" s="366">
        <v>14</v>
      </c>
      <c r="B21" s="329" t="s">
        <v>3583</v>
      </c>
      <c r="C21" s="330" t="s">
        <v>391</v>
      </c>
      <c r="D21" s="331" t="s">
        <v>1953</v>
      </c>
      <c r="E21" s="331"/>
      <c r="F21" s="329" t="s">
        <v>4</v>
      </c>
      <c r="G21" s="332">
        <v>0.51700000000000002</v>
      </c>
      <c r="H21" s="333"/>
      <c r="I21" s="334">
        <f t="shared" si="0"/>
        <v>0</v>
      </c>
      <c r="J21" s="367">
        <v>0</v>
      </c>
      <c r="K21" s="367">
        <f t="shared" si="1"/>
        <v>0</v>
      </c>
      <c r="L21" s="367">
        <v>0</v>
      </c>
      <c r="M21" s="367">
        <f t="shared" si="2"/>
        <v>0</v>
      </c>
    </row>
    <row r="22" spans="1:13" s="335" customFormat="1" ht="24" outlineLevel="2" x14ac:dyDescent="0.2">
      <c r="A22" s="366">
        <v>15</v>
      </c>
      <c r="B22" s="329" t="s">
        <v>3583</v>
      </c>
      <c r="C22" s="330" t="s">
        <v>390</v>
      </c>
      <c r="D22" s="331" t="s">
        <v>1878</v>
      </c>
      <c r="E22" s="331"/>
      <c r="F22" s="329" t="s">
        <v>4</v>
      </c>
      <c r="G22" s="332">
        <f>G21*24</f>
        <v>12.408000000000001</v>
      </c>
      <c r="H22" s="333"/>
      <c r="I22" s="334">
        <f t="shared" si="0"/>
        <v>0</v>
      </c>
      <c r="J22" s="367">
        <v>0</v>
      </c>
      <c r="K22" s="367">
        <f t="shared" si="1"/>
        <v>0</v>
      </c>
      <c r="L22" s="367">
        <v>0</v>
      </c>
      <c r="M22" s="367">
        <f t="shared" si="2"/>
        <v>0</v>
      </c>
    </row>
    <row r="23" spans="1:13" s="335" customFormat="1" ht="24" outlineLevel="2" x14ac:dyDescent="0.2">
      <c r="A23" s="366">
        <v>16</v>
      </c>
      <c r="B23" s="329" t="s">
        <v>3583</v>
      </c>
      <c r="C23" s="330" t="s">
        <v>392</v>
      </c>
      <c r="D23" s="331" t="s">
        <v>1966</v>
      </c>
      <c r="E23" s="331"/>
      <c r="F23" s="329" t="s">
        <v>4</v>
      </c>
      <c r="G23" s="332">
        <v>0.51700000000000002</v>
      </c>
      <c r="H23" s="333"/>
      <c r="I23" s="334">
        <f t="shared" si="0"/>
        <v>0</v>
      </c>
      <c r="J23" s="367">
        <v>0</v>
      </c>
      <c r="K23" s="367">
        <f t="shared" si="1"/>
        <v>0</v>
      </c>
      <c r="L23" s="367">
        <v>0</v>
      </c>
      <c r="M23" s="367">
        <f t="shared" si="2"/>
        <v>0</v>
      </c>
    </row>
    <row r="24" spans="1:13" s="327" customFormat="1" ht="16.5" customHeight="1" outlineLevel="1" x14ac:dyDescent="0.2">
      <c r="A24" s="364"/>
      <c r="B24" s="323"/>
      <c r="C24" s="323"/>
      <c r="D24" s="323" t="s">
        <v>3872</v>
      </c>
      <c r="E24" s="365"/>
      <c r="F24" s="324"/>
      <c r="G24" s="325"/>
      <c r="H24" s="326"/>
      <c r="I24" s="326">
        <f>SUBTOTAL(9,I25:I95)</f>
        <v>0</v>
      </c>
      <c r="K24" s="327">
        <f>SUM(K25:K95)</f>
        <v>0.47361000000000003</v>
      </c>
      <c r="M24" s="327">
        <f>SUM(M25:M95)</f>
        <v>0</v>
      </c>
    </row>
    <row r="25" spans="1:13" s="335" customFormat="1" outlineLevel="2" x14ac:dyDescent="0.2">
      <c r="A25" s="369">
        <v>17</v>
      </c>
      <c r="B25" s="370" t="s">
        <v>3583</v>
      </c>
      <c r="C25" s="371" t="s">
        <v>3873</v>
      </c>
      <c r="D25" s="372" t="s">
        <v>3874</v>
      </c>
      <c r="E25" s="372"/>
      <c r="F25" s="370" t="s">
        <v>3</v>
      </c>
      <c r="G25" s="373">
        <v>60</v>
      </c>
      <c r="H25" s="374"/>
      <c r="I25" s="375">
        <f t="shared" ref="I25:I56" si="3">ROUND(H25*G25,2)</f>
        <v>0</v>
      </c>
      <c r="J25" s="367">
        <v>0</v>
      </c>
      <c r="K25" s="367">
        <f t="shared" ref="K25:K56" si="4">J25*G25</f>
        <v>0</v>
      </c>
      <c r="L25" s="367">
        <v>0</v>
      </c>
      <c r="M25" s="367">
        <f t="shared" ref="M25:M56" si="5">L25*G25</f>
        <v>0</v>
      </c>
    </row>
    <row r="26" spans="1:13" s="343" customFormat="1" outlineLevel="2" x14ac:dyDescent="0.2">
      <c r="A26" s="376">
        <v>18</v>
      </c>
      <c r="B26" s="337" t="s">
        <v>3586</v>
      </c>
      <c r="C26" s="338" t="s">
        <v>3875</v>
      </c>
      <c r="D26" s="339" t="s">
        <v>3876</v>
      </c>
      <c r="E26" s="339"/>
      <c r="F26" s="337" t="s">
        <v>3</v>
      </c>
      <c r="G26" s="340">
        <v>10</v>
      </c>
      <c r="H26" s="341"/>
      <c r="I26" s="342">
        <f t="shared" si="3"/>
        <v>0</v>
      </c>
      <c r="J26" s="368">
        <v>8.0000000000000007E-5</v>
      </c>
      <c r="K26" s="368">
        <f t="shared" si="4"/>
        <v>8.0000000000000004E-4</v>
      </c>
      <c r="L26" s="368">
        <v>0</v>
      </c>
      <c r="M26" s="368">
        <f t="shared" si="5"/>
        <v>0</v>
      </c>
    </row>
    <row r="27" spans="1:13" s="343" customFormat="1" outlineLevel="2" x14ac:dyDescent="0.2">
      <c r="A27" s="376">
        <v>19</v>
      </c>
      <c r="B27" s="337" t="s">
        <v>3586</v>
      </c>
      <c r="C27" s="338" t="s">
        <v>3877</v>
      </c>
      <c r="D27" s="339" t="s">
        <v>3878</v>
      </c>
      <c r="E27" s="339"/>
      <c r="F27" s="337" t="s">
        <v>3</v>
      </c>
      <c r="G27" s="340">
        <v>25</v>
      </c>
      <c r="H27" s="341"/>
      <c r="I27" s="342">
        <f t="shared" si="3"/>
        <v>0</v>
      </c>
      <c r="J27" s="368">
        <v>1.2999999999999999E-4</v>
      </c>
      <c r="K27" s="368">
        <f t="shared" si="4"/>
        <v>3.2499999999999999E-3</v>
      </c>
      <c r="L27" s="368">
        <v>0</v>
      </c>
      <c r="M27" s="368">
        <f t="shared" si="5"/>
        <v>0</v>
      </c>
    </row>
    <row r="28" spans="1:13" s="343" customFormat="1" outlineLevel="2" x14ac:dyDescent="0.2">
      <c r="A28" s="376">
        <v>20</v>
      </c>
      <c r="B28" s="337" t="s">
        <v>3586</v>
      </c>
      <c r="C28" s="338" t="s">
        <v>3879</v>
      </c>
      <c r="D28" s="339" t="s">
        <v>3880</v>
      </c>
      <c r="E28" s="339"/>
      <c r="F28" s="337" t="s">
        <v>3</v>
      </c>
      <c r="G28" s="340">
        <v>25</v>
      </c>
      <c r="H28" s="341"/>
      <c r="I28" s="342">
        <f t="shared" si="3"/>
        <v>0</v>
      </c>
      <c r="J28" s="368">
        <v>3.8999999999999999E-4</v>
      </c>
      <c r="K28" s="368">
        <f t="shared" si="4"/>
        <v>9.75E-3</v>
      </c>
      <c r="L28" s="368">
        <v>0</v>
      </c>
      <c r="M28" s="368">
        <f t="shared" si="5"/>
        <v>0</v>
      </c>
    </row>
    <row r="29" spans="1:13" s="335" customFormat="1" outlineLevel="2" x14ac:dyDescent="0.2">
      <c r="A29" s="369">
        <v>21</v>
      </c>
      <c r="B29" s="370" t="s">
        <v>3583</v>
      </c>
      <c r="C29" s="371" t="s">
        <v>3881</v>
      </c>
      <c r="D29" s="372" t="s">
        <v>3882</v>
      </c>
      <c r="E29" s="372"/>
      <c r="F29" s="370" t="s">
        <v>26</v>
      </c>
      <c r="G29" s="373">
        <v>152</v>
      </c>
      <c r="H29" s="374"/>
      <c r="I29" s="375">
        <f t="shared" si="3"/>
        <v>0</v>
      </c>
      <c r="J29" s="367">
        <v>0</v>
      </c>
      <c r="K29" s="367">
        <f t="shared" si="4"/>
        <v>0</v>
      </c>
      <c r="L29" s="367">
        <v>0</v>
      </c>
      <c r="M29" s="367">
        <f t="shared" si="5"/>
        <v>0</v>
      </c>
    </row>
    <row r="30" spans="1:13" s="343" customFormat="1" outlineLevel="2" x14ac:dyDescent="0.2">
      <c r="A30" s="376">
        <v>22</v>
      </c>
      <c r="B30" s="337" t="s">
        <v>3586</v>
      </c>
      <c r="C30" s="338" t="s">
        <v>3883</v>
      </c>
      <c r="D30" s="339" t="s">
        <v>3884</v>
      </c>
      <c r="E30" s="339"/>
      <c r="F30" s="337" t="s">
        <v>26</v>
      </c>
      <c r="G30" s="340">
        <v>135</v>
      </c>
      <c r="H30" s="341"/>
      <c r="I30" s="342">
        <f t="shared" si="3"/>
        <v>0</v>
      </c>
      <c r="J30" s="368">
        <v>3.0000000000000001E-5</v>
      </c>
      <c r="K30" s="368">
        <f t="shared" si="4"/>
        <v>4.0499999999999998E-3</v>
      </c>
      <c r="L30" s="368">
        <v>0</v>
      </c>
      <c r="M30" s="368">
        <f t="shared" si="5"/>
        <v>0</v>
      </c>
    </row>
    <row r="31" spans="1:13" s="343" customFormat="1" ht="36" outlineLevel="2" x14ac:dyDescent="0.2">
      <c r="A31" s="376">
        <v>23</v>
      </c>
      <c r="B31" s="337" t="s">
        <v>3586</v>
      </c>
      <c r="C31" s="338" t="s">
        <v>3885</v>
      </c>
      <c r="D31" s="339" t="s">
        <v>3886</v>
      </c>
      <c r="E31" s="339" t="s">
        <v>3887</v>
      </c>
      <c r="F31" s="337" t="s">
        <v>26</v>
      </c>
      <c r="G31" s="340">
        <v>7</v>
      </c>
      <c r="H31" s="341"/>
      <c r="I31" s="342">
        <f t="shared" si="3"/>
        <v>0</v>
      </c>
      <c r="J31" s="368">
        <v>0</v>
      </c>
      <c r="K31" s="368">
        <f t="shared" si="4"/>
        <v>0</v>
      </c>
      <c r="L31" s="368">
        <v>0</v>
      </c>
      <c r="M31" s="368">
        <f t="shared" si="5"/>
        <v>0</v>
      </c>
    </row>
    <row r="32" spans="1:13" s="343" customFormat="1" ht="36" outlineLevel="2" x14ac:dyDescent="0.2">
      <c r="A32" s="376">
        <v>24</v>
      </c>
      <c r="B32" s="337" t="s">
        <v>3586</v>
      </c>
      <c r="C32" s="338" t="s">
        <v>3888</v>
      </c>
      <c r="D32" s="339" t="s">
        <v>3889</v>
      </c>
      <c r="E32" s="339" t="s">
        <v>3890</v>
      </c>
      <c r="F32" s="337" t="s">
        <v>26</v>
      </c>
      <c r="G32" s="340">
        <v>10</v>
      </c>
      <c r="H32" s="341"/>
      <c r="I32" s="342">
        <f t="shared" si="3"/>
        <v>0</v>
      </c>
      <c r="J32" s="368">
        <v>0</v>
      </c>
      <c r="K32" s="368">
        <f t="shared" si="4"/>
        <v>0</v>
      </c>
      <c r="L32" s="368">
        <v>0</v>
      </c>
      <c r="M32" s="368">
        <f t="shared" si="5"/>
        <v>0</v>
      </c>
    </row>
    <row r="33" spans="1:13" s="335" customFormat="1" outlineLevel="2" x14ac:dyDescent="0.2">
      <c r="A33" s="369">
        <v>25</v>
      </c>
      <c r="B33" s="370" t="s">
        <v>3583</v>
      </c>
      <c r="C33" s="371" t="s">
        <v>3891</v>
      </c>
      <c r="D33" s="372" t="s">
        <v>3892</v>
      </c>
      <c r="E33" s="372"/>
      <c r="F33" s="370" t="s">
        <v>26</v>
      </c>
      <c r="G33" s="373">
        <v>1</v>
      </c>
      <c r="H33" s="374"/>
      <c r="I33" s="375">
        <f t="shared" si="3"/>
        <v>0</v>
      </c>
      <c r="J33" s="367">
        <v>0</v>
      </c>
      <c r="K33" s="367">
        <f t="shared" si="4"/>
        <v>0</v>
      </c>
      <c r="L33" s="367">
        <v>0</v>
      </c>
      <c r="M33" s="367">
        <f t="shared" si="5"/>
        <v>0</v>
      </c>
    </row>
    <row r="34" spans="1:13" s="343" customFormat="1" ht="24" outlineLevel="2" x14ac:dyDescent="0.2">
      <c r="A34" s="376">
        <v>26</v>
      </c>
      <c r="B34" s="337" t="s">
        <v>3586</v>
      </c>
      <c r="C34" s="338" t="s">
        <v>3893</v>
      </c>
      <c r="D34" s="339" t="s">
        <v>3894</v>
      </c>
      <c r="E34" s="339"/>
      <c r="F34" s="337" t="s">
        <v>26</v>
      </c>
      <c r="G34" s="340">
        <v>1</v>
      </c>
      <c r="H34" s="341"/>
      <c r="I34" s="342">
        <f t="shared" si="3"/>
        <v>0</v>
      </c>
      <c r="J34" s="368">
        <v>1.3999999999999999E-4</v>
      </c>
      <c r="K34" s="368">
        <f t="shared" si="4"/>
        <v>1.3999999999999999E-4</v>
      </c>
      <c r="L34" s="368">
        <v>0</v>
      </c>
      <c r="M34" s="368">
        <f t="shared" si="5"/>
        <v>0</v>
      </c>
    </row>
    <row r="35" spans="1:13" s="335" customFormat="1" outlineLevel="2" x14ac:dyDescent="0.2">
      <c r="A35" s="369">
        <v>27</v>
      </c>
      <c r="B35" s="370" t="s">
        <v>3583</v>
      </c>
      <c r="C35" s="371" t="s">
        <v>3895</v>
      </c>
      <c r="D35" s="372" t="s">
        <v>3896</v>
      </c>
      <c r="E35" s="372"/>
      <c r="F35" s="370" t="s">
        <v>26</v>
      </c>
      <c r="G35" s="373">
        <v>5</v>
      </c>
      <c r="H35" s="374"/>
      <c r="I35" s="375">
        <f t="shared" si="3"/>
        <v>0</v>
      </c>
      <c r="J35" s="367">
        <v>0</v>
      </c>
      <c r="K35" s="367">
        <f t="shared" si="4"/>
        <v>0</v>
      </c>
      <c r="L35" s="367">
        <v>0</v>
      </c>
      <c r="M35" s="367">
        <f t="shared" si="5"/>
        <v>0</v>
      </c>
    </row>
    <row r="36" spans="1:13" s="343" customFormat="1" outlineLevel="2" x14ac:dyDescent="0.2">
      <c r="A36" s="376">
        <v>28</v>
      </c>
      <c r="B36" s="337" t="s">
        <v>3586</v>
      </c>
      <c r="C36" s="338" t="s">
        <v>3897</v>
      </c>
      <c r="D36" s="339" t="s">
        <v>3898</v>
      </c>
      <c r="E36" s="339"/>
      <c r="F36" s="337" t="s">
        <v>26</v>
      </c>
      <c r="G36" s="340">
        <v>5</v>
      </c>
      <c r="H36" s="341"/>
      <c r="I36" s="342">
        <f t="shared" si="3"/>
        <v>0</v>
      </c>
      <c r="J36" s="368">
        <v>1.1E-4</v>
      </c>
      <c r="K36" s="368">
        <f t="shared" si="4"/>
        <v>5.5000000000000003E-4</v>
      </c>
      <c r="L36" s="368">
        <v>0</v>
      </c>
      <c r="M36" s="368">
        <f t="shared" si="5"/>
        <v>0</v>
      </c>
    </row>
    <row r="37" spans="1:13" s="335" customFormat="1" ht="24" outlineLevel="2" x14ac:dyDescent="0.2">
      <c r="A37" s="369">
        <v>29</v>
      </c>
      <c r="B37" s="370" t="s">
        <v>3583</v>
      </c>
      <c r="C37" s="371" t="s">
        <v>3899</v>
      </c>
      <c r="D37" s="372" t="s">
        <v>3900</v>
      </c>
      <c r="E37" s="372"/>
      <c r="F37" s="370" t="s">
        <v>3</v>
      </c>
      <c r="G37" s="373">
        <v>90</v>
      </c>
      <c r="H37" s="374"/>
      <c r="I37" s="375">
        <f t="shared" si="3"/>
        <v>0</v>
      </c>
      <c r="J37" s="367">
        <v>0</v>
      </c>
      <c r="K37" s="367">
        <f t="shared" si="4"/>
        <v>0</v>
      </c>
      <c r="L37" s="367">
        <v>0</v>
      </c>
      <c r="M37" s="367">
        <f t="shared" si="5"/>
        <v>0</v>
      </c>
    </row>
    <row r="38" spans="1:13" s="343" customFormat="1" outlineLevel="2" x14ac:dyDescent="0.2">
      <c r="A38" s="376">
        <v>30</v>
      </c>
      <c r="B38" s="337" t="s">
        <v>3586</v>
      </c>
      <c r="C38" s="338" t="s">
        <v>3901</v>
      </c>
      <c r="D38" s="339" t="s">
        <v>3902</v>
      </c>
      <c r="E38" s="339"/>
      <c r="F38" s="337" t="s">
        <v>3</v>
      </c>
      <c r="G38" s="340">
        <v>15</v>
      </c>
      <c r="H38" s="341"/>
      <c r="I38" s="342">
        <f t="shared" si="3"/>
        <v>0</v>
      </c>
      <c r="J38" s="368">
        <v>1.1E-4</v>
      </c>
      <c r="K38" s="368">
        <f t="shared" si="4"/>
        <v>1.65E-3</v>
      </c>
      <c r="L38" s="368">
        <v>0</v>
      </c>
      <c r="M38" s="368">
        <f t="shared" si="5"/>
        <v>0</v>
      </c>
    </row>
    <row r="39" spans="1:13" s="343" customFormat="1" outlineLevel="2" x14ac:dyDescent="0.2">
      <c r="A39" s="376">
        <v>31</v>
      </c>
      <c r="B39" s="337" t="s">
        <v>3586</v>
      </c>
      <c r="C39" s="338" t="s">
        <v>3903</v>
      </c>
      <c r="D39" s="339" t="s">
        <v>3904</v>
      </c>
      <c r="E39" s="339"/>
      <c r="F39" s="337" t="s">
        <v>3</v>
      </c>
      <c r="G39" s="340">
        <v>75</v>
      </c>
      <c r="H39" s="341"/>
      <c r="I39" s="342">
        <f t="shared" si="3"/>
        <v>0</v>
      </c>
      <c r="J39" s="368">
        <v>1.8000000000000001E-4</v>
      </c>
      <c r="K39" s="368">
        <f t="shared" si="4"/>
        <v>1.3500000000000002E-2</v>
      </c>
      <c r="L39" s="368">
        <v>0</v>
      </c>
      <c r="M39" s="368">
        <f t="shared" si="5"/>
        <v>0</v>
      </c>
    </row>
    <row r="40" spans="1:13" s="335" customFormat="1" ht="24" outlineLevel="2" x14ac:dyDescent="0.2">
      <c r="A40" s="369">
        <v>32</v>
      </c>
      <c r="B40" s="370" t="s">
        <v>3583</v>
      </c>
      <c r="C40" s="371" t="s">
        <v>3905</v>
      </c>
      <c r="D40" s="372" t="s">
        <v>3906</v>
      </c>
      <c r="E40" s="372"/>
      <c r="F40" s="370" t="s">
        <v>3</v>
      </c>
      <c r="G40" s="373">
        <v>175</v>
      </c>
      <c r="H40" s="374"/>
      <c r="I40" s="375">
        <f t="shared" si="3"/>
        <v>0</v>
      </c>
      <c r="J40" s="367">
        <v>0</v>
      </c>
      <c r="K40" s="367">
        <f t="shared" si="4"/>
        <v>0</v>
      </c>
      <c r="L40" s="367">
        <v>0</v>
      </c>
      <c r="M40" s="367">
        <f t="shared" si="5"/>
        <v>0</v>
      </c>
    </row>
    <row r="41" spans="1:13" s="343" customFormat="1" outlineLevel="2" x14ac:dyDescent="0.2">
      <c r="A41" s="376">
        <v>33</v>
      </c>
      <c r="B41" s="337" t="s">
        <v>3586</v>
      </c>
      <c r="C41" s="338" t="s">
        <v>3907</v>
      </c>
      <c r="D41" s="339" t="s">
        <v>3908</v>
      </c>
      <c r="E41" s="339"/>
      <c r="F41" s="337" t="s">
        <v>3</v>
      </c>
      <c r="G41" s="340">
        <v>175</v>
      </c>
      <c r="H41" s="341"/>
      <c r="I41" s="342">
        <f t="shared" si="3"/>
        <v>0</v>
      </c>
      <c r="J41" s="368">
        <v>3.8000000000000002E-4</v>
      </c>
      <c r="K41" s="368">
        <f t="shared" si="4"/>
        <v>6.6500000000000004E-2</v>
      </c>
      <c r="L41" s="368">
        <v>0</v>
      </c>
      <c r="M41" s="368">
        <f t="shared" si="5"/>
        <v>0</v>
      </c>
    </row>
    <row r="42" spans="1:13" s="335" customFormat="1" ht="24" outlineLevel="2" x14ac:dyDescent="0.2">
      <c r="A42" s="369">
        <v>34</v>
      </c>
      <c r="B42" s="370" t="s">
        <v>3583</v>
      </c>
      <c r="C42" s="371" t="s">
        <v>3909</v>
      </c>
      <c r="D42" s="372" t="s">
        <v>3910</v>
      </c>
      <c r="E42" s="372"/>
      <c r="F42" s="370" t="s">
        <v>3</v>
      </c>
      <c r="G42" s="373">
        <v>95</v>
      </c>
      <c r="H42" s="374"/>
      <c r="I42" s="375">
        <f t="shared" si="3"/>
        <v>0</v>
      </c>
      <c r="J42" s="367">
        <v>0</v>
      </c>
      <c r="K42" s="367">
        <f t="shared" si="4"/>
        <v>0</v>
      </c>
      <c r="L42" s="367">
        <v>0</v>
      </c>
      <c r="M42" s="367">
        <f t="shared" si="5"/>
        <v>0</v>
      </c>
    </row>
    <row r="43" spans="1:13" s="343" customFormat="1" outlineLevel="2" x14ac:dyDescent="0.2">
      <c r="A43" s="376">
        <v>35</v>
      </c>
      <c r="B43" s="337" t="s">
        <v>3586</v>
      </c>
      <c r="C43" s="338" t="s">
        <v>3911</v>
      </c>
      <c r="D43" s="339" t="s">
        <v>3912</v>
      </c>
      <c r="E43" s="339"/>
      <c r="F43" s="337" t="s">
        <v>3</v>
      </c>
      <c r="G43" s="340">
        <v>95</v>
      </c>
      <c r="H43" s="341"/>
      <c r="I43" s="342">
        <f t="shared" si="3"/>
        <v>0</v>
      </c>
      <c r="J43" s="368">
        <v>6.9999999999999994E-5</v>
      </c>
      <c r="K43" s="368">
        <f t="shared" si="4"/>
        <v>6.6499999999999997E-3</v>
      </c>
      <c r="L43" s="368">
        <v>0</v>
      </c>
      <c r="M43" s="368">
        <f t="shared" si="5"/>
        <v>0</v>
      </c>
    </row>
    <row r="44" spans="1:13" s="335" customFormat="1" ht="24" outlineLevel="2" x14ac:dyDescent="0.2">
      <c r="A44" s="369">
        <v>36</v>
      </c>
      <c r="B44" s="370" t="s">
        <v>3583</v>
      </c>
      <c r="C44" s="371" t="s">
        <v>3913</v>
      </c>
      <c r="D44" s="372" t="s">
        <v>3914</v>
      </c>
      <c r="E44" s="372"/>
      <c r="F44" s="370" t="s">
        <v>3</v>
      </c>
      <c r="G44" s="373">
        <v>150</v>
      </c>
      <c r="H44" s="374"/>
      <c r="I44" s="375">
        <f t="shared" si="3"/>
        <v>0</v>
      </c>
      <c r="J44" s="367">
        <v>0</v>
      </c>
      <c r="K44" s="367">
        <f t="shared" si="4"/>
        <v>0</v>
      </c>
      <c r="L44" s="367">
        <v>0</v>
      </c>
      <c r="M44" s="367">
        <f t="shared" si="5"/>
        <v>0</v>
      </c>
    </row>
    <row r="45" spans="1:13" s="343" customFormat="1" outlineLevel="2" x14ac:dyDescent="0.2">
      <c r="A45" s="376">
        <v>37</v>
      </c>
      <c r="B45" s="337" t="s">
        <v>3586</v>
      </c>
      <c r="C45" s="338" t="s">
        <v>3915</v>
      </c>
      <c r="D45" s="339" t="s">
        <v>3916</v>
      </c>
      <c r="E45" s="339"/>
      <c r="F45" s="337" t="s">
        <v>3</v>
      </c>
      <c r="G45" s="340">
        <v>150</v>
      </c>
      <c r="H45" s="341"/>
      <c r="I45" s="342">
        <f t="shared" si="3"/>
        <v>0</v>
      </c>
      <c r="J45" s="368">
        <v>1.2E-4</v>
      </c>
      <c r="K45" s="368">
        <f t="shared" si="4"/>
        <v>1.8000000000000002E-2</v>
      </c>
      <c r="L45" s="368">
        <v>0</v>
      </c>
      <c r="M45" s="368">
        <f t="shared" si="5"/>
        <v>0</v>
      </c>
    </row>
    <row r="46" spans="1:13" s="335" customFormat="1" ht="24" outlineLevel="2" x14ac:dyDescent="0.2">
      <c r="A46" s="369">
        <v>38</v>
      </c>
      <c r="B46" s="370" t="s">
        <v>3583</v>
      </c>
      <c r="C46" s="371" t="s">
        <v>3917</v>
      </c>
      <c r="D46" s="372" t="s">
        <v>3918</v>
      </c>
      <c r="E46" s="372"/>
      <c r="F46" s="370" t="s">
        <v>3</v>
      </c>
      <c r="G46" s="373">
        <v>1000</v>
      </c>
      <c r="H46" s="374"/>
      <c r="I46" s="375">
        <f t="shared" si="3"/>
        <v>0</v>
      </c>
      <c r="J46" s="367">
        <v>0</v>
      </c>
      <c r="K46" s="367">
        <f t="shared" si="4"/>
        <v>0</v>
      </c>
      <c r="L46" s="367">
        <v>0</v>
      </c>
      <c r="M46" s="367">
        <f t="shared" si="5"/>
        <v>0</v>
      </c>
    </row>
    <row r="47" spans="1:13" s="343" customFormat="1" outlineLevel="2" x14ac:dyDescent="0.2">
      <c r="A47" s="376">
        <v>39</v>
      </c>
      <c r="B47" s="337" t="s">
        <v>3586</v>
      </c>
      <c r="C47" s="338" t="s">
        <v>3919</v>
      </c>
      <c r="D47" s="339" t="s">
        <v>3920</v>
      </c>
      <c r="E47" s="339"/>
      <c r="F47" s="337" t="s">
        <v>3</v>
      </c>
      <c r="G47" s="340">
        <v>1000</v>
      </c>
      <c r="H47" s="341"/>
      <c r="I47" s="342">
        <f t="shared" si="3"/>
        <v>0</v>
      </c>
      <c r="J47" s="368">
        <v>1.7000000000000001E-4</v>
      </c>
      <c r="K47" s="368">
        <f t="shared" si="4"/>
        <v>0.17</v>
      </c>
      <c r="L47" s="368">
        <v>0</v>
      </c>
      <c r="M47" s="368">
        <f t="shared" si="5"/>
        <v>0</v>
      </c>
    </row>
    <row r="48" spans="1:13" s="335" customFormat="1" ht="24" outlineLevel="2" x14ac:dyDescent="0.2">
      <c r="A48" s="369">
        <v>40</v>
      </c>
      <c r="B48" s="370" t="s">
        <v>3583</v>
      </c>
      <c r="C48" s="371" t="s">
        <v>3921</v>
      </c>
      <c r="D48" s="372" t="s">
        <v>3922</v>
      </c>
      <c r="E48" s="372"/>
      <c r="F48" s="370" t="s">
        <v>3</v>
      </c>
      <c r="G48" s="373">
        <v>955</v>
      </c>
      <c r="H48" s="374"/>
      <c r="I48" s="375">
        <f t="shared" si="3"/>
        <v>0</v>
      </c>
      <c r="J48" s="367">
        <v>0</v>
      </c>
      <c r="K48" s="367">
        <f t="shared" si="4"/>
        <v>0</v>
      </c>
      <c r="L48" s="367">
        <v>0</v>
      </c>
      <c r="M48" s="367">
        <f t="shared" si="5"/>
        <v>0</v>
      </c>
    </row>
    <row r="49" spans="1:13" s="343" customFormat="1" outlineLevel="2" x14ac:dyDescent="0.2">
      <c r="A49" s="376">
        <v>41</v>
      </c>
      <c r="B49" s="337" t="s">
        <v>3586</v>
      </c>
      <c r="C49" s="338" t="s">
        <v>3923</v>
      </c>
      <c r="D49" s="339" t="s">
        <v>3924</v>
      </c>
      <c r="E49" s="339"/>
      <c r="F49" s="337" t="s">
        <v>3</v>
      </c>
      <c r="G49" s="340">
        <v>900</v>
      </c>
      <c r="H49" s="341"/>
      <c r="I49" s="342">
        <f t="shared" si="3"/>
        <v>0</v>
      </c>
      <c r="J49" s="368">
        <v>1.6000000000000001E-4</v>
      </c>
      <c r="K49" s="368">
        <f t="shared" si="4"/>
        <v>0.14400000000000002</v>
      </c>
      <c r="L49" s="368">
        <v>0</v>
      </c>
      <c r="M49" s="368">
        <f t="shared" si="5"/>
        <v>0</v>
      </c>
    </row>
    <row r="50" spans="1:13" s="343" customFormat="1" outlineLevel="2" x14ac:dyDescent="0.2">
      <c r="A50" s="376">
        <v>42</v>
      </c>
      <c r="B50" s="337" t="s">
        <v>3586</v>
      </c>
      <c r="C50" s="338" t="s">
        <v>3925</v>
      </c>
      <c r="D50" s="339" t="s">
        <v>3926</v>
      </c>
      <c r="E50" s="339"/>
      <c r="F50" s="337" t="s">
        <v>3</v>
      </c>
      <c r="G50" s="340">
        <v>55</v>
      </c>
      <c r="H50" s="341"/>
      <c r="I50" s="342">
        <f t="shared" si="3"/>
        <v>0</v>
      </c>
      <c r="J50" s="368">
        <v>2.5000000000000001E-4</v>
      </c>
      <c r="K50" s="368">
        <f t="shared" si="4"/>
        <v>1.375E-2</v>
      </c>
      <c r="L50" s="368">
        <v>0</v>
      </c>
      <c r="M50" s="368">
        <f t="shared" si="5"/>
        <v>0</v>
      </c>
    </row>
    <row r="51" spans="1:13" s="335" customFormat="1" ht="24" outlineLevel="2" x14ac:dyDescent="0.2">
      <c r="A51" s="369">
        <v>43</v>
      </c>
      <c r="B51" s="370" t="s">
        <v>3583</v>
      </c>
      <c r="C51" s="371" t="s">
        <v>3927</v>
      </c>
      <c r="D51" s="372" t="s">
        <v>3928</v>
      </c>
      <c r="E51" s="372"/>
      <c r="F51" s="370" t="s">
        <v>3</v>
      </c>
      <c r="G51" s="373">
        <v>50</v>
      </c>
      <c r="H51" s="374"/>
      <c r="I51" s="375">
        <f t="shared" si="3"/>
        <v>0</v>
      </c>
      <c r="J51" s="367">
        <v>0</v>
      </c>
      <c r="K51" s="367">
        <f t="shared" si="4"/>
        <v>0</v>
      </c>
      <c r="L51" s="367">
        <v>0</v>
      </c>
      <c r="M51" s="367">
        <f t="shared" si="5"/>
        <v>0</v>
      </c>
    </row>
    <row r="52" spans="1:13" s="343" customFormat="1" outlineLevel="2" x14ac:dyDescent="0.2">
      <c r="A52" s="376">
        <v>44</v>
      </c>
      <c r="B52" s="337" t="s">
        <v>3586</v>
      </c>
      <c r="C52" s="338" t="s">
        <v>3929</v>
      </c>
      <c r="D52" s="339" t="s">
        <v>3930</v>
      </c>
      <c r="E52" s="339"/>
      <c r="F52" s="337" t="s">
        <v>3</v>
      </c>
      <c r="G52" s="340">
        <v>50</v>
      </c>
      <c r="H52" s="341"/>
      <c r="I52" s="342">
        <f t="shared" si="3"/>
        <v>0</v>
      </c>
      <c r="J52" s="368">
        <v>3.4000000000000002E-4</v>
      </c>
      <c r="K52" s="368">
        <f t="shared" si="4"/>
        <v>1.7000000000000001E-2</v>
      </c>
      <c r="L52" s="368">
        <v>0</v>
      </c>
      <c r="M52" s="368">
        <f t="shared" si="5"/>
        <v>0</v>
      </c>
    </row>
    <row r="53" spans="1:13" s="335" customFormat="1" outlineLevel="2" x14ac:dyDescent="0.2">
      <c r="A53" s="369">
        <v>45</v>
      </c>
      <c r="B53" s="370" t="s">
        <v>3583</v>
      </c>
      <c r="C53" s="371" t="s">
        <v>3931</v>
      </c>
      <c r="D53" s="372" t="s">
        <v>3932</v>
      </c>
      <c r="E53" s="372"/>
      <c r="F53" s="370" t="s">
        <v>3</v>
      </c>
      <c r="G53" s="373">
        <v>175</v>
      </c>
      <c r="H53" s="374"/>
      <c r="I53" s="375">
        <f t="shared" si="3"/>
        <v>0</v>
      </c>
      <c r="J53" s="367">
        <v>0</v>
      </c>
      <c r="K53" s="367">
        <f t="shared" si="4"/>
        <v>0</v>
      </c>
      <c r="L53" s="367">
        <v>0</v>
      </c>
      <c r="M53" s="367">
        <f t="shared" si="5"/>
        <v>0</v>
      </c>
    </row>
    <row r="54" spans="1:13" s="343" customFormat="1" outlineLevel="2" x14ac:dyDescent="0.2">
      <c r="A54" s="376">
        <v>46</v>
      </c>
      <c r="B54" s="337" t="s">
        <v>3586</v>
      </c>
      <c r="C54" s="338" t="s">
        <v>3933</v>
      </c>
      <c r="D54" s="339" t="s">
        <v>3934</v>
      </c>
      <c r="E54" s="339"/>
      <c r="F54" s="337" t="s">
        <v>3</v>
      </c>
      <c r="G54" s="340">
        <v>175</v>
      </c>
      <c r="H54" s="341"/>
      <c r="I54" s="342">
        <f t="shared" si="3"/>
        <v>0</v>
      </c>
      <c r="J54" s="368">
        <v>0</v>
      </c>
      <c r="K54" s="368">
        <f t="shared" si="4"/>
        <v>0</v>
      </c>
      <c r="L54" s="368">
        <v>0</v>
      </c>
      <c r="M54" s="368">
        <f t="shared" si="5"/>
        <v>0</v>
      </c>
    </row>
    <row r="55" spans="1:13" s="335" customFormat="1" outlineLevel="2" x14ac:dyDescent="0.2">
      <c r="A55" s="369">
        <v>47</v>
      </c>
      <c r="B55" s="370" t="s">
        <v>3583</v>
      </c>
      <c r="C55" s="371" t="s">
        <v>3935</v>
      </c>
      <c r="D55" s="372" t="s">
        <v>3936</v>
      </c>
      <c r="E55" s="372"/>
      <c r="F55" s="370" t="s">
        <v>3</v>
      </c>
      <c r="G55" s="373">
        <v>15</v>
      </c>
      <c r="H55" s="374"/>
      <c r="I55" s="375">
        <f t="shared" si="3"/>
        <v>0</v>
      </c>
      <c r="J55" s="367">
        <v>0</v>
      </c>
      <c r="K55" s="367">
        <f t="shared" si="4"/>
        <v>0</v>
      </c>
      <c r="L55" s="367">
        <v>0</v>
      </c>
      <c r="M55" s="367">
        <f t="shared" si="5"/>
        <v>0</v>
      </c>
    </row>
    <row r="56" spans="1:13" s="343" customFormat="1" outlineLevel="2" x14ac:dyDescent="0.2">
      <c r="A56" s="376">
        <v>48</v>
      </c>
      <c r="B56" s="337" t="s">
        <v>3586</v>
      </c>
      <c r="C56" s="338" t="s">
        <v>3937</v>
      </c>
      <c r="D56" s="339" t="s">
        <v>3938</v>
      </c>
      <c r="E56" s="339"/>
      <c r="F56" s="337" t="s">
        <v>3</v>
      </c>
      <c r="G56" s="340">
        <v>15</v>
      </c>
      <c r="H56" s="341"/>
      <c r="I56" s="342">
        <f t="shared" si="3"/>
        <v>0</v>
      </c>
      <c r="J56" s="368">
        <v>0</v>
      </c>
      <c r="K56" s="368">
        <f t="shared" si="4"/>
        <v>0</v>
      </c>
      <c r="L56" s="368">
        <v>0</v>
      </c>
      <c r="M56" s="368">
        <f t="shared" si="5"/>
        <v>0</v>
      </c>
    </row>
    <row r="57" spans="1:13" s="335" customFormat="1" outlineLevel="2" x14ac:dyDescent="0.2">
      <c r="A57" s="369">
        <v>49</v>
      </c>
      <c r="B57" s="370" t="s">
        <v>3583</v>
      </c>
      <c r="C57" s="371" t="s">
        <v>3939</v>
      </c>
      <c r="D57" s="372" t="s">
        <v>3940</v>
      </c>
      <c r="E57" s="372"/>
      <c r="F57" s="370" t="s">
        <v>3</v>
      </c>
      <c r="G57" s="373">
        <v>75</v>
      </c>
      <c r="H57" s="374"/>
      <c r="I57" s="375">
        <f t="shared" ref="I57:I88" si="6">ROUND(H57*G57,2)</f>
        <v>0</v>
      </c>
      <c r="J57" s="367">
        <v>0</v>
      </c>
      <c r="K57" s="367">
        <f t="shared" ref="K57:K88" si="7">J57*G57</f>
        <v>0</v>
      </c>
      <c r="L57" s="367">
        <v>0</v>
      </c>
      <c r="M57" s="367">
        <f t="shared" ref="M57:M88" si="8">L57*G57</f>
        <v>0</v>
      </c>
    </row>
    <row r="58" spans="1:13" s="343" customFormat="1" outlineLevel="2" x14ac:dyDescent="0.2">
      <c r="A58" s="376">
        <v>50</v>
      </c>
      <c r="B58" s="337" t="s">
        <v>3586</v>
      </c>
      <c r="C58" s="338" t="s">
        <v>3941</v>
      </c>
      <c r="D58" s="339" t="s">
        <v>3942</v>
      </c>
      <c r="E58" s="339"/>
      <c r="F58" s="337" t="s">
        <v>3</v>
      </c>
      <c r="G58" s="340">
        <v>75</v>
      </c>
      <c r="H58" s="341"/>
      <c r="I58" s="342">
        <f t="shared" si="6"/>
        <v>0</v>
      </c>
      <c r="J58" s="368">
        <v>0</v>
      </c>
      <c r="K58" s="368">
        <f t="shared" si="7"/>
        <v>0</v>
      </c>
      <c r="L58" s="368">
        <v>0</v>
      </c>
      <c r="M58" s="368">
        <f t="shared" si="8"/>
        <v>0</v>
      </c>
    </row>
    <row r="59" spans="1:13" s="335" customFormat="1" ht="24" outlineLevel="2" x14ac:dyDescent="0.2">
      <c r="A59" s="369">
        <v>51</v>
      </c>
      <c r="B59" s="370" t="s">
        <v>3583</v>
      </c>
      <c r="C59" s="371" t="s">
        <v>3943</v>
      </c>
      <c r="D59" s="372" t="s">
        <v>3944</v>
      </c>
      <c r="E59" s="372"/>
      <c r="F59" s="370" t="s">
        <v>3</v>
      </c>
      <c r="G59" s="373">
        <v>300</v>
      </c>
      <c r="H59" s="374"/>
      <c r="I59" s="375">
        <f t="shared" si="6"/>
        <v>0</v>
      </c>
      <c r="J59" s="367">
        <v>0</v>
      </c>
      <c r="K59" s="367">
        <f t="shared" si="7"/>
        <v>0</v>
      </c>
      <c r="L59" s="367">
        <v>0</v>
      </c>
      <c r="M59" s="367">
        <f t="shared" si="8"/>
        <v>0</v>
      </c>
    </row>
    <row r="60" spans="1:13" s="343" customFormat="1" ht="24" outlineLevel="2" x14ac:dyDescent="0.2">
      <c r="A60" s="376">
        <v>52</v>
      </c>
      <c r="B60" s="337" t="s">
        <v>3586</v>
      </c>
      <c r="C60" s="338" t="s">
        <v>3945</v>
      </c>
      <c r="D60" s="339" t="s">
        <v>3946</v>
      </c>
      <c r="E60" s="339" t="s">
        <v>3947</v>
      </c>
      <c r="F60" s="337" t="s">
        <v>3948</v>
      </c>
      <c r="G60" s="340">
        <v>3</v>
      </c>
      <c r="H60" s="341"/>
      <c r="I60" s="342">
        <f t="shared" si="6"/>
        <v>0</v>
      </c>
      <c r="J60" s="368">
        <v>0</v>
      </c>
      <c r="K60" s="368">
        <f t="shared" si="7"/>
        <v>0</v>
      </c>
      <c r="L60" s="368">
        <v>0</v>
      </c>
      <c r="M60" s="368">
        <f t="shared" si="8"/>
        <v>0</v>
      </c>
    </row>
    <row r="61" spans="1:13" s="335" customFormat="1" outlineLevel="2" x14ac:dyDescent="0.2">
      <c r="A61" s="369">
        <v>53</v>
      </c>
      <c r="B61" s="370" t="s">
        <v>3583</v>
      </c>
      <c r="C61" s="371" t="s">
        <v>3949</v>
      </c>
      <c r="D61" s="372" t="s">
        <v>3950</v>
      </c>
      <c r="E61" s="372"/>
      <c r="F61" s="370" t="s">
        <v>26</v>
      </c>
      <c r="G61" s="373">
        <v>11</v>
      </c>
      <c r="H61" s="374"/>
      <c r="I61" s="375">
        <f t="shared" si="6"/>
        <v>0</v>
      </c>
      <c r="J61" s="367">
        <v>0</v>
      </c>
      <c r="K61" s="367">
        <f t="shared" si="7"/>
        <v>0</v>
      </c>
      <c r="L61" s="367">
        <v>0</v>
      </c>
      <c r="M61" s="367">
        <f t="shared" si="8"/>
        <v>0</v>
      </c>
    </row>
    <row r="62" spans="1:13" s="343" customFormat="1" ht="36" outlineLevel="2" x14ac:dyDescent="0.2">
      <c r="A62" s="376">
        <v>54</v>
      </c>
      <c r="B62" s="337" t="s">
        <v>3586</v>
      </c>
      <c r="C62" s="338" t="s">
        <v>3951</v>
      </c>
      <c r="D62" s="339" t="s">
        <v>3952</v>
      </c>
      <c r="E62" s="339" t="s">
        <v>3953</v>
      </c>
      <c r="F62" s="337" t="s">
        <v>3607</v>
      </c>
      <c r="G62" s="340">
        <v>11</v>
      </c>
      <c r="H62" s="341"/>
      <c r="I62" s="342">
        <f t="shared" si="6"/>
        <v>0</v>
      </c>
      <c r="J62" s="368">
        <v>0</v>
      </c>
      <c r="K62" s="368">
        <f t="shared" si="7"/>
        <v>0</v>
      </c>
      <c r="L62" s="368">
        <v>0</v>
      </c>
      <c r="M62" s="368">
        <f t="shared" si="8"/>
        <v>0</v>
      </c>
    </row>
    <row r="63" spans="1:13" s="343" customFormat="1" ht="24" outlineLevel="2" x14ac:dyDescent="0.2">
      <c r="A63" s="376">
        <v>55</v>
      </c>
      <c r="B63" s="337" t="s">
        <v>3586</v>
      </c>
      <c r="C63" s="338" t="s">
        <v>3954</v>
      </c>
      <c r="D63" s="339" t="s">
        <v>3955</v>
      </c>
      <c r="E63" s="339" t="s">
        <v>3956</v>
      </c>
      <c r="F63" s="337" t="s">
        <v>3607</v>
      </c>
      <c r="G63" s="340">
        <v>11</v>
      </c>
      <c r="H63" s="341"/>
      <c r="I63" s="342">
        <f t="shared" si="6"/>
        <v>0</v>
      </c>
      <c r="J63" s="368">
        <v>0</v>
      </c>
      <c r="K63" s="368">
        <f t="shared" si="7"/>
        <v>0</v>
      </c>
      <c r="L63" s="368">
        <v>0</v>
      </c>
      <c r="M63" s="368">
        <f t="shared" si="8"/>
        <v>0</v>
      </c>
    </row>
    <row r="64" spans="1:13" s="335" customFormat="1" ht="24" outlineLevel="2" x14ac:dyDescent="0.2">
      <c r="A64" s="369">
        <v>56</v>
      </c>
      <c r="B64" s="370" t="s">
        <v>3583</v>
      </c>
      <c r="C64" s="371" t="s">
        <v>3957</v>
      </c>
      <c r="D64" s="372" t="s">
        <v>3958</v>
      </c>
      <c r="E64" s="372"/>
      <c r="F64" s="370" t="s">
        <v>26</v>
      </c>
      <c r="G64" s="373">
        <v>14</v>
      </c>
      <c r="H64" s="374"/>
      <c r="I64" s="375">
        <f t="shared" si="6"/>
        <v>0</v>
      </c>
      <c r="J64" s="367">
        <v>0</v>
      </c>
      <c r="K64" s="367">
        <f t="shared" si="7"/>
        <v>0</v>
      </c>
      <c r="L64" s="367">
        <v>0</v>
      </c>
      <c r="M64" s="367">
        <f t="shared" si="8"/>
        <v>0</v>
      </c>
    </row>
    <row r="65" spans="1:13" s="343" customFormat="1" ht="24" outlineLevel="2" x14ac:dyDescent="0.2">
      <c r="A65" s="376">
        <v>57</v>
      </c>
      <c r="B65" s="337" t="s">
        <v>3586</v>
      </c>
      <c r="C65" s="338" t="s">
        <v>3959</v>
      </c>
      <c r="D65" s="339" t="s">
        <v>3960</v>
      </c>
      <c r="E65" s="339" t="s">
        <v>3961</v>
      </c>
      <c r="F65" s="337" t="s">
        <v>26</v>
      </c>
      <c r="G65" s="340">
        <v>14</v>
      </c>
      <c r="H65" s="341"/>
      <c r="I65" s="342">
        <f t="shared" si="6"/>
        <v>0</v>
      </c>
      <c r="J65" s="368">
        <v>0</v>
      </c>
      <c r="K65" s="368">
        <f t="shared" si="7"/>
        <v>0</v>
      </c>
      <c r="L65" s="368">
        <v>0</v>
      </c>
      <c r="M65" s="368">
        <f t="shared" si="8"/>
        <v>0</v>
      </c>
    </row>
    <row r="66" spans="1:13" s="343" customFormat="1" ht="24" outlineLevel="2" x14ac:dyDescent="0.2">
      <c r="A66" s="376">
        <v>58</v>
      </c>
      <c r="B66" s="337" t="s">
        <v>3586</v>
      </c>
      <c r="C66" s="338" t="s">
        <v>3962</v>
      </c>
      <c r="D66" s="339" t="s">
        <v>3963</v>
      </c>
      <c r="E66" s="339" t="s">
        <v>3964</v>
      </c>
      <c r="F66" s="337" t="s">
        <v>26</v>
      </c>
      <c r="G66" s="340">
        <v>38</v>
      </c>
      <c r="H66" s="341"/>
      <c r="I66" s="342">
        <f t="shared" si="6"/>
        <v>0</v>
      </c>
      <c r="J66" s="368">
        <v>0</v>
      </c>
      <c r="K66" s="368">
        <f t="shared" si="7"/>
        <v>0</v>
      </c>
      <c r="L66" s="368">
        <v>0</v>
      </c>
      <c r="M66" s="368">
        <f t="shared" si="8"/>
        <v>0</v>
      </c>
    </row>
    <row r="67" spans="1:13" s="335" customFormat="1" ht="24" outlineLevel="2" x14ac:dyDescent="0.2">
      <c r="A67" s="369">
        <v>59</v>
      </c>
      <c r="B67" s="370" t="s">
        <v>3583</v>
      </c>
      <c r="C67" s="371" t="s">
        <v>3965</v>
      </c>
      <c r="D67" s="372" t="s">
        <v>3966</v>
      </c>
      <c r="E67" s="372"/>
      <c r="F67" s="370" t="s">
        <v>26</v>
      </c>
      <c r="G67" s="373">
        <v>67</v>
      </c>
      <c r="H67" s="374"/>
      <c r="I67" s="375">
        <f t="shared" si="6"/>
        <v>0</v>
      </c>
      <c r="J67" s="367">
        <v>0</v>
      </c>
      <c r="K67" s="367">
        <f t="shared" si="7"/>
        <v>0</v>
      </c>
      <c r="L67" s="367">
        <v>0</v>
      </c>
      <c r="M67" s="367">
        <f t="shared" si="8"/>
        <v>0</v>
      </c>
    </row>
    <row r="68" spans="1:13" s="343" customFormat="1" outlineLevel="2" x14ac:dyDescent="0.2">
      <c r="A68" s="376">
        <v>60</v>
      </c>
      <c r="B68" s="337" t="s">
        <v>3586</v>
      </c>
      <c r="C68" s="338" t="s">
        <v>3967</v>
      </c>
      <c r="D68" s="339" t="s">
        <v>3968</v>
      </c>
      <c r="E68" s="339"/>
      <c r="F68" s="337" t="s">
        <v>26</v>
      </c>
      <c r="G68" s="340">
        <v>67</v>
      </c>
      <c r="H68" s="341"/>
      <c r="I68" s="342">
        <f t="shared" si="6"/>
        <v>0</v>
      </c>
      <c r="J68" s="368">
        <v>6.0000000000000002E-5</v>
      </c>
      <c r="K68" s="368">
        <f t="shared" si="7"/>
        <v>4.0200000000000001E-3</v>
      </c>
      <c r="L68" s="368">
        <v>0</v>
      </c>
      <c r="M68" s="368">
        <f t="shared" si="8"/>
        <v>0</v>
      </c>
    </row>
    <row r="69" spans="1:13" s="335" customFormat="1" ht="24" outlineLevel="2" x14ac:dyDescent="0.2">
      <c r="A69" s="369">
        <v>61</v>
      </c>
      <c r="B69" s="370" t="s">
        <v>3583</v>
      </c>
      <c r="C69" s="371" t="s">
        <v>3969</v>
      </c>
      <c r="D69" s="372" t="s">
        <v>3970</v>
      </c>
      <c r="E69" s="372"/>
      <c r="F69" s="370" t="s">
        <v>26</v>
      </c>
      <c r="G69" s="373">
        <v>19</v>
      </c>
      <c r="H69" s="374"/>
      <c r="I69" s="375">
        <f t="shared" si="6"/>
        <v>0</v>
      </c>
      <c r="J69" s="367">
        <v>0</v>
      </c>
      <c r="K69" s="367">
        <f t="shared" si="7"/>
        <v>0</v>
      </c>
      <c r="L69" s="367">
        <v>0</v>
      </c>
      <c r="M69" s="367">
        <f t="shared" si="8"/>
        <v>0</v>
      </c>
    </row>
    <row r="70" spans="1:13" s="343" customFormat="1" ht="120" outlineLevel="2" x14ac:dyDescent="0.2">
      <c r="A70" s="376">
        <v>62</v>
      </c>
      <c r="B70" s="337" t="s">
        <v>3586</v>
      </c>
      <c r="C70" s="338" t="s">
        <v>3971</v>
      </c>
      <c r="D70" s="339" t="s">
        <v>3972</v>
      </c>
      <c r="E70" s="339" t="s">
        <v>3973</v>
      </c>
      <c r="F70" s="337" t="s">
        <v>26</v>
      </c>
      <c r="G70" s="340">
        <v>19</v>
      </c>
      <c r="H70" s="341"/>
      <c r="I70" s="342">
        <f t="shared" si="6"/>
        <v>0</v>
      </c>
      <c r="J70" s="368">
        <v>0</v>
      </c>
      <c r="K70" s="368">
        <f t="shared" si="7"/>
        <v>0</v>
      </c>
      <c r="L70" s="368">
        <v>0</v>
      </c>
      <c r="M70" s="368">
        <f t="shared" si="8"/>
        <v>0</v>
      </c>
    </row>
    <row r="71" spans="1:13" s="335" customFormat="1" ht="24" outlineLevel="2" x14ac:dyDescent="0.2">
      <c r="A71" s="369">
        <v>63</v>
      </c>
      <c r="B71" s="370" t="s">
        <v>3583</v>
      </c>
      <c r="C71" s="371" t="s">
        <v>3974</v>
      </c>
      <c r="D71" s="372" t="s">
        <v>3975</v>
      </c>
      <c r="E71" s="372"/>
      <c r="F71" s="370" t="s">
        <v>26</v>
      </c>
      <c r="G71" s="373">
        <v>6</v>
      </c>
      <c r="H71" s="374"/>
      <c r="I71" s="375">
        <f t="shared" si="6"/>
        <v>0</v>
      </c>
      <c r="J71" s="367">
        <v>0</v>
      </c>
      <c r="K71" s="367">
        <f t="shared" si="7"/>
        <v>0</v>
      </c>
      <c r="L71" s="367">
        <v>0</v>
      </c>
      <c r="M71" s="367">
        <f t="shared" si="8"/>
        <v>0</v>
      </c>
    </row>
    <row r="72" spans="1:13" s="343" customFormat="1" outlineLevel="2" x14ac:dyDescent="0.2">
      <c r="A72" s="376">
        <v>64</v>
      </c>
      <c r="B72" s="337" t="s">
        <v>3586</v>
      </c>
      <c r="C72" s="338" t="s">
        <v>3976</v>
      </c>
      <c r="D72" s="339" t="s">
        <v>3977</v>
      </c>
      <c r="E72" s="339" t="s">
        <v>3978</v>
      </c>
      <c r="F72" s="337" t="s">
        <v>26</v>
      </c>
      <c r="G72" s="340">
        <v>1</v>
      </c>
      <c r="H72" s="341"/>
      <c r="I72" s="342">
        <f t="shared" si="6"/>
        <v>0</v>
      </c>
      <c r="J72" s="368">
        <v>0</v>
      </c>
      <c r="K72" s="368">
        <f t="shared" si="7"/>
        <v>0</v>
      </c>
      <c r="L72" s="368">
        <v>0</v>
      </c>
      <c r="M72" s="368">
        <f t="shared" si="8"/>
        <v>0</v>
      </c>
    </row>
    <row r="73" spans="1:13" s="343" customFormat="1" outlineLevel="2" x14ac:dyDescent="0.2">
      <c r="A73" s="376">
        <v>65</v>
      </c>
      <c r="B73" s="337" t="s">
        <v>3586</v>
      </c>
      <c r="C73" s="338" t="s">
        <v>3979</v>
      </c>
      <c r="D73" s="339" t="s">
        <v>3980</v>
      </c>
      <c r="E73" s="339" t="s">
        <v>3981</v>
      </c>
      <c r="F73" s="337" t="s">
        <v>26</v>
      </c>
      <c r="G73" s="340">
        <v>1</v>
      </c>
      <c r="H73" s="341"/>
      <c r="I73" s="342">
        <f t="shared" si="6"/>
        <v>0</v>
      </c>
      <c r="J73" s="368">
        <v>0</v>
      </c>
      <c r="K73" s="368">
        <f t="shared" si="7"/>
        <v>0</v>
      </c>
      <c r="L73" s="368">
        <v>0</v>
      </c>
      <c r="M73" s="368">
        <f t="shared" si="8"/>
        <v>0</v>
      </c>
    </row>
    <row r="74" spans="1:13" s="343" customFormat="1" ht="24" outlineLevel="2" x14ac:dyDescent="0.2">
      <c r="A74" s="376">
        <v>66</v>
      </c>
      <c r="B74" s="337" t="s">
        <v>3586</v>
      </c>
      <c r="C74" s="338" t="s">
        <v>3982</v>
      </c>
      <c r="D74" s="339" t="s">
        <v>3983</v>
      </c>
      <c r="E74" s="339" t="s">
        <v>3984</v>
      </c>
      <c r="F74" s="337" t="s">
        <v>26</v>
      </c>
      <c r="G74" s="340">
        <v>1</v>
      </c>
      <c r="H74" s="341"/>
      <c r="I74" s="342">
        <f t="shared" si="6"/>
        <v>0</v>
      </c>
      <c r="J74" s="368">
        <v>0</v>
      </c>
      <c r="K74" s="368">
        <f t="shared" si="7"/>
        <v>0</v>
      </c>
      <c r="L74" s="368">
        <v>0</v>
      </c>
      <c r="M74" s="368">
        <f t="shared" si="8"/>
        <v>0</v>
      </c>
    </row>
    <row r="75" spans="1:13" s="343" customFormat="1" ht="24" outlineLevel="2" x14ac:dyDescent="0.2">
      <c r="A75" s="376">
        <v>67</v>
      </c>
      <c r="B75" s="337" t="s">
        <v>3586</v>
      </c>
      <c r="C75" s="338" t="s">
        <v>3985</v>
      </c>
      <c r="D75" s="339" t="s">
        <v>3986</v>
      </c>
      <c r="E75" s="339" t="s">
        <v>3987</v>
      </c>
      <c r="F75" s="337" t="s">
        <v>3607</v>
      </c>
      <c r="G75" s="340">
        <v>1</v>
      </c>
      <c r="H75" s="341"/>
      <c r="I75" s="342">
        <f t="shared" si="6"/>
        <v>0</v>
      </c>
      <c r="J75" s="368">
        <v>0</v>
      </c>
      <c r="K75" s="368">
        <f t="shared" si="7"/>
        <v>0</v>
      </c>
      <c r="L75" s="368">
        <v>0</v>
      </c>
      <c r="M75" s="368">
        <f t="shared" si="8"/>
        <v>0</v>
      </c>
    </row>
    <row r="76" spans="1:13" s="343" customFormat="1" ht="24" outlineLevel="2" x14ac:dyDescent="0.2">
      <c r="A76" s="376">
        <v>68</v>
      </c>
      <c r="B76" s="337" t="s">
        <v>3586</v>
      </c>
      <c r="C76" s="338" t="s">
        <v>3988</v>
      </c>
      <c r="D76" s="339" t="s">
        <v>3989</v>
      </c>
      <c r="E76" s="339" t="s">
        <v>3990</v>
      </c>
      <c r="F76" s="337" t="s">
        <v>3607</v>
      </c>
      <c r="G76" s="340">
        <v>1</v>
      </c>
      <c r="H76" s="341"/>
      <c r="I76" s="342">
        <f t="shared" si="6"/>
        <v>0</v>
      </c>
      <c r="J76" s="368">
        <v>0</v>
      </c>
      <c r="K76" s="368">
        <f t="shared" si="7"/>
        <v>0</v>
      </c>
      <c r="L76" s="368">
        <v>0</v>
      </c>
      <c r="M76" s="368">
        <f t="shared" si="8"/>
        <v>0</v>
      </c>
    </row>
    <row r="77" spans="1:13" s="343" customFormat="1" ht="24" outlineLevel="2" x14ac:dyDescent="0.2">
      <c r="A77" s="376">
        <v>69</v>
      </c>
      <c r="B77" s="337" t="s">
        <v>3586</v>
      </c>
      <c r="C77" s="338" t="s">
        <v>3991</v>
      </c>
      <c r="D77" s="339" t="s">
        <v>3992</v>
      </c>
      <c r="E77" s="339" t="s">
        <v>3993</v>
      </c>
      <c r="F77" s="337" t="s">
        <v>3607</v>
      </c>
      <c r="G77" s="340">
        <v>1</v>
      </c>
      <c r="H77" s="341"/>
      <c r="I77" s="342">
        <f t="shared" si="6"/>
        <v>0</v>
      </c>
      <c r="J77" s="368">
        <v>0</v>
      </c>
      <c r="K77" s="368">
        <f t="shared" si="7"/>
        <v>0</v>
      </c>
      <c r="L77" s="368">
        <v>0</v>
      </c>
      <c r="M77" s="368">
        <f t="shared" si="8"/>
        <v>0</v>
      </c>
    </row>
    <row r="78" spans="1:13" s="335" customFormat="1" outlineLevel="2" x14ac:dyDescent="0.2">
      <c r="A78" s="369">
        <v>70</v>
      </c>
      <c r="B78" s="370" t="s">
        <v>3583</v>
      </c>
      <c r="C78" s="371" t="s">
        <v>3994</v>
      </c>
      <c r="D78" s="372" t="s">
        <v>3995</v>
      </c>
      <c r="E78" s="372"/>
      <c r="F78" s="370" t="s">
        <v>26</v>
      </c>
      <c r="G78" s="373">
        <v>15</v>
      </c>
      <c r="H78" s="374"/>
      <c r="I78" s="375">
        <f t="shared" si="6"/>
        <v>0</v>
      </c>
      <c r="J78" s="367">
        <v>0</v>
      </c>
      <c r="K78" s="367">
        <f t="shared" si="7"/>
        <v>0</v>
      </c>
      <c r="L78" s="367">
        <v>0</v>
      </c>
      <c r="M78" s="367">
        <f t="shared" si="8"/>
        <v>0</v>
      </c>
    </row>
    <row r="79" spans="1:13" s="421" customFormat="1" ht="48" outlineLevel="2" x14ac:dyDescent="0.2">
      <c r="A79" s="413">
        <v>71</v>
      </c>
      <c r="B79" s="414" t="s">
        <v>3586</v>
      </c>
      <c r="C79" s="415" t="s">
        <v>3996</v>
      </c>
      <c r="D79" s="416" t="s">
        <v>3997</v>
      </c>
      <c r="E79" s="416" t="s">
        <v>3998</v>
      </c>
      <c r="F79" s="414" t="s">
        <v>26</v>
      </c>
      <c r="G79" s="417">
        <v>12</v>
      </c>
      <c r="H79" s="418"/>
      <c r="I79" s="419">
        <f t="shared" si="6"/>
        <v>0</v>
      </c>
      <c r="J79" s="420">
        <v>0</v>
      </c>
      <c r="K79" s="420">
        <f t="shared" si="7"/>
        <v>0</v>
      </c>
      <c r="L79" s="420">
        <v>0</v>
      </c>
      <c r="M79" s="420">
        <f t="shared" si="8"/>
        <v>0</v>
      </c>
    </row>
    <row r="80" spans="1:13" s="421" customFormat="1" ht="36" outlineLevel="2" x14ac:dyDescent="0.2">
      <c r="A80" s="413">
        <v>72</v>
      </c>
      <c r="B80" s="414" t="s">
        <v>3586</v>
      </c>
      <c r="C80" s="415" t="s">
        <v>3999</v>
      </c>
      <c r="D80" s="416" t="s">
        <v>4000</v>
      </c>
      <c r="E80" s="416" t="s">
        <v>4001</v>
      </c>
      <c r="F80" s="414" t="s">
        <v>26</v>
      </c>
      <c r="G80" s="417">
        <v>3</v>
      </c>
      <c r="H80" s="418"/>
      <c r="I80" s="419">
        <f t="shared" si="6"/>
        <v>0</v>
      </c>
      <c r="J80" s="420">
        <v>0</v>
      </c>
      <c r="K80" s="420">
        <f t="shared" si="7"/>
        <v>0</v>
      </c>
      <c r="L80" s="420">
        <v>0</v>
      </c>
      <c r="M80" s="420">
        <f t="shared" si="8"/>
        <v>0</v>
      </c>
    </row>
    <row r="81" spans="1:13" s="465" customFormat="1" outlineLevel="2" x14ac:dyDescent="0.2">
      <c r="A81" s="457">
        <v>73</v>
      </c>
      <c r="B81" s="458" t="s">
        <v>3583</v>
      </c>
      <c r="C81" s="459" t="s">
        <v>4002</v>
      </c>
      <c r="D81" s="460" t="s">
        <v>4003</v>
      </c>
      <c r="E81" s="460"/>
      <c r="F81" s="458" t="s">
        <v>26</v>
      </c>
      <c r="G81" s="461">
        <v>130</v>
      </c>
      <c r="H81" s="462"/>
      <c r="I81" s="463">
        <f t="shared" si="6"/>
        <v>0</v>
      </c>
      <c r="J81" s="464">
        <v>0</v>
      </c>
      <c r="K81" s="464">
        <f t="shared" si="7"/>
        <v>0</v>
      </c>
      <c r="L81" s="464">
        <v>0</v>
      </c>
      <c r="M81" s="464">
        <f t="shared" si="8"/>
        <v>0</v>
      </c>
    </row>
    <row r="82" spans="1:13" s="412" customFormat="1" ht="48" outlineLevel="2" x14ac:dyDescent="0.2">
      <c r="A82" s="404">
        <v>74</v>
      </c>
      <c r="B82" s="405" t="s">
        <v>3586</v>
      </c>
      <c r="C82" s="406" t="s">
        <v>4004</v>
      </c>
      <c r="D82" s="407" t="s">
        <v>4005</v>
      </c>
      <c r="E82" s="407" t="s">
        <v>4006</v>
      </c>
      <c r="F82" s="405" t="s">
        <v>26</v>
      </c>
      <c r="G82" s="408">
        <v>17</v>
      </c>
      <c r="H82" s="409"/>
      <c r="I82" s="410">
        <f t="shared" si="6"/>
        <v>0</v>
      </c>
      <c r="J82" s="411">
        <v>0</v>
      </c>
      <c r="K82" s="411">
        <f t="shared" si="7"/>
        <v>0</v>
      </c>
      <c r="L82" s="411">
        <v>0</v>
      </c>
      <c r="M82" s="411">
        <f t="shared" si="8"/>
        <v>0</v>
      </c>
    </row>
    <row r="83" spans="1:13" s="412" customFormat="1" ht="48" outlineLevel="2" x14ac:dyDescent="0.2">
      <c r="A83" s="404">
        <v>75</v>
      </c>
      <c r="B83" s="405" t="s">
        <v>3586</v>
      </c>
      <c r="C83" s="406" t="s">
        <v>4007</v>
      </c>
      <c r="D83" s="407" t="s">
        <v>4008</v>
      </c>
      <c r="E83" s="407" t="s">
        <v>4009</v>
      </c>
      <c r="F83" s="405" t="s">
        <v>26</v>
      </c>
      <c r="G83" s="408">
        <v>6</v>
      </c>
      <c r="H83" s="409"/>
      <c r="I83" s="410">
        <f t="shared" si="6"/>
        <v>0</v>
      </c>
      <c r="J83" s="411">
        <v>0</v>
      </c>
      <c r="K83" s="411">
        <f t="shared" si="7"/>
        <v>0</v>
      </c>
      <c r="L83" s="411">
        <v>0</v>
      </c>
      <c r="M83" s="411">
        <f t="shared" si="8"/>
        <v>0</v>
      </c>
    </row>
    <row r="84" spans="1:13" s="412" customFormat="1" ht="48" outlineLevel="2" x14ac:dyDescent="0.2">
      <c r="A84" s="404">
        <v>76</v>
      </c>
      <c r="B84" s="405" t="s">
        <v>3586</v>
      </c>
      <c r="C84" s="406" t="s">
        <v>4010</v>
      </c>
      <c r="D84" s="407" t="s">
        <v>4011</v>
      </c>
      <c r="E84" s="407" t="s">
        <v>4012</v>
      </c>
      <c r="F84" s="405" t="s">
        <v>26</v>
      </c>
      <c r="G84" s="408">
        <v>24</v>
      </c>
      <c r="H84" s="409"/>
      <c r="I84" s="410">
        <f t="shared" si="6"/>
        <v>0</v>
      </c>
      <c r="J84" s="411">
        <v>0</v>
      </c>
      <c r="K84" s="411">
        <f t="shared" si="7"/>
        <v>0</v>
      </c>
      <c r="L84" s="411">
        <v>0</v>
      </c>
      <c r="M84" s="411">
        <f t="shared" si="8"/>
        <v>0</v>
      </c>
    </row>
    <row r="85" spans="1:13" s="412" customFormat="1" ht="48" outlineLevel="2" x14ac:dyDescent="0.2">
      <c r="A85" s="404">
        <v>77</v>
      </c>
      <c r="B85" s="405" t="s">
        <v>3586</v>
      </c>
      <c r="C85" s="406" t="s">
        <v>4013</v>
      </c>
      <c r="D85" s="407" t="s">
        <v>4014</v>
      </c>
      <c r="E85" s="407" t="s">
        <v>4015</v>
      </c>
      <c r="F85" s="405" t="s">
        <v>26</v>
      </c>
      <c r="G85" s="408">
        <v>13</v>
      </c>
      <c r="H85" s="409"/>
      <c r="I85" s="410">
        <f t="shared" si="6"/>
        <v>0</v>
      </c>
      <c r="J85" s="411">
        <v>0</v>
      </c>
      <c r="K85" s="411">
        <f t="shared" si="7"/>
        <v>0</v>
      </c>
      <c r="L85" s="411">
        <v>0</v>
      </c>
      <c r="M85" s="411">
        <f t="shared" si="8"/>
        <v>0</v>
      </c>
    </row>
    <row r="86" spans="1:13" s="412" customFormat="1" ht="48" outlineLevel="2" x14ac:dyDescent="0.2">
      <c r="A86" s="404">
        <v>78</v>
      </c>
      <c r="B86" s="405" t="s">
        <v>3586</v>
      </c>
      <c r="C86" s="406" t="s">
        <v>4016</v>
      </c>
      <c r="D86" s="407" t="s">
        <v>4017</v>
      </c>
      <c r="E86" s="407" t="s">
        <v>4018</v>
      </c>
      <c r="F86" s="405" t="s">
        <v>26</v>
      </c>
      <c r="G86" s="408">
        <v>20</v>
      </c>
      <c r="H86" s="409"/>
      <c r="I86" s="410">
        <f t="shared" si="6"/>
        <v>0</v>
      </c>
      <c r="J86" s="411">
        <v>0</v>
      </c>
      <c r="K86" s="411">
        <f t="shared" si="7"/>
        <v>0</v>
      </c>
      <c r="L86" s="411">
        <v>0</v>
      </c>
      <c r="M86" s="411">
        <f t="shared" si="8"/>
        <v>0</v>
      </c>
    </row>
    <row r="87" spans="1:13" s="412" customFormat="1" ht="48" outlineLevel="2" x14ac:dyDescent="0.2">
      <c r="A87" s="404">
        <v>79</v>
      </c>
      <c r="B87" s="405" t="s">
        <v>3586</v>
      </c>
      <c r="C87" s="406" t="s">
        <v>4019</v>
      </c>
      <c r="D87" s="407" t="s">
        <v>4020</v>
      </c>
      <c r="E87" s="407" t="s">
        <v>4021</v>
      </c>
      <c r="F87" s="405" t="s">
        <v>26</v>
      </c>
      <c r="G87" s="408">
        <v>4</v>
      </c>
      <c r="H87" s="409"/>
      <c r="I87" s="410">
        <f t="shared" si="6"/>
        <v>0</v>
      </c>
      <c r="J87" s="411">
        <v>0</v>
      </c>
      <c r="K87" s="411">
        <f t="shared" si="7"/>
        <v>0</v>
      </c>
      <c r="L87" s="411">
        <v>0</v>
      </c>
      <c r="M87" s="411">
        <f t="shared" si="8"/>
        <v>0</v>
      </c>
    </row>
    <row r="88" spans="1:13" s="421" customFormat="1" ht="60" outlineLevel="2" x14ac:dyDescent="0.2">
      <c r="A88" s="413">
        <v>80</v>
      </c>
      <c r="B88" s="414" t="s">
        <v>3586</v>
      </c>
      <c r="C88" s="415" t="s">
        <v>4022</v>
      </c>
      <c r="D88" s="416" t="s">
        <v>4023</v>
      </c>
      <c r="E88" s="416" t="s">
        <v>4024</v>
      </c>
      <c r="F88" s="414" t="s">
        <v>26</v>
      </c>
      <c r="G88" s="417">
        <v>12</v>
      </c>
      <c r="H88" s="418"/>
      <c r="I88" s="419">
        <f t="shared" si="6"/>
        <v>0</v>
      </c>
      <c r="J88" s="420">
        <v>0</v>
      </c>
      <c r="K88" s="420">
        <f t="shared" si="7"/>
        <v>0</v>
      </c>
      <c r="L88" s="420">
        <v>0</v>
      </c>
      <c r="M88" s="420">
        <f t="shared" si="8"/>
        <v>0</v>
      </c>
    </row>
    <row r="89" spans="1:13" s="421" customFormat="1" ht="72" outlineLevel="2" x14ac:dyDescent="0.2">
      <c r="A89" s="413">
        <v>81</v>
      </c>
      <c r="B89" s="414" t="s">
        <v>3586</v>
      </c>
      <c r="C89" s="415" t="s">
        <v>4025</v>
      </c>
      <c r="D89" s="416" t="s">
        <v>4026</v>
      </c>
      <c r="E89" s="416" t="s">
        <v>4027</v>
      </c>
      <c r="F89" s="414" t="s">
        <v>26</v>
      </c>
      <c r="G89" s="417">
        <v>15</v>
      </c>
      <c r="H89" s="418"/>
      <c r="I89" s="419">
        <f t="shared" ref="I89:I95" si="9">ROUND(H89*G89,2)</f>
        <v>0</v>
      </c>
      <c r="J89" s="420">
        <v>0</v>
      </c>
      <c r="K89" s="420">
        <f t="shared" ref="K89:K95" si="10">J89*G89</f>
        <v>0</v>
      </c>
      <c r="L89" s="420">
        <v>0</v>
      </c>
      <c r="M89" s="420">
        <f t="shared" ref="M89:M95" si="11">L89*G89</f>
        <v>0</v>
      </c>
    </row>
    <row r="90" spans="1:13" s="421" customFormat="1" ht="36" outlineLevel="2" x14ac:dyDescent="0.2">
      <c r="A90" s="413">
        <v>82</v>
      </c>
      <c r="B90" s="414" t="s">
        <v>3586</v>
      </c>
      <c r="C90" s="415" t="s">
        <v>4028</v>
      </c>
      <c r="D90" s="416" t="s">
        <v>4029</v>
      </c>
      <c r="E90" s="416" t="s">
        <v>4030</v>
      </c>
      <c r="F90" s="414" t="s">
        <v>26</v>
      </c>
      <c r="G90" s="417">
        <v>15</v>
      </c>
      <c r="H90" s="418"/>
      <c r="I90" s="419">
        <f t="shared" si="9"/>
        <v>0</v>
      </c>
      <c r="J90" s="420">
        <v>0</v>
      </c>
      <c r="K90" s="420">
        <f t="shared" si="10"/>
        <v>0</v>
      </c>
      <c r="L90" s="420">
        <v>0</v>
      </c>
      <c r="M90" s="420">
        <f t="shared" si="11"/>
        <v>0</v>
      </c>
    </row>
    <row r="91" spans="1:13" s="421" customFormat="1" ht="48" outlineLevel="2" x14ac:dyDescent="0.2">
      <c r="A91" s="413">
        <v>83</v>
      </c>
      <c r="B91" s="414" t="s">
        <v>3586</v>
      </c>
      <c r="C91" s="415" t="s">
        <v>4031</v>
      </c>
      <c r="D91" s="416" t="s">
        <v>4032</v>
      </c>
      <c r="E91" s="416" t="s">
        <v>4033</v>
      </c>
      <c r="F91" s="414" t="s">
        <v>26</v>
      </c>
      <c r="G91" s="417">
        <v>4</v>
      </c>
      <c r="H91" s="418"/>
      <c r="I91" s="419">
        <f t="shared" si="9"/>
        <v>0</v>
      </c>
      <c r="J91" s="420">
        <v>0</v>
      </c>
      <c r="K91" s="420">
        <f t="shared" si="10"/>
        <v>0</v>
      </c>
      <c r="L91" s="420">
        <v>0</v>
      </c>
      <c r="M91" s="420">
        <f t="shared" si="11"/>
        <v>0</v>
      </c>
    </row>
    <row r="92" spans="1:13" s="456" customFormat="1" outlineLevel="2" x14ac:dyDescent="0.2">
      <c r="A92" s="448">
        <v>84</v>
      </c>
      <c r="B92" s="449" t="s">
        <v>3586</v>
      </c>
      <c r="C92" s="450" t="s">
        <v>4034</v>
      </c>
      <c r="D92" s="451" t="s">
        <v>4035</v>
      </c>
      <c r="E92" s="451"/>
      <c r="F92" s="449" t="s">
        <v>3607</v>
      </c>
      <c r="G92" s="452">
        <v>61</v>
      </c>
      <c r="H92" s="453"/>
      <c r="I92" s="454">
        <f t="shared" si="9"/>
        <v>0</v>
      </c>
      <c r="J92" s="455">
        <v>0</v>
      </c>
      <c r="K92" s="455">
        <f t="shared" si="10"/>
        <v>0</v>
      </c>
      <c r="L92" s="455">
        <v>0</v>
      </c>
      <c r="M92" s="455">
        <f t="shared" si="11"/>
        <v>0</v>
      </c>
    </row>
    <row r="93" spans="1:13" s="456" customFormat="1" outlineLevel="2" x14ac:dyDescent="0.2">
      <c r="A93" s="448">
        <v>85</v>
      </c>
      <c r="B93" s="449" t="s">
        <v>3586</v>
      </c>
      <c r="C93" s="450" t="s">
        <v>4036</v>
      </c>
      <c r="D93" s="451" t="s">
        <v>4037</v>
      </c>
      <c r="E93" s="451"/>
      <c r="F93" s="449" t="s">
        <v>3607</v>
      </c>
      <c r="G93" s="452">
        <v>23</v>
      </c>
      <c r="H93" s="453"/>
      <c r="I93" s="454">
        <f t="shared" si="9"/>
        <v>0</v>
      </c>
      <c r="J93" s="455">
        <v>0</v>
      </c>
      <c r="K93" s="455">
        <f t="shared" si="10"/>
        <v>0</v>
      </c>
      <c r="L93" s="455">
        <v>0</v>
      </c>
      <c r="M93" s="455">
        <f t="shared" si="11"/>
        <v>0</v>
      </c>
    </row>
    <row r="94" spans="1:13" s="465" customFormat="1" outlineLevel="2" x14ac:dyDescent="0.2">
      <c r="A94" s="457">
        <v>86</v>
      </c>
      <c r="B94" s="458" t="s">
        <v>3583</v>
      </c>
      <c r="C94" s="459" t="s">
        <v>4038</v>
      </c>
      <c r="D94" s="460" t="s">
        <v>4039</v>
      </c>
      <c r="E94" s="460"/>
      <c r="F94" s="458" t="s">
        <v>26</v>
      </c>
      <c r="G94" s="461">
        <v>3</v>
      </c>
      <c r="H94" s="462"/>
      <c r="I94" s="463">
        <f t="shared" si="9"/>
        <v>0</v>
      </c>
      <c r="J94" s="464">
        <v>0</v>
      </c>
      <c r="K94" s="464">
        <f t="shared" si="10"/>
        <v>0</v>
      </c>
      <c r="L94" s="464">
        <v>0</v>
      </c>
      <c r="M94" s="464">
        <f t="shared" si="11"/>
        <v>0</v>
      </c>
    </row>
    <row r="95" spans="1:13" s="456" customFormat="1" outlineLevel="2" x14ac:dyDescent="0.2">
      <c r="A95" s="448">
        <v>87</v>
      </c>
      <c r="B95" s="449" t="s">
        <v>3586</v>
      </c>
      <c r="C95" s="450" t="s">
        <v>4040</v>
      </c>
      <c r="D95" s="451" t="s">
        <v>4041</v>
      </c>
      <c r="E95" s="451"/>
      <c r="F95" s="449" t="s">
        <v>26</v>
      </c>
      <c r="G95" s="452">
        <v>3</v>
      </c>
      <c r="H95" s="453"/>
      <c r="I95" s="454">
        <f t="shared" si="9"/>
        <v>0</v>
      </c>
      <c r="J95" s="455">
        <v>0</v>
      </c>
      <c r="K95" s="455">
        <f t="shared" si="10"/>
        <v>0</v>
      </c>
      <c r="L95" s="455">
        <v>0</v>
      </c>
      <c r="M95" s="455">
        <f t="shared" si="11"/>
        <v>0</v>
      </c>
    </row>
    <row r="96" spans="1:13" s="327" customFormat="1" ht="16.5" customHeight="1" outlineLevel="1" x14ac:dyDescent="0.2">
      <c r="A96" s="364"/>
      <c r="B96" s="323"/>
      <c r="C96" s="323"/>
      <c r="D96" s="323" t="s">
        <v>4042</v>
      </c>
      <c r="E96" s="365"/>
      <c r="F96" s="324"/>
      <c r="G96" s="325"/>
      <c r="H96" s="326"/>
      <c r="I96" s="326">
        <f>SUBTOTAL(9,I97:I106)</f>
        <v>0</v>
      </c>
      <c r="K96" s="327">
        <f>SUM(K97:K106)</f>
        <v>0</v>
      </c>
      <c r="M96" s="327">
        <f>SUM(M97:M106)</f>
        <v>0</v>
      </c>
    </row>
    <row r="97" spans="1:13" s="465" customFormat="1" ht="24" outlineLevel="2" x14ac:dyDescent="0.2">
      <c r="A97" s="457">
        <v>88</v>
      </c>
      <c r="B97" s="458" t="s">
        <v>3583</v>
      </c>
      <c r="C97" s="459" t="s">
        <v>4043</v>
      </c>
      <c r="D97" s="460" t="s">
        <v>4044</v>
      </c>
      <c r="E97" s="460" t="s">
        <v>4045</v>
      </c>
      <c r="F97" s="458" t="s">
        <v>24</v>
      </c>
      <c r="G97" s="461">
        <v>30</v>
      </c>
      <c r="H97" s="462"/>
      <c r="I97" s="463">
        <f t="shared" ref="I97:I106" si="12">ROUND(H97*G97,2)</f>
        <v>0</v>
      </c>
      <c r="J97" s="464">
        <v>0</v>
      </c>
      <c r="K97" s="464">
        <f t="shared" ref="K97:K106" si="13">J97*G97</f>
        <v>0</v>
      </c>
      <c r="L97" s="464">
        <v>0</v>
      </c>
      <c r="M97" s="464">
        <f t="shared" ref="M97:M106" si="14">L97*G97</f>
        <v>0</v>
      </c>
    </row>
    <row r="98" spans="1:13" s="465" customFormat="1" ht="24" outlineLevel="2" x14ac:dyDescent="0.2">
      <c r="A98" s="457">
        <v>89</v>
      </c>
      <c r="B98" s="458" t="s">
        <v>3583</v>
      </c>
      <c r="C98" s="459" t="s">
        <v>4046</v>
      </c>
      <c r="D98" s="460" t="s">
        <v>4047</v>
      </c>
      <c r="E98" s="460" t="s">
        <v>4048</v>
      </c>
      <c r="F98" s="458" t="s">
        <v>24</v>
      </c>
      <c r="G98" s="461">
        <v>16</v>
      </c>
      <c r="H98" s="462"/>
      <c r="I98" s="463">
        <f t="shared" si="12"/>
        <v>0</v>
      </c>
      <c r="J98" s="464">
        <v>0</v>
      </c>
      <c r="K98" s="464">
        <f t="shared" si="13"/>
        <v>0</v>
      </c>
      <c r="L98" s="464">
        <v>0</v>
      </c>
      <c r="M98" s="464">
        <f t="shared" si="14"/>
        <v>0</v>
      </c>
    </row>
    <row r="99" spans="1:13" s="465" customFormat="1" outlineLevel="2" x14ac:dyDescent="0.2">
      <c r="A99" s="457">
        <v>90</v>
      </c>
      <c r="B99" s="458" t="s">
        <v>3583</v>
      </c>
      <c r="C99" s="459" t="s">
        <v>4049</v>
      </c>
      <c r="D99" s="460" t="s">
        <v>4050</v>
      </c>
      <c r="E99" s="460"/>
      <c r="F99" s="458" t="s">
        <v>24</v>
      </c>
      <c r="G99" s="461">
        <v>45</v>
      </c>
      <c r="H99" s="462"/>
      <c r="I99" s="463">
        <f t="shared" si="12"/>
        <v>0</v>
      </c>
      <c r="J99" s="464">
        <v>0</v>
      </c>
      <c r="K99" s="464">
        <f t="shared" si="13"/>
        <v>0</v>
      </c>
      <c r="L99" s="464">
        <v>0</v>
      </c>
      <c r="M99" s="464">
        <f t="shared" si="14"/>
        <v>0</v>
      </c>
    </row>
    <row r="100" spans="1:13" s="465" customFormat="1" outlineLevel="2" x14ac:dyDescent="0.2">
      <c r="A100" s="457">
        <v>91</v>
      </c>
      <c r="B100" s="458" t="s">
        <v>3583</v>
      </c>
      <c r="C100" s="459" t="s">
        <v>4051</v>
      </c>
      <c r="D100" s="460" t="s">
        <v>4052</v>
      </c>
      <c r="E100" s="460"/>
      <c r="F100" s="458" t="s">
        <v>26</v>
      </c>
      <c r="G100" s="461">
        <v>23</v>
      </c>
      <c r="H100" s="462"/>
      <c r="I100" s="463">
        <f t="shared" si="12"/>
        <v>0</v>
      </c>
      <c r="J100" s="464">
        <v>0</v>
      </c>
      <c r="K100" s="464">
        <f t="shared" si="13"/>
        <v>0</v>
      </c>
      <c r="L100" s="464">
        <v>0</v>
      </c>
      <c r="M100" s="464">
        <f t="shared" si="14"/>
        <v>0</v>
      </c>
    </row>
    <row r="101" spans="1:13" s="456" customFormat="1" ht="60" outlineLevel="2" x14ac:dyDescent="0.2">
      <c r="A101" s="448">
        <v>92</v>
      </c>
      <c r="B101" s="449" t="s">
        <v>3586</v>
      </c>
      <c r="C101" s="450" t="s">
        <v>4053</v>
      </c>
      <c r="D101" s="451" t="s">
        <v>4054</v>
      </c>
      <c r="E101" s="451" t="s">
        <v>4055</v>
      </c>
      <c r="F101" s="449" t="s">
        <v>3607</v>
      </c>
      <c r="G101" s="452">
        <v>23</v>
      </c>
      <c r="H101" s="453"/>
      <c r="I101" s="454">
        <f t="shared" si="12"/>
        <v>0</v>
      </c>
      <c r="J101" s="455">
        <v>0</v>
      </c>
      <c r="K101" s="455">
        <f t="shared" si="13"/>
        <v>0</v>
      </c>
      <c r="L101" s="455">
        <v>0</v>
      </c>
      <c r="M101" s="455">
        <f t="shared" si="14"/>
        <v>0</v>
      </c>
    </row>
    <row r="102" spans="1:13" s="465" customFormat="1" outlineLevel="2" x14ac:dyDescent="0.2">
      <c r="A102" s="457">
        <v>93</v>
      </c>
      <c r="B102" s="458" t="s">
        <v>3583</v>
      </c>
      <c r="C102" s="459" t="s">
        <v>4056</v>
      </c>
      <c r="D102" s="460" t="s">
        <v>4057</v>
      </c>
      <c r="E102" s="460"/>
      <c r="F102" s="458" t="s">
        <v>26</v>
      </c>
      <c r="G102" s="461">
        <v>1</v>
      </c>
      <c r="H102" s="462"/>
      <c r="I102" s="463">
        <f t="shared" si="12"/>
        <v>0</v>
      </c>
      <c r="J102" s="464">
        <v>0</v>
      </c>
      <c r="K102" s="464">
        <f t="shared" si="13"/>
        <v>0</v>
      </c>
      <c r="L102" s="464">
        <v>0</v>
      </c>
      <c r="M102" s="464">
        <f t="shared" si="14"/>
        <v>0</v>
      </c>
    </row>
    <row r="103" spans="1:13" s="456" customFormat="1" ht="48" outlineLevel="2" x14ac:dyDescent="0.2">
      <c r="A103" s="448">
        <v>94</v>
      </c>
      <c r="B103" s="449" t="s">
        <v>3586</v>
      </c>
      <c r="C103" s="450" t="s">
        <v>4058</v>
      </c>
      <c r="D103" s="451" t="s">
        <v>4059</v>
      </c>
      <c r="E103" s="451" t="s">
        <v>4060</v>
      </c>
      <c r="F103" s="449" t="s">
        <v>3607</v>
      </c>
      <c r="G103" s="452">
        <v>1</v>
      </c>
      <c r="H103" s="453"/>
      <c r="I103" s="454">
        <f t="shared" si="12"/>
        <v>0</v>
      </c>
      <c r="J103" s="455">
        <v>0</v>
      </c>
      <c r="K103" s="455">
        <f t="shared" si="13"/>
        <v>0</v>
      </c>
      <c r="L103" s="455">
        <v>0</v>
      </c>
      <c r="M103" s="455">
        <f t="shared" si="14"/>
        <v>0</v>
      </c>
    </row>
    <row r="104" spans="1:13" s="430" customFormat="1" outlineLevel="2" x14ac:dyDescent="0.2">
      <c r="A104" s="422">
        <v>95</v>
      </c>
      <c r="B104" s="423" t="s">
        <v>3583</v>
      </c>
      <c r="C104" s="424" t="s">
        <v>4061</v>
      </c>
      <c r="D104" s="425" t="s">
        <v>4062</v>
      </c>
      <c r="E104" s="425"/>
      <c r="F104" s="423" t="s">
        <v>26</v>
      </c>
      <c r="G104" s="426">
        <v>10</v>
      </c>
      <c r="H104" s="427"/>
      <c r="I104" s="428">
        <f t="shared" si="12"/>
        <v>0</v>
      </c>
      <c r="J104" s="429">
        <v>0</v>
      </c>
      <c r="K104" s="429">
        <f t="shared" si="13"/>
        <v>0</v>
      </c>
      <c r="L104" s="429">
        <v>0</v>
      </c>
      <c r="M104" s="429">
        <f t="shared" si="14"/>
        <v>0</v>
      </c>
    </row>
    <row r="105" spans="1:13" s="412" customFormat="1" ht="60" outlineLevel="2" x14ac:dyDescent="0.2">
      <c r="A105" s="404">
        <v>96</v>
      </c>
      <c r="B105" s="405" t="s">
        <v>3586</v>
      </c>
      <c r="C105" s="406" t="s">
        <v>4063</v>
      </c>
      <c r="D105" s="407" t="s">
        <v>4064</v>
      </c>
      <c r="E105" s="407" t="s">
        <v>4065</v>
      </c>
      <c r="F105" s="405" t="s">
        <v>3607</v>
      </c>
      <c r="G105" s="408">
        <v>10</v>
      </c>
      <c r="H105" s="409"/>
      <c r="I105" s="410">
        <f t="shared" si="12"/>
        <v>0</v>
      </c>
      <c r="J105" s="411">
        <v>0</v>
      </c>
      <c r="K105" s="411">
        <f t="shared" si="13"/>
        <v>0</v>
      </c>
      <c r="L105" s="411">
        <v>0</v>
      </c>
      <c r="M105" s="411">
        <f t="shared" si="14"/>
        <v>0</v>
      </c>
    </row>
    <row r="106" spans="1:13" s="412" customFormat="1" ht="24" outlineLevel="2" x14ac:dyDescent="0.2">
      <c r="A106" s="404">
        <v>97</v>
      </c>
      <c r="B106" s="405" t="s">
        <v>3586</v>
      </c>
      <c r="C106" s="406" t="s">
        <v>4066</v>
      </c>
      <c r="D106" s="407" t="s">
        <v>4067</v>
      </c>
      <c r="E106" s="407" t="s">
        <v>4068</v>
      </c>
      <c r="F106" s="405" t="s">
        <v>26</v>
      </c>
      <c r="G106" s="408">
        <v>10</v>
      </c>
      <c r="H106" s="409"/>
      <c r="I106" s="410">
        <f t="shared" si="12"/>
        <v>0</v>
      </c>
      <c r="J106" s="411">
        <v>0</v>
      </c>
      <c r="K106" s="411">
        <f t="shared" si="13"/>
        <v>0</v>
      </c>
      <c r="L106" s="411">
        <v>0</v>
      </c>
      <c r="M106" s="411">
        <f t="shared" si="14"/>
        <v>0</v>
      </c>
    </row>
    <row r="107" spans="1:13" s="327" customFormat="1" ht="16.5" customHeight="1" outlineLevel="1" x14ac:dyDescent="0.2">
      <c r="A107" s="364"/>
      <c r="B107" s="323"/>
      <c r="C107" s="323"/>
      <c r="D107" s="323" t="s">
        <v>4069</v>
      </c>
      <c r="E107" s="365"/>
      <c r="F107" s="324"/>
      <c r="G107" s="325"/>
      <c r="H107" s="326"/>
      <c r="I107" s="326">
        <f>SUBTOTAL(9,I108:I114)</f>
        <v>0</v>
      </c>
      <c r="K107" s="327">
        <f>SUM(K108:K114)</f>
        <v>2.8950000000000004E-2</v>
      </c>
      <c r="M107" s="327">
        <f>SUM(M108:M114)</f>
        <v>0</v>
      </c>
    </row>
    <row r="108" spans="1:13" s="335" customFormat="1" outlineLevel="2" x14ac:dyDescent="0.2">
      <c r="A108" s="369">
        <v>98</v>
      </c>
      <c r="B108" s="370" t="s">
        <v>3583</v>
      </c>
      <c r="C108" s="371" t="s">
        <v>4070</v>
      </c>
      <c r="D108" s="372" t="s">
        <v>4071</v>
      </c>
      <c r="E108" s="372"/>
      <c r="F108" s="370" t="s">
        <v>24</v>
      </c>
      <c r="G108" s="373">
        <v>3</v>
      </c>
      <c r="H108" s="374"/>
      <c r="I108" s="375">
        <f t="shared" ref="I108:I114" si="15">ROUND(H108*G108,2)</f>
        <v>0</v>
      </c>
      <c r="J108" s="367">
        <v>0</v>
      </c>
      <c r="K108" s="367">
        <f t="shared" ref="K108:K114" si="16">J108*G108</f>
        <v>0</v>
      </c>
      <c r="L108" s="367">
        <v>0</v>
      </c>
      <c r="M108" s="367">
        <f t="shared" ref="M108:M114" si="17">L108*G108</f>
        <v>0</v>
      </c>
    </row>
    <row r="109" spans="1:13" s="343" customFormat="1" outlineLevel="2" x14ac:dyDescent="0.2">
      <c r="A109" s="376">
        <v>99</v>
      </c>
      <c r="B109" s="337" t="s">
        <v>3586</v>
      </c>
      <c r="C109" s="338" t="s">
        <v>4072</v>
      </c>
      <c r="D109" s="339" t="s">
        <v>4073</v>
      </c>
      <c r="E109" s="339"/>
      <c r="F109" s="337" t="s">
        <v>26</v>
      </c>
      <c r="G109" s="340">
        <v>3</v>
      </c>
      <c r="H109" s="341"/>
      <c r="I109" s="342">
        <f t="shared" si="15"/>
        <v>0</v>
      </c>
      <c r="J109" s="368">
        <v>0</v>
      </c>
      <c r="K109" s="368">
        <f t="shared" si="16"/>
        <v>0</v>
      </c>
      <c r="L109" s="368">
        <v>0</v>
      </c>
      <c r="M109" s="368">
        <f t="shared" si="17"/>
        <v>0</v>
      </c>
    </row>
    <row r="110" spans="1:13" s="335" customFormat="1" outlineLevel="2" x14ac:dyDescent="0.2">
      <c r="A110" s="369">
        <v>100</v>
      </c>
      <c r="B110" s="370" t="s">
        <v>3583</v>
      </c>
      <c r="C110" s="371" t="s">
        <v>4074</v>
      </c>
      <c r="D110" s="372" t="s">
        <v>4075</v>
      </c>
      <c r="E110" s="372"/>
      <c r="F110" s="370" t="s">
        <v>2736</v>
      </c>
      <c r="G110" s="373">
        <v>1</v>
      </c>
      <c r="H110" s="374"/>
      <c r="I110" s="375">
        <f t="shared" si="15"/>
        <v>0</v>
      </c>
      <c r="J110" s="367">
        <v>0</v>
      </c>
      <c r="K110" s="367">
        <f t="shared" si="16"/>
        <v>0</v>
      </c>
      <c r="L110" s="367">
        <v>0</v>
      </c>
      <c r="M110" s="367">
        <f t="shared" si="17"/>
        <v>0</v>
      </c>
    </row>
    <row r="111" spans="1:13" s="343" customFormat="1" outlineLevel="2" x14ac:dyDescent="0.2">
      <c r="A111" s="376">
        <v>101</v>
      </c>
      <c r="B111" s="337" t="s">
        <v>3586</v>
      </c>
      <c r="C111" s="338" t="s">
        <v>4076</v>
      </c>
      <c r="D111" s="339" t="s">
        <v>4077</v>
      </c>
      <c r="E111" s="339"/>
      <c r="F111" s="337" t="s">
        <v>26</v>
      </c>
      <c r="G111" s="340">
        <v>3</v>
      </c>
      <c r="H111" s="341"/>
      <c r="I111" s="342">
        <f t="shared" si="15"/>
        <v>0</v>
      </c>
      <c r="J111" s="368">
        <v>1.1000000000000001E-3</v>
      </c>
      <c r="K111" s="368">
        <f t="shared" si="16"/>
        <v>3.3E-3</v>
      </c>
      <c r="L111" s="368">
        <v>0</v>
      </c>
      <c r="M111" s="368">
        <f t="shared" si="17"/>
        <v>0</v>
      </c>
    </row>
    <row r="112" spans="1:13" s="343" customFormat="1" outlineLevel="2" x14ac:dyDescent="0.2">
      <c r="A112" s="376">
        <v>102</v>
      </c>
      <c r="B112" s="337" t="s">
        <v>3586</v>
      </c>
      <c r="C112" s="338" t="s">
        <v>4078</v>
      </c>
      <c r="D112" s="339" t="s">
        <v>4079</v>
      </c>
      <c r="E112" s="339"/>
      <c r="F112" s="337" t="s">
        <v>26</v>
      </c>
      <c r="G112" s="340">
        <v>1</v>
      </c>
      <c r="H112" s="341"/>
      <c r="I112" s="342">
        <f t="shared" si="15"/>
        <v>0</v>
      </c>
      <c r="J112" s="368">
        <v>1.4E-3</v>
      </c>
      <c r="K112" s="368">
        <f t="shared" si="16"/>
        <v>1.4E-3</v>
      </c>
      <c r="L112" s="368">
        <v>0</v>
      </c>
      <c r="M112" s="368">
        <f t="shared" si="17"/>
        <v>0</v>
      </c>
    </row>
    <row r="113" spans="1:13" s="343" customFormat="1" ht="24" outlineLevel="2" x14ac:dyDescent="0.2">
      <c r="A113" s="376">
        <v>103</v>
      </c>
      <c r="B113" s="337" t="s">
        <v>3586</v>
      </c>
      <c r="C113" s="338" t="s">
        <v>4080</v>
      </c>
      <c r="D113" s="339" t="s">
        <v>4081</v>
      </c>
      <c r="E113" s="339" t="s">
        <v>4082</v>
      </c>
      <c r="F113" s="337" t="s">
        <v>26</v>
      </c>
      <c r="G113" s="340">
        <v>550</v>
      </c>
      <c r="H113" s="341"/>
      <c r="I113" s="342">
        <f t="shared" si="15"/>
        <v>0</v>
      </c>
      <c r="J113" s="368">
        <v>4.0000000000000003E-5</v>
      </c>
      <c r="K113" s="368">
        <f t="shared" si="16"/>
        <v>2.2000000000000002E-2</v>
      </c>
      <c r="L113" s="368">
        <v>0</v>
      </c>
      <c r="M113" s="368">
        <f t="shared" si="17"/>
        <v>0</v>
      </c>
    </row>
    <row r="114" spans="1:13" s="343" customFormat="1" ht="24" outlineLevel="2" x14ac:dyDescent="0.2">
      <c r="A114" s="376">
        <v>104</v>
      </c>
      <c r="B114" s="337" t="s">
        <v>3586</v>
      </c>
      <c r="C114" s="338" t="s">
        <v>4083</v>
      </c>
      <c r="D114" s="339" t="s">
        <v>4084</v>
      </c>
      <c r="E114" s="339" t="s">
        <v>4085</v>
      </c>
      <c r="F114" s="337" t="s">
        <v>26</v>
      </c>
      <c r="G114" s="340">
        <v>75</v>
      </c>
      <c r="H114" s="341"/>
      <c r="I114" s="342">
        <f t="shared" si="15"/>
        <v>0</v>
      </c>
      <c r="J114" s="368">
        <v>3.0000000000000001E-5</v>
      </c>
      <c r="K114" s="368">
        <f t="shared" si="16"/>
        <v>2.2500000000000003E-3</v>
      </c>
      <c r="L114" s="368">
        <v>0</v>
      </c>
      <c r="M114" s="368">
        <f t="shared" si="17"/>
        <v>0</v>
      </c>
    </row>
    <row r="115" spans="1:13" s="327" customFormat="1" ht="16.5" customHeight="1" outlineLevel="1" x14ac:dyDescent="0.2">
      <c r="A115" s="364"/>
      <c r="B115" s="323"/>
      <c r="C115" s="323"/>
      <c r="D115" s="323" t="s">
        <v>4086</v>
      </c>
      <c r="E115" s="365"/>
      <c r="F115" s="324"/>
      <c r="G115" s="325"/>
      <c r="H115" s="326"/>
      <c r="I115" s="326">
        <f>SUBTOTAL(9,I116:I117)</f>
        <v>0</v>
      </c>
      <c r="K115" s="327">
        <f>SUM(K116:K117)</f>
        <v>0</v>
      </c>
      <c r="M115" s="327">
        <f>SUM(M116:M117)</f>
        <v>0</v>
      </c>
    </row>
    <row r="116" spans="1:13" s="335" customFormat="1" ht="48" outlineLevel="2" x14ac:dyDescent="0.2">
      <c r="A116" s="369">
        <v>105</v>
      </c>
      <c r="B116" s="370" t="s">
        <v>3583</v>
      </c>
      <c r="C116" s="371" t="s">
        <v>4087</v>
      </c>
      <c r="D116" s="372" t="s">
        <v>4088</v>
      </c>
      <c r="E116" s="372" t="s">
        <v>4089</v>
      </c>
      <c r="F116" s="370" t="s">
        <v>2736</v>
      </c>
      <c r="G116" s="373">
        <v>1</v>
      </c>
      <c r="H116" s="374"/>
      <c r="I116" s="375">
        <f>ROUND(H116*G116,2)</f>
        <v>0</v>
      </c>
      <c r="J116" s="367">
        <v>0</v>
      </c>
      <c r="K116" s="367">
        <f>J116*G116</f>
        <v>0</v>
      </c>
      <c r="L116" s="367">
        <v>0</v>
      </c>
      <c r="M116" s="367">
        <f>L116*G116</f>
        <v>0</v>
      </c>
    </row>
    <row r="117" spans="1:13" s="335" customFormat="1" ht="36" outlineLevel="2" x14ac:dyDescent="0.2">
      <c r="A117" s="369">
        <v>106</v>
      </c>
      <c r="B117" s="370" t="s">
        <v>3583</v>
      </c>
      <c r="C117" s="371" t="s">
        <v>4090</v>
      </c>
      <c r="D117" s="372" t="s">
        <v>4091</v>
      </c>
      <c r="E117" s="372" t="s">
        <v>4092</v>
      </c>
      <c r="F117" s="370" t="s">
        <v>2736</v>
      </c>
      <c r="G117" s="373">
        <v>1</v>
      </c>
      <c r="H117" s="374"/>
      <c r="I117" s="375">
        <f>ROUND(H117*G117,2)</f>
        <v>0</v>
      </c>
      <c r="J117" s="367">
        <v>0</v>
      </c>
      <c r="K117" s="367">
        <f>J117*G117</f>
        <v>0</v>
      </c>
      <c r="L117" s="367">
        <v>0</v>
      </c>
      <c r="M117" s="367">
        <f>L117*G117</f>
        <v>0</v>
      </c>
    </row>
    <row r="118" spans="1:13" s="327" customFormat="1" ht="16.5" customHeight="1" outlineLevel="1" x14ac:dyDescent="0.2">
      <c r="A118" s="364"/>
      <c r="B118" s="323"/>
      <c r="C118" s="323"/>
      <c r="D118" s="323" t="s">
        <v>4093</v>
      </c>
      <c r="E118" s="365"/>
      <c r="F118" s="324"/>
      <c r="G118" s="325"/>
      <c r="H118" s="326"/>
      <c r="I118" s="326">
        <f>SUBTOTAL(9,I119:I120)</f>
        <v>0</v>
      </c>
      <c r="K118" s="327">
        <f>SUM(K119:K120)</f>
        <v>0</v>
      </c>
      <c r="M118" s="327">
        <f>SUM(M119:M120)</f>
        <v>0</v>
      </c>
    </row>
    <row r="119" spans="1:13" s="335" customFormat="1" ht="24" outlineLevel="2" x14ac:dyDescent="0.2">
      <c r="A119" s="369">
        <v>107</v>
      </c>
      <c r="B119" s="370" t="s">
        <v>3583</v>
      </c>
      <c r="C119" s="371" t="s">
        <v>4094</v>
      </c>
      <c r="D119" s="372" t="s">
        <v>4095</v>
      </c>
      <c r="E119" s="372" t="s">
        <v>4095</v>
      </c>
      <c r="F119" s="370" t="s">
        <v>2736</v>
      </c>
      <c r="G119" s="373">
        <v>1</v>
      </c>
      <c r="H119" s="374"/>
      <c r="I119" s="375">
        <f>ROUND(H119*G119,2)</f>
        <v>0</v>
      </c>
      <c r="J119" s="367">
        <v>0</v>
      </c>
      <c r="K119" s="367">
        <f>J119*G119</f>
        <v>0</v>
      </c>
      <c r="L119" s="367">
        <v>0</v>
      </c>
      <c r="M119" s="367">
        <f>L119*G119</f>
        <v>0</v>
      </c>
    </row>
    <row r="120" spans="1:13" s="335" customFormat="1" outlineLevel="2" x14ac:dyDescent="0.2">
      <c r="A120" s="369">
        <v>108</v>
      </c>
      <c r="B120" s="370" t="s">
        <v>3583</v>
      </c>
      <c r="C120" s="371" t="s">
        <v>4096</v>
      </c>
      <c r="D120" s="372" t="s">
        <v>4097</v>
      </c>
      <c r="E120" s="372"/>
      <c r="F120" s="370" t="s">
        <v>2736</v>
      </c>
      <c r="G120" s="373">
        <v>1</v>
      </c>
      <c r="H120" s="374"/>
      <c r="I120" s="375">
        <f>ROUND(H120*G120,2)</f>
        <v>0</v>
      </c>
      <c r="J120" s="367">
        <v>0</v>
      </c>
      <c r="K120" s="367">
        <f>J120*G120</f>
        <v>0</v>
      </c>
      <c r="L120" s="367">
        <v>0</v>
      </c>
      <c r="M120" s="367">
        <f>L120*G120</f>
        <v>0</v>
      </c>
    </row>
    <row r="121" spans="1:13" s="327" customFormat="1" ht="16.5" customHeight="1" outlineLevel="1" x14ac:dyDescent="0.2">
      <c r="A121" s="364"/>
      <c r="B121" s="323"/>
      <c r="C121" s="323"/>
      <c r="D121" s="323" t="s">
        <v>4098</v>
      </c>
      <c r="E121" s="365"/>
      <c r="F121" s="324"/>
      <c r="G121" s="325"/>
      <c r="H121" s="326"/>
      <c r="I121" s="326">
        <f>SUBTOTAL(9,I122:I123)</f>
        <v>0</v>
      </c>
      <c r="K121" s="327">
        <f>SUM(K122:K123)</f>
        <v>0</v>
      </c>
      <c r="M121" s="327">
        <f>SUM(M122:M123)</f>
        <v>0</v>
      </c>
    </row>
    <row r="122" spans="1:13" s="335" customFormat="1" outlineLevel="2" x14ac:dyDescent="0.2">
      <c r="A122" s="344">
        <v>109</v>
      </c>
      <c r="B122" s="370" t="s">
        <v>3583</v>
      </c>
      <c r="C122" s="371" t="s">
        <v>4099</v>
      </c>
      <c r="D122" s="372" t="s">
        <v>4100</v>
      </c>
      <c r="E122" s="372" t="s">
        <v>4100</v>
      </c>
      <c r="F122" s="370" t="s">
        <v>2736</v>
      </c>
      <c r="G122" s="373">
        <v>142</v>
      </c>
      <c r="H122" s="374"/>
      <c r="I122" s="375">
        <f>ROUND(H122*G122,2)</f>
        <v>0</v>
      </c>
      <c r="J122" s="367">
        <v>0</v>
      </c>
      <c r="K122" s="367">
        <f>J122*G122</f>
        <v>0</v>
      </c>
      <c r="L122" s="367">
        <v>0</v>
      </c>
      <c r="M122" s="367">
        <f>L122*G122</f>
        <v>0</v>
      </c>
    </row>
    <row r="123" spans="1:13" s="335" customFormat="1" outlineLevel="2" x14ac:dyDescent="0.2">
      <c r="A123" s="344">
        <v>110</v>
      </c>
      <c r="B123" s="370" t="s">
        <v>3583</v>
      </c>
      <c r="C123" s="371" t="s">
        <v>4101</v>
      </c>
      <c r="D123" s="372" t="s">
        <v>4102</v>
      </c>
      <c r="E123" s="372" t="s">
        <v>4102</v>
      </c>
      <c r="F123" s="370" t="s">
        <v>2736</v>
      </c>
      <c r="G123" s="373">
        <v>62</v>
      </c>
      <c r="H123" s="374"/>
      <c r="I123" s="375">
        <f>ROUND(H123*G123,2)</f>
        <v>0</v>
      </c>
      <c r="J123" s="367">
        <v>0</v>
      </c>
      <c r="K123" s="367">
        <f>J123*G123</f>
        <v>0</v>
      </c>
      <c r="L123" s="367">
        <v>0</v>
      </c>
      <c r="M123" s="367">
        <f>L123*G123</f>
        <v>0</v>
      </c>
    </row>
    <row r="124" spans="1:13" outlineLevel="1" x14ac:dyDescent="0.2">
      <c r="A124" s="355"/>
      <c r="B124" s="355"/>
      <c r="C124" s="355"/>
      <c r="D124" s="355"/>
      <c r="E124" s="377"/>
      <c r="F124" s="355"/>
      <c r="G124" s="355"/>
      <c r="H124" s="355"/>
      <c r="I124" s="355"/>
      <c r="J124" s="356"/>
      <c r="K124" s="356"/>
      <c r="L124" s="356"/>
      <c r="M124" s="356"/>
    </row>
    <row r="125" spans="1:13" s="381" customFormat="1" ht="15" x14ac:dyDescent="0.25">
      <c r="A125" s="378"/>
      <c r="B125" s="378"/>
      <c r="C125" s="360" t="s">
        <v>4328</v>
      </c>
      <c r="D125" s="379" t="s">
        <v>4103</v>
      </c>
      <c r="E125" s="380"/>
      <c r="F125" s="378"/>
      <c r="G125" s="378"/>
      <c r="H125" s="378"/>
      <c r="I125" s="360">
        <f>SUBTOTAL(9,I126:I250)</f>
        <v>0</v>
      </c>
    </row>
    <row r="126" spans="1:13" s="327" customFormat="1" ht="16.5" customHeight="1" outlineLevel="1" x14ac:dyDescent="0.2">
      <c r="A126" s="322"/>
      <c r="B126" s="323"/>
      <c r="C126" s="323"/>
      <c r="D126" s="323" t="s">
        <v>3847</v>
      </c>
      <c r="E126" s="365"/>
      <c r="F126" s="324"/>
      <c r="G126" s="325"/>
      <c r="H126" s="326"/>
      <c r="I126" s="326">
        <f>SUBTOTAL(9,I127:I142)</f>
        <v>0</v>
      </c>
      <c r="K126" s="327">
        <f>SUM(K127:K138)</f>
        <v>0.20020000000000002</v>
      </c>
      <c r="M126" s="327">
        <f>SUM(M127:M138)</f>
        <v>0.78299999999999992</v>
      </c>
    </row>
    <row r="127" spans="1:13" s="335" customFormat="1" outlineLevel="2" x14ac:dyDescent="0.2">
      <c r="A127" s="344">
        <v>1</v>
      </c>
      <c r="B127" s="370" t="s">
        <v>3583</v>
      </c>
      <c r="C127" s="371" t="s">
        <v>3848</v>
      </c>
      <c r="D127" s="372" t="s">
        <v>3849</v>
      </c>
      <c r="E127" s="372"/>
      <c r="F127" s="370" t="s">
        <v>3</v>
      </c>
      <c r="G127" s="373">
        <v>375</v>
      </c>
      <c r="H127" s="374"/>
      <c r="I127" s="375">
        <f t="shared" ref="I127:I142" si="18">ROUND(H127*G127,2)</f>
        <v>0</v>
      </c>
      <c r="J127" s="367">
        <v>0</v>
      </c>
      <c r="K127" s="367">
        <f t="shared" ref="K127:K142" si="19">J127*G127</f>
        <v>0</v>
      </c>
      <c r="L127" s="367">
        <v>1E-3</v>
      </c>
      <c r="M127" s="367">
        <f t="shared" ref="M127:M142" si="20">L127*G127</f>
        <v>0.375</v>
      </c>
    </row>
    <row r="128" spans="1:13" s="335" customFormat="1" outlineLevel="2" x14ac:dyDescent="0.2">
      <c r="A128" s="344">
        <v>2</v>
      </c>
      <c r="B128" s="370" t="s">
        <v>3583</v>
      </c>
      <c r="C128" s="371" t="s">
        <v>3850</v>
      </c>
      <c r="D128" s="372" t="s">
        <v>3851</v>
      </c>
      <c r="E128" s="372"/>
      <c r="F128" s="370" t="s">
        <v>3</v>
      </c>
      <c r="G128" s="373">
        <v>10</v>
      </c>
      <c r="H128" s="374"/>
      <c r="I128" s="375">
        <f t="shared" si="18"/>
        <v>0</v>
      </c>
      <c r="J128" s="367">
        <v>0</v>
      </c>
      <c r="K128" s="367">
        <f t="shared" si="19"/>
        <v>0</v>
      </c>
      <c r="L128" s="367">
        <v>2E-3</v>
      </c>
      <c r="M128" s="367">
        <f t="shared" si="20"/>
        <v>0.02</v>
      </c>
    </row>
    <row r="129" spans="1:13" s="335" customFormat="1" outlineLevel="2" x14ac:dyDescent="0.2">
      <c r="A129" s="344">
        <v>3</v>
      </c>
      <c r="B129" s="370" t="s">
        <v>3583</v>
      </c>
      <c r="C129" s="371" t="s">
        <v>3852</v>
      </c>
      <c r="D129" s="372" t="s">
        <v>3853</v>
      </c>
      <c r="E129" s="372"/>
      <c r="F129" s="370" t="s">
        <v>3</v>
      </c>
      <c r="G129" s="373">
        <v>60</v>
      </c>
      <c r="H129" s="374"/>
      <c r="I129" s="375">
        <f t="shared" si="18"/>
        <v>0</v>
      </c>
      <c r="J129" s="367">
        <v>0</v>
      </c>
      <c r="K129" s="367">
        <f t="shared" si="19"/>
        <v>0</v>
      </c>
      <c r="L129" s="367">
        <v>3.0000000000000001E-3</v>
      </c>
      <c r="M129" s="367">
        <f t="shared" si="20"/>
        <v>0.18</v>
      </c>
    </row>
    <row r="130" spans="1:13" s="335" customFormat="1" outlineLevel="2" x14ac:dyDescent="0.2">
      <c r="A130" s="344">
        <v>4</v>
      </c>
      <c r="B130" s="370" t="s">
        <v>3583</v>
      </c>
      <c r="C130" s="371" t="s">
        <v>3854</v>
      </c>
      <c r="D130" s="372" t="s">
        <v>3855</v>
      </c>
      <c r="E130" s="372"/>
      <c r="F130" s="370" t="s">
        <v>3</v>
      </c>
      <c r="G130" s="373">
        <v>40</v>
      </c>
      <c r="H130" s="374"/>
      <c r="I130" s="375">
        <f t="shared" si="18"/>
        <v>0</v>
      </c>
      <c r="J130" s="367">
        <v>0</v>
      </c>
      <c r="K130" s="367">
        <f t="shared" si="19"/>
        <v>0</v>
      </c>
      <c r="L130" s="367">
        <v>5.0000000000000001E-3</v>
      </c>
      <c r="M130" s="367">
        <f t="shared" si="20"/>
        <v>0.2</v>
      </c>
    </row>
    <row r="131" spans="1:13" s="335" customFormat="1" ht="24" outlineLevel="2" x14ac:dyDescent="0.2">
      <c r="A131" s="344">
        <v>5</v>
      </c>
      <c r="B131" s="370" t="s">
        <v>3583</v>
      </c>
      <c r="C131" s="371" t="s">
        <v>3856</v>
      </c>
      <c r="D131" s="372" t="s">
        <v>3857</v>
      </c>
      <c r="E131" s="372"/>
      <c r="F131" s="370" t="s">
        <v>3</v>
      </c>
      <c r="G131" s="373">
        <v>2</v>
      </c>
      <c r="H131" s="374"/>
      <c r="I131" s="375">
        <f t="shared" si="18"/>
        <v>0</v>
      </c>
      <c r="J131" s="367">
        <v>1.0000000000000001E-5</v>
      </c>
      <c r="K131" s="367">
        <f t="shared" si="19"/>
        <v>2.0000000000000002E-5</v>
      </c>
      <c r="L131" s="367">
        <v>0</v>
      </c>
      <c r="M131" s="367">
        <f t="shared" si="20"/>
        <v>0</v>
      </c>
    </row>
    <row r="132" spans="1:13" s="335" customFormat="1" ht="24" outlineLevel="2" x14ac:dyDescent="0.2">
      <c r="A132" s="344">
        <v>6</v>
      </c>
      <c r="B132" s="370" t="s">
        <v>3583</v>
      </c>
      <c r="C132" s="371" t="s">
        <v>3858</v>
      </c>
      <c r="D132" s="372" t="s">
        <v>3859</v>
      </c>
      <c r="E132" s="372"/>
      <c r="F132" s="370" t="s">
        <v>3</v>
      </c>
      <c r="G132" s="373">
        <v>2</v>
      </c>
      <c r="H132" s="374"/>
      <c r="I132" s="375">
        <f t="shared" si="18"/>
        <v>0</v>
      </c>
      <c r="J132" s="367">
        <v>1.0000000000000001E-5</v>
      </c>
      <c r="K132" s="367">
        <f t="shared" si="19"/>
        <v>2.0000000000000002E-5</v>
      </c>
      <c r="L132" s="367">
        <v>1E-3</v>
      </c>
      <c r="M132" s="367">
        <f t="shared" si="20"/>
        <v>2E-3</v>
      </c>
    </row>
    <row r="133" spans="1:13" s="335" customFormat="1" ht="24" outlineLevel="2" x14ac:dyDescent="0.2">
      <c r="A133" s="344">
        <v>7</v>
      </c>
      <c r="B133" s="370" t="s">
        <v>3583</v>
      </c>
      <c r="C133" s="371" t="s">
        <v>3860</v>
      </c>
      <c r="D133" s="372" t="s">
        <v>3861</v>
      </c>
      <c r="E133" s="372"/>
      <c r="F133" s="370" t="s">
        <v>3</v>
      </c>
      <c r="G133" s="373">
        <v>2</v>
      </c>
      <c r="H133" s="374"/>
      <c r="I133" s="375">
        <f t="shared" si="18"/>
        <v>0</v>
      </c>
      <c r="J133" s="367">
        <v>2.0000000000000002E-5</v>
      </c>
      <c r="K133" s="367">
        <f t="shared" si="19"/>
        <v>4.0000000000000003E-5</v>
      </c>
      <c r="L133" s="367">
        <v>1E-3</v>
      </c>
      <c r="M133" s="367">
        <f t="shared" si="20"/>
        <v>2E-3</v>
      </c>
    </row>
    <row r="134" spans="1:13" s="335" customFormat="1" ht="24" outlineLevel="2" x14ac:dyDescent="0.2">
      <c r="A134" s="344">
        <v>8</v>
      </c>
      <c r="B134" s="370" t="s">
        <v>3583</v>
      </c>
      <c r="C134" s="371" t="s">
        <v>3862</v>
      </c>
      <c r="D134" s="372" t="s">
        <v>3863</v>
      </c>
      <c r="E134" s="372"/>
      <c r="F134" s="370" t="s">
        <v>3</v>
      </c>
      <c r="G134" s="373">
        <v>2</v>
      </c>
      <c r="H134" s="374"/>
      <c r="I134" s="375">
        <f t="shared" si="18"/>
        <v>0</v>
      </c>
      <c r="J134" s="367">
        <v>1.0000000000000001E-5</v>
      </c>
      <c r="K134" s="367">
        <f t="shared" si="19"/>
        <v>2.0000000000000002E-5</v>
      </c>
      <c r="L134" s="367">
        <v>0</v>
      </c>
      <c r="M134" s="367">
        <f t="shared" si="20"/>
        <v>0</v>
      </c>
    </row>
    <row r="135" spans="1:13" s="335" customFormat="1" ht="24" outlineLevel="2" x14ac:dyDescent="0.2">
      <c r="A135" s="344">
        <v>9</v>
      </c>
      <c r="B135" s="370" t="s">
        <v>3583</v>
      </c>
      <c r="C135" s="371" t="s">
        <v>3864</v>
      </c>
      <c r="D135" s="372" t="s">
        <v>3865</v>
      </c>
      <c r="E135" s="372"/>
      <c r="F135" s="370" t="s">
        <v>3</v>
      </c>
      <c r="G135" s="373">
        <v>2</v>
      </c>
      <c r="H135" s="374"/>
      <c r="I135" s="375">
        <f t="shared" si="18"/>
        <v>0</v>
      </c>
      <c r="J135" s="367">
        <v>1.0000000000000001E-5</v>
      </c>
      <c r="K135" s="367">
        <f t="shared" si="19"/>
        <v>2.0000000000000002E-5</v>
      </c>
      <c r="L135" s="367">
        <v>0</v>
      </c>
      <c r="M135" s="367">
        <f t="shared" si="20"/>
        <v>0</v>
      </c>
    </row>
    <row r="136" spans="1:13" s="335" customFormat="1" ht="24" outlineLevel="2" x14ac:dyDescent="0.2">
      <c r="A136" s="344">
        <v>10</v>
      </c>
      <c r="B136" s="370" t="s">
        <v>3583</v>
      </c>
      <c r="C136" s="371" t="s">
        <v>3866</v>
      </c>
      <c r="D136" s="372" t="s">
        <v>3867</v>
      </c>
      <c r="E136" s="372"/>
      <c r="F136" s="370" t="s">
        <v>3</v>
      </c>
      <c r="G136" s="373">
        <v>2</v>
      </c>
      <c r="H136" s="374"/>
      <c r="I136" s="375">
        <f t="shared" si="18"/>
        <v>0</v>
      </c>
      <c r="J136" s="367">
        <v>2.0000000000000002E-5</v>
      </c>
      <c r="K136" s="367">
        <f t="shared" si="19"/>
        <v>4.0000000000000003E-5</v>
      </c>
      <c r="L136" s="367">
        <v>1E-3</v>
      </c>
      <c r="M136" s="367">
        <f t="shared" si="20"/>
        <v>2E-3</v>
      </c>
    </row>
    <row r="137" spans="1:13" s="335" customFormat="1" ht="24" outlineLevel="2" x14ac:dyDescent="0.2">
      <c r="A137" s="344">
        <v>11</v>
      </c>
      <c r="B137" s="370" t="s">
        <v>3583</v>
      </c>
      <c r="C137" s="371" t="s">
        <v>3868</v>
      </c>
      <c r="D137" s="372" t="s">
        <v>3869</v>
      </c>
      <c r="E137" s="372"/>
      <c r="F137" s="370" t="s">
        <v>3</v>
      </c>
      <c r="G137" s="373">
        <v>2</v>
      </c>
      <c r="H137" s="374"/>
      <c r="I137" s="375">
        <f t="shared" si="18"/>
        <v>0</v>
      </c>
      <c r="J137" s="367">
        <v>2.0000000000000002E-5</v>
      </c>
      <c r="K137" s="367">
        <f t="shared" si="19"/>
        <v>4.0000000000000003E-5</v>
      </c>
      <c r="L137" s="367">
        <v>1E-3</v>
      </c>
      <c r="M137" s="367">
        <f t="shared" si="20"/>
        <v>2E-3</v>
      </c>
    </row>
    <row r="138" spans="1:13" s="343" customFormat="1" outlineLevel="2" x14ac:dyDescent="0.2">
      <c r="A138" s="336">
        <v>12</v>
      </c>
      <c r="B138" s="337" t="s">
        <v>3586</v>
      </c>
      <c r="C138" s="338" t="s">
        <v>3870</v>
      </c>
      <c r="D138" s="339" t="s">
        <v>3871</v>
      </c>
      <c r="E138" s="339"/>
      <c r="F138" s="337" t="s">
        <v>6</v>
      </c>
      <c r="G138" s="340">
        <v>200</v>
      </c>
      <c r="H138" s="341"/>
      <c r="I138" s="342">
        <f t="shared" si="18"/>
        <v>0</v>
      </c>
      <c r="J138" s="368">
        <v>1E-3</v>
      </c>
      <c r="K138" s="368">
        <f t="shared" si="19"/>
        <v>0.2</v>
      </c>
      <c r="L138" s="368">
        <v>0</v>
      </c>
      <c r="M138" s="368">
        <f t="shared" si="20"/>
        <v>0</v>
      </c>
    </row>
    <row r="139" spans="1:13" s="335" customFormat="1" ht="24" outlineLevel="2" x14ac:dyDescent="0.2">
      <c r="A139" s="344">
        <v>13</v>
      </c>
      <c r="B139" s="329" t="s">
        <v>3583</v>
      </c>
      <c r="C139" s="330" t="s">
        <v>389</v>
      </c>
      <c r="D139" s="331" t="s">
        <v>1986</v>
      </c>
      <c r="E139" s="331"/>
      <c r="F139" s="329" t="s">
        <v>4</v>
      </c>
      <c r="G139" s="373">
        <v>0.78300000000000003</v>
      </c>
      <c r="H139" s="333"/>
      <c r="I139" s="334">
        <f t="shared" si="18"/>
        <v>0</v>
      </c>
      <c r="J139" s="367">
        <v>0</v>
      </c>
      <c r="K139" s="367">
        <f t="shared" si="19"/>
        <v>0</v>
      </c>
      <c r="L139" s="367">
        <v>0</v>
      </c>
      <c r="M139" s="367">
        <f t="shared" si="20"/>
        <v>0</v>
      </c>
    </row>
    <row r="140" spans="1:13" s="335" customFormat="1" ht="24" outlineLevel="2" x14ac:dyDescent="0.2">
      <c r="A140" s="344">
        <v>14</v>
      </c>
      <c r="B140" s="329" t="s">
        <v>3583</v>
      </c>
      <c r="C140" s="330" t="s">
        <v>391</v>
      </c>
      <c r="D140" s="331" t="s">
        <v>1953</v>
      </c>
      <c r="E140" s="331"/>
      <c r="F140" s="329" t="s">
        <v>4</v>
      </c>
      <c r="G140" s="373">
        <v>0.78300000000000003</v>
      </c>
      <c r="H140" s="333"/>
      <c r="I140" s="334">
        <f t="shared" si="18"/>
        <v>0</v>
      </c>
      <c r="J140" s="367">
        <v>0</v>
      </c>
      <c r="K140" s="367">
        <f t="shared" si="19"/>
        <v>0</v>
      </c>
      <c r="L140" s="367">
        <v>0</v>
      </c>
      <c r="M140" s="367">
        <f t="shared" si="20"/>
        <v>0</v>
      </c>
    </row>
    <row r="141" spans="1:13" s="335" customFormat="1" ht="24" outlineLevel="2" x14ac:dyDescent="0.2">
      <c r="A141" s="344">
        <v>15</v>
      </c>
      <c r="B141" s="329" t="s">
        <v>3583</v>
      </c>
      <c r="C141" s="330" t="s">
        <v>390</v>
      </c>
      <c r="D141" s="331" t="s">
        <v>1878</v>
      </c>
      <c r="E141" s="331"/>
      <c r="F141" s="329" t="s">
        <v>4</v>
      </c>
      <c r="G141" s="332">
        <f>G140*24</f>
        <v>18.792000000000002</v>
      </c>
      <c r="H141" s="333"/>
      <c r="I141" s="334">
        <f t="shared" si="18"/>
        <v>0</v>
      </c>
      <c r="J141" s="367">
        <v>0</v>
      </c>
      <c r="K141" s="367">
        <f t="shared" si="19"/>
        <v>0</v>
      </c>
      <c r="L141" s="367">
        <v>0</v>
      </c>
      <c r="M141" s="367">
        <f t="shared" si="20"/>
        <v>0</v>
      </c>
    </row>
    <row r="142" spans="1:13" s="335" customFormat="1" ht="24" outlineLevel="2" x14ac:dyDescent="0.2">
      <c r="A142" s="344">
        <v>16</v>
      </c>
      <c r="B142" s="329" t="s">
        <v>3583</v>
      </c>
      <c r="C142" s="330" t="s">
        <v>392</v>
      </c>
      <c r="D142" s="331" t="s">
        <v>1966</v>
      </c>
      <c r="E142" s="331"/>
      <c r="F142" s="329" t="s">
        <v>4</v>
      </c>
      <c r="G142" s="373">
        <v>0.78300000000000003</v>
      </c>
      <c r="H142" s="333"/>
      <c r="I142" s="334">
        <f t="shared" si="18"/>
        <v>0</v>
      </c>
      <c r="J142" s="367">
        <v>0</v>
      </c>
      <c r="K142" s="367">
        <f t="shared" si="19"/>
        <v>0</v>
      </c>
      <c r="L142" s="367">
        <v>0</v>
      </c>
      <c r="M142" s="367">
        <f t="shared" si="20"/>
        <v>0</v>
      </c>
    </row>
    <row r="143" spans="1:13" s="327" customFormat="1" ht="16.5" customHeight="1" outlineLevel="1" x14ac:dyDescent="0.2">
      <c r="A143" s="364"/>
      <c r="B143" s="323"/>
      <c r="C143" s="323"/>
      <c r="D143" s="323" t="s">
        <v>4104</v>
      </c>
      <c r="E143" s="365"/>
      <c r="F143" s="324"/>
      <c r="G143" s="325"/>
      <c r="H143" s="326"/>
      <c r="I143" s="326">
        <f>SUBTOTAL(9,I144:I220)</f>
        <v>0</v>
      </c>
      <c r="K143" s="327">
        <f>SUM(K144:K220)</f>
        <v>0.98948999999999998</v>
      </c>
      <c r="M143" s="327">
        <f>SUM(M144:M220)</f>
        <v>0</v>
      </c>
    </row>
    <row r="144" spans="1:13" s="335" customFormat="1" outlineLevel="2" x14ac:dyDescent="0.2">
      <c r="A144" s="369">
        <v>17</v>
      </c>
      <c r="B144" s="370" t="s">
        <v>3583</v>
      </c>
      <c r="C144" s="371" t="s">
        <v>3873</v>
      </c>
      <c r="D144" s="372" t="s">
        <v>3874</v>
      </c>
      <c r="E144" s="372"/>
      <c r="F144" s="370" t="s">
        <v>3</v>
      </c>
      <c r="G144" s="373">
        <v>36</v>
      </c>
      <c r="H144" s="374"/>
      <c r="I144" s="375">
        <f t="shared" ref="I144:I175" si="21">ROUND(H144*G144,2)</f>
        <v>0</v>
      </c>
      <c r="J144" s="367">
        <v>0</v>
      </c>
      <c r="K144" s="367">
        <f t="shared" ref="K144:K175" si="22">J144*G144</f>
        <v>0</v>
      </c>
      <c r="L144" s="367">
        <v>0</v>
      </c>
      <c r="M144" s="367">
        <f t="shared" ref="M144:M175" si="23">L144*G144</f>
        <v>0</v>
      </c>
    </row>
    <row r="145" spans="1:13" s="343" customFormat="1" ht="24" outlineLevel="2" x14ac:dyDescent="0.2">
      <c r="A145" s="376">
        <v>18</v>
      </c>
      <c r="B145" s="337" t="s">
        <v>3586</v>
      </c>
      <c r="C145" s="338" t="s">
        <v>3875</v>
      </c>
      <c r="D145" s="339" t="s">
        <v>3876</v>
      </c>
      <c r="E145" s="339" t="s">
        <v>4105</v>
      </c>
      <c r="F145" s="337" t="s">
        <v>3</v>
      </c>
      <c r="G145" s="340">
        <v>16</v>
      </c>
      <c r="H145" s="341"/>
      <c r="I145" s="342">
        <f t="shared" si="21"/>
        <v>0</v>
      </c>
      <c r="J145" s="368">
        <v>8.0000000000000007E-5</v>
      </c>
      <c r="K145" s="368">
        <f t="shared" si="22"/>
        <v>1.2800000000000001E-3</v>
      </c>
      <c r="L145" s="368">
        <v>0</v>
      </c>
      <c r="M145" s="368">
        <f t="shared" si="23"/>
        <v>0</v>
      </c>
    </row>
    <row r="146" spans="1:13" s="343" customFormat="1" outlineLevel="2" x14ac:dyDescent="0.2">
      <c r="A146" s="376">
        <v>19</v>
      </c>
      <c r="B146" s="337" t="s">
        <v>3586</v>
      </c>
      <c r="C146" s="338" t="s">
        <v>3877</v>
      </c>
      <c r="D146" s="339" t="s">
        <v>3878</v>
      </c>
      <c r="E146" s="339"/>
      <c r="F146" s="337" t="s">
        <v>3</v>
      </c>
      <c r="G146" s="340">
        <v>10</v>
      </c>
      <c r="H146" s="341"/>
      <c r="I146" s="342">
        <f t="shared" si="21"/>
        <v>0</v>
      </c>
      <c r="J146" s="368">
        <v>1.2999999999999999E-4</v>
      </c>
      <c r="K146" s="368">
        <f t="shared" si="22"/>
        <v>1.2999999999999999E-3</v>
      </c>
      <c r="L146" s="368">
        <v>0</v>
      </c>
      <c r="M146" s="368">
        <f t="shared" si="23"/>
        <v>0</v>
      </c>
    </row>
    <row r="147" spans="1:13" s="343" customFormat="1" outlineLevel="2" x14ac:dyDescent="0.2">
      <c r="A147" s="376">
        <v>20</v>
      </c>
      <c r="B147" s="337" t="s">
        <v>3586</v>
      </c>
      <c r="C147" s="338" t="s">
        <v>3879</v>
      </c>
      <c r="D147" s="339" t="s">
        <v>3880</v>
      </c>
      <c r="E147" s="339"/>
      <c r="F147" s="337" t="s">
        <v>3</v>
      </c>
      <c r="G147" s="340">
        <v>10</v>
      </c>
      <c r="H147" s="341"/>
      <c r="I147" s="342">
        <f t="shared" si="21"/>
        <v>0</v>
      </c>
      <c r="J147" s="368">
        <v>3.8999999999999999E-4</v>
      </c>
      <c r="K147" s="368">
        <f t="shared" si="22"/>
        <v>3.8999999999999998E-3</v>
      </c>
      <c r="L147" s="368">
        <v>0</v>
      </c>
      <c r="M147" s="368">
        <f t="shared" si="23"/>
        <v>0</v>
      </c>
    </row>
    <row r="148" spans="1:13" s="335" customFormat="1" outlineLevel="2" x14ac:dyDescent="0.2">
      <c r="A148" s="369">
        <v>21</v>
      </c>
      <c r="B148" s="370" t="s">
        <v>3583</v>
      </c>
      <c r="C148" s="371" t="s">
        <v>3881</v>
      </c>
      <c r="D148" s="372" t="s">
        <v>3882</v>
      </c>
      <c r="E148" s="372"/>
      <c r="F148" s="370" t="s">
        <v>26</v>
      </c>
      <c r="G148" s="373">
        <v>325</v>
      </c>
      <c r="H148" s="374"/>
      <c r="I148" s="375">
        <f t="shared" si="21"/>
        <v>0</v>
      </c>
      <c r="J148" s="367">
        <v>0</v>
      </c>
      <c r="K148" s="367">
        <f t="shared" si="22"/>
        <v>0</v>
      </c>
      <c r="L148" s="367">
        <v>0</v>
      </c>
      <c r="M148" s="367">
        <f t="shared" si="23"/>
        <v>0</v>
      </c>
    </row>
    <row r="149" spans="1:13" s="343" customFormat="1" outlineLevel="2" x14ac:dyDescent="0.2">
      <c r="A149" s="376">
        <v>22</v>
      </c>
      <c r="B149" s="337" t="s">
        <v>3586</v>
      </c>
      <c r="C149" s="338" t="s">
        <v>3883</v>
      </c>
      <c r="D149" s="339" t="s">
        <v>3884</v>
      </c>
      <c r="E149" s="339"/>
      <c r="F149" s="337" t="s">
        <v>26</v>
      </c>
      <c r="G149" s="340">
        <v>275</v>
      </c>
      <c r="H149" s="341"/>
      <c r="I149" s="342">
        <f t="shared" si="21"/>
        <v>0</v>
      </c>
      <c r="J149" s="368">
        <v>3.0000000000000001E-5</v>
      </c>
      <c r="K149" s="368">
        <f t="shared" si="22"/>
        <v>8.2500000000000004E-3</v>
      </c>
      <c r="L149" s="368">
        <v>0</v>
      </c>
      <c r="M149" s="368">
        <f t="shared" si="23"/>
        <v>0</v>
      </c>
    </row>
    <row r="150" spans="1:13" s="343" customFormat="1" ht="36" outlineLevel="2" x14ac:dyDescent="0.2">
      <c r="A150" s="376">
        <v>23</v>
      </c>
      <c r="B150" s="337" t="s">
        <v>3586</v>
      </c>
      <c r="C150" s="338" t="s">
        <v>3885</v>
      </c>
      <c r="D150" s="339" t="s">
        <v>3886</v>
      </c>
      <c r="E150" s="339" t="s">
        <v>3887</v>
      </c>
      <c r="F150" s="337" t="s">
        <v>26</v>
      </c>
      <c r="G150" s="340">
        <v>40</v>
      </c>
      <c r="H150" s="341"/>
      <c r="I150" s="342">
        <f t="shared" si="21"/>
        <v>0</v>
      </c>
      <c r="J150" s="368">
        <v>0</v>
      </c>
      <c r="K150" s="368">
        <f t="shared" si="22"/>
        <v>0</v>
      </c>
      <c r="L150" s="368">
        <v>0</v>
      </c>
      <c r="M150" s="368">
        <f t="shared" si="23"/>
        <v>0</v>
      </c>
    </row>
    <row r="151" spans="1:13" s="343" customFormat="1" ht="36" outlineLevel="2" x14ac:dyDescent="0.2">
      <c r="A151" s="376">
        <v>24</v>
      </c>
      <c r="B151" s="337" t="s">
        <v>3586</v>
      </c>
      <c r="C151" s="338" t="s">
        <v>3888</v>
      </c>
      <c r="D151" s="339" t="s">
        <v>3889</v>
      </c>
      <c r="E151" s="339" t="s">
        <v>3890</v>
      </c>
      <c r="F151" s="337" t="s">
        <v>26</v>
      </c>
      <c r="G151" s="340">
        <v>10</v>
      </c>
      <c r="H151" s="341"/>
      <c r="I151" s="342">
        <f t="shared" si="21"/>
        <v>0</v>
      </c>
      <c r="J151" s="368">
        <v>0</v>
      </c>
      <c r="K151" s="368">
        <f t="shared" si="22"/>
        <v>0</v>
      </c>
      <c r="L151" s="368">
        <v>0</v>
      </c>
      <c r="M151" s="368">
        <f t="shared" si="23"/>
        <v>0</v>
      </c>
    </row>
    <row r="152" spans="1:13" s="335" customFormat="1" outlineLevel="2" x14ac:dyDescent="0.2">
      <c r="A152" s="369">
        <v>25</v>
      </c>
      <c r="B152" s="370" t="s">
        <v>3583</v>
      </c>
      <c r="C152" s="371" t="s">
        <v>3891</v>
      </c>
      <c r="D152" s="372" t="s">
        <v>3892</v>
      </c>
      <c r="E152" s="372"/>
      <c r="F152" s="370" t="s">
        <v>26</v>
      </c>
      <c r="G152" s="373">
        <v>60</v>
      </c>
      <c r="H152" s="374"/>
      <c r="I152" s="375">
        <f t="shared" si="21"/>
        <v>0</v>
      </c>
      <c r="J152" s="367">
        <v>0</v>
      </c>
      <c r="K152" s="367">
        <f t="shared" si="22"/>
        <v>0</v>
      </c>
      <c r="L152" s="367">
        <v>0</v>
      </c>
      <c r="M152" s="367">
        <f t="shared" si="23"/>
        <v>0</v>
      </c>
    </row>
    <row r="153" spans="1:13" s="343" customFormat="1" ht="24" outlineLevel="2" x14ac:dyDescent="0.2">
      <c r="A153" s="376">
        <v>26</v>
      </c>
      <c r="B153" s="337" t="s">
        <v>3586</v>
      </c>
      <c r="C153" s="338" t="s">
        <v>3893</v>
      </c>
      <c r="D153" s="339" t="s">
        <v>3894</v>
      </c>
      <c r="E153" s="339"/>
      <c r="F153" s="337" t="s">
        <v>26</v>
      </c>
      <c r="G153" s="340">
        <v>60</v>
      </c>
      <c r="H153" s="341"/>
      <c r="I153" s="342">
        <f t="shared" si="21"/>
        <v>0</v>
      </c>
      <c r="J153" s="368">
        <v>1.3999999999999999E-4</v>
      </c>
      <c r="K153" s="368">
        <f t="shared" si="22"/>
        <v>8.3999999999999995E-3</v>
      </c>
      <c r="L153" s="368">
        <v>0</v>
      </c>
      <c r="M153" s="368">
        <f t="shared" si="23"/>
        <v>0</v>
      </c>
    </row>
    <row r="154" spans="1:13" s="335" customFormat="1" outlineLevel="2" x14ac:dyDescent="0.2">
      <c r="A154" s="369">
        <v>27</v>
      </c>
      <c r="B154" s="370" t="s">
        <v>3583</v>
      </c>
      <c r="C154" s="371" t="s">
        <v>3895</v>
      </c>
      <c r="D154" s="372" t="s">
        <v>3896</v>
      </c>
      <c r="E154" s="372"/>
      <c r="F154" s="370" t="s">
        <v>26</v>
      </c>
      <c r="G154" s="373">
        <v>5</v>
      </c>
      <c r="H154" s="374"/>
      <c r="I154" s="375">
        <f t="shared" si="21"/>
        <v>0</v>
      </c>
      <c r="J154" s="367">
        <v>0</v>
      </c>
      <c r="K154" s="367">
        <f t="shared" si="22"/>
        <v>0</v>
      </c>
      <c r="L154" s="367">
        <v>0</v>
      </c>
      <c r="M154" s="367">
        <f t="shared" si="23"/>
        <v>0</v>
      </c>
    </row>
    <row r="155" spans="1:13" s="343" customFormat="1" outlineLevel="2" x14ac:dyDescent="0.2">
      <c r="A155" s="376">
        <v>28</v>
      </c>
      <c r="B155" s="337" t="s">
        <v>3586</v>
      </c>
      <c r="C155" s="338" t="s">
        <v>3897</v>
      </c>
      <c r="D155" s="339" t="s">
        <v>3898</v>
      </c>
      <c r="E155" s="339"/>
      <c r="F155" s="337" t="s">
        <v>26</v>
      </c>
      <c r="G155" s="340">
        <v>5</v>
      </c>
      <c r="H155" s="341"/>
      <c r="I155" s="342">
        <f t="shared" si="21"/>
        <v>0</v>
      </c>
      <c r="J155" s="368">
        <v>1.1E-4</v>
      </c>
      <c r="K155" s="368">
        <f t="shared" si="22"/>
        <v>5.5000000000000003E-4</v>
      </c>
      <c r="L155" s="368">
        <v>0</v>
      </c>
      <c r="M155" s="368">
        <f t="shared" si="23"/>
        <v>0</v>
      </c>
    </row>
    <row r="156" spans="1:13" s="335" customFormat="1" ht="24" outlineLevel="2" x14ac:dyDescent="0.2">
      <c r="A156" s="369">
        <v>29</v>
      </c>
      <c r="B156" s="370" t="s">
        <v>3583</v>
      </c>
      <c r="C156" s="371" t="s">
        <v>3905</v>
      </c>
      <c r="D156" s="372" t="s">
        <v>3906</v>
      </c>
      <c r="E156" s="372"/>
      <c r="F156" s="370" t="s">
        <v>3</v>
      </c>
      <c r="G156" s="373">
        <v>250</v>
      </c>
      <c r="H156" s="374"/>
      <c r="I156" s="375">
        <f t="shared" si="21"/>
        <v>0</v>
      </c>
      <c r="J156" s="367">
        <v>0</v>
      </c>
      <c r="K156" s="367">
        <f t="shared" si="22"/>
        <v>0</v>
      </c>
      <c r="L156" s="367">
        <v>0</v>
      </c>
      <c r="M156" s="367">
        <f t="shared" si="23"/>
        <v>0</v>
      </c>
    </row>
    <row r="157" spans="1:13" s="343" customFormat="1" outlineLevel="2" x14ac:dyDescent="0.2">
      <c r="A157" s="376">
        <v>30</v>
      </c>
      <c r="B157" s="337" t="s">
        <v>3586</v>
      </c>
      <c r="C157" s="338" t="s">
        <v>3907</v>
      </c>
      <c r="D157" s="339" t="s">
        <v>3908</v>
      </c>
      <c r="E157" s="339"/>
      <c r="F157" s="337" t="s">
        <v>3</v>
      </c>
      <c r="G157" s="340">
        <v>250</v>
      </c>
      <c r="H157" s="341"/>
      <c r="I157" s="342">
        <f t="shared" si="21"/>
        <v>0</v>
      </c>
      <c r="J157" s="368">
        <v>3.8000000000000002E-4</v>
      </c>
      <c r="K157" s="368">
        <f t="shared" si="22"/>
        <v>9.5000000000000001E-2</v>
      </c>
      <c r="L157" s="368">
        <v>0</v>
      </c>
      <c r="M157" s="368">
        <f t="shared" si="23"/>
        <v>0</v>
      </c>
    </row>
    <row r="158" spans="1:13" s="335" customFormat="1" outlineLevel="2" x14ac:dyDescent="0.2">
      <c r="A158" s="369">
        <v>31</v>
      </c>
      <c r="B158" s="370" t="s">
        <v>3583</v>
      </c>
      <c r="C158" s="371" t="s">
        <v>4106</v>
      </c>
      <c r="D158" s="372" t="s">
        <v>4107</v>
      </c>
      <c r="E158" s="372"/>
      <c r="F158" s="370" t="s">
        <v>3</v>
      </c>
      <c r="G158" s="373">
        <v>75</v>
      </c>
      <c r="H158" s="374"/>
      <c r="I158" s="375">
        <f t="shared" si="21"/>
        <v>0</v>
      </c>
      <c r="J158" s="367">
        <v>0</v>
      </c>
      <c r="K158" s="367">
        <f t="shared" si="22"/>
        <v>0</v>
      </c>
      <c r="L158" s="367">
        <v>0</v>
      </c>
      <c r="M158" s="367">
        <f t="shared" si="23"/>
        <v>0</v>
      </c>
    </row>
    <row r="159" spans="1:13" s="343" customFormat="1" outlineLevel="2" x14ac:dyDescent="0.2">
      <c r="A159" s="376">
        <v>32</v>
      </c>
      <c r="B159" s="337" t="s">
        <v>3586</v>
      </c>
      <c r="C159" s="338" t="s">
        <v>4108</v>
      </c>
      <c r="D159" s="339" t="s">
        <v>4109</v>
      </c>
      <c r="E159" s="339"/>
      <c r="F159" s="337" t="s">
        <v>3</v>
      </c>
      <c r="G159" s="340">
        <v>75</v>
      </c>
      <c r="H159" s="341"/>
      <c r="I159" s="342">
        <f t="shared" si="21"/>
        <v>0</v>
      </c>
      <c r="J159" s="368">
        <v>5.5999999999999995E-4</v>
      </c>
      <c r="K159" s="368">
        <f t="shared" si="22"/>
        <v>4.1999999999999996E-2</v>
      </c>
      <c r="L159" s="368">
        <v>0</v>
      </c>
      <c r="M159" s="368">
        <f t="shared" si="23"/>
        <v>0</v>
      </c>
    </row>
    <row r="160" spans="1:13" s="335" customFormat="1" outlineLevel="2" x14ac:dyDescent="0.2">
      <c r="A160" s="369">
        <v>33</v>
      </c>
      <c r="B160" s="370" t="s">
        <v>3583</v>
      </c>
      <c r="C160" s="371" t="s">
        <v>4110</v>
      </c>
      <c r="D160" s="372" t="s">
        <v>4111</v>
      </c>
      <c r="E160" s="372"/>
      <c r="F160" s="370" t="s">
        <v>3</v>
      </c>
      <c r="G160" s="373">
        <v>40</v>
      </c>
      <c r="H160" s="374"/>
      <c r="I160" s="375">
        <f t="shared" si="21"/>
        <v>0</v>
      </c>
      <c r="J160" s="367">
        <v>0</v>
      </c>
      <c r="K160" s="367">
        <f t="shared" si="22"/>
        <v>0</v>
      </c>
      <c r="L160" s="367">
        <v>0</v>
      </c>
      <c r="M160" s="367">
        <f t="shared" si="23"/>
        <v>0</v>
      </c>
    </row>
    <row r="161" spans="1:13" s="343" customFormat="1" outlineLevel="2" x14ac:dyDescent="0.2">
      <c r="A161" s="376">
        <v>34</v>
      </c>
      <c r="B161" s="337" t="s">
        <v>3586</v>
      </c>
      <c r="C161" s="338" t="s">
        <v>4112</v>
      </c>
      <c r="D161" s="339" t="s">
        <v>4113</v>
      </c>
      <c r="E161" s="339"/>
      <c r="F161" s="337" t="s">
        <v>3</v>
      </c>
      <c r="G161" s="340">
        <v>40</v>
      </c>
      <c r="H161" s="341"/>
      <c r="I161" s="342">
        <f t="shared" si="21"/>
        <v>0</v>
      </c>
      <c r="J161" s="368">
        <v>7.2999999999999996E-4</v>
      </c>
      <c r="K161" s="368">
        <f t="shared" si="22"/>
        <v>2.9199999999999997E-2</v>
      </c>
      <c r="L161" s="368">
        <v>0</v>
      </c>
      <c r="M161" s="368">
        <f t="shared" si="23"/>
        <v>0</v>
      </c>
    </row>
    <row r="162" spans="1:13" s="335" customFormat="1" ht="24" outlineLevel="2" x14ac:dyDescent="0.2">
      <c r="A162" s="369">
        <v>35</v>
      </c>
      <c r="B162" s="370" t="s">
        <v>3583</v>
      </c>
      <c r="C162" s="371" t="s">
        <v>3909</v>
      </c>
      <c r="D162" s="372" t="s">
        <v>3910</v>
      </c>
      <c r="E162" s="372"/>
      <c r="F162" s="370" t="s">
        <v>3</v>
      </c>
      <c r="G162" s="373">
        <v>250</v>
      </c>
      <c r="H162" s="374"/>
      <c r="I162" s="375">
        <f t="shared" si="21"/>
        <v>0</v>
      </c>
      <c r="J162" s="367">
        <v>0</v>
      </c>
      <c r="K162" s="367">
        <f t="shared" si="22"/>
        <v>0</v>
      </c>
      <c r="L162" s="367">
        <v>0</v>
      </c>
      <c r="M162" s="367">
        <f t="shared" si="23"/>
        <v>0</v>
      </c>
    </row>
    <row r="163" spans="1:13" s="343" customFormat="1" outlineLevel="2" x14ac:dyDescent="0.2">
      <c r="A163" s="376">
        <v>36</v>
      </c>
      <c r="B163" s="337" t="s">
        <v>3586</v>
      </c>
      <c r="C163" s="338" t="s">
        <v>3911</v>
      </c>
      <c r="D163" s="339" t="s">
        <v>3912</v>
      </c>
      <c r="E163" s="339"/>
      <c r="F163" s="337" t="s">
        <v>3</v>
      </c>
      <c r="G163" s="340">
        <v>250</v>
      </c>
      <c r="H163" s="341"/>
      <c r="I163" s="342">
        <f t="shared" si="21"/>
        <v>0</v>
      </c>
      <c r="J163" s="368">
        <v>6.9999999999999994E-5</v>
      </c>
      <c r="K163" s="368">
        <f t="shared" si="22"/>
        <v>1.7499999999999998E-2</v>
      </c>
      <c r="L163" s="368">
        <v>0</v>
      </c>
      <c r="M163" s="368">
        <f t="shared" si="23"/>
        <v>0</v>
      </c>
    </row>
    <row r="164" spans="1:13" s="335" customFormat="1" ht="24" outlineLevel="2" x14ac:dyDescent="0.2">
      <c r="A164" s="369">
        <v>37</v>
      </c>
      <c r="B164" s="370" t="s">
        <v>3583</v>
      </c>
      <c r="C164" s="371" t="s">
        <v>3913</v>
      </c>
      <c r="D164" s="372" t="s">
        <v>3914</v>
      </c>
      <c r="E164" s="372"/>
      <c r="F164" s="370" t="s">
        <v>3</v>
      </c>
      <c r="G164" s="373">
        <v>600</v>
      </c>
      <c r="H164" s="374"/>
      <c r="I164" s="375">
        <f t="shared" si="21"/>
        <v>0</v>
      </c>
      <c r="J164" s="367">
        <v>0</v>
      </c>
      <c r="K164" s="367">
        <f t="shared" si="22"/>
        <v>0</v>
      </c>
      <c r="L164" s="367">
        <v>0</v>
      </c>
      <c r="M164" s="367">
        <f t="shared" si="23"/>
        <v>0</v>
      </c>
    </row>
    <row r="165" spans="1:13" s="343" customFormat="1" outlineLevel="2" x14ac:dyDescent="0.2">
      <c r="A165" s="376">
        <v>38</v>
      </c>
      <c r="B165" s="337" t="s">
        <v>3586</v>
      </c>
      <c r="C165" s="338" t="s">
        <v>3915</v>
      </c>
      <c r="D165" s="339" t="s">
        <v>3916</v>
      </c>
      <c r="E165" s="339"/>
      <c r="F165" s="337" t="s">
        <v>3</v>
      </c>
      <c r="G165" s="340">
        <v>600</v>
      </c>
      <c r="H165" s="341"/>
      <c r="I165" s="342">
        <f t="shared" si="21"/>
        <v>0</v>
      </c>
      <c r="J165" s="368">
        <v>1.2E-4</v>
      </c>
      <c r="K165" s="368">
        <f t="shared" si="22"/>
        <v>7.2000000000000008E-2</v>
      </c>
      <c r="L165" s="368">
        <v>0</v>
      </c>
      <c r="M165" s="368">
        <f t="shared" si="23"/>
        <v>0</v>
      </c>
    </row>
    <row r="166" spans="1:13" s="335" customFormat="1" ht="24" outlineLevel="2" x14ac:dyDescent="0.2">
      <c r="A166" s="369">
        <v>39</v>
      </c>
      <c r="B166" s="370" t="s">
        <v>3583</v>
      </c>
      <c r="C166" s="371" t="s">
        <v>3917</v>
      </c>
      <c r="D166" s="372" t="s">
        <v>3918</v>
      </c>
      <c r="E166" s="372"/>
      <c r="F166" s="370" t="s">
        <v>3</v>
      </c>
      <c r="G166" s="373">
        <v>1450</v>
      </c>
      <c r="H166" s="374"/>
      <c r="I166" s="375">
        <f t="shared" si="21"/>
        <v>0</v>
      </c>
      <c r="J166" s="367">
        <v>0</v>
      </c>
      <c r="K166" s="367">
        <f t="shared" si="22"/>
        <v>0</v>
      </c>
      <c r="L166" s="367">
        <v>0</v>
      </c>
      <c r="M166" s="367">
        <f t="shared" si="23"/>
        <v>0</v>
      </c>
    </row>
    <row r="167" spans="1:13" s="343" customFormat="1" outlineLevel="2" x14ac:dyDescent="0.2">
      <c r="A167" s="376">
        <v>40</v>
      </c>
      <c r="B167" s="337" t="s">
        <v>3586</v>
      </c>
      <c r="C167" s="338" t="s">
        <v>3919</v>
      </c>
      <c r="D167" s="339" t="s">
        <v>3920</v>
      </c>
      <c r="E167" s="339"/>
      <c r="F167" s="337" t="s">
        <v>3</v>
      </c>
      <c r="G167" s="340">
        <v>1450</v>
      </c>
      <c r="H167" s="341"/>
      <c r="I167" s="342">
        <f t="shared" si="21"/>
        <v>0</v>
      </c>
      <c r="J167" s="368">
        <v>1.7000000000000001E-4</v>
      </c>
      <c r="K167" s="368">
        <f t="shared" si="22"/>
        <v>0.24650000000000002</v>
      </c>
      <c r="L167" s="368">
        <v>0</v>
      </c>
      <c r="M167" s="368">
        <f t="shared" si="23"/>
        <v>0</v>
      </c>
    </row>
    <row r="168" spans="1:13" s="335" customFormat="1" ht="24" outlineLevel="2" x14ac:dyDescent="0.2">
      <c r="A168" s="369">
        <v>41</v>
      </c>
      <c r="B168" s="370" t="s">
        <v>3583</v>
      </c>
      <c r="C168" s="371" t="s">
        <v>3921</v>
      </c>
      <c r="D168" s="372" t="s">
        <v>3922</v>
      </c>
      <c r="E168" s="372"/>
      <c r="F168" s="370" t="s">
        <v>3</v>
      </c>
      <c r="G168" s="373">
        <v>2475</v>
      </c>
      <c r="H168" s="374"/>
      <c r="I168" s="375">
        <f t="shared" si="21"/>
        <v>0</v>
      </c>
      <c r="J168" s="367">
        <v>0</v>
      </c>
      <c r="K168" s="367">
        <f t="shared" si="22"/>
        <v>0</v>
      </c>
      <c r="L168" s="367">
        <v>0</v>
      </c>
      <c r="M168" s="367">
        <f t="shared" si="23"/>
        <v>0</v>
      </c>
    </row>
    <row r="169" spans="1:13" s="343" customFormat="1" outlineLevel="2" x14ac:dyDescent="0.2">
      <c r="A169" s="376">
        <v>42</v>
      </c>
      <c r="B169" s="337" t="s">
        <v>3586</v>
      </c>
      <c r="C169" s="338" t="s">
        <v>3923</v>
      </c>
      <c r="D169" s="339" t="s">
        <v>3924</v>
      </c>
      <c r="E169" s="339"/>
      <c r="F169" s="337" t="s">
        <v>3</v>
      </c>
      <c r="G169" s="340">
        <v>2350</v>
      </c>
      <c r="H169" s="341"/>
      <c r="I169" s="342">
        <f t="shared" si="21"/>
        <v>0</v>
      </c>
      <c r="J169" s="368">
        <v>1.6000000000000001E-4</v>
      </c>
      <c r="K169" s="368">
        <f t="shared" si="22"/>
        <v>0.37600000000000006</v>
      </c>
      <c r="L169" s="368">
        <v>0</v>
      </c>
      <c r="M169" s="368">
        <f t="shared" si="23"/>
        <v>0</v>
      </c>
    </row>
    <row r="170" spans="1:13" s="343" customFormat="1" outlineLevel="2" x14ac:dyDescent="0.2">
      <c r="A170" s="376">
        <v>43</v>
      </c>
      <c r="B170" s="337" t="s">
        <v>3586</v>
      </c>
      <c r="C170" s="338" t="s">
        <v>3925</v>
      </c>
      <c r="D170" s="339" t="s">
        <v>3926</v>
      </c>
      <c r="E170" s="339"/>
      <c r="F170" s="337" t="s">
        <v>3</v>
      </c>
      <c r="G170" s="340">
        <v>125</v>
      </c>
      <c r="H170" s="341"/>
      <c r="I170" s="342">
        <f t="shared" si="21"/>
        <v>0</v>
      </c>
      <c r="J170" s="368">
        <v>2.5000000000000001E-4</v>
      </c>
      <c r="K170" s="368">
        <f t="shared" si="22"/>
        <v>3.125E-2</v>
      </c>
      <c r="L170" s="368">
        <v>0</v>
      </c>
      <c r="M170" s="368">
        <f t="shared" si="23"/>
        <v>0</v>
      </c>
    </row>
    <row r="171" spans="1:13" s="335" customFormat="1" ht="24" outlineLevel="2" x14ac:dyDescent="0.2">
      <c r="A171" s="369">
        <v>44</v>
      </c>
      <c r="B171" s="370" t="s">
        <v>3583</v>
      </c>
      <c r="C171" s="371" t="s">
        <v>3927</v>
      </c>
      <c r="D171" s="372" t="s">
        <v>3928</v>
      </c>
      <c r="E171" s="372"/>
      <c r="F171" s="370" t="s">
        <v>3</v>
      </c>
      <c r="G171" s="373">
        <v>125</v>
      </c>
      <c r="H171" s="374"/>
      <c r="I171" s="375">
        <f t="shared" si="21"/>
        <v>0</v>
      </c>
      <c r="J171" s="367">
        <v>0</v>
      </c>
      <c r="K171" s="367">
        <f t="shared" si="22"/>
        <v>0</v>
      </c>
      <c r="L171" s="367">
        <v>0</v>
      </c>
      <c r="M171" s="367">
        <f t="shared" si="23"/>
        <v>0</v>
      </c>
    </row>
    <row r="172" spans="1:13" s="343" customFormat="1" outlineLevel="2" x14ac:dyDescent="0.2">
      <c r="A172" s="376">
        <v>45</v>
      </c>
      <c r="B172" s="337" t="s">
        <v>3586</v>
      </c>
      <c r="C172" s="338" t="s">
        <v>3929</v>
      </c>
      <c r="D172" s="339" t="s">
        <v>3930</v>
      </c>
      <c r="E172" s="339"/>
      <c r="F172" s="337" t="s">
        <v>3</v>
      </c>
      <c r="G172" s="340">
        <v>125</v>
      </c>
      <c r="H172" s="341"/>
      <c r="I172" s="342">
        <f t="shared" si="21"/>
        <v>0</v>
      </c>
      <c r="J172" s="368">
        <v>3.4000000000000002E-4</v>
      </c>
      <c r="K172" s="368">
        <f t="shared" si="22"/>
        <v>4.2500000000000003E-2</v>
      </c>
      <c r="L172" s="368">
        <v>0</v>
      </c>
      <c r="M172" s="368">
        <f t="shared" si="23"/>
        <v>0</v>
      </c>
    </row>
    <row r="173" spans="1:13" s="335" customFormat="1" outlineLevel="2" x14ac:dyDescent="0.2">
      <c r="A173" s="369">
        <v>46</v>
      </c>
      <c r="B173" s="370" t="s">
        <v>3583</v>
      </c>
      <c r="C173" s="371" t="s">
        <v>3931</v>
      </c>
      <c r="D173" s="372" t="s">
        <v>3932</v>
      </c>
      <c r="E173" s="372"/>
      <c r="F173" s="370" t="s">
        <v>3</v>
      </c>
      <c r="G173" s="373">
        <v>250</v>
      </c>
      <c r="H173" s="374"/>
      <c r="I173" s="375">
        <f t="shared" si="21"/>
        <v>0</v>
      </c>
      <c r="J173" s="367">
        <v>0</v>
      </c>
      <c r="K173" s="367">
        <f t="shared" si="22"/>
        <v>0</v>
      </c>
      <c r="L173" s="367">
        <v>0</v>
      </c>
      <c r="M173" s="367">
        <f t="shared" si="23"/>
        <v>0</v>
      </c>
    </row>
    <row r="174" spans="1:13" s="343" customFormat="1" outlineLevel="2" x14ac:dyDescent="0.2">
      <c r="A174" s="376">
        <v>47</v>
      </c>
      <c r="B174" s="337" t="s">
        <v>3586</v>
      </c>
      <c r="C174" s="338" t="s">
        <v>3933</v>
      </c>
      <c r="D174" s="339" t="s">
        <v>3934</v>
      </c>
      <c r="E174" s="339"/>
      <c r="F174" s="337" t="s">
        <v>3</v>
      </c>
      <c r="G174" s="340">
        <v>250</v>
      </c>
      <c r="H174" s="341"/>
      <c r="I174" s="342">
        <f t="shared" si="21"/>
        <v>0</v>
      </c>
      <c r="J174" s="368">
        <v>0</v>
      </c>
      <c r="K174" s="368">
        <f t="shared" si="22"/>
        <v>0</v>
      </c>
      <c r="L174" s="368">
        <v>0</v>
      </c>
      <c r="M174" s="368">
        <f t="shared" si="23"/>
        <v>0</v>
      </c>
    </row>
    <row r="175" spans="1:13" s="335" customFormat="1" ht="24" outlineLevel="2" x14ac:dyDescent="0.2">
      <c r="A175" s="369">
        <v>48</v>
      </c>
      <c r="B175" s="370" t="s">
        <v>3583</v>
      </c>
      <c r="C175" s="371" t="s">
        <v>4114</v>
      </c>
      <c r="D175" s="372" t="s">
        <v>4115</v>
      </c>
      <c r="E175" s="372"/>
      <c r="F175" s="370" t="s">
        <v>3</v>
      </c>
      <c r="G175" s="373">
        <v>65</v>
      </c>
      <c r="H175" s="374"/>
      <c r="I175" s="375">
        <f t="shared" si="21"/>
        <v>0</v>
      </c>
      <c r="J175" s="367">
        <v>0</v>
      </c>
      <c r="K175" s="367">
        <f t="shared" si="22"/>
        <v>0</v>
      </c>
      <c r="L175" s="367">
        <v>0</v>
      </c>
      <c r="M175" s="367">
        <f t="shared" si="23"/>
        <v>0</v>
      </c>
    </row>
    <row r="176" spans="1:13" s="343" customFormat="1" outlineLevel="2" x14ac:dyDescent="0.2">
      <c r="A176" s="376">
        <v>49</v>
      </c>
      <c r="B176" s="337" t="s">
        <v>3586</v>
      </c>
      <c r="C176" s="338" t="s">
        <v>4116</v>
      </c>
      <c r="D176" s="339" t="s">
        <v>4117</v>
      </c>
      <c r="E176" s="339"/>
      <c r="F176" s="337" t="s">
        <v>26</v>
      </c>
      <c r="G176" s="340">
        <v>65</v>
      </c>
      <c r="H176" s="341"/>
      <c r="I176" s="342">
        <f t="shared" ref="I176:I207" si="24">ROUND(H176*G176,2)</f>
        <v>0</v>
      </c>
      <c r="J176" s="368">
        <v>0</v>
      </c>
      <c r="K176" s="368">
        <f t="shared" ref="K176:K207" si="25">J176*G176</f>
        <v>0</v>
      </c>
      <c r="L176" s="368">
        <v>0</v>
      </c>
      <c r="M176" s="368">
        <f t="shared" ref="M176:M207" si="26">L176*G176</f>
        <v>0</v>
      </c>
    </row>
    <row r="177" spans="1:13" s="335" customFormat="1" ht="24" outlineLevel="2" x14ac:dyDescent="0.2">
      <c r="A177" s="369">
        <v>50</v>
      </c>
      <c r="B177" s="370" t="s">
        <v>3583</v>
      </c>
      <c r="C177" s="371" t="s">
        <v>4118</v>
      </c>
      <c r="D177" s="372" t="s">
        <v>4119</v>
      </c>
      <c r="E177" s="372"/>
      <c r="F177" s="370" t="s">
        <v>3</v>
      </c>
      <c r="G177" s="373">
        <v>40</v>
      </c>
      <c r="H177" s="374"/>
      <c r="I177" s="375">
        <f t="shared" si="24"/>
        <v>0</v>
      </c>
      <c r="J177" s="367">
        <v>0</v>
      </c>
      <c r="K177" s="367">
        <f t="shared" si="25"/>
        <v>0</v>
      </c>
      <c r="L177" s="367">
        <v>0</v>
      </c>
      <c r="M177" s="367">
        <f t="shared" si="26"/>
        <v>0</v>
      </c>
    </row>
    <row r="178" spans="1:13" s="343" customFormat="1" outlineLevel="2" x14ac:dyDescent="0.2">
      <c r="A178" s="376">
        <v>51</v>
      </c>
      <c r="B178" s="337" t="s">
        <v>3586</v>
      </c>
      <c r="C178" s="338" t="s">
        <v>4120</v>
      </c>
      <c r="D178" s="339" t="s">
        <v>4121</v>
      </c>
      <c r="E178" s="339"/>
      <c r="F178" s="337" t="s">
        <v>26</v>
      </c>
      <c r="G178" s="340">
        <v>40</v>
      </c>
      <c r="H178" s="341"/>
      <c r="I178" s="342">
        <f t="shared" si="24"/>
        <v>0</v>
      </c>
      <c r="J178" s="368">
        <v>0</v>
      </c>
      <c r="K178" s="368">
        <f t="shared" si="25"/>
        <v>0</v>
      </c>
      <c r="L178" s="368">
        <v>0</v>
      </c>
      <c r="M178" s="368">
        <f t="shared" si="26"/>
        <v>0</v>
      </c>
    </row>
    <row r="179" spans="1:13" s="335" customFormat="1" ht="24" outlineLevel="2" x14ac:dyDescent="0.2">
      <c r="A179" s="369">
        <v>52</v>
      </c>
      <c r="B179" s="370" t="s">
        <v>3583</v>
      </c>
      <c r="C179" s="371" t="s">
        <v>3943</v>
      </c>
      <c r="D179" s="372" t="s">
        <v>3944</v>
      </c>
      <c r="E179" s="372"/>
      <c r="F179" s="370" t="s">
        <v>3</v>
      </c>
      <c r="G179" s="373">
        <v>600</v>
      </c>
      <c r="H179" s="374"/>
      <c r="I179" s="375">
        <f t="shared" si="24"/>
        <v>0</v>
      </c>
      <c r="J179" s="367">
        <v>0</v>
      </c>
      <c r="K179" s="367">
        <f t="shared" si="25"/>
        <v>0</v>
      </c>
      <c r="L179" s="367">
        <v>0</v>
      </c>
      <c r="M179" s="367">
        <f t="shared" si="26"/>
        <v>0</v>
      </c>
    </row>
    <row r="180" spans="1:13" s="343" customFormat="1" ht="24" outlineLevel="2" x14ac:dyDescent="0.2">
      <c r="A180" s="376">
        <v>53</v>
      </c>
      <c r="B180" s="337" t="s">
        <v>3586</v>
      </c>
      <c r="C180" s="338" t="s">
        <v>3945</v>
      </c>
      <c r="D180" s="339" t="s">
        <v>3946</v>
      </c>
      <c r="E180" s="339" t="s">
        <v>3947</v>
      </c>
      <c r="F180" s="337" t="s">
        <v>3948</v>
      </c>
      <c r="G180" s="340">
        <v>6</v>
      </c>
      <c r="H180" s="341"/>
      <c r="I180" s="342">
        <f t="shared" si="24"/>
        <v>0</v>
      </c>
      <c r="J180" s="368">
        <v>0</v>
      </c>
      <c r="K180" s="368">
        <f t="shared" si="25"/>
        <v>0</v>
      </c>
      <c r="L180" s="368">
        <v>0</v>
      </c>
      <c r="M180" s="368">
        <f t="shared" si="26"/>
        <v>0</v>
      </c>
    </row>
    <row r="181" spans="1:13" s="335" customFormat="1" ht="24" outlineLevel="2" x14ac:dyDescent="0.2">
      <c r="A181" s="369">
        <v>54</v>
      </c>
      <c r="B181" s="370" t="s">
        <v>3583</v>
      </c>
      <c r="C181" s="371" t="s">
        <v>4122</v>
      </c>
      <c r="D181" s="372" t="s">
        <v>4123</v>
      </c>
      <c r="E181" s="372"/>
      <c r="F181" s="370" t="s">
        <v>3</v>
      </c>
      <c r="G181" s="373">
        <v>950</v>
      </c>
      <c r="H181" s="374"/>
      <c r="I181" s="375">
        <f t="shared" si="24"/>
        <v>0</v>
      </c>
      <c r="J181" s="367">
        <v>0</v>
      </c>
      <c r="K181" s="367">
        <f t="shared" si="25"/>
        <v>0</v>
      </c>
      <c r="L181" s="367">
        <v>0</v>
      </c>
      <c r="M181" s="367">
        <f t="shared" si="26"/>
        <v>0</v>
      </c>
    </row>
    <row r="182" spans="1:13" s="343" customFormat="1" outlineLevel="2" x14ac:dyDescent="0.2">
      <c r="A182" s="376">
        <v>55</v>
      </c>
      <c r="B182" s="337" t="s">
        <v>3586</v>
      </c>
      <c r="C182" s="338" t="s">
        <v>4124</v>
      </c>
      <c r="D182" s="339" t="s">
        <v>4125</v>
      </c>
      <c r="E182" s="339"/>
      <c r="F182" s="337" t="s">
        <v>26</v>
      </c>
      <c r="G182" s="340">
        <v>950</v>
      </c>
      <c r="H182" s="341"/>
      <c r="I182" s="342">
        <f t="shared" si="24"/>
        <v>0</v>
      </c>
      <c r="J182" s="368">
        <v>0</v>
      </c>
      <c r="K182" s="368">
        <f t="shared" si="25"/>
        <v>0</v>
      </c>
      <c r="L182" s="368">
        <v>0</v>
      </c>
      <c r="M182" s="368">
        <f t="shared" si="26"/>
        <v>0</v>
      </c>
    </row>
    <row r="183" spans="1:13" s="335" customFormat="1" ht="24" outlineLevel="2" x14ac:dyDescent="0.2">
      <c r="A183" s="369">
        <v>56</v>
      </c>
      <c r="B183" s="370" t="s">
        <v>3583</v>
      </c>
      <c r="C183" s="371" t="s">
        <v>4126</v>
      </c>
      <c r="D183" s="372" t="s">
        <v>4127</v>
      </c>
      <c r="E183" s="372"/>
      <c r="F183" s="370" t="s">
        <v>26</v>
      </c>
      <c r="G183" s="373">
        <v>3</v>
      </c>
      <c r="H183" s="374"/>
      <c r="I183" s="375">
        <f t="shared" si="24"/>
        <v>0</v>
      </c>
      <c r="J183" s="367">
        <v>0</v>
      </c>
      <c r="K183" s="367">
        <f t="shared" si="25"/>
        <v>0</v>
      </c>
      <c r="L183" s="367">
        <v>0</v>
      </c>
      <c r="M183" s="367">
        <f t="shared" si="26"/>
        <v>0</v>
      </c>
    </row>
    <row r="184" spans="1:13" s="343" customFormat="1" ht="36" outlineLevel="2" x14ac:dyDescent="0.2">
      <c r="A184" s="376">
        <v>57</v>
      </c>
      <c r="B184" s="337" t="s">
        <v>3586</v>
      </c>
      <c r="C184" s="338" t="s">
        <v>4128</v>
      </c>
      <c r="D184" s="339" t="s">
        <v>4129</v>
      </c>
      <c r="E184" s="339" t="s">
        <v>4130</v>
      </c>
      <c r="F184" s="337" t="s">
        <v>26</v>
      </c>
      <c r="G184" s="340">
        <v>3</v>
      </c>
      <c r="H184" s="341"/>
      <c r="I184" s="342">
        <f t="shared" si="24"/>
        <v>0</v>
      </c>
      <c r="J184" s="368">
        <v>0</v>
      </c>
      <c r="K184" s="368">
        <f t="shared" si="25"/>
        <v>0</v>
      </c>
      <c r="L184" s="368">
        <v>0</v>
      </c>
      <c r="M184" s="368">
        <f t="shared" si="26"/>
        <v>0</v>
      </c>
    </row>
    <row r="185" spans="1:13" s="343" customFormat="1" outlineLevel="2" x14ac:dyDescent="0.2">
      <c r="A185" s="376">
        <v>58</v>
      </c>
      <c r="B185" s="337" t="s">
        <v>3586</v>
      </c>
      <c r="C185" s="338" t="s">
        <v>4131</v>
      </c>
      <c r="D185" s="339" t="s">
        <v>4132</v>
      </c>
      <c r="E185" s="339" t="s">
        <v>4133</v>
      </c>
      <c r="F185" s="337" t="s">
        <v>26</v>
      </c>
      <c r="G185" s="340">
        <v>3</v>
      </c>
      <c r="H185" s="341"/>
      <c r="I185" s="342">
        <f t="shared" si="24"/>
        <v>0</v>
      </c>
      <c r="J185" s="368">
        <v>0</v>
      </c>
      <c r="K185" s="368">
        <f t="shared" si="25"/>
        <v>0</v>
      </c>
      <c r="L185" s="368">
        <v>0</v>
      </c>
      <c r="M185" s="368">
        <f t="shared" si="26"/>
        <v>0</v>
      </c>
    </row>
    <row r="186" spans="1:13" s="335" customFormat="1" outlineLevel="2" x14ac:dyDescent="0.2">
      <c r="A186" s="369">
        <v>59</v>
      </c>
      <c r="B186" s="370" t="s">
        <v>3583</v>
      </c>
      <c r="C186" s="371" t="s">
        <v>4134</v>
      </c>
      <c r="D186" s="372" t="s">
        <v>4135</v>
      </c>
      <c r="E186" s="372"/>
      <c r="F186" s="370" t="s">
        <v>26</v>
      </c>
      <c r="G186" s="373">
        <v>1</v>
      </c>
      <c r="H186" s="374"/>
      <c r="I186" s="375">
        <f t="shared" si="24"/>
        <v>0</v>
      </c>
      <c r="J186" s="367">
        <v>0</v>
      </c>
      <c r="K186" s="367">
        <f t="shared" si="25"/>
        <v>0</v>
      </c>
      <c r="L186" s="367">
        <v>0</v>
      </c>
      <c r="M186" s="367">
        <f t="shared" si="26"/>
        <v>0</v>
      </c>
    </row>
    <row r="187" spans="1:13" s="343" customFormat="1" outlineLevel="2" x14ac:dyDescent="0.2">
      <c r="A187" s="376">
        <v>60</v>
      </c>
      <c r="B187" s="337" t="s">
        <v>3586</v>
      </c>
      <c r="C187" s="338" t="s">
        <v>4136</v>
      </c>
      <c r="D187" s="339" t="s">
        <v>4137</v>
      </c>
      <c r="E187" s="339" t="s">
        <v>4138</v>
      </c>
      <c r="F187" s="337" t="s">
        <v>3607</v>
      </c>
      <c r="G187" s="340">
        <v>1</v>
      </c>
      <c r="H187" s="341"/>
      <c r="I187" s="342">
        <f t="shared" si="24"/>
        <v>0</v>
      </c>
      <c r="J187" s="368">
        <v>0</v>
      </c>
      <c r="K187" s="368">
        <f t="shared" si="25"/>
        <v>0</v>
      </c>
      <c r="L187" s="368">
        <v>0</v>
      </c>
      <c r="M187" s="368">
        <f t="shared" si="26"/>
        <v>0</v>
      </c>
    </row>
    <row r="188" spans="1:13" s="335" customFormat="1" ht="24" outlineLevel="2" x14ac:dyDescent="0.2">
      <c r="A188" s="369">
        <v>61</v>
      </c>
      <c r="B188" s="370" t="s">
        <v>3583</v>
      </c>
      <c r="C188" s="371" t="s">
        <v>3957</v>
      </c>
      <c r="D188" s="372" t="s">
        <v>3958</v>
      </c>
      <c r="E188" s="372"/>
      <c r="F188" s="370" t="s">
        <v>26</v>
      </c>
      <c r="G188" s="373">
        <v>48</v>
      </c>
      <c r="H188" s="374"/>
      <c r="I188" s="375">
        <f t="shared" si="24"/>
        <v>0</v>
      </c>
      <c r="J188" s="367">
        <v>0</v>
      </c>
      <c r="K188" s="367">
        <f t="shared" si="25"/>
        <v>0</v>
      </c>
      <c r="L188" s="367">
        <v>0</v>
      </c>
      <c r="M188" s="367">
        <f t="shared" si="26"/>
        <v>0</v>
      </c>
    </row>
    <row r="189" spans="1:13" s="343" customFormat="1" outlineLevel="2" x14ac:dyDescent="0.2">
      <c r="A189" s="376">
        <v>62</v>
      </c>
      <c r="B189" s="337" t="s">
        <v>3586</v>
      </c>
      <c r="C189" s="338" t="s">
        <v>3959</v>
      </c>
      <c r="D189" s="339" t="s">
        <v>3960</v>
      </c>
      <c r="E189" s="339" t="s">
        <v>4139</v>
      </c>
      <c r="F189" s="337" t="s">
        <v>26</v>
      </c>
      <c r="G189" s="340">
        <v>48</v>
      </c>
      <c r="H189" s="341"/>
      <c r="I189" s="342">
        <f t="shared" si="24"/>
        <v>0</v>
      </c>
      <c r="J189" s="368">
        <v>0</v>
      </c>
      <c r="K189" s="368">
        <f t="shared" si="25"/>
        <v>0</v>
      </c>
      <c r="L189" s="368">
        <v>0</v>
      </c>
      <c r="M189" s="368">
        <f t="shared" si="26"/>
        <v>0</v>
      </c>
    </row>
    <row r="190" spans="1:13" s="343" customFormat="1" ht="24" outlineLevel="2" x14ac:dyDescent="0.2">
      <c r="A190" s="376">
        <v>63</v>
      </c>
      <c r="B190" s="337" t="s">
        <v>3586</v>
      </c>
      <c r="C190" s="338" t="s">
        <v>3962</v>
      </c>
      <c r="D190" s="339" t="s">
        <v>4140</v>
      </c>
      <c r="E190" s="339" t="s">
        <v>4141</v>
      </c>
      <c r="F190" s="337" t="s">
        <v>26</v>
      </c>
      <c r="G190" s="340">
        <v>88</v>
      </c>
      <c r="H190" s="341"/>
      <c r="I190" s="342">
        <f t="shared" si="24"/>
        <v>0</v>
      </c>
      <c r="J190" s="368">
        <v>0</v>
      </c>
      <c r="K190" s="368">
        <f t="shared" si="25"/>
        <v>0</v>
      </c>
      <c r="L190" s="368">
        <v>0</v>
      </c>
      <c r="M190" s="368">
        <f t="shared" si="26"/>
        <v>0</v>
      </c>
    </row>
    <row r="191" spans="1:13" s="335" customFormat="1" outlineLevel="2" x14ac:dyDescent="0.2">
      <c r="A191" s="369">
        <v>64</v>
      </c>
      <c r="B191" s="370" t="s">
        <v>3583</v>
      </c>
      <c r="C191" s="371" t="s">
        <v>4142</v>
      </c>
      <c r="D191" s="372" t="s">
        <v>4143</v>
      </c>
      <c r="E191" s="372"/>
      <c r="F191" s="370" t="s">
        <v>26</v>
      </c>
      <c r="G191" s="373">
        <v>8</v>
      </c>
      <c r="H191" s="374"/>
      <c r="I191" s="375">
        <f t="shared" si="24"/>
        <v>0</v>
      </c>
      <c r="J191" s="367">
        <v>0</v>
      </c>
      <c r="K191" s="367">
        <f t="shared" si="25"/>
        <v>0</v>
      </c>
      <c r="L191" s="367">
        <v>0</v>
      </c>
      <c r="M191" s="367">
        <f t="shared" si="26"/>
        <v>0</v>
      </c>
    </row>
    <row r="192" spans="1:13" s="343" customFormat="1" outlineLevel="2" x14ac:dyDescent="0.2">
      <c r="A192" s="376">
        <v>65</v>
      </c>
      <c r="B192" s="337" t="s">
        <v>3586</v>
      </c>
      <c r="C192" s="338" t="s">
        <v>4144</v>
      </c>
      <c r="D192" s="339" t="s">
        <v>4145</v>
      </c>
      <c r="E192" s="339" t="s">
        <v>4146</v>
      </c>
      <c r="F192" s="337" t="s">
        <v>26</v>
      </c>
      <c r="G192" s="340">
        <v>8</v>
      </c>
      <c r="H192" s="341"/>
      <c r="I192" s="342">
        <f t="shared" si="24"/>
        <v>0</v>
      </c>
      <c r="J192" s="368">
        <v>6.0000000000000002E-5</v>
      </c>
      <c r="K192" s="368">
        <f t="shared" si="25"/>
        <v>4.8000000000000001E-4</v>
      </c>
      <c r="L192" s="368">
        <v>0</v>
      </c>
      <c r="M192" s="368">
        <f t="shared" si="26"/>
        <v>0</v>
      </c>
    </row>
    <row r="193" spans="1:13" s="343" customFormat="1" outlineLevel="2" x14ac:dyDescent="0.2">
      <c r="A193" s="376">
        <v>66</v>
      </c>
      <c r="B193" s="337" t="s">
        <v>3586</v>
      </c>
      <c r="C193" s="338" t="s">
        <v>4147</v>
      </c>
      <c r="D193" s="339" t="s">
        <v>4148</v>
      </c>
      <c r="E193" s="339" t="s">
        <v>4149</v>
      </c>
      <c r="F193" s="337" t="s">
        <v>26</v>
      </c>
      <c r="G193" s="340">
        <v>48</v>
      </c>
      <c r="H193" s="341"/>
      <c r="I193" s="342">
        <f t="shared" si="24"/>
        <v>0</v>
      </c>
      <c r="J193" s="368">
        <v>6.0000000000000002E-5</v>
      </c>
      <c r="K193" s="368">
        <f t="shared" si="25"/>
        <v>2.8800000000000002E-3</v>
      </c>
      <c r="L193" s="368">
        <v>0</v>
      </c>
      <c r="M193" s="368">
        <f t="shared" si="26"/>
        <v>0</v>
      </c>
    </row>
    <row r="194" spans="1:13" s="343" customFormat="1" outlineLevel="2" x14ac:dyDescent="0.2">
      <c r="A194" s="376">
        <v>67</v>
      </c>
      <c r="B194" s="337" t="s">
        <v>3586</v>
      </c>
      <c r="C194" s="338" t="s">
        <v>4150</v>
      </c>
      <c r="D194" s="339" t="s">
        <v>4151</v>
      </c>
      <c r="E194" s="339" t="s">
        <v>4149</v>
      </c>
      <c r="F194" s="337" t="s">
        <v>26</v>
      </c>
      <c r="G194" s="340">
        <v>16</v>
      </c>
      <c r="H194" s="341"/>
      <c r="I194" s="342">
        <f t="shared" si="24"/>
        <v>0</v>
      </c>
      <c r="J194" s="368">
        <v>6.0000000000000002E-5</v>
      </c>
      <c r="K194" s="368">
        <f t="shared" si="25"/>
        <v>9.6000000000000002E-4</v>
      </c>
      <c r="L194" s="368">
        <v>0</v>
      </c>
      <c r="M194" s="368">
        <f t="shared" si="26"/>
        <v>0</v>
      </c>
    </row>
    <row r="195" spans="1:13" s="335" customFormat="1" ht="24" outlineLevel="2" x14ac:dyDescent="0.2">
      <c r="A195" s="369">
        <v>68</v>
      </c>
      <c r="B195" s="370" t="s">
        <v>3583</v>
      </c>
      <c r="C195" s="371" t="s">
        <v>3965</v>
      </c>
      <c r="D195" s="372" t="s">
        <v>3966</v>
      </c>
      <c r="E195" s="372"/>
      <c r="F195" s="370" t="s">
        <v>26</v>
      </c>
      <c r="G195" s="373">
        <v>159</v>
      </c>
      <c r="H195" s="374"/>
      <c r="I195" s="375">
        <f t="shared" si="24"/>
        <v>0</v>
      </c>
      <c r="J195" s="367">
        <v>0</v>
      </c>
      <c r="K195" s="367">
        <f t="shared" si="25"/>
        <v>0</v>
      </c>
      <c r="L195" s="367">
        <v>0</v>
      </c>
      <c r="M195" s="367">
        <f t="shared" si="26"/>
        <v>0</v>
      </c>
    </row>
    <row r="196" spans="1:13" s="343" customFormat="1" outlineLevel="2" x14ac:dyDescent="0.2">
      <c r="A196" s="376">
        <v>69</v>
      </c>
      <c r="B196" s="337" t="s">
        <v>3586</v>
      </c>
      <c r="C196" s="338" t="s">
        <v>3967</v>
      </c>
      <c r="D196" s="339" t="s">
        <v>3968</v>
      </c>
      <c r="E196" s="339"/>
      <c r="F196" s="337" t="s">
        <v>26</v>
      </c>
      <c r="G196" s="340">
        <v>159</v>
      </c>
      <c r="H196" s="341"/>
      <c r="I196" s="342">
        <f t="shared" si="24"/>
        <v>0</v>
      </c>
      <c r="J196" s="368">
        <v>6.0000000000000002E-5</v>
      </c>
      <c r="K196" s="368">
        <f t="shared" si="25"/>
        <v>9.5399999999999999E-3</v>
      </c>
      <c r="L196" s="368">
        <v>0</v>
      </c>
      <c r="M196" s="368">
        <f t="shared" si="26"/>
        <v>0</v>
      </c>
    </row>
    <row r="197" spans="1:13" s="439" customFormat="1" outlineLevel="2" x14ac:dyDescent="0.2">
      <c r="A197" s="431">
        <v>70</v>
      </c>
      <c r="B197" s="432" t="s">
        <v>3583</v>
      </c>
      <c r="C197" s="433" t="s">
        <v>3994</v>
      </c>
      <c r="D197" s="434" t="s">
        <v>3995</v>
      </c>
      <c r="E197" s="434"/>
      <c r="F197" s="432" t="s">
        <v>26</v>
      </c>
      <c r="G197" s="435">
        <v>4</v>
      </c>
      <c r="H197" s="436"/>
      <c r="I197" s="437">
        <f t="shared" si="24"/>
        <v>0</v>
      </c>
      <c r="J197" s="438">
        <v>0</v>
      </c>
      <c r="K197" s="438">
        <f t="shared" si="25"/>
        <v>0</v>
      </c>
      <c r="L197" s="438">
        <v>0</v>
      </c>
      <c r="M197" s="438">
        <f t="shared" si="26"/>
        <v>0</v>
      </c>
    </row>
    <row r="198" spans="1:13" s="421" customFormat="1" ht="24" outlineLevel="2" x14ac:dyDescent="0.2">
      <c r="A198" s="413">
        <v>71</v>
      </c>
      <c r="B198" s="414" t="s">
        <v>3586</v>
      </c>
      <c r="C198" s="415" t="s">
        <v>3999</v>
      </c>
      <c r="D198" s="416" t="s">
        <v>4000</v>
      </c>
      <c r="E198" s="416" t="s">
        <v>4152</v>
      </c>
      <c r="F198" s="414" t="s">
        <v>26</v>
      </c>
      <c r="G198" s="417">
        <v>4</v>
      </c>
      <c r="H198" s="418"/>
      <c r="I198" s="419">
        <f t="shared" si="24"/>
        <v>0</v>
      </c>
      <c r="J198" s="420">
        <v>0</v>
      </c>
      <c r="K198" s="420">
        <f t="shared" si="25"/>
        <v>0</v>
      </c>
      <c r="L198" s="420">
        <v>0</v>
      </c>
      <c r="M198" s="420">
        <f t="shared" si="26"/>
        <v>0</v>
      </c>
    </row>
    <row r="199" spans="1:13" s="439" customFormat="1" outlineLevel="2" x14ac:dyDescent="0.2">
      <c r="A199" s="431">
        <v>72</v>
      </c>
      <c r="B199" s="432" t="s">
        <v>3583</v>
      </c>
      <c r="C199" s="433" t="s">
        <v>4153</v>
      </c>
      <c r="D199" s="434" t="s">
        <v>4154</v>
      </c>
      <c r="E199" s="434"/>
      <c r="F199" s="432" t="s">
        <v>3</v>
      </c>
      <c r="G199" s="435">
        <v>110</v>
      </c>
      <c r="H199" s="436"/>
      <c r="I199" s="437">
        <f t="shared" si="24"/>
        <v>0</v>
      </c>
      <c r="J199" s="438">
        <v>0</v>
      </c>
      <c r="K199" s="438">
        <f t="shared" si="25"/>
        <v>0</v>
      </c>
      <c r="L199" s="438">
        <v>0</v>
      </c>
      <c r="M199" s="438">
        <f t="shared" si="26"/>
        <v>0</v>
      </c>
    </row>
    <row r="200" spans="1:13" s="421" customFormat="1" ht="120" outlineLevel="2" x14ac:dyDescent="0.2">
      <c r="A200" s="413">
        <v>73</v>
      </c>
      <c r="B200" s="414" t="s">
        <v>3586</v>
      </c>
      <c r="C200" s="415" t="s">
        <v>4155</v>
      </c>
      <c r="D200" s="416" t="s">
        <v>4156</v>
      </c>
      <c r="E200" s="416" t="s">
        <v>4157</v>
      </c>
      <c r="F200" s="414" t="s">
        <v>3</v>
      </c>
      <c r="G200" s="417">
        <v>110</v>
      </c>
      <c r="H200" s="418"/>
      <c r="I200" s="419">
        <f t="shared" si="24"/>
        <v>0</v>
      </c>
      <c r="J200" s="420">
        <v>0</v>
      </c>
      <c r="K200" s="420">
        <f t="shared" si="25"/>
        <v>0</v>
      </c>
      <c r="L200" s="420">
        <v>0</v>
      </c>
      <c r="M200" s="420">
        <f t="shared" si="26"/>
        <v>0</v>
      </c>
    </row>
    <row r="201" spans="1:13" s="421" customFormat="1" outlineLevel="2" x14ac:dyDescent="0.2">
      <c r="A201" s="413">
        <v>74</v>
      </c>
      <c r="B201" s="414" t="s">
        <v>3586</v>
      </c>
      <c r="C201" s="415" t="s">
        <v>4158</v>
      </c>
      <c r="D201" s="416" t="s">
        <v>4159</v>
      </c>
      <c r="E201" s="416"/>
      <c r="F201" s="414" t="s">
        <v>26</v>
      </c>
      <c r="G201" s="417">
        <v>9</v>
      </c>
      <c r="H201" s="418"/>
      <c r="I201" s="419">
        <f t="shared" si="24"/>
        <v>0</v>
      </c>
      <c r="J201" s="420">
        <v>0</v>
      </c>
      <c r="K201" s="420">
        <f t="shared" si="25"/>
        <v>0</v>
      </c>
      <c r="L201" s="420">
        <v>0</v>
      </c>
      <c r="M201" s="420">
        <f t="shared" si="26"/>
        <v>0</v>
      </c>
    </row>
    <row r="202" spans="1:13" s="421" customFormat="1" outlineLevel="2" x14ac:dyDescent="0.2">
      <c r="A202" s="413">
        <v>75</v>
      </c>
      <c r="B202" s="414" t="s">
        <v>3586</v>
      </c>
      <c r="C202" s="415" t="s">
        <v>4160</v>
      </c>
      <c r="D202" s="416" t="s">
        <v>4159</v>
      </c>
      <c r="E202" s="416"/>
      <c r="F202" s="414" t="s">
        <v>26</v>
      </c>
      <c r="G202" s="417">
        <v>9</v>
      </c>
      <c r="H202" s="418"/>
      <c r="I202" s="419">
        <f t="shared" si="24"/>
        <v>0</v>
      </c>
      <c r="J202" s="420">
        <v>0</v>
      </c>
      <c r="K202" s="420">
        <f t="shared" si="25"/>
        <v>0</v>
      </c>
      <c r="L202" s="420">
        <v>0</v>
      </c>
      <c r="M202" s="420">
        <f t="shared" si="26"/>
        <v>0</v>
      </c>
    </row>
    <row r="203" spans="1:13" s="421" customFormat="1" outlineLevel="2" x14ac:dyDescent="0.2">
      <c r="A203" s="413">
        <v>76</v>
      </c>
      <c r="B203" s="414" t="s">
        <v>3586</v>
      </c>
      <c r="C203" s="415" t="s">
        <v>4161</v>
      </c>
      <c r="D203" s="416" t="s">
        <v>4159</v>
      </c>
      <c r="E203" s="416"/>
      <c r="F203" s="414" t="s">
        <v>26</v>
      </c>
      <c r="G203" s="417">
        <v>100</v>
      </c>
      <c r="H203" s="418"/>
      <c r="I203" s="419">
        <f t="shared" si="24"/>
        <v>0</v>
      </c>
      <c r="J203" s="420">
        <v>0</v>
      </c>
      <c r="K203" s="420">
        <f t="shared" si="25"/>
        <v>0</v>
      </c>
      <c r="L203" s="420">
        <v>0</v>
      </c>
      <c r="M203" s="420">
        <f t="shared" si="26"/>
        <v>0</v>
      </c>
    </row>
    <row r="204" spans="1:13" s="465" customFormat="1" outlineLevel="2" x14ac:dyDescent="0.2">
      <c r="A204" s="457">
        <v>77</v>
      </c>
      <c r="B204" s="458" t="s">
        <v>3583</v>
      </c>
      <c r="C204" s="459" t="s">
        <v>4002</v>
      </c>
      <c r="D204" s="460" t="s">
        <v>4003</v>
      </c>
      <c r="E204" s="460"/>
      <c r="F204" s="458" t="s">
        <v>26</v>
      </c>
      <c r="G204" s="461">
        <v>175</v>
      </c>
      <c r="H204" s="462"/>
      <c r="I204" s="463">
        <f t="shared" si="24"/>
        <v>0</v>
      </c>
      <c r="J204" s="464">
        <v>0</v>
      </c>
      <c r="K204" s="464">
        <f t="shared" si="25"/>
        <v>0</v>
      </c>
      <c r="L204" s="464">
        <v>0</v>
      </c>
      <c r="M204" s="464">
        <f t="shared" si="26"/>
        <v>0</v>
      </c>
    </row>
    <row r="205" spans="1:13" s="412" customFormat="1" ht="48" outlineLevel="2" x14ac:dyDescent="0.2">
      <c r="A205" s="404">
        <v>78</v>
      </c>
      <c r="B205" s="405" t="s">
        <v>3586</v>
      </c>
      <c r="C205" s="406" t="s">
        <v>4162</v>
      </c>
      <c r="D205" s="407" t="s">
        <v>4005</v>
      </c>
      <c r="E205" s="407" t="s">
        <v>4006</v>
      </c>
      <c r="F205" s="405" t="s">
        <v>26</v>
      </c>
      <c r="G205" s="408">
        <v>12</v>
      </c>
      <c r="H205" s="409"/>
      <c r="I205" s="410">
        <f t="shared" si="24"/>
        <v>0</v>
      </c>
      <c r="J205" s="411">
        <v>0</v>
      </c>
      <c r="K205" s="411">
        <f t="shared" si="25"/>
        <v>0</v>
      </c>
      <c r="L205" s="411">
        <v>0</v>
      </c>
      <c r="M205" s="411">
        <f t="shared" si="26"/>
        <v>0</v>
      </c>
    </row>
    <row r="206" spans="1:13" s="412" customFormat="1" ht="48" outlineLevel="2" x14ac:dyDescent="0.2">
      <c r="A206" s="404">
        <v>79</v>
      </c>
      <c r="B206" s="405" t="s">
        <v>3586</v>
      </c>
      <c r="C206" s="406" t="s">
        <v>4163</v>
      </c>
      <c r="D206" s="407" t="s">
        <v>4008</v>
      </c>
      <c r="E206" s="407" t="s">
        <v>4009</v>
      </c>
      <c r="F206" s="405" t="s">
        <v>26</v>
      </c>
      <c r="G206" s="408">
        <v>5</v>
      </c>
      <c r="H206" s="409"/>
      <c r="I206" s="410">
        <f t="shared" si="24"/>
        <v>0</v>
      </c>
      <c r="J206" s="411">
        <v>0</v>
      </c>
      <c r="K206" s="411">
        <f t="shared" si="25"/>
        <v>0</v>
      </c>
      <c r="L206" s="411">
        <v>0</v>
      </c>
      <c r="M206" s="411">
        <f t="shared" si="26"/>
        <v>0</v>
      </c>
    </row>
    <row r="207" spans="1:13" s="412" customFormat="1" ht="48" outlineLevel="2" x14ac:dyDescent="0.2">
      <c r="A207" s="404">
        <v>80</v>
      </c>
      <c r="B207" s="405" t="s">
        <v>3586</v>
      </c>
      <c r="C207" s="406" t="s">
        <v>4004</v>
      </c>
      <c r="D207" s="407" t="s">
        <v>4164</v>
      </c>
      <c r="E207" s="407" t="s">
        <v>4165</v>
      </c>
      <c r="F207" s="405" t="s">
        <v>26</v>
      </c>
      <c r="G207" s="408">
        <v>90</v>
      </c>
      <c r="H207" s="409"/>
      <c r="I207" s="410">
        <f t="shared" si="24"/>
        <v>0</v>
      </c>
      <c r="J207" s="411">
        <v>0</v>
      </c>
      <c r="K207" s="411">
        <f t="shared" si="25"/>
        <v>0</v>
      </c>
      <c r="L207" s="411">
        <v>0</v>
      </c>
      <c r="M207" s="411">
        <f t="shared" si="26"/>
        <v>0</v>
      </c>
    </row>
    <row r="208" spans="1:13" s="412" customFormat="1" ht="48" outlineLevel="2" x14ac:dyDescent="0.2">
      <c r="A208" s="404">
        <v>81</v>
      </c>
      <c r="B208" s="405" t="s">
        <v>3586</v>
      </c>
      <c r="C208" s="406" t="s">
        <v>4007</v>
      </c>
      <c r="D208" s="407" t="s">
        <v>4166</v>
      </c>
      <c r="E208" s="407" t="s">
        <v>4167</v>
      </c>
      <c r="F208" s="405" t="s">
        <v>26</v>
      </c>
      <c r="G208" s="408">
        <v>14</v>
      </c>
      <c r="H208" s="409"/>
      <c r="I208" s="410">
        <f t="shared" ref="I208:I220" si="27">ROUND(H208*G208,2)</f>
        <v>0</v>
      </c>
      <c r="J208" s="411">
        <v>0</v>
      </c>
      <c r="K208" s="411">
        <f t="shared" ref="K208:K220" si="28">J208*G208</f>
        <v>0</v>
      </c>
      <c r="L208" s="411">
        <v>0</v>
      </c>
      <c r="M208" s="411">
        <f t="shared" ref="M208:M220" si="29">L208*G208</f>
        <v>0</v>
      </c>
    </row>
    <row r="209" spans="1:13" s="412" customFormat="1" ht="48" outlineLevel="2" x14ac:dyDescent="0.2">
      <c r="A209" s="404">
        <v>82</v>
      </c>
      <c r="B209" s="405" t="s">
        <v>3586</v>
      </c>
      <c r="C209" s="406" t="s">
        <v>4010</v>
      </c>
      <c r="D209" s="407" t="s">
        <v>4168</v>
      </c>
      <c r="E209" s="407" t="s">
        <v>4169</v>
      </c>
      <c r="F209" s="405" t="s">
        <v>26</v>
      </c>
      <c r="G209" s="408">
        <v>10</v>
      </c>
      <c r="H209" s="409"/>
      <c r="I209" s="410">
        <f t="shared" si="27"/>
        <v>0</v>
      </c>
      <c r="J209" s="411">
        <v>0</v>
      </c>
      <c r="K209" s="411">
        <f t="shared" si="28"/>
        <v>0</v>
      </c>
      <c r="L209" s="411">
        <v>0</v>
      </c>
      <c r="M209" s="411">
        <f t="shared" si="29"/>
        <v>0</v>
      </c>
    </row>
    <row r="210" spans="1:13" s="412" customFormat="1" ht="48" outlineLevel="2" x14ac:dyDescent="0.2">
      <c r="A210" s="404">
        <v>83</v>
      </c>
      <c r="B210" s="405" t="s">
        <v>3586</v>
      </c>
      <c r="C210" s="406" t="s">
        <v>4013</v>
      </c>
      <c r="D210" s="407" t="s">
        <v>4170</v>
      </c>
      <c r="E210" s="407" t="s">
        <v>4171</v>
      </c>
      <c r="F210" s="405" t="s">
        <v>26</v>
      </c>
      <c r="G210" s="408">
        <v>8</v>
      </c>
      <c r="H210" s="409"/>
      <c r="I210" s="410">
        <f t="shared" si="27"/>
        <v>0</v>
      </c>
      <c r="J210" s="411">
        <v>0</v>
      </c>
      <c r="K210" s="411">
        <f t="shared" si="28"/>
        <v>0</v>
      </c>
      <c r="L210" s="411">
        <v>0</v>
      </c>
      <c r="M210" s="411">
        <f t="shared" si="29"/>
        <v>0</v>
      </c>
    </row>
    <row r="211" spans="1:13" s="412" customFormat="1" ht="48" outlineLevel="2" x14ac:dyDescent="0.2">
      <c r="A211" s="404">
        <v>84</v>
      </c>
      <c r="B211" s="405" t="s">
        <v>3586</v>
      </c>
      <c r="C211" s="406" t="s">
        <v>4016</v>
      </c>
      <c r="D211" s="407" t="s">
        <v>4017</v>
      </c>
      <c r="E211" s="407" t="s">
        <v>4018</v>
      </c>
      <c r="F211" s="405" t="s">
        <v>26</v>
      </c>
      <c r="G211" s="408">
        <v>2</v>
      </c>
      <c r="H211" s="409"/>
      <c r="I211" s="410">
        <f t="shared" si="27"/>
        <v>0</v>
      </c>
      <c r="J211" s="411">
        <v>0</v>
      </c>
      <c r="K211" s="411">
        <f t="shared" si="28"/>
        <v>0</v>
      </c>
      <c r="L211" s="411">
        <v>0</v>
      </c>
      <c r="M211" s="411">
        <f t="shared" si="29"/>
        <v>0</v>
      </c>
    </row>
    <row r="212" spans="1:13" s="421" customFormat="1" ht="36" outlineLevel="2" x14ac:dyDescent="0.2">
      <c r="A212" s="413">
        <v>85</v>
      </c>
      <c r="B212" s="414" t="s">
        <v>3586</v>
      </c>
      <c r="C212" s="415" t="s">
        <v>4172</v>
      </c>
      <c r="D212" s="416" t="s">
        <v>4173</v>
      </c>
      <c r="E212" s="416" t="s">
        <v>4174</v>
      </c>
      <c r="F212" s="414" t="s">
        <v>26</v>
      </c>
      <c r="G212" s="417">
        <v>10</v>
      </c>
      <c r="H212" s="418"/>
      <c r="I212" s="419">
        <f t="shared" si="27"/>
        <v>0</v>
      </c>
      <c r="J212" s="420">
        <v>0</v>
      </c>
      <c r="K212" s="420">
        <f t="shared" si="28"/>
        <v>0</v>
      </c>
      <c r="L212" s="420">
        <v>0</v>
      </c>
      <c r="M212" s="420">
        <f t="shared" si="29"/>
        <v>0</v>
      </c>
    </row>
    <row r="213" spans="1:13" s="421" customFormat="1" ht="36" outlineLevel="2" x14ac:dyDescent="0.2">
      <c r="A213" s="413">
        <v>86</v>
      </c>
      <c r="B213" s="414" t="s">
        <v>3586</v>
      </c>
      <c r="C213" s="415" t="s">
        <v>4175</v>
      </c>
      <c r="D213" s="416" t="s">
        <v>4176</v>
      </c>
      <c r="E213" s="416" t="s">
        <v>4177</v>
      </c>
      <c r="F213" s="414" t="s">
        <v>26</v>
      </c>
      <c r="G213" s="417">
        <v>1</v>
      </c>
      <c r="H213" s="418"/>
      <c r="I213" s="419">
        <f t="shared" si="27"/>
        <v>0</v>
      </c>
      <c r="J213" s="420">
        <v>0</v>
      </c>
      <c r="K213" s="420">
        <f t="shared" si="28"/>
        <v>0</v>
      </c>
      <c r="L213" s="420">
        <v>0</v>
      </c>
      <c r="M213" s="420">
        <f t="shared" si="29"/>
        <v>0</v>
      </c>
    </row>
    <row r="214" spans="1:13" s="421" customFormat="1" ht="36" outlineLevel="2" x14ac:dyDescent="0.2">
      <c r="A214" s="413">
        <v>87</v>
      </c>
      <c r="B214" s="414" t="s">
        <v>3586</v>
      </c>
      <c r="C214" s="415" t="s">
        <v>4178</v>
      </c>
      <c r="D214" s="416" t="s">
        <v>4179</v>
      </c>
      <c r="E214" s="416" t="s">
        <v>4180</v>
      </c>
      <c r="F214" s="414" t="s">
        <v>26</v>
      </c>
      <c r="G214" s="417">
        <v>2</v>
      </c>
      <c r="H214" s="418"/>
      <c r="I214" s="419">
        <f t="shared" si="27"/>
        <v>0</v>
      </c>
      <c r="J214" s="420">
        <v>0</v>
      </c>
      <c r="K214" s="420">
        <f t="shared" si="28"/>
        <v>0</v>
      </c>
      <c r="L214" s="420">
        <v>0</v>
      </c>
      <c r="M214" s="420">
        <f t="shared" si="29"/>
        <v>0</v>
      </c>
    </row>
    <row r="215" spans="1:13" s="421" customFormat="1" ht="36" outlineLevel="2" x14ac:dyDescent="0.2">
      <c r="A215" s="413">
        <v>88</v>
      </c>
      <c r="B215" s="414" t="s">
        <v>3586</v>
      </c>
      <c r="C215" s="415" t="s">
        <v>4181</v>
      </c>
      <c r="D215" s="416" t="s">
        <v>4182</v>
      </c>
      <c r="E215" s="416" t="s">
        <v>4183</v>
      </c>
      <c r="F215" s="414" t="s">
        <v>26</v>
      </c>
      <c r="G215" s="417">
        <v>2</v>
      </c>
      <c r="H215" s="418"/>
      <c r="I215" s="419">
        <f t="shared" si="27"/>
        <v>0</v>
      </c>
      <c r="J215" s="420">
        <v>0</v>
      </c>
      <c r="K215" s="420">
        <f t="shared" si="28"/>
        <v>0</v>
      </c>
      <c r="L215" s="420">
        <v>0</v>
      </c>
      <c r="M215" s="420">
        <f t="shared" si="29"/>
        <v>0</v>
      </c>
    </row>
    <row r="216" spans="1:13" s="421" customFormat="1" ht="72" outlineLevel="2" x14ac:dyDescent="0.2">
      <c r="A216" s="413">
        <v>89</v>
      </c>
      <c r="B216" s="414" t="s">
        <v>3586</v>
      </c>
      <c r="C216" s="415" t="s">
        <v>4184</v>
      </c>
      <c r="D216" s="416" t="s">
        <v>4185</v>
      </c>
      <c r="E216" s="416" t="s">
        <v>4186</v>
      </c>
      <c r="F216" s="414" t="s">
        <v>26</v>
      </c>
      <c r="G216" s="417">
        <v>2</v>
      </c>
      <c r="H216" s="418"/>
      <c r="I216" s="419">
        <f t="shared" si="27"/>
        <v>0</v>
      </c>
      <c r="J216" s="420">
        <v>0</v>
      </c>
      <c r="K216" s="420">
        <f t="shared" si="28"/>
        <v>0</v>
      </c>
      <c r="L216" s="420">
        <v>0</v>
      </c>
      <c r="M216" s="420">
        <f t="shared" si="29"/>
        <v>0</v>
      </c>
    </row>
    <row r="217" spans="1:13" s="421" customFormat="1" ht="48" outlineLevel="2" x14ac:dyDescent="0.2">
      <c r="A217" s="413">
        <v>90</v>
      </c>
      <c r="B217" s="414" t="s">
        <v>3586</v>
      </c>
      <c r="C217" s="415" t="s">
        <v>4187</v>
      </c>
      <c r="D217" s="416" t="s">
        <v>4188</v>
      </c>
      <c r="E217" s="416" t="s">
        <v>4189</v>
      </c>
      <c r="F217" s="414" t="s">
        <v>26</v>
      </c>
      <c r="G217" s="417">
        <v>17</v>
      </c>
      <c r="H217" s="418"/>
      <c r="I217" s="419">
        <f t="shared" si="27"/>
        <v>0</v>
      </c>
      <c r="J217" s="420">
        <v>0</v>
      </c>
      <c r="K217" s="420">
        <f t="shared" si="28"/>
        <v>0</v>
      </c>
      <c r="L217" s="420">
        <v>0</v>
      </c>
      <c r="M217" s="420">
        <f t="shared" si="29"/>
        <v>0</v>
      </c>
    </row>
    <row r="218" spans="1:13" s="456" customFormat="1" outlineLevel="2" x14ac:dyDescent="0.2">
      <c r="A218" s="448">
        <v>91</v>
      </c>
      <c r="B218" s="449" t="s">
        <v>3586</v>
      </c>
      <c r="C218" s="450" t="s">
        <v>4034</v>
      </c>
      <c r="D218" s="451" t="s">
        <v>4035</v>
      </c>
      <c r="E218" s="451"/>
      <c r="F218" s="449" t="s">
        <v>3607</v>
      </c>
      <c r="G218" s="452">
        <v>20</v>
      </c>
      <c r="H218" s="453"/>
      <c r="I218" s="454">
        <f t="shared" si="27"/>
        <v>0</v>
      </c>
      <c r="J218" s="455">
        <v>0</v>
      </c>
      <c r="K218" s="455">
        <f t="shared" si="28"/>
        <v>0</v>
      </c>
      <c r="L218" s="455">
        <v>0</v>
      </c>
      <c r="M218" s="455">
        <f t="shared" si="29"/>
        <v>0</v>
      </c>
    </row>
    <row r="219" spans="1:13" s="456" customFormat="1" outlineLevel="2" x14ac:dyDescent="0.2">
      <c r="A219" s="448">
        <v>92</v>
      </c>
      <c r="B219" s="449" t="s">
        <v>3586</v>
      </c>
      <c r="C219" s="450" t="s">
        <v>4036</v>
      </c>
      <c r="D219" s="451" t="s">
        <v>4037</v>
      </c>
      <c r="E219" s="451"/>
      <c r="F219" s="449" t="s">
        <v>3607</v>
      </c>
      <c r="G219" s="452">
        <v>121</v>
      </c>
      <c r="H219" s="453"/>
      <c r="I219" s="454">
        <f t="shared" si="27"/>
        <v>0</v>
      </c>
      <c r="J219" s="455">
        <v>0</v>
      </c>
      <c r="K219" s="455">
        <f t="shared" si="28"/>
        <v>0</v>
      </c>
      <c r="L219" s="455">
        <v>0</v>
      </c>
      <c r="M219" s="455">
        <f t="shared" si="29"/>
        <v>0</v>
      </c>
    </row>
    <row r="220" spans="1:13" s="456" customFormat="1" outlineLevel="2" x14ac:dyDescent="0.2">
      <c r="A220" s="448">
        <v>93</v>
      </c>
      <c r="B220" s="449" t="s">
        <v>3586</v>
      </c>
      <c r="C220" s="450" t="s">
        <v>4190</v>
      </c>
      <c r="D220" s="451" t="s">
        <v>4191</v>
      </c>
      <c r="E220" s="451"/>
      <c r="F220" s="449" t="s">
        <v>26</v>
      </c>
      <c r="G220" s="452">
        <v>13</v>
      </c>
      <c r="H220" s="453"/>
      <c r="I220" s="454">
        <f t="shared" si="27"/>
        <v>0</v>
      </c>
      <c r="J220" s="455">
        <v>0</v>
      </c>
      <c r="K220" s="455">
        <f t="shared" si="28"/>
        <v>0</v>
      </c>
      <c r="L220" s="455">
        <v>0</v>
      </c>
      <c r="M220" s="455">
        <f t="shared" si="29"/>
        <v>0</v>
      </c>
    </row>
    <row r="221" spans="1:13" s="327" customFormat="1" ht="16.5" customHeight="1" outlineLevel="1" x14ac:dyDescent="0.2">
      <c r="A221" s="364"/>
      <c r="B221" s="323"/>
      <c r="C221" s="323"/>
      <c r="D221" s="323" t="s">
        <v>4192</v>
      </c>
      <c r="E221" s="365"/>
      <c r="F221" s="324"/>
      <c r="G221" s="325"/>
      <c r="H221" s="326"/>
      <c r="I221" s="326">
        <f>SUBTOTAL(9,I222:I232)</f>
        <v>0</v>
      </c>
      <c r="K221" s="327">
        <f>SUM(K222:K232)</f>
        <v>0</v>
      </c>
      <c r="M221" s="327">
        <f>SUM(M222:M232)</f>
        <v>0</v>
      </c>
    </row>
    <row r="222" spans="1:13" s="465" customFormat="1" ht="24" outlineLevel="2" x14ac:dyDescent="0.2">
      <c r="A222" s="457">
        <v>94</v>
      </c>
      <c r="B222" s="458" t="s">
        <v>3583</v>
      </c>
      <c r="C222" s="459" t="s">
        <v>4043</v>
      </c>
      <c r="D222" s="460" t="s">
        <v>4044</v>
      </c>
      <c r="E222" s="460" t="s">
        <v>4045</v>
      </c>
      <c r="F222" s="458" t="s">
        <v>24</v>
      </c>
      <c r="G222" s="461">
        <v>30</v>
      </c>
      <c r="H222" s="462"/>
      <c r="I222" s="463">
        <f t="shared" ref="I222:I232" si="30">ROUND(H222*G222,2)</f>
        <v>0</v>
      </c>
      <c r="J222" s="464">
        <v>0</v>
      </c>
      <c r="K222" s="464">
        <f t="shared" ref="K222:K232" si="31">J222*G222</f>
        <v>0</v>
      </c>
      <c r="L222" s="464">
        <v>0</v>
      </c>
      <c r="M222" s="464">
        <f t="shared" ref="M222:M232" si="32">L222*G222</f>
        <v>0</v>
      </c>
    </row>
    <row r="223" spans="1:13" s="465" customFormat="1" ht="24" outlineLevel="2" x14ac:dyDescent="0.2">
      <c r="A223" s="457">
        <v>95</v>
      </c>
      <c r="B223" s="458" t="s">
        <v>3583</v>
      </c>
      <c r="C223" s="459" t="s">
        <v>4046</v>
      </c>
      <c r="D223" s="460" t="s">
        <v>4047</v>
      </c>
      <c r="E223" s="460" t="s">
        <v>4045</v>
      </c>
      <c r="F223" s="458" t="s">
        <v>24</v>
      </c>
      <c r="G223" s="461">
        <v>16</v>
      </c>
      <c r="H223" s="462"/>
      <c r="I223" s="463">
        <f t="shared" si="30"/>
        <v>0</v>
      </c>
      <c r="J223" s="464">
        <v>0</v>
      </c>
      <c r="K223" s="464">
        <f t="shared" si="31"/>
        <v>0</v>
      </c>
      <c r="L223" s="464">
        <v>0</v>
      </c>
      <c r="M223" s="464">
        <f t="shared" si="32"/>
        <v>0</v>
      </c>
    </row>
    <row r="224" spans="1:13" s="465" customFormat="1" outlineLevel="2" x14ac:dyDescent="0.2">
      <c r="A224" s="457">
        <v>96</v>
      </c>
      <c r="B224" s="458" t="s">
        <v>3583</v>
      </c>
      <c r="C224" s="459" t="s">
        <v>4049</v>
      </c>
      <c r="D224" s="460" t="s">
        <v>4050</v>
      </c>
      <c r="E224" s="460"/>
      <c r="F224" s="458" t="s">
        <v>24</v>
      </c>
      <c r="G224" s="461">
        <v>45</v>
      </c>
      <c r="H224" s="462"/>
      <c r="I224" s="463">
        <f t="shared" si="30"/>
        <v>0</v>
      </c>
      <c r="J224" s="464">
        <v>0</v>
      </c>
      <c r="K224" s="464">
        <f t="shared" si="31"/>
        <v>0</v>
      </c>
      <c r="L224" s="464">
        <v>0</v>
      </c>
      <c r="M224" s="464">
        <f t="shared" si="32"/>
        <v>0</v>
      </c>
    </row>
    <row r="225" spans="1:13" s="430" customFormat="1" outlineLevel="2" x14ac:dyDescent="0.2">
      <c r="A225" s="422">
        <v>97</v>
      </c>
      <c r="B225" s="423" t="s">
        <v>3583</v>
      </c>
      <c r="C225" s="424" t="s">
        <v>4193</v>
      </c>
      <c r="D225" s="425" t="s">
        <v>4194</v>
      </c>
      <c r="E225" s="425"/>
      <c r="F225" s="423" t="s">
        <v>24</v>
      </c>
      <c r="G225" s="426">
        <v>14</v>
      </c>
      <c r="H225" s="427"/>
      <c r="I225" s="428">
        <f t="shared" si="30"/>
        <v>0</v>
      </c>
      <c r="J225" s="429">
        <v>0</v>
      </c>
      <c r="K225" s="429">
        <f t="shared" si="31"/>
        <v>0</v>
      </c>
      <c r="L225" s="429">
        <v>0</v>
      </c>
      <c r="M225" s="429">
        <f t="shared" si="32"/>
        <v>0</v>
      </c>
    </row>
    <row r="226" spans="1:13" s="465" customFormat="1" outlineLevel="2" x14ac:dyDescent="0.2">
      <c r="A226" s="457">
        <v>98</v>
      </c>
      <c r="B226" s="458" t="s">
        <v>3583</v>
      </c>
      <c r="C226" s="459" t="s">
        <v>4051</v>
      </c>
      <c r="D226" s="460" t="s">
        <v>4052</v>
      </c>
      <c r="E226" s="460"/>
      <c r="F226" s="458" t="s">
        <v>26</v>
      </c>
      <c r="G226" s="461">
        <v>27</v>
      </c>
      <c r="H226" s="462"/>
      <c r="I226" s="463">
        <f t="shared" si="30"/>
        <v>0</v>
      </c>
      <c r="J226" s="464">
        <v>0</v>
      </c>
      <c r="K226" s="464">
        <f t="shared" si="31"/>
        <v>0</v>
      </c>
      <c r="L226" s="464">
        <v>0</v>
      </c>
      <c r="M226" s="464">
        <f t="shared" si="32"/>
        <v>0</v>
      </c>
    </row>
    <row r="227" spans="1:13" s="456" customFormat="1" ht="60" outlineLevel="2" x14ac:dyDescent="0.2">
      <c r="A227" s="448">
        <v>99</v>
      </c>
      <c r="B227" s="449" t="s">
        <v>3586</v>
      </c>
      <c r="C227" s="450" t="s">
        <v>4053</v>
      </c>
      <c r="D227" s="451" t="s">
        <v>4054</v>
      </c>
      <c r="E227" s="451" t="s">
        <v>4055</v>
      </c>
      <c r="F227" s="449" t="s">
        <v>3607</v>
      </c>
      <c r="G227" s="452">
        <v>27</v>
      </c>
      <c r="H227" s="453"/>
      <c r="I227" s="454">
        <f t="shared" si="30"/>
        <v>0</v>
      </c>
      <c r="J227" s="455">
        <v>0</v>
      </c>
      <c r="K227" s="455">
        <f t="shared" si="31"/>
        <v>0</v>
      </c>
      <c r="L227" s="455">
        <v>0</v>
      </c>
      <c r="M227" s="455">
        <f t="shared" si="32"/>
        <v>0</v>
      </c>
    </row>
    <row r="228" spans="1:13" s="465" customFormat="1" outlineLevel="2" x14ac:dyDescent="0.2">
      <c r="A228" s="457">
        <v>100</v>
      </c>
      <c r="B228" s="458" t="s">
        <v>3583</v>
      </c>
      <c r="C228" s="459" t="s">
        <v>4056</v>
      </c>
      <c r="D228" s="460" t="s">
        <v>4057</v>
      </c>
      <c r="E228" s="460"/>
      <c r="F228" s="458" t="s">
        <v>26</v>
      </c>
      <c r="G228" s="461">
        <v>13</v>
      </c>
      <c r="H228" s="462"/>
      <c r="I228" s="463">
        <f t="shared" si="30"/>
        <v>0</v>
      </c>
      <c r="J228" s="464">
        <v>0</v>
      </c>
      <c r="K228" s="464">
        <f t="shared" si="31"/>
        <v>0</v>
      </c>
      <c r="L228" s="464">
        <v>0</v>
      </c>
      <c r="M228" s="464">
        <f t="shared" si="32"/>
        <v>0</v>
      </c>
    </row>
    <row r="229" spans="1:13" s="456" customFormat="1" ht="48" outlineLevel="2" x14ac:dyDescent="0.2">
      <c r="A229" s="448">
        <v>101</v>
      </c>
      <c r="B229" s="449" t="s">
        <v>3586</v>
      </c>
      <c r="C229" s="450" t="s">
        <v>4058</v>
      </c>
      <c r="D229" s="451" t="s">
        <v>4059</v>
      </c>
      <c r="E229" s="451" t="s">
        <v>4060</v>
      </c>
      <c r="F229" s="449" t="s">
        <v>3607</v>
      </c>
      <c r="G229" s="452">
        <v>13</v>
      </c>
      <c r="H229" s="453"/>
      <c r="I229" s="454">
        <f t="shared" si="30"/>
        <v>0</v>
      </c>
      <c r="J229" s="455">
        <v>0</v>
      </c>
      <c r="K229" s="455">
        <f t="shared" si="31"/>
        <v>0</v>
      </c>
      <c r="L229" s="455">
        <v>0</v>
      </c>
      <c r="M229" s="455">
        <f t="shared" si="32"/>
        <v>0</v>
      </c>
    </row>
    <row r="230" spans="1:13" s="430" customFormat="1" outlineLevel="2" x14ac:dyDescent="0.2">
      <c r="A230" s="422">
        <v>102</v>
      </c>
      <c r="B230" s="423" t="s">
        <v>3583</v>
      </c>
      <c r="C230" s="424" t="s">
        <v>4061</v>
      </c>
      <c r="D230" s="425" t="s">
        <v>4062</v>
      </c>
      <c r="E230" s="425"/>
      <c r="F230" s="423" t="s">
        <v>26</v>
      </c>
      <c r="G230" s="426">
        <v>21</v>
      </c>
      <c r="H230" s="427"/>
      <c r="I230" s="428">
        <f t="shared" si="30"/>
        <v>0</v>
      </c>
      <c r="J230" s="429">
        <v>0</v>
      </c>
      <c r="K230" s="429">
        <f t="shared" si="31"/>
        <v>0</v>
      </c>
      <c r="L230" s="429">
        <v>0</v>
      </c>
      <c r="M230" s="429">
        <f t="shared" si="32"/>
        <v>0</v>
      </c>
    </row>
    <row r="231" spans="1:13" s="412" customFormat="1" ht="60" outlineLevel="2" x14ac:dyDescent="0.2">
      <c r="A231" s="404">
        <v>103</v>
      </c>
      <c r="B231" s="405" t="s">
        <v>3586</v>
      </c>
      <c r="C231" s="406" t="s">
        <v>4063</v>
      </c>
      <c r="D231" s="407" t="s">
        <v>4064</v>
      </c>
      <c r="E231" s="407" t="s">
        <v>4065</v>
      </c>
      <c r="F231" s="405" t="s">
        <v>3607</v>
      </c>
      <c r="G231" s="408">
        <v>21</v>
      </c>
      <c r="H231" s="409"/>
      <c r="I231" s="410">
        <f t="shared" si="30"/>
        <v>0</v>
      </c>
      <c r="J231" s="411">
        <v>0</v>
      </c>
      <c r="K231" s="411">
        <f t="shared" si="31"/>
        <v>0</v>
      </c>
      <c r="L231" s="411">
        <v>0</v>
      </c>
      <c r="M231" s="411">
        <f t="shared" si="32"/>
        <v>0</v>
      </c>
    </row>
    <row r="232" spans="1:13" s="412" customFormat="1" ht="24" outlineLevel="2" x14ac:dyDescent="0.2">
      <c r="A232" s="404">
        <v>104</v>
      </c>
      <c r="B232" s="405" t="s">
        <v>3586</v>
      </c>
      <c r="C232" s="406" t="s">
        <v>4066</v>
      </c>
      <c r="D232" s="407" t="s">
        <v>4067</v>
      </c>
      <c r="E232" s="407" t="s">
        <v>4068</v>
      </c>
      <c r="F232" s="405" t="s">
        <v>26</v>
      </c>
      <c r="G232" s="408">
        <v>21</v>
      </c>
      <c r="H232" s="409"/>
      <c r="I232" s="410">
        <f t="shared" si="30"/>
        <v>0</v>
      </c>
      <c r="J232" s="411">
        <v>0</v>
      </c>
      <c r="K232" s="411">
        <f t="shared" si="31"/>
        <v>0</v>
      </c>
      <c r="L232" s="411">
        <v>0</v>
      </c>
      <c r="M232" s="411">
        <f t="shared" si="32"/>
        <v>0</v>
      </c>
    </row>
    <row r="233" spans="1:13" s="327" customFormat="1" ht="16.5" customHeight="1" outlineLevel="1" x14ac:dyDescent="0.2">
      <c r="A233" s="364"/>
      <c r="B233" s="323"/>
      <c r="C233" s="323"/>
      <c r="D233" s="323" t="s">
        <v>4069</v>
      </c>
      <c r="E233" s="365"/>
      <c r="F233" s="324"/>
      <c r="G233" s="325"/>
      <c r="H233" s="326"/>
      <c r="I233" s="326">
        <f>SUBTOTAL(9,I234:I240)</f>
        <v>0</v>
      </c>
      <c r="K233" s="327">
        <f>SUM(K234:K240)</f>
        <v>2.8950000000000004E-2</v>
      </c>
      <c r="M233" s="327">
        <f>SUM(M234:M240)</f>
        <v>0</v>
      </c>
    </row>
    <row r="234" spans="1:13" s="335" customFormat="1" outlineLevel="2" x14ac:dyDescent="0.2">
      <c r="A234" s="369">
        <v>105</v>
      </c>
      <c r="B234" s="370" t="s">
        <v>3583</v>
      </c>
      <c r="C234" s="371" t="s">
        <v>4070</v>
      </c>
      <c r="D234" s="372" t="s">
        <v>4071</v>
      </c>
      <c r="E234" s="372"/>
      <c r="F234" s="370" t="s">
        <v>24</v>
      </c>
      <c r="G234" s="373">
        <v>2</v>
      </c>
      <c r="H234" s="374"/>
      <c r="I234" s="375">
        <f t="shared" ref="I234:I240" si="33">ROUND(H234*G234,2)</f>
        <v>0</v>
      </c>
      <c r="J234" s="367">
        <v>0</v>
      </c>
      <c r="K234" s="367">
        <f t="shared" ref="K234:K240" si="34">J234*G234</f>
        <v>0</v>
      </c>
      <c r="L234" s="367">
        <v>0</v>
      </c>
      <c r="M234" s="367">
        <f t="shared" ref="M234:M240" si="35">L234*G234</f>
        <v>0</v>
      </c>
    </row>
    <row r="235" spans="1:13" s="343" customFormat="1" ht="24" outlineLevel="2" x14ac:dyDescent="0.2">
      <c r="A235" s="376">
        <v>106</v>
      </c>
      <c r="B235" s="337" t="s">
        <v>3586</v>
      </c>
      <c r="C235" s="338" t="s">
        <v>4072</v>
      </c>
      <c r="D235" s="339" t="s">
        <v>4195</v>
      </c>
      <c r="E235" s="339" t="s">
        <v>4196</v>
      </c>
      <c r="F235" s="337" t="s">
        <v>26</v>
      </c>
      <c r="G235" s="340">
        <v>2</v>
      </c>
      <c r="H235" s="341"/>
      <c r="I235" s="342">
        <f t="shared" si="33"/>
        <v>0</v>
      </c>
      <c r="J235" s="368">
        <v>0</v>
      </c>
      <c r="K235" s="368">
        <f t="shared" si="34"/>
        <v>0</v>
      </c>
      <c r="L235" s="368">
        <v>0</v>
      </c>
      <c r="M235" s="368">
        <f t="shared" si="35"/>
        <v>0</v>
      </c>
    </row>
    <row r="236" spans="1:13" s="335" customFormat="1" outlineLevel="2" x14ac:dyDescent="0.2">
      <c r="A236" s="369">
        <v>107</v>
      </c>
      <c r="B236" s="370" t="s">
        <v>3583</v>
      </c>
      <c r="C236" s="371" t="s">
        <v>4074</v>
      </c>
      <c r="D236" s="372" t="s">
        <v>4075</v>
      </c>
      <c r="E236" s="372"/>
      <c r="F236" s="370" t="s">
        <v>2736</v>
      </c>
      <c r="G236" s="373">
        <v>1</v>
      </c>
      <c r="H236" s="374"/>
      <c r="I236" s="375">
        <f t="shared" si="33"/>
        <v>0</v>
      </c>
      <c r="J236" s="367">
        <v>0</v>
      </c>
      <c r="K236" s="367">
        <f t="shared" si="34"/>
        <v>0</v>
      </c>
      <c r="L236" s="367">
        <v>0</v>
      </c>
      <c r="M236" s="367">
        <f t="shared" si="35"/>
        <v>0</v>
      </c>
    </row>
    <row r="237" spans="1:13" s="343" customFormat="1" outlineLevel="2" x14ac:dyDescent="0.2">
      <c r="A237" s="376">
        <v>108</v>
      </c>
      <c r="B237" s="337" t="s">
        <v>3586</v>
      </c>
      <c r="C237" s="338" t="s">
        <v>4076</v>
      </c>
      <c r="D237" s="339" t="s">
        <v>4077</v>
      </c>
      <c r="E237" s="339"/>
      <c r="F237" s="337" t="s">
        <v>26</v>
      </c>
      <c r="G237" s="340">
        <v>3</v>
      </c>
      <c r="H237" s="341"/>
      <c r="I237" s="342">
        <f t="shared" si="33"/>
        <v>0</v>
      </c>
      <c r="J237" s="368">
        <v>1.1000000000000001E-3</v>
      </c>
      <c r="K237" s="368">
        <f t="shared" si="34"/>
        <v>3.3E-3</v>
      </c>
      <c r="L237" s="368">
        <v>0</v>
      </c>
      <c r="M237" s="368">
        <f t="shared" si="35"/>
        <v>0</v>
      </c>
    </row>
    <row r="238" spans="1:13" s="343" customFormat="1" outlineLevel="2" x14ac:dyDescent="0.2">
      <c r="A238" s="376">
        <v>109</v>
      </c>
      <c r="B238" s="337" t="s">
        <v>3586</v>
      </c>
      <c r="C238" s="338" t="s">
        <v>4078</v>
      </c>
      <c r="D238" s="339" t="s">
        <v>4079</v>
      </c>
      <c r="E238" s="339"/>
      <c r="F238" s="337" t="s">
        <v>26</v>
      </c>
      <c r="G238" s="340">
        <v>1</v>
      </c>
      <c r="H238" s="341"/>
      <c r="I238" s="342">
        <f t="shared" si="33"/>
        <v>0</v>
      </c>
      <c r="J238" s="368">
        <v>1.4E-3</v>
      </c>
      <c r="K238" s="368">
        <f t="shared" si="34"/>
        <v>1.4E-3</v>
      </c>
      <c r="L238" s="368">
        <v>0</v>
      </c>
      <c r="M238" s="368">
        <f t="shared" si="35"/>
        <v>0</v>
      </c>
    </row>
    <row r="239" spans="1:13" s="343" customFormat="1" ht="24" outlineLevel="2" x14ac:dyDescent="0.2">
      <c r="A239" s="376">
        <v>110</v>
      </c>
      <c r="B239" s="337" t="s">
        <v>3586</v>
      </c>
      <c r="C239" s="338" t="s">
        <v>4080</v>
      </c>
      <c r="D239" s="339" t="s">
        <v>4081</v>
      </c>
      <c r="E239" s="339" t="s">
        <v>4197</v>
      </c>
      <c r="F239" s="337" t="s">
        <v>26</v>
      </c>
      <c r="G239" s="340">
        <v>550</v>
      </c>
      <c r="H239" s="341"/>
      <c r="I239" s="342">
        <f t="shared" si="33"/>
        <v>0</v>
      </c>
      <c r="J239" s="368">
        <v>4.0000000000000003E-5</v>
      </c>
      <c r="K239" s="368">
        <f t="shared" si="34"/>
        <v>2.2000000000000002E-2</v>
      </c>
      <c r="L239" s="368">
        <v>0</v>
      </c>
      <c r="M239" s="368">
        <f t="shared" si="35"/>
        <v>0</v>
      </c>
    </row>
    <row r="240" spans="1:13" s="343" customFormat="1" ht="24" outlineLevel="2" x14ac:dyDescent="0.2">
      <c r="A240" s="376">
        <v>111</v>
      </c>
      <c r="B240" s="337" t="s">
        <v>3586</v>
      </c>
      <c r="C240" s="338" t="s">
        <v>4083</v>
      </c>
      <c r="D240" s="339" t="s">
        <v>4084</v>
      </c>
      <c r="E240" s="339" t="s">
        <v>4085</v>
      </c>
      <c r="F240" s="337" t="s">
        <v>26</v>
      </c>
      <c r="G240" s="340">
        <v>75</v>
      </c>
      <c r="H240" s="341"/>
      <c r="I240" s="342">
        <f t="shared" si="33"/>
        <v>0</v>
      </c>
      <c r="J240" s="368">
        <v>3.0000000000000001E-5</v>
      </c>
      <c r="K240" s="368">
        <f t="shared" si="34"/>
        <v>2.2500000000000003E-3</v>
      </c>
      <c r="L240" s="368">
        <v>0</v>
      </c>
      <c r="M240" s="368">
        <f t="shared" si="35"/>
        <v>0</v>
      </c>
    </row>
    <row r="241" spans="1:13" s="327" customFormat="1" ht="16.5" customHeight="1" outlineLevel="1" x14ac:dyDescent="0.2">
      <c r="A241" s="364"/>
      <c r="B241" s="323"/>
      <c r="C241" s="323"/>
      <c r="D241" s="323" t="s">
        <v>4086</v>
      </c>
      <c r="E241" s="365"/>
      <c r="F241" s="324"/>
      <c r="G241" s="325"/>
      <c r="H241" s="326"/>
      <c r="I241" s="326">
        <f>SUBTOTAL(9,I242:I243)</f>
        <v>0</v>
      </c>
      <c r="K241" s="327">
        <f>SUM(K242:K243)</f>
        <v>0</v>
      </c>
      <c r="M241" s="327">
        <f>SUM(M242:M243)</f>
        <v>0</v>
      </c>
    </row>
    <row r="242" spans="1:13" s="335" customFormat="1" ht="48" outlineLevel="2" x14ac:dyDescent="0.2">
      <c r="A242" s="369">
        <v>112</v>
      </c>
      <c r="B242" s="370" t="s">
        <v>3583</v>
      </c>
      <c r="C242" s="371" t="s">
        <v>4087</v>
      </c>
      <c r="D242" s="372" t="s">
        <v>4088</v>
      </c>
      <c r="E242" s="372" t="s">
        <v>4089</v>
      </c>
      <c r="F242" s="370" t="s">
        <v>2736</v>
      </c>
      <c r="G242" s="373">
        <v>1</v>
      </c>
      <c r="H242" s="374"/>
      <c r="I242" s="375">
        <f>ROUND(H242*G242,2)</f>
        <v>0</v>
      </c>
      <c r="J242" s="367">
        <v>0</v>
      </c>
      <c r="K242" s="367">
        <f>J242*G242</f>
        <v>0</v>
      </c>
      <c r="L242" s="367">
        <v>0</v>
      </c>
      <c r="M242" s="367">
        <f>L242*G242</f>
        <v>0</v>
      </c>
    </row>
    <row r="243" spans="1:13" s="335" customFormat="1" ht="36" outlineLevel="2" x14ac:dyDescent="0.2">
      <c r="A243" s="369">
        <v>113</v>
      </c>
      <c r="B243" s="370" t="s">
        <v>3583</v>
      </c>
      <c r="C243" s="371" t="s">
        <v>4090</v>
      </c>
      <c r="D243" s="372" t="s">
        <v>4091</v>
      </c>
      <c r="E243" s="372" t="s">
        <v>4092</v>
      </c>
      <c r="F243" s="370" t="s">
        <v>2736</v>
      </c>
      <c r="G243" s="373">
        <v>1</v>
      </c>
      <c r="H243" s="374"/>
      <c r="I243" s="375">
        <f>ROUND(H243*G243,2)</f>
        <v>0</v>
      </c>
      <c r="J243" s="367">
        <v>0</v>
      </c>
      <c r="K243" s="367">
        <f>J243*G243</f>
        <v>0</v>
      </c>
      <c r="L243" s="367">
        <v>0</v>
      </c>
      <c r="M243" s="367">
        <f>L243*G243</f>
        <v>0</v>
      </c>
    </row>
    <row r="244" spans="1:13" s="327" customFormat="1" ht="16.5" customHeight="1" outlineLevel="1" x14ac:dyDescent="0.2">
      <c r="A244" s="364"/>
      <c r="B244" s="323"/>
      <c r="C244" s="323"/>
      <c r="D244" s="323" t="s">
        <v>4093</v>
      </c>
      <c r="E244" s="365"/>
      <c r="F244" s="324"/>
      <c r="G244" s="325"/>
      <c r="H244" s="326"/>
      <c r="I244" s="326">
        <f>SUBTOTAL(9,I245:I246)</f>
        <v>0</v>
      </c>
      <c r="K244" s="327">
        <f>SUM(K245:K246)</f>
        <v>0</v>
      </c>
      <c r="M244" s="327">
        <f>SUM(M245:M246)</f>
        <v>0</v>
      </c>
    </row>
    <row r="245" spans="1:13" s="335" customFormat="1" outlineLevel="2" x14ac:dyDescent="0.2">
      <c r="A245" s="369">
        <v>114</v>
      </c>
      <c r="B245" s="370" t="s">
        <v>3583</v>
      </c>
      <c r="C245" s="371" t="s">
        <v>4094</v>
      </c>
      <c r="D245" s="372" t="s">
        <v>4095</v>
      </c>
      <c r="E245" s="372"/>
      <c r="F245" s="370" t="s">
        <v>2736</v>
      </c>
      <c r="G245" s="373">
        <v>1</v>
      </c>
      <c r="H245" s="374"/>
      <c r="I245" s="375">
        <f>ROUND(H245*G245,2)</f>
        <v>0</v>
      </c>
      <c r="J245" s="367">
        <v>0</v>
      </c>
      <c r="K245" s="367">
        <f>J245*G245</f>
        <v>0</v>
      </c>
      <c r="L245" s="367">
        <v>0</v>
      </c>
      <c r="M245" s="367">
        <f>L245*G245</f>
        <v>0</v>
      </c>
    </row>
    <row r="246" spans="1:13" s="335" customFormat="1" outlineLevel="2" x14ac:dyDescent="0.2">
      <c r="A246" s="369">
        <v>115</v>
      </c>
      <c r="B246" s="370" t="s">
        <v>3583</v>
      </c>
      <c r="C246" s="371" t="s">
        <v>4096</v>
      </c>
      <c r="D246" s="372" t="s">
        <v>4097</v>
      </c>
      <c r="E246" s="372"/>
      <c r="F246" s="370" t="s">
        <v>2736</v>
      </c>
      <c r="G246" s="373">
        <v>1</v>
      </c>
      <c r="H246" s="374"/>
      <c r="I246" s="375">
        <f>ROUND(H246*G246,2)</f>
        <v>0</v>
      </c>
      <c r="J246" s="367">
        <v>0</v>
      </c>
      <c r="K246" s="367">
        <f>J246*G246</f>
        <v>0</v>
      </c>
      <c r="L246" s="367">
        <v>0</v>
      </c>
      <c r="M246" s="367">
        <f>L246*G246</f>
        <v>0</v>
      </c>
    </row>
    <row r="247" spans="1:13" s="327" customFormat="1" ht="16.5" customHeight="1" outlineLevel="1" x14ac:dyDescent="0.2">
      <c r="A247" s="364"/>
      <c r="B247" s="323"/>
      <c r="C247" s="323"/>
      <c r="D247" s="323" t="s">
        <v>4098</v>
      </c>
      <c r="E247" s="365"/>
      <c r="F247" s="324"/>
      <c r="G247" s="325"/>
      <c r="H247" s="326"/>
      <c r="I247" s="326">
        <f>SUBTOTAL(9,I248:I249)</f>
        <v>0</v>
      </c>
      <c r="K247" s="327">
        <f>SUM(K248:K249)</f>
        <v>0</v>
      </c>
      <c r="M247" s="327">
        <f>SUM(M248:M249)</f>
        <v>0</v>
      </c>
    </row>
    <row r="248" spans="1:13" s="335" customFormat="1" outlineLevel="2" x14ac:dyDescent="0.2">
      <c r="A248" s="344">
        <v>116</v>
      </c>
      <c r="B248" s="370" t="s">
        <v>3583</v>
      </c>
      <c r="C248" s="371" t="s">
        <v>4099</v>
      </c>
      <c r="D248" s="372" t="s">
        <v>4100</v>
      </c>
      <c r="E248" s="372" t="s">
        <v>4100</v>
      </c>
      <c r="F248" s="370" t="s">
        <v>2736</v>
      </c>
      <c r="G248" s="373">
        <v>166</v>
      </c>
      <c r="H248" s="374"/>
      <c r="I248" s="375">
        <f>ROUND(H248*G248,2)</f>
        <v>0</v>
      </c>
      <c r="J248" s="367">
        <v>0</v>
      </c>
      <c r="K248" s="367">
        <f>J248*G248</f>
        <v>0</v>
      </c>
      <c r="L248" s="367">
        <v>0</v>
      </c>
      <c r="M248" s="367">
        <f>L248*G248</f>
        <v>0</v>
      </c>
    </row>
    <row r="249" spans="1:13" s="335" customFormat="1" outlineLevel="2" x14ac:dyDescent="0.2">
      <c r="A249" s="344">
        <v>117</v>
      </c>
      <c r="B249" s="370" t="s">
        <v>3583</v>
      </c>
      <c r="C249" s="371" t="s">
        <v>4101</v>
      </c>
      <c r="D249" s="372" t="s">
        <v>4102</v>
      </c>
      <c r="E249" s="372" t="s">
        <v>4102</v>
      </c>
      <c r="F249" s="370" t="s">
        <v>2736</v>
      </c>
      <c r="G249" s="373">
        <v>13</v>
      </c>
      <c r="H249" s="374"/>
      <c r="I249" s="375">
        <f>ROUND(H249*G249,2)</f>
        <v>0</v>
      </c>
      <c r="J249" s="367">
        <v>0</v>
      </c>
      <c r="K249" s="367">
        <f>J249*G249</f>
        <v>0</v>
      </c>
      <c r="L249" s="367">
        <v>0</v>
      </c>
      <c r="M249" s="367">
        <f>L249*G249</f>
        <v>0</v>
      </c>
    </row>
    <row r="250" spans="1:13" outlineLevel="1" x14ac:dyDescent="0.2">
      <c r="A250" s="335"/>
    </row>
    <row r="251" spans="1:13" s="363" customFormat="1" ht="15" x14ac:dyDescent="0.25">
      <c r="A251" s="360"/>
      <c r="B251" s="360"/>
      <c r="C251" s="360" t="s">
        <v>4329</v>
      </c>
      <c r="D251" s="361" t="s">
        <v>4198</v>
      </c>
      <c r="E251" s="362"/>
      <c r="F251" s="360"/>
      <c r="G251" s="360"/>
      <c r="H251" s="360"/>
      <c r="I251" s="360">
        <f>SUBTOTAL(9,I252:I348)</f>
        <v>0</v>
      </c>
    </row>
    <row r="252" spans="1:13" s="327" customFormat="1" ht="16.5" customHeight="1" outlineLevel="1" x14ac:dyDescent="0.2">
      <c r="A252" s="322"/>
      <c r="B252" s="323"/>
      <c r="C252" s="323"/>
      <c r="D252" s="323" t="s">
        <v>3847</v>
      </c>
      <c r="E252" s="365"/>
      <c r="F252" s="324"/>
      <c r="G252" s="325"/>
      <c r="H252" s="326"/>
      <c r="I252" s="326">
        <f>SUBTOTAL(9,I253:I268)</f>
        <v>0</v>
      </c>
      <c r="K252" s="327">
        <f>SUM(K253:K264)</f>
        <v>0.10010000000000001</v>
      </c>
      <c r="M252" s="327">
        <f>SUM(M253:M264)</f>
        <v>0.629</v>
      </c>
    </row>
    <row r="253" spans="1:13" s="335" customFormat="1" outlineLevel="2" x14ac:dyDescent="0.2">
      <c r="A253" s="344">
        <v>1</v>
      </c>
      <c r="B253" s="370" t="s">
        <v>3583</v>
      </c>
      <c r="C253" s="371" t="s">
        <v>3848</v>
      </c>
      <c r="D253" s="372" t="s">
        <v>3849</v>
      </c>
      <c r="E253" s="372"/>
      <c r="F253" s="370" t="s">
        <v>3</v>
      </c>
      <c r="G253" s="373">
        <v>250</v>
      </c>
      <c r="H253" s="374"/>
      <c r="I253" s="375">
        <f t="shared" ref="I253:I268" si="36">ROUND(H253*G253,2)</f>
        <v>0</v>
      </c>
      <c r="J253" s="367">
        <v>0</v>
      </c>
      <c r="K253" s="367">
        <f t="shared" ref="K253:K268" si="37">J253*G253</f>
        <v>0</v>
      </c>
      <c r="L253" s="367">
        <v>1E-3</v>
      </c>
      <c r="M253" s="367">
        <f t="shared" ref="M253:M268" si="38">L253*G253</f>
        <v>0.25</v>
      </c>
    </row>
    <row r="254" spans="1:13" s="335" customFormat="1" outlineLevel="2" x14ac:dyDescent="0.2">
      <c r="A254" s="344">
        <v>2</v>
      </c>
      <c r="B254" s="370" t="s">
        <v>3583</v>
      </c>
      <c r="C254" s="371" t="s">
        <v>3850</v>
      </c>
      <c r="D254" s="372" t="s">
        <v>3851</v>
      </c>
      <c r="E254" s="372"/>
      <c r="F254" s="370" t="s">
        <v>3</v>
      </c>
      <c r="G254" s="373">
        <v>75</v>
      </c>
      <c r="H254" s="374"/>
      <c r="I254" s="375">
        <f t="shared" si="36"/>
        <v>0</v>
      </c>
      <c r="J254" s="367">
        <v>0</v>
      </c>
      <c r="K254" s="367">
        <f t="shared" si="37"/>
        <v>0</v>
      </c>
      <c r="L254" s="367">
        <v>2E-3</v>
      </c>
      <c r="M254" s="367">
        <f t="shared" si="38"/>
        <v>0.15</v>
      </c>
    </row>
    <row r="255" spans="1:13" s="335" customFormat="1" outlineLevel="2" x14ac:dyDescent="0.2">
      <c r="A255" s="344">
        <v>3</v>
      </c>
      <c r="B255" s="370" t="s">
        <v>3583</v>
      </c>
      <c r="C255" s="371" t="s">
        <v>3852</v>
      </c>
      <c r="D255" s="372" t="s">
        <v>3853</v>
      </c>
      <c r="E255" s="372"/>
      <c r="F255" s="370" t="s">
        <v>3</v>
      </c>
      <c r="G255" s="373">
        <v>25</v>
      </c>
      <c r="H255" s="374"/>
      <c r="I255" s="375">
        <f t="shared" si="36"/>
        <v>0</v>
      </c>
      <c r="J255" s="367">
        <v>0</v>
      </c>
      <c r="K255" s="367">
        <f t="shared" si="37"/>
        <v>0</v>
      </c>
      <c r="L255" s="367">
        <v>3.0000000000000001E-3</v>
      </c>
      <c r="M255" s="367">
        <f t="shared" si="38"/>
        <v>7.4999999999999997E-2</v>
      </c>
    </row>
    <row r="256" spans="1:13" s="335" customFormat="1" outlineLevel="2" x14ac:dyDescent="0.2">
      <c r="A256" s="344">
        <v>4</v>
      </c>
      <c r="B256" s="370" t="s">
        <v>3583</v>
      </c>
      <c r="C256" s="371" t="s">
        <v>3854</v>
      </c>
      <c r="D256" s="372" t="s">
        <v>3855</v>
      </c>
      <c r="E256" s="372"/>
      <c r="F256" s="370" t="s">
        <v>3</v>
      </c>
      <c r="G256" s="373">
        <v>30</v>
      </c>
      <c r="H256" s="374"/>
      <c r="I256" s="375">
        <f t="shared" si="36"/>
        <v>0</v>
      </c>
      <c r="J256" s="367">
        <v>0</v>
      </c>
      <c r="K256" s="367">
        <f t="shared" si="37"/>
        <v>0</v>
      </c>
      <c r="L256" s="367">
        <v>5.0000000000000001E-3</v>
      </c>
      <c r="M256" s="367">
        <f t="shared" si="38"/>
        <v>0.15</v>
      </c>
    </row>
    <row r="257" spans="1:13" s="335" customFormat="1" ht="24" outlineLevel="2" x14ac:dyDescent="0.2">
      <c r="A257" s="344">
        <v>5</v>
      </c>
      <c r="B257" s="370" t="s">
        <v>3583</v>
      </c>
      <c r="C257" s="371" t="s">
        <v>3856</v>
      </c>
      <c r="D257" s="372" t="s">
        <v>3857</v>
      </c>
      <c r="E257" s="372"/>
      <c r="F257" s="370" t="s">
        <v>3</v>
      </c>
      <c r="G257" s="373">
        <v>1</v>
      </c>
      <c r="H257" s="374"/>
      <c r="I257" s="375">
        <f t="shared" si="36"/>
        <v>0</v>
      </c>
      <c r="J257" s="367">
        <v>1.0000000000000001E-5</v>
      </c>
      <c r="K257" s="367">
        <f t="shared" si="37"/>
        <v>1.0000000000000001E-5</v>
      </c>
      <c r="L257" s="367">
        <v>0</v>
      </c>
      <c r="M257" s="367">
        <f t="shared" si="38"/>
        <v>0</v>
      </c>
    </row>
    <row r="258" spans="1:13" s="335" customFormat="1" ht="24" outlineLevel="2" x14ac:dyDescent="0.2">
      <c r="A258" s="344">
        <v>6</v>
      </c>
      <c r="B258" s="370" t="s">
        <v>3583</v>
      </c>
      <c r="C258" s="371" t="s">
        <v>3858</v>
      </c>
      <c r="D258" s="372" t="s">
        <v>3859</v>
      </c>
      <c r="E258" s="372"/>
      <c r="F258" s="370" t="s">
        <v>3</v>
      </c>
      <c r="G258" s="373">
        <v>1</v>
      </c>
      <c r="H258" s="374"/>
      <c r="I258" s="375">
        <f t="shared" si="36"/>
        <v>0</v>
      </c>
      <c r="J258" s="367">
        <v>1.0000000000000001E-5</v>
      </c>
      <c r="K258" s="367">
        <f t="shared" si="37"/>
        <v>1.0000000000000001E-5</v>
      </c>
      <c r="L258" s="367">
        <v>1E-3</v>
      </c>
      <c r="M258" s="367">
        <f t="shared" si="38"/>
        <v>1E-3</v>
      </c>
    </row>
    <row r="259" spans="1:13" s="335" customFormat="1" ht="24" outlineLevel="2" x14ac:dyDescent="0.2">
      <c r="A259" s="344">
        <v>7</v>
      </c>
      <c r="B259" s="370" t="s">
        <v>3583</v>
      </c>
      <c r="C259" s="371" t="s">
        <v>3860</v>
      </c>
      <c r="D259" s="372" t="s">
        <v>3861</v>
      </c>
      <c r="E259" s="372"/>
      <c r="F259" s="370" t="s">
        <v>3</v>
      </c>
      <c r="G259" s="373">
        <v>1</v>
      </c>
      <c r="H259" s="374"/>
      <c r="I259" s="375">
        <f t="shared" si="36"/>
        <v>0</v>
      </c>
      <c r="J259" s="367">
        <v>2.0000000000000002E-5</v>
      </c>
      <c r="K259" s="367">
        <f t="shared" si="37"/>
        <v>2.0000000000000002E-5</v>
      </c>
      <c r="L259" s="367">
        <v>1E-3</v>
      </c>
      <c r="M259" s="367">
        <f t="shared" si="38"/>
        <v>1E-3</v>
      </c>
    </row>
    <row r="260" spans="1:13" s="335" customFormat="1" ht="24" outlineLevel="2" x14ac:dyDescent="0.2">
      <c r="A260" s="344">
        <v>8</v>
      </c>
      <c r="B260" s="370" t="s">
        <v>3583</v>
      </c>
      <c r="C260" s="371" t="s">
        <v>3862</v>
      </c>
      <c r="D260" s="372" t="s">
        <v>3863</v>
      </c>
      <c r="E260" s="372"/>
      <c r="F260" s="370" t="s">
        <v>3</v>
      </c>
      <c r="G260" s="373">
        <v>1</v>
      </c>
      <c r="H260" s="374"/>
      <c r="I260" s="375">
        <f t="shared" si="36"/>
        <v>0</v>
      </c>
      <c r="J260" s="367">
        <v>1.0000000000000001E-5</v>
      </c>
      <c r="K260" s="367">
        <f t="shared" si="37"/>
        <v>1.0000000000000001E-5</v>
      </c>
      <c r="L260" s="367">
        <v>0</v>
      </c>
      <c r="M260" s="367">
        <f t="shared" si="38"/>
        <v>0</v>
      </c>
    </row>
    <row r="261" spans="1:13" s="335" customFormat="1" ht="24" outlineLevel="2" x14ac:dyDescent="0.2">
      <c r="A261" s="344">
        <v>9</v>
      </c>
      <c r="B261" s="370" t="s">
        <v>3583</v>
      </c>
      <c r="C261" s="371" t="s">
        <v>3864</v>
      </c>
      <c r="D261" s="372" t="s">
        <v>3865</v>
      </c>
      <c r="E261" s="372"/>
      <c r="F261" s="370" t="s">
        <v>3</v>
      </c>
      <c r="G261" s="373">
        <v>1</v>
      </c>
      <c r="H261" s="374"/>
      <c r="I261" s="375">
        <f t="shared" si="36"/>
        <v>0</v>
      </c>
      <c r="J261" s="367">
        <v>1.0000000000000001E-5</v>
      </c>
      <c r="K261" s="367">
        <f t="shared" si="37"/>
        <v>1.0000000000000001E-5</v>
      </c>
      <c r="L261" s="367">
        <v>0</v>
      </c>
      <c r="M261" s="367">
        <f t="shared" si="38"/>
        <v>0</v>
      </c>
    </row>
    <row r="262" spans="1:13" s="335" customFormat="1" ht="24" outlineLevel="2" x14ac:dyDescent="0.2">
      <c r="A262" s="344">
        <v>10</v>
      </c>
      <c r="B262" s="370" t="s">
        <v>3583</v>
      </c>
      <c r="C262" s="371" t="s">
        <v>3866</v>
      </c>
      <c r="D262" s="372" t="s">
        <v>3867</v>
      </c>
      <c r="E262" s="372"/>
      <c r="F262" s="370" t="s">
        <v>3</v>
      </c>
      <c r="G262" s="373">
        <v>1</v>
      </c>
      <c r="H262" s="374"/>
      <c r="I262" s="375">
        <f t="shared" si="36"/>
        <v>0</v>
      </c>
      <c r="J262" s="367">
        <v>2.0000000000000002E-5</v>
      </c>
      <c r="K262" s="367">
        <f t="shared" si="37"/>
        <v>2.0000000000000002E-5</v>
      </c>
      <c r="L262" s="367">
        <v>1E-3</v>
      </c>
      <c r="M262" s="367">
        <f t="shared" si="38"/>
        <v>1E-3</v>
      </c>
    </row>
    <row r="263" spans="1:13" s="335" customFormat="1" ht="24" outlineLevel="2" x14ac:dyDescent="0.2">
      <c r="A263" s="344">
        <v>11</v>
      </c>
      <c r="B263" s="370" t="s">
        <v>3583</v>
      </c>
      <c r="C263" s="371" t="s">
        <v>3868</v>
      </c>
      <c r="D263" s="372" t="s">
        <v>3869</v>
      </c>
      <c r="E263" s="372"/>
      <c r="F263" s="370" t="s">
        <v>3</v>
      </c>
      <c r="G263" s="373">
        <v>1</v>
      </c>
      <c r="H263" s="374"/>
      <c r="I263" s="375">
        <f t="shared" si="36"/>
        <v>0</v>
      </c>
      <c r="J263" s="367">
        <v>2.0000000000000002E-5</v>
      </c>
      <c r="K263" s="367">
        <f t="shared" si="37"/>
        <v>2.0000000000000002E-5</v>
      </c>
      <c r="L263" s="367">
        <v>1E-3</v>
      </c>
      <c r="M263" s="367">
        <f t="shared" si="38"/>
        <v>1E-3</v>
      </c>
    </row>
    <row r="264" spans="1:13" s="343" customFormat="1" outlineLevel="2" x14ac:dyDescent="0.2">
      <c r="A264" s="336">
        <v>12</v>
      </c>
      <c r="B264" s="337" t="s">
        <v>3586</v>
      </c>
      <c r="C264" s="338" t="s">
        <v>3870</v>
      </c>
      <c r="D264" s="339" t="s">
        <v>3871</v>
      </c>
      <c r="E264" s="339"/>
      <c r="F264" s="337" t="s">
        <v>6</v>
      </c>
      <c r="G264" s="340">
        <v>100</v>
      </c>
      <c r="H264" s="341"/>
      <c r="I264" s="342">
        <f t="shared" si="36"/>
        <v>0</v>
      </c>
      <c r="J264" s="368">
        <v>1E-3</v>
      </c>
      <c r="K264" s="368">
        <f t="shared" si="37"/>
        <v>0.1</v>
      </c>
      <c r="L264" s="368">
        <v>0</v>
      </c>
      <c r="M264" s="368">
        <f t="shared" si="38"/>
        <v>0</v>
      </c>
    </row>
    <row r="265" spans="1:13" s="335" customFormat="1" ht="24" outlineLevel="2" x14ac:dyDescent="0.2">
      <c r="A265" s="336">
        <v>13</v>
      </c>
      <c r="B265" s="329" t="s">
        <v>3583</v>
      </c>
      <c r="C265" s="330" t="s">
        <v>389</v>
      </c>
      <c r="D265" s="331" t="s">
        <v>1986</v>
      </c>
      <c r="E265" s="331"/>
      <c r="F265" s="329" t="s">
        <v>4</v>
      </c>
      <c r="G265" s="373">
        <v>0.629</v>
      </c>
      <c r="H265" s="333"/>
      <c r="I265" s="334">
        <f t="shared" si="36"/>
        <v>0</v>
      </c>
      <c r="J265" s="367">
        <v>0</v>
      </c>
      <c r="K265" s="367">
        <f t="shared" si="37"/>
        <v>0</v>
      </c>
      <c r="L265" s="367">
        <v>0</v>
      </c>
      <c r="M265" s="367">
        <f t="shared" si="38"/>
        <v>0</v>
      </c>
    </row>
    <row r="266" spans="1:13" s="335" customFormat="1" ht="24" outlineLevel="2" x14ac:dyDescent="0.2">
      <c r="A266" s="336">
        <v>14</v>
      </c>
      <c r="B266" s="329" t="s">
        <v>3583</v>
      </c>
      <c r="C266" s="330" t="s">
        <v>391</v>
      </c>
      <c r="D266" s="331" t="s">
        <v>1953</v>
      </c>
      <c r="E266" s="331"/>
      <c r="F266" s="329" t="s">
        <v>4</v>
      </c>
      <c r="G266" s="373">
        <v>0.629</v>
      </c>
      <c r="H266" s="333"/>
      <c r="I266" s="334">
        <f t="shared" si="36"/>
        <v>0</v>
      </c>
      <c r="J266" s="367">
        <v>0</v>
      </c>
      <c r="K266" s="367">
        <f t="shared" si="37"/>
        <v>0</v>
      </c>
      <c r="L266" s="367">
        <v>0</v>
      </c>
      <c r="M266" s="367">
        <f t="shared" si="38"/>
        <v>0</v>
      </c>
    </row>
    <row r="267" spans="1:13" s="335" customFormat="1" ht="24" outlineLevel="2" x14ac:dyDescent="0.2">
      <c r="A267" s="336">
        <v>15</v>
      </c>
      <c r="B267" s="329" t="s">
        <v>3583</v>
      </c>
      <c r="C267" s="330" t="s">
        <v>390</v>
      </c>
      <c r="D267" s="331" t="s">
        <v>1878</v>
      </c>
      <c r="E267" s="331"/>
      <c r="F267" s="329" t="s">
        <v>4</v>
      </c>
      <c r="G267" s="332">
        <f>G266*24</f>
        <v>15.096</v>
      </c>
      <c r="H267" s="333"/>
      <c r="I267" s="334">
        <f t="shared" si="36"/>
        <v>0</v>
      </c>
      <c r="J267" s="367">
        <v>0</v>
      </c>
      <c r="K267" s="367">
        <f t="shared" si="37"/>
        <v>0</v>
      </c>
      <c r="L267" s="367">
        <v>0</v>
      </c>
      <c r="M267" s="367">
        <f t="shared" si="38"/>
        <v>0</v>
      </c>
    </row>
    <row r="268" spans="1:13" s="335" customFormat="1" ht="24" outlineLevel="2" x14ac:dyDescent="0.2">
      <c r="A268" s="336">
        <v>16</v>
      </c>
      <c r="B268" s="329" t="s">
        <v>3583</v>
      </c>
      <c r="C268" s="330" t="s">
        <v>392</v>
      </c>
      <c r="D268" s="331" t="s">
        <v>1966</v>
      </c>
      <c r="E268" s="331"/>
      <c r="F268" s="329" t="s">
        <v>4</v>
      </c>
      <c r="G268" s="373">
        <v>0.629</v>
      </c>
      <c r="H268" s="333"/>
      <c r="I268" s="334">
        <f t="shared" si="36"/>
        <v>0</v>
      </c>
      <c r="J268" s="367">
        <v>0</v>
      </c>
      <c r="K268" s="367">
        <f t="shared" si="37"/>
        <v>0</v>
      </c>
      <c r="L268" s="367">
        <v>0</v>
      </c>
      <c r="M268" s="367">
        <f t="shared" si="38"/>
        <v>0</v>
      </c>
    </row>
    <row r="269" spans="1:13" s="327" customFormat="1" ht="16.5" customHeight="1" outlineLevel="1" x14ac:dyDescent="0.2">
      <c r="A269" s="364"/>
      <c r="B269" s="323"/>
      <c r="C269" s="323"/>
      <c r="D269" s="323" t="s">
        <v>4104</v>
      </c>
      <c r="E269" s="365"/>
      <c r="F269" s="324"/>
      <c r="G269" s="325"/>
      <c r="H269" s="326"/>
      <c r="I269" s="326">
        <f>SUBTOTAL(9,I270:I317)</f>
        <v>0</v>
      </c>
      <c r="K269" s="327">
        <f>SUM(K270:K317)</f>
        <v>0.39948</v>
      </c>
      <c r="M269" s="327">
        <f>SUM(M270:M317)</f>
        <v>0</v>
      </c>
    </row>
    <row r="270" spans="1:13" s="335" customFormat="1" outlineLevel="2" x14ac:dyDescent="0.2">
      <c r="A270" s="369">
        <v>17</v>
      </c>
      <c r="B270" s="370" t="s">
        <v>3583</v>
      </c>
      <c r="C270" s="371" t="s">
        <v>3873</v>
      </c>
      <c r="D270" s="372" t="s">
        <v>3874</v>
      </c>
      <c r="E270" s="372"/>
      <c r="F270" s="370" t="s">
        <v>3</v>
      </c>
      <c r="G270" s="373">
        <v>36</v>
      </c>
      <c r="H270" s="374"/>
      <c r="I270" s="375">
        <f t="shared" ref="I270:I317" si="39">ROUND(H270*G270,2)</f>
        <v>0</v>
      </c>
      <c r="J270" s="367">
        <v>0</v>
      </c>
      <c r="K270" s="367">
        <f t="shared" ref="K270:K317" si="40">J270*G270</f>
        <v>0</v>
      </c>
      <c r="L270" s="367">
        <v>0</v>
      </c>
      <c r="M270" s="367">
        <f t="shared" ref="M270:M317" si="41">L270*G270</f>
        <v>0</v>
      </c>
    </row>
    <row r="271" spans="1:13" s="343" customFormat="1" ht="24" outlineLevel="2" x14ac:dyDescent="0.2">
      <c r="A271" s="376">
        <v>18</v>
      </c>
      <c r="B271" s="337" t="s">
        <v>3586</v>
      </c>
      <c r="C271" s="338" t="s">
        <v>3875</v>
      </c>
      <c r="D271" s="339" t="s">
        <v>3876</v>
      </c>
      <c r="E271" s="339" t="s">
        <v>4105</v>
      </c>
      <c r="F271" s="337" t="s">
        <v>3</v>
      </c>
      <c r="G271" s="340">
        <v>16</v>
      </c>
      <c r="H271" s="341"/>
      <c r="I271" s="342">
        <f t="shared" si="39"/>
        <v>0</v>
      </c>
      <c r="J271" s="368">
        <v>8.0000000000000007E-5</v>
      </c>
      <c r="K271" s="368">
        <f t="shared" si="40"/>
        <v>1.2800000000000001E-3</v>
      </c>
      <c r="L271" s="368">
        <v>0</v>
      </c>
      <c r="M271" s="368">
        <f t="shared" si="41"/>
        <v>0</v>
      </c>
    </row>
    <row r="272" spans="1:13" s="343" customFormat="1" outlineLevel="2" x14ac:dyDescent="0.2">
      <c r="A272" s="376">
        <v>19</v>
      </c>
      <c r="B272" s="337" t="s">
        <v>3586</v>
      </c>
      <c r="C272" s="338" t="s">
        <v>3877</v>
      </c>
      <c r="D272" s="339" t="s">
        <v>3878</v>
      </c>
      <c r="E272" s="339"/>
      <c r="F272" s="337" t="s">
        <v>3</v>
      </c>
      <c r="G272" s="340">
        <v>10</v>
      </c>
      <c r="H272" s="341"/>
      <c r="I272" s="342">
        <f t="shared" si="39"/>
        <v>0</v>
      </c>
      <c r="J272" s="368">
        <v>1.2999999999999999E-4</v>
      </c>
      <c r="K272" s="368">
        <f t="shared" si="40"/>
        <v>1.2999999999999999E-3</v>
      </c>
      <c r="L272" s="368">
        <v>0</v>
      </c>
      <c r="M272" s="368">
        <f t="shared" si="41"/>
        <v>0</v>
      </c>
    </row>
    <row r="273" spans="1:13" s="343" customFormat="1" outlineLevel="2" x14ac:dyDescent="0.2">
      <c r="A273" s="376">
        <v>20</v>
      </c>
      <c r="B273" s="337" t="s">
        <v>3586</v>
      </c>
      <c r="C273" s="338" t="s">
        <v>3879</v>
      </c>
      <c r="D273" s="339" t="s">
        <v>3880</v>
      </c>
      <c r="E273" s="339"/>
      <c r="F273" s="337" t="s">
        <v>3</v>
      </c>
      <c r="G273" s="340">
        <v>10</v>
      </c>
      <c r="H273" s="341"/>
      <c r="I273" s="342">
        <f t="shared" si="39"/>
        <v>0</v>
      </c>
      <c r="J273" s="368">
        <v>3.8999999999999999E-4</v>
      </c>
      <c r="K273" s="368">
        <f t="shared" si="40"/>
        <v>3.8999999999999998E-3</v>
      </c>
      <c r="L273" s="368">
        <v>0</v>
      </c>
      <c r="M273" s="368">
        <f t="shared" si="41"/>
        <v>0</v>
      </c>
    </row>
    <row r="274" spans="1:13" s="335" customFormat="1" outlineLevel="2" x14ac:dyDescent="0.2">
      <c r="A274" s="369">
        <v>21</v>
      </c>
      <c r="B274" s="370" t="s">
        <v>3583</v>
      </c>
      <c r="C274" s="371" t="s">
        <v>3881</v>
      </c>
      <c r="D274" s="372" t="s">
        <v>3882</v>
      </c>
      <c r="E274" s="372"/>
      <c r="F274" s="370" t="s">
        <v>26</v>
      </c>
      <c r="G274" s="373">
        <v>370</v>
      </c>
      <c r="H274" s="374"/>
      <c r="I274" s="375">
        <f t="shared" si="39"/>
        <v>0</v>
      </c>
      <c r="J274" s="367">
        <v>0</v>
      </c>
      <c r="K274" s="367">
        <f t="shared" si="40"/>
        <v>0</v>
      </c>
      <c r="L274" s="367">
        <v>0</v>
      </c>
      <c r="M274" s="367">
        <f t="shared" si="41"/>
        <v>0</v>
      </c>
    </row>
    <row r="275" spans="1:13" s="343" customFormat="1" outlineLevel="2" x14ac:dyDescent="0.2">
      <c r="A275" s="376">
        <v>22</v>
      </c>
      <c r="B275" s="337" t="s">
        <v>3586</v>
      </c>
      <c r="C275" s="338" t="s">
        <v>3883</v>
      </c>
      <c r="D275" s="339" t="s">
        <v>3884</v>
      </c>
      <c r="E275" s="339"/>
      <c r="F275" s="337" t="s">
        <v>26</v>
      </c>
      <c r="G275" s="340">
        <v>350</v>
      </c>
      <c r="H275" s="341"/>
      <c r="I275" s="342">
        <f t="shared" si="39"/>
        <v>0</v>
      </c>
      <c r="J275" s="368">
        <v>3.0000000000000001E-5</v>
      </c>
      <c r="K275" s="368">
        <f t="shared" si="40"/>
        <v>1.0500000000000001E-2</v>
      </c>
      <c r="L275" s="368">
        <v>0</v>
      </c>
      <c r="M275" s="368">
        <f t="shared" si="41"/>
        <v>0</v>
      </c>
    </row>
    <row r="276" spans="1:13" s="343" customFormat="1" ht="36" outlineLevel="2" x14ac:dyDescent="0.2">
      <c r="A276" s="376">
        <v>23</v>
      </c>
      <c r="B276" s="337" t="s">
        <v>3586</v>
      </c>
      <c r="C276" s="338" t="s">
        <v>3885</v>
      </c>
      <c r="D276" s="339" t="s">
        <v>3886</v>
      </c>
      <c r="E276" s="339" t="s">
        <v>3887</v>
      </c>
      <c r="F276" s="337" t="s">
        <v>26</v>
      </c>
      <c r="G276" s="340">
        <v>15</v>
      </c>
      <c r="H276" s="341"/>
      <c r="I276" s="342">
        <f t="shared" si="39"/>
        <v>0</v>
      </c>
      <c r="J276" s="368">
        <v>0</v>
      </c>
      <c r="K276" s="368">
        <f t="shared" si="40"/>
        <v>0</v>
      </c>
      <c r="L276" s="368">
        <v>0</v>
      </c>
      <c r="M276" s="368">
        <f t="shared" si="41"/>
        <v>0</v>
      </c>
    </row>
    <row r="277" spans="1:13" s="343" customFormat="1" ht="36" outlineLevel="2" x14ac:dyDescent="0.2">
      <c r="A277" s="376">
        <v>24</v>
      </c>
      <c r="B277" s="337" t="s">
        <v>3586</v>
      </c>
      <c r="C277" s="338" t="s">
        <v>3888</v>
      </c>
      <c r="D277" s="339" t="s">
        <v>3889</v>
      </c>
      <c r="E277" s="339" t="s">
        <v>3890</v>
      </c>
      <c r="F277" s="337" t="s">
        <v>26</v>
      </c>
      <c r="G277" s="340">
        <v>5</v>
      </c>
      <c r="H277" s="341"/>
      <c r="I277" s="342">
        <f t="shared" si="39"/>
        <v>0</v>
      </c>
      <c r="J277" s="368">
        <v>0</v>
      </c>
      <c r="K277" s="368">
        <f t="shared" si="40"/>
        <v>0</v>
      </c>
      <c r="L277" s="368">
        <v>0</v>
      </c>
      <c r="M277" s="368">
        <f t="shared" si="41"/>
        <v>0</v>
      </c>
    </row>
    <row r="278" spans="1:13" s="335" customFormat="1" outlineLevel="2" x14ac:dyDescent="0.2">
      <c r="A278" s="369">
        <v>25</v>
      </c>
      <c r="B278" s="370" t="s">
        <v>3583</v>
      </c>
      <c r="C278" s="371" t="s">
        <v>3891</v>
      </c>
      <c r="D278" s="372" t="s">
        <v>3892</v>
      </c>
      <c r="E278" s="372"/>
      <c r="F278" s="370" t="s">
        <v>26</v>
      </c>
      <c r="G278" s="373">
        <v>15</v>
      </c>
      <c r="H278" s="374"/>
      <c r="I278" s="375">
        <f t="shared" si="39"/>
        <v>0</v>
      </c>
      <c r="J278" s="367">
        <v>0</v>
      </c>
      <c r="K278" s="367">
        <f t="shared" si="40"/>
        <v>0</v>
      </c>
      <c r="L278" s="367">
        <v>0</v>
      </c>
      <c r="M278" s="367">
        <f t="shared" si="41"/>
        <v>0</v>
      </c>
    </row>
    <row r="279" spans="1:13" s="343" customFormat="1" ht="24" outlineLevel="2" x14ac:dyDescent="0.2">
      <c r="A279" s="376">
        <v>26</v>
      </c>
      <c r="B279" s="337" t="s">
        <v>3586</v>
      </c>
      <c r="C279" s="338" t="s">
        <v>3893</v>
      </c>
      <c r="D279" s="339" t="s">
        <v>3894</v>
      </c>
      <c r="E279" s="339"/>
      <c r="F279" s="337" t="s">
        <v>26</v>
      </c>
      <c r="G279" s="340">
        <v>15</v>
      </c>
      <c r="H279" s="341"/>
      <c r="I279" s="342">
        <f t="shared" si="39"/>
        <v>0</v>
      </c>
      <c r="J279" s="368">
        <v>1.3999999999999999E-4</v>
      </c>
      <c r="K279" s="368">
        <f t="shared" si="40"/>
        <v>2.0999999999999999E-3</v>
      </c>
      <c r="L279" s="368">
        <v>0</v>
      </c>
      <c r="M279" s="368">
        <f t="shared" si="41"/>
        <v>0</v>
      </c>
    </row>
    <row r="280" spans="1:13" s="335" customFormat="1" outlineLevel="2" x14ac:dyDescent="0.2">
      <c r="A280" s="369">
        <v>27</v>
      </c>
      <c r="B280" s="370" t="s">
        <v>3583</v>
      </c>
      <c r="C280" s="371" t="s">
        <v>3895</v>
      </c>
      <c r="D280" s="372" t="s">
        <v>3896</v>
      </c>
      <c r="E280" s="372"/>
      <c r="F280" s="370" t="s">
        <v>26</v>
      </c>
      <c r="G280" s="373">
        <v>5</v>
      </c>
      <c r="H280" s="374"/>
      <c r="I280" s="375">
        <f t="shared" si="39"/>
        <v>0</v>
      </c>
      <c r="J280" s="367">
        <v>0</v>
      </c>
      <c r="K280" s="367">
        <f t="shared" si="40"/>
        <v>0</v>
      </c>
      <c r="L280" s="367">
        <v>0</v>
      </c>
      <c r="M280" s="367">
        <f t="shared" si="41"/>
        <v>0</v>
      </c>
    </row>
    <row r="281" spans="1:13" s="343" customFormat="1" outlineLevel="2" x14ac:dyDescent="0.2">
      <c r="A281" s="376">
        <v>28</v>
      </c>
      <c r="B281" s="337" t="s">
        <v>3586</v>
      </c>
      <c r="C281" s="338" t="s">
        <v>3897</v>
      </c>
      <c r="D281" s="339" t="s">
        <v>3898</v>
      </c>
      <c r="E281" s="339"/>
      <c r="F281" s="337" t="s">
        <v>26</v>
      </c>
      <c r="G281" s="340">
        <v>5</v>
      </c>
      <c r="H281" s="341"/>
      <c r="I281" s="342">
        <f t="shared" si="39"/>
        <v>0</v>
      </c>
      <c r="J281" s="368">
        <v>1.1E-4</v>
      </c>
      <c r="K281" s="368">
        <f t="shared" si="40"/>
        <v>5.5000000000000003E-4</v>
      </c>
      <c r="L281" s="368">
        <v>0</v>
      </c>
      <c r="M281" s="368">
        <f t="shared" si="41"/>
        <v>0</v>
      </c>
    </row>
    <row r="282" spans="1:13" s="335" customFormat="1" ht="24" outlineLevel="2" x14ac:dyDescent="0.2">
      <c r="A282" s="369">
        <v>29</v>
      </c>
      <c r="B282" s="370" t="s">
        <v>3583</v>
      </c>
      <c r="C282" s="371" t="s">
        <v>3905</v>
      </c>
      <c r="D282" s="372" t="s">
        <v>3906</v>
      </c>
      <c r="E282" s="372"/>
      <c r="F282" s="370" t="s">
        <v>3</v>
      </c>
      <c r="G282" s="373">
        <v>80</v>
      </c>
      <c r="H282" s="374"/>
      <c r="I282" s="375">
        <f t="shared" si="39"/>
        <v>0</v>
      </c>
      <c r="J282" s="367">
        <v>0</v>
      </c>
      <c r="K282" s="367">
        <f t="shared" si="40"/>
        <v>0</v>
      </c>
      <c r="L282" s="367">
        <v>0</v>
      </c>
      <c r="M282" s="367">
        <f t="shared" si="41"/>
        <v>0</v>
      </c>
    </row>
    <row r="283" spans="1:13" s="343" customFormat="1" outlineLevel="2" x14ac:dyDescent="0.2">
      <c r="A283" s="376">
        <v>30</v>
      </c>
      <c r="B283" s="337" t="s">
        <v>3586</v>
      </c>
      <c r="C283" s="338" t="s">
        <v>3907</v>
      </c>
      <c r="D283" s="339" t="s">
        <v>3908</v>
      </c>
      <c r="E283" s="339"/>
      <c r="F283" s="337" t="s">
        <v>3</v>
      </c>
      <c r="G283" s="340">
        <v>80</v>
      </c>
      <c r="H283" s="341"/>
      <c r="I283" s="342">
        <f t="shared" si="39"/>
        <v>0</v>
      </c>
      <c r="J283" s="368">
        <v>3.8000000000000002E-4</v>
      </c>
      <c r="K283" s="368">
        <f t="shared" si="40"/>
        <v>3.0400000000000003E-2</v>
      </c>
      <c r="L283" s="368">
        <v>0</v>
      </c>
      <c r="M283" s="368">
        <f t="shared" si="41"/>
        <v>0</v>
      </c>
    </row>
    <row r="284" spans="1:13" s="335" customFormat="1" ht="24" outlineLevel="2" x14ac:dyDescent="0.2">
      <c r="A284" s="369">
        <v>31</v>
      </c>
      <c r="B284" s="370" t="s">
        <v>3583</v>
      </c>
      <c r="C284" s="371" t="s">
        <v>3909</v>
      </c>
      <c r="D284" s="372" t="s">
        <v>3910</v>
      </c>
      <c r="E284" s="372"/>
      <c r="F284" s="370" t="s">
        <v>3</v>
      </c>
      <c r="G284" s="373">
        <v>75</v>
      </c>
      <c r="H284" s="374"/>
      <c r="I284" s="375">
        <f t="shared" si="39"/>
        <v>0</v>
      </c>
      <c r="J284" s="367">
        <v>0</v>
      </c>
      <c r="K284" s="367">
        <f t="shared" si="40"/>
        <v>0</v>
      </c>
      <c r="L284" s="367">
        <v>0</v>
      </c>
      <c r="M284" s="367">
        <f t="shared" si="41"/>
        <v>0</v>
      </c>
    </row>
    <row r="285" spans="1:13" s="343" customFormat="1" outlineLevel="2" x14ac:dyDescent="0.2">
      <c r="A285" s="376">
        <v>32</v>
      </c>
      <c r="B285" s="337" t="s">
        <v>3586</v>
      </c>
      <c r="C285" s="338" t="s">
        <v>3911</v>
      </c>
      <c r="D285" s="339" t="s">
        <v>3912</v>
      </c>
      <c r="E285" s="339"/>
      <c r="F285" s="337" t="s">
        <v>3</v>
      </c>
      <c r="G285" s="340">
        <v>75</v>
      </c>
      <c r="H285" s="341"/>
      <c r="I285" s="342">
        <f t="shared" si="39"/>
        <v>0</v>
      </c>
      <c r="J285" s="368">
        <v>6.9999999999999994E-5</v>
      </c>
      <c r="K285" s="368">
        <f t="shared" si="40"/>
        <v>5.2499999999999995E-3</v>
      </c>
      <c r="L285" s="368">
        <v>0</v>
      </c>
      <c r="M285" s="368">
        <f t="shared" si="41"/>
        <v>0</v>
      </c>
    </row>
    <row r="286" spans="1:13" s="335" customFormat="1" ht="24" outlineLevel="2" x14ac:dyDescent="0.2">
      <c r="A286" s="369">
        <v>33</v>
      </c>
      <c r="B286" s="370" t="s">
        <v>3583</v>
      </c>
      <c r="C286" s="371" t="s">
        <v>3913</v>
      </c>
      <c r="D286" s="372" t="s">
        <v>3914</v>
      </c>
      <c r="E286" s="372"/>
      <c r="F286" s="370" t="s">
        <v>3</v>
      </c>
      <c r="G286" s="373">
        <v>175</v>
      </c>
      <c r="H286" s="374"/>
      <c r="I286" s="375">
        <f t="shared" si="39"/>
        <v>0</v>
      </c>
      <c r="J286" s="367">
        <v>0</v>
      </c>
      <c r="K286" s="367">
        <f t="shared" si="40"/>
        <v>0</v>
      </c>
      <c r="L286" s="367">
        <v>0</v>
      </c>
      <c r="M286" s="367">
        <f t="shared" si="41"/>
        <v>0</v>
      </c>
    </row>
    <row r="287" spans="1:13" s="343" customFormat="1" outlineLevel="2" x14ac:dyDescent="0.2">
      <c r="A287" s="376">
        <v>34</v>
      </c>
      <c r="B287" s="337" t="s">
        <v>3586</v>
      </c>
      <c r="C287" s="338" t="s">
        <v>3915</v>
      </c>
      <c r="D287" s="339" t="s">
        <v>3916</v>
      </c>
      <c r="E287" s="339"/>
      <c r="F287" s="337" t="s">
        <v>3</v>
      </c>
      <c r="G287" s="340">
        <v>175</v>
      </c>
      <c r="H287" s="341"/>
      <c r="I287" s="342">
        <f t="shared" si="39"/>
        <v>0</v>
      </c>
      <c r="J287" s="368">
        <v>1.2E-4</v>
      </c>
      <c r="K287" s="368">
        <f t="shared" si="40"/>
        <v>2.1000000000000001E-2</v>
      </c>
      <c r="L287" s="368">
        <v>0</v>
      </c>
      <c r="M287" s="368">
        <f t="shared" si="41"/>
        <v>0</v>
      </c>
    </row>
    <row r="288" spans="1:13" s="335" customFormat="1" ht="24" outlineLevel="2" x14ac:dyDescent="0.2">
      <c r="A288" s="369">
        <v>35</v>
      </c>
      <c r="B288" s="370" t="s">
        <v>3583</v>
      </c>
      <c r="C288" s="371" t="s">
        <v>3917</v>
      </c>
      <c r="D288" s="372" t="s">
        <v>3918</v>
      </c>
      <c r="E288" s="372"/>
      <c r="F288" s="370" t="s">
        <v>3</v>
      </c>
      <c r="G288" s="373">
        <v>875</v>
      </c>
      <c r="H288" s="374"/>
      <c r="I288" s="375">
        <f t="shared" si="39"/>
        <v>0</v>
      </c>
      <c r="J288" s="367">
        <v>0</v>
      </c>
      <c r="K288" s="367">
        <f t="shared" si="40"/>
        <v>0</v>
      </c>
      <c r="L288" s="367">
        <v>0</v>
      </c>
      <c r="M288" s="367">
        <f t="shared" si="41"/>
        <v>0</v>
      </c>
    </row>
    <row r="289" spans="1:13" s="343" customFormat="1" outlineLevel="2" x14ac:dyDescent="0.2">
      <c r="A289" s="376">
        <v>36</v>
      </c>
      <c r="B289" s="337" t="s">
        <v>3586</v>
      </c>
      <c r="C289" s="338" t="s">
        <v>3919</v>
      </c>
      <c r="D289" s="339" t="s">
        <v>3920</v>
      </c>
      <c r="E289" s="339"/>
      <c r="F289" s="337" t="s">
        <v>3</v>
      </c>
      <c r="G289" s="340">
        <v>875</v>
      </c>
      <c r="H289" s="341"/>
      <c r="I289" s="342">
        <f t="shared" si="39"/>
        <v>0</v>
      </c>
      <c r="J289" s="368">
        <v>1.7000000000000001E-4</v>
      </c>
      <c r="K289" s="368">
        <f t="shared" si="40"/>
        <v>0.14875000000000002</v>
      </c>
      <c r="L289" s="368">
        <v>0</v>
      </c>
      <c r="M289" s="368">
        <f t="shared" si="41"/>
        <v>0</v>
      </c>
    </row>
    <row r="290" spans="1:13" s="335" customFormat="1" ht="24" outlineLevel="2" x14ac:dyDescent="0.2">
      <c r="A290" s="369">
        <v>37</v>
      </c>
      <c r="B290" s="370" t="s">
        <v>3583</v>
      </c>
      <c r="C290" s="371" t="s">
        <v>3921</v>
      </c>
      <c r="D290" s="372" t="s">
        <v>3922</v>
      </c>
      <c r="E290" s="372"/>
      <c r="F290" s="370" t="s">
        <v>3</v>
      </c>
      <c r="G290" s="373">
        <v>870</v>
      </c>
      <c r="H290" s="374"/>
      <c r="I290" s="375">
        <f t="shared" si="39"/>
        <v>0</v>
      </c>
      <c r="J290" s="367">
        <v>0</v>
      </c>
      <c r="K290" s="367">
        <f t="shared" si="40"/>
        <v>0</v>
      </c>
      <c r="L290" s="367">
        <v>0</v>
      </c>
      <c r="M290" s="367">
        <f t="shared" si="41"/>
        <v>0</v>
      </c>
    </row>
    <row r="291" spans="1:13" s="343" customFormat="1" outlineLevel="2" x14ac:dyDescent="0.2">
      <c r="A291" s="376">
        <v>38</v>
      </c>
      <c r="B291" s="337" t="s">
        <v>3586</v>
      </c>
      <c r="C291" s="338" t="s">
        <v>3923</v>
      </c>
      <c r="D291" s="339" t="s">
        <v>3924</v>
      </c>
      <c r="E291" s="339"/>
      <c r="F291" s="337" t="s">
        <v>3</v>
      </c>
      <c r="G291" s="340">
        <v>825</v>
      </c>
      <c r="H291" s="341"/>
      <c r="I291" s="342">
        <f t="shared" si="39"/>
        <v>0</v>
      </c>
      <c r="J291" s="368">
        <v>1.6000000000000001E-4</v>
      </c>
      <c r="K291" s="368">
        <f t="shared" si="40"/>
        <v>0.13200000000000001</v>
      </c>
      <c r="L291" s="368">
        <v>0</v>
      </c>
      <c r="M291" s="368">
        <f t="shared" si="41"/>
        <v>0</v>
      </c>
    </row>
    <row r="292" spans="1:13" s="343" customFormat="1" outlineLevel="2" x14ac:dyDescent="0.2">
      <c r="A292" s="376">
        <v>39</v>
      </c>
      <c r="B292" s="337" t="s">
        <v>3586</v>
      </c>
      <c r="C292" s="338" t="s">
        <v>3925</v>
      </c>
      <c r="D292" s="339" t="s">
        <v>3926</v>
      </c>
      <c r="E292" s="339"/>
      <c r="F292" s="337" t="s">
        <v>3</v>
      </c>
      <c r="G292" s="340">
        <v>45</v>
      </c>
      <c r="H292" s="341"/>
      <c r="I292" s="342">
        <f t="shared" si="39"/>
        <v>0</v>
      </c>
      <c r="J292" s="368">
        <v>2.5000000000000001E-4</v>
      </c>
      <c r="K292" s="368">
        <f t="shared" si="40"/>
        <v>1.125E-2</v>
      </c>
      <c r="L292" s="368">
        <v>0</v>
      </c>
      <c r="M292" s="368">
        <f t="shared" si="41"/>
        <v>0</v>
      </c>
    </row>
    <row r="293" spans="1:13" s="335" customFormat="1" ht="24" outlineLevel="2" x14ac:dyDescent="0.2">
      <c r="A293" s="369">
        <v>40</v>
      </c>
      <c r="B293" s="370" t="s">
        <v>3583</v>
      </c>
      <c r="C293" s="371" t="s">
        <v>3927</v>
      </c>
      <c r="D293" s="372" t="s">
        <v>3928</v>
      </c>
      <c r="E293" s="372"/>
      <c r="F293" s="370" t="s">
        <v>3</v>
      </c>
      <c r="G293" s="373">
        <v>75</v>
      </c>
      <c r="H293" s="374"/>
      <c r="I293" s="375">
        <f t="shared" si="39"/>
        <v>0</v>
      </c>
      <c r="J293" s="367">
        <v>0</v>
      </c>
      <c r="K293" s="367">
        <f t="shared" si="40"/>
        <v>0</v>
      </c>
      <c r="L293" s="367">
        <v>0</v>
      </c>
      <c r="M293" s="367">
        <f t="shared" si="41"/>
        <v>0</v>
      </c>
    </row>
    <row r="294" spans="1:13" s="343" customFormat="1" outlineLevel="2" x14ac:dyDescent="0.2">
      <c r="A294" s="376">
        <v>41</v>
      </c>
      <c r="B294" s="337" t="s">
        <v>3586</v>
      </c>
      <c r="C294" s="338" t="s">
        <v>3929</v>
      </c>
      <c r="D294" s="339" t="s">
        <v>3930</v>
      </c>
      <c r="E294" s="339"/>
      <c r="F294" s="337" t="s">
        <v>3</v>
      </c>
      <c r="G294" s="340">
        <v>75</v>
      </c>
      <c r="H294" s="341"/>
      <c r="I294" s="342">
        <f t="shared" si="39"/>
        <v>0</v>
      </c>
      <c r="J294" s="368">
        <v>3.4000000000000002E-4</v>
      </c>
      <c r="K294" s="368">
        <f t="shared" si="40"/>
        <v>2.5500000000000002E-2</v>
      </c>
      <c r="L294" s="368">
        <v>0</v>
      </c>
      <c r="M294" s="368">
        <f t="shared" si="41"/>
        <v>0</v>
      </c>
    </row>
    <row r="295" spans="1:13" s="335" customFormat="1" outlineLevel="2" x14ac:dyDescent="0.2">
      <c r="A295" s="369">
        <v>42</v>
      </c>
      <c r="B295" s="370" t="s">
        <v>3583</v>
      </c>
      <c r="C295" s="371" t="s">
        <v>3931</v>
      </c>
      <c r="D295" s="372" t="s">
        <v>3932</v>
      </c>
      <c r="E295" s="372"/>
      <c r="F295" s="370" t="s">
        <v>3</v>
      </c>
      <c r="G295" s="373">
        <v>80</v>
      </c>
      <c r="H295" s="374"/>
      <c r="I295" s="375">
        <f t="shared" si="39"/>
        <v>0</v>
      </c>
      <c r="J295" s="367">
        <v>0</v>
      </c>
      <c r="K295" s="367">
        <f t="shared" si="40"/>
        <v>0</v>
      </c>
      <c r="L295" s="367">
        <v>0</v>
      </c>
      <c r="M295" s="367">
        <f t="shared" si="41"/>
        <v>0</v>
      </c>
    </row>
    <row r="296" spans="1:13" s="343" customFormat="1" outlineLevel="2" x14ac:dyDescent="0.2">
      <c r="A296" s="376">
        <v>43</v>
      </c>
      <c r="B296" s="337" t="s">
        <v>3586</v>
      </c>
      <c r="C296" s="338" t="s">
        <v>3933</v>
      </c>
      <c r="D296" s="339" t="s">
        <v>3934</v>
      </c>
      <c r="E296" s="339"/>
      <c r="F296" s="337" t="s">
        <v>3</v>
      </c>
      <c r="G296" s="340">
        <v>80</v>
      </c>
      <c r="H296" s="341"/>
      <c r="I296" s="342">
        <f t="shared" si="39"/>
        <v>0</v>
      </c>
      <c r="J296" s="368">
        <v>0</v>
      </c>
      <c r="K296" s="368">
        <f t="shared" si="40"/>
        <v>0</v>
      </c>
      <c r="L296" s="368">
        <v>0</v>
      </c>
      <c r="M296" s="368">
        <f t="shared" si="41"/>
        <v>0</v>
      </c>
    </row>
    <row r="297" spans="1:13" s="335" customFormat="1" ht="24" outlineLevel="2" x14ac:dyDescent="0.2">
      <c r="A297" s="369">
        <v>44</v>
      </c>
      <c r="B297" s="370" t="s">
        <v>3583</v>
      </c>
      <c r="C297" s="371" t="s">
        <v>3943</v>
      </c>
      <c r="D297" s="372" t="s">
        <v>3944</v>
      </c>
      <c r="E297" s="372"/>
      <c r="F297" s="370" t="s">
        <v>3</v>
      </c>
      <c r="G297" s="373">
        <v>200</v>
      </c>
      <c r="H297" s="374"/>
      <c r="I297" s="375">
        <f t="shared" si="39"/>
        <v>0</v>
      </c>
      <c r="J297" s="367">
        <v>0</v>
      </c>
      <c r="K297" s="367">
        <f t="shared" si="40"/>
        <v>0</v>
      </c>
      <c r="L297" s="367">
        <v>0</v>
      </c>
      <c r="M297" s="367">
        <f t="shared" si="41"/>
        <v>0</v>
      </c>
    </row>
    <row r="298" spans="1:13" s="343" customFormat="1" ht="24" outlineLevel="2" x14ac:dyDescent="0.2">
      <c r="A298" s="376">
        <v>45</v>
      </c>
      <c r="B298" s="337" t="s">
        <v>3586</v>
      </c>
      <c r="C298" s="338" t="s">
        <v>3945</v>
      </c>
      <c r="D298" s="339" t="s">
        <v>3946</v>
      </c>
      <c r="E298" s="339" t="s">
        <v>3947</v>
      </c>
      <c r="F298" s="337" t="s">
        <v>3948</v>
      </c>
      <c r="G298" s="340">
        <v>2</v>
      </c>
      <c r="H298" s="341"/>
      <c r="I298" s="342">
        <f t="shared" si="39"/>
        <v>0</v>
      </c>
      <c r="J298" s="368">
        <v>0</v>
      </c>
      <c r="K298" s="368">
        <f t="shared" si="40"/>
        <v>0</v>
      </c>
      <c r="L298" s="368">
        <v>0</v>
      </c>
      <c r="M298" s="368">
        <f t="shared" si="41"/>
        <v>0</v>
      </c>
    </row>
    <row r="299" spans="1:13" s="335" customFormat="1" ht="24" outlineLevel="2" x14ac:dyDescent="0.2">
      <c r="A299" s="369">
        <v>46</v>
      </c>
      <c r="B299" s="370" t="s">
        <v>3583</v>
      </c>
      <c r="C299" s="371" t="s">
        <v>4122</v>
      </c>
      <c r="D299" s="372" t="s">
        <v>4123</v>
      </c>
      <c r="E299" s="372"/>
      <c r="F299" s="370" t="s">
        <v>3</v>
      </c>
      <c r="G299" s="373">
        <v>500</v>
      </c>
      <c r="H299" s="374"/>
      <c r="I299" s="375">
        <f t="shared" si="39"/>
        <v>0</v>
      </c>
      <c r="J299" s="367">
        <v>0</v>
      </c>
      <c r="K299" s="367">
        <f t="shared" si="40"/>
        <v>0</v>
      </c>
      <c r="L299" s="367">
        <v>0</v>
      </c>
      <c r="M299" s="367">
        <f t="shared" si="41"/>
        <v>0</v>
      </c>
    </row>
    <row r="300" spans="1:13" s="343" customFormat="1" outlineLevel="2" x14ac:dyDescent="0.2">
      <c r="A300" s="376">
        <v>47</v>
      </c>
      <c r="B300" s="337" t="s">
        <v>3586</v>
      </c>
      <c r="C300" s="338" t="s">
        <v>4124</v>
      </c>
      <c r="D300" s="339" t="s">
        <v>4125</v>
      </c>
      <c r="E300" s="339"/>
      <c r="F300" s="337" t="s">
        <v>26</v>
      </c>
      <c r="G300" s="340">
        <v>500</v>
      </c>
      <c r="H300" s="341"/>
      <c r="I300" s="342">
        <f t="shared" si="39"/>
        <v>0</v>
      </c>
      <c r="J300" s="368">
        <v>0</v>
      </c>
      <c r="K300" s="368">
        <f t="shared" si="40"/>
        <v>0</v>
      </c>
      <c r="L300" s="368">
        <v>0</v>
      </c>
      <c r="M300" s="368">
        <f t="shared" si="41"/>
        <v>0</v>
      </c>
    </row>
    <row r="301" spans="1:13" s="335" customFormat="1" ht="24" outlineLevel="2" x14ac:dyDescent="0.2">
      <c r="A301" s="369">
        <v>48</v>
      </c>
      <c r="B301" s="370" t="s">
        <v>3583</v>
      </c>
      <c r="C301" s="371" t="s">
        <v>4126</v>
      </c>
      <c r="D301" s="372" t="s">
        <v>4127</v>
      </c>
      <c r="E301" s="372"/>
      <c r="F301" s="370" t="s">
        <v>26</v>
      </c>
      <c r="G301" s="373">
        <v>4</v>
      </c>
      <c r="H301" s="374"/>
      <c r="I301" s="375">
        <f t="shared" si="39"/>
        <v>0</v>
      </c>
      <c r="J301" s="367">
        <v>0</v>
      </c>
      <c r="K301" s="367">
        <f t="shared" si="40"/>
        <v>0</v>
      </c>
      <c r="L301" s="367">
        <v>0</v>
      </c>
      <c r="M301" s="367">
        <f t="shared" si="41"/>
        <v>0</v>
      </c>
    </row>
    <row r="302" spans="1:13" s="343" customFormat="1" outlineLevel="2" x14ac:dyDescent="0.2">
      <c r="A302" s="376">
        <v>49</v>
      </c>
      <c r="B302" s="337" t="s">
        <v>3586</v>
      </c>
      <c r="C302" s="338" t="s">
        <v>4128</v>
      </c>
      <c r="D302" s="339" t="s">
        <v>4129</v>
      </c>
      <c r="E302" s="339"/>
      <c r="F302" s="337" t="s">
        <v>26</v>
      </c>
      <c r="G302" s="340">
        <v>4</v>
      </c>
      <c r="H302" s="341"/>
      <c r="I302" s="342">
        <f t="shared" si="39"/>
        <v>0</v>
      </c>
      <c r="J302" s="368">
        <v>0</v>
      </c>
      <c r="K302" s="368">
        <f t="shared" si="40"/>
        <v>0</v>
      </c>
      <c r="L302" s="368">
        <v>0</v>
      </c>
      <c r="M302" s="368">
        <f t="shared" si="41"/>
        <v>0</v>
      </c>
    </row>
    <row r="303" spans="1:13" s="335" customFormat="1" ht="24" outlineLevel="2" x14ac:dyDescent="0.2">
      <c r="A303" s="369">
        <v>50</v>
      </c>
      <c r="B303" s="370" t="s">
        <v>3583</v>
      </c>
      <c r="C303" s="371" t="s">
        <v>3957</v>
      </c>
      <c r="D303" s="372" t="s">
        <v>3958</v>
      </c>
      <c r="E303" s="372"/>
      <c r="F303" s="370" t="s">
        <v>26</v>
      </c>
      <c r="G303" s="373">
        <v>12</v>
      </c>
      <c r="H303" s="374"/>
      <c r="I303" s="375">
        <f t="shared" si="39"/>
        <v>0</v>
      </c>
      <c r="J303" s="367">
        <v>0</v>
      </c>
      <c r="K303" s="367">
        <f t="shared" si="40"/>
        <v>0</v>
      </c>
      <c r="L303" s="367">
        <v>0</v>
      </c>
      <c r="M303" s="367">
        <f t="shared" si="41"/>
        <v>0</v>
      </c>
    </row>
    <row r="304" spans="1:13" s="343" customFormat="1" ht="24" outlineLevel="2" x14ac:dyDescent="0.2">
      <c r="A304" s="376">
        <v>51</v>
      </c>
      <c r="B304" s="337" t="s">
        <v>3586</v>
      </c>
      <c r="C304" s="338" t="s">
        <v>3959</v>
      </c>
      <c r="D304" s="339" t="s">
        <v>3960</v>
      </c>
      <c r="E304" s="339" t="s">
        <v>4199</v>
      </c>
      <c r="F304" s="337" t="s">
        <v>26</v>
      </c>
      <c r="G304" s="340">
        <v>12</v>
      </c>
      <c r="H304" s="341"/>
      <c r="I304" s="342">
        <f t="shared" si="39"/>
        <v>0</v>
      </c>
      <c r="J304" s="368">
        <v>0</v>
      </c>
      <c r="K304" s="368">
        <f t="shared" si="40"/>
        <v>0</v>
      </c>
      <c r="L304" s="368">
        <v>0</v>
      </c>
      <c r="M304" s="368">
        <f t="shared" si="41"/>
        <v>0</v>
      </c>
    </row>
    <row r="305" spans="1:13" s="343" customFormat="1" ht="24" outlineLevel="2" x14ac:dyDescent="0.2">
      <c r="A305" s="376">
        <v>52</v>
      </c>
      <c r="B305" s="337" t="s">
        <v>3586</v>
      </c>
      <c r="C305" s="338" t="s">
        <v>3962</v>
      </c>
      <c r="D305" s="339" t="s">
        <v>3963</v>
      </c>
      <c r="E305" s="339" t="s">
        <v>4200</v>
      </c>
      <c r="F305" s="337" t="s">
        <v>26</v>
      </c>
      <c r="G305" s="340">
        <v>25</v>
      </c>
      <c r="H305" s="341"/>
      <c r="I305" s="342">
        <f t="shared" si="39"/>
        <v>0</v>
      </c>
      <c r="J305" s="368">
        <v>0</v>
      </c>
      <c r="K305" s="368">
        <f t="shared" si="40"/>
        <v>0</v>
      </c>
      <c r="L305" s="368">
        <v>0</v>
      </c>
      <c r="M305" s="368">
        <f t="shared" si="41"/>
        <v>0</v>
      </c>
    </row>
    <row r="306" spans="1:13" s="335" customFormat="1" ht="24" outlineLevel="2" x14ac:dyDescent="0.2">
      <c r="A306" s="369">
        <v>53</v>
      </c>
      <c r="B306" s="370" t="s">
        <v>3583</v>
      </c>
      <c r="C306" s="371" t="s">
        <v>3965</v>
      </c>
      <c r="D306" s="372" t="s">
        <v>3966</v>
      </c>
      <c r="E306" s="372"/>
      <c r="F306" s="370" t="s">
        <v>26</v>
      </c>
      <c r="G306" s="373">
        <v>95</v>
      </c>
      <c r="H306" s="374"/>
      <c r="I306" s="375">
        <f t="shared" si="39"/>
        <v>0</v>
      </c>
      <c r="J306" s="367">
        <v>0</v>
      </c>
      <c r="K306" s="367">
        <f t="shared" si="40"/>
        <v>0</v>
      </c>
      <c r="L306" s="367">
        <v>0</v>
      </c>
      <c r="M306" s="367">
        <f t="shared" si="41"/>
        <v>0</v>
      </c>
    </row>
    <row r="307" spans="1:13" s="343" customFormat="1" outlineLevel="2" x14ac:dyDescent="0.2">
      <c r="A307" s="376">
        <v>54</v>
      </c>
      <c r="B307" s="337" t="s">
        <v>3586</v>
      </c>
      <c r="C307" s="338" t="s">
        <v>3967</v>
      </c>
      <c r="D307" s="339" t="s">
        <v>3968</v>
      </c>
      <c r="E307" s="339"/>
      <c r="F307" s="337" t="s">
        <v>26</v>
      </c>
      <c r="G307" s="340">
        <v>95</v>
      </c>
      <c r="H307" s="341"/>
      <c r="I307" s="342">
        <f t="shared" si="39"/>
        <v>0</v>
      </c>
      <c r="J307" s="368">
        <v>6.0000000000000002E-5</v>
      </c>
      <c r="K307" s="368">
        <f t="shared" si="40"/>
        <v>5.7000000000000002E-3</v>
      </c>
      <c r="L307" s="368">
        <v>0</v>
      </c>
      <c r="M307" s="368">
        <f t="shared" si="41"/>
        <v>0</v>
      </c>
    </row>
    <row r="308" spans="1:13" s="465" customFormat="1" outlineLevel="2" x14ac:dyDescent="0.2">
      <c r="A308" s="457">
        <v>55</v>
      </c>
      <c r="B308" s="458" t="s">
        <v>3583</v>
      </c>
      <c r="C308" s="459" t="s">
        <v>4002</v>
      </c>
      <c r="D308" s="460" t="s">
        <v>4003</v>
      </c>
      <c r="E308" s="460"/>
      <c r="F308" s="458" t="s">
        <v>26</v>
      </c>
      <c r="G308" s="461">
        <v>73</v>
      </c>
      <c r="H308" s="462"/>
      <c r="I308" s="463">
        <f t="shared" si="39"/>
        <v>0</v>
      </c>
      <c r="J308" s="464">
        <v>0</v>
      </c>
      <c r="K308" s="464">
        <f t="shared" si="40"/>
        <v>0</v>
      </c>
      <c r="L308" s="464">
        <v>0</v>
      </c>
      <c r="M308" s="464">
        <f t="shared" si="41"/>
        <v>0</v>
      </c>
    </row>
    <row r="309" spans="1:13" s="412" customFormat="1" ht="48" outlineLevel="2" x14ac:dyDescent="0.2">
      <c r="A309" s="404">
        <v>56</v>
      </c>
      <c r="B309" s="405" t="s">
        <v>3586</v>
      </c>
      <c r="C309" s="406" t="s">
        <v>4004</v>
      </c>
      <c r="D309" s="407" t="s">
        <v>4005</v>
      </c>
      <c r="E309" s="407" t="s">
        <v>4006</v>
      </c>
      <c r="F309" s="405" t="s">
        <v>26</v>
      </c>
      <c r="G309" s="408">
        <v>58</v>
      </c>
      <c r="H309" s="409"/>
      <c r="I309" s="410">
        <f t="shared" si="39"/>
        <v>0</v>
      </c>
      <c r="J309" s="411">
        <v>0</v>
      </c>
      <c r="K309" s="411">
        <f t="shared" si="40"/>
        <v>0</v>
      </c>
      <c r="L309" s="411">
        <v>0</v>
      </c>
      <c r="M309" s="411">
        <f t="shared" si="41"/>
        <v>0</v>
      </c>
    </row>
    <row r="310" spans="1:13" s="412" customFormat="1" ht="48" outlineLevel="2" x14ac:dyDescent="0.2">
      <c r="A310" s="404">
        <v>57</v>
      </c>
      <c r="B310" s="405" t="s">
        <v>3586</v>
      </c>
      <c r="C310" s="406" t="s">
        <v>4007</v>
      </c>
      <c r="D310" s="407" t="s">
        <v>4008</v>
      </c>
      <c r="E310" s="407" t="s">
        <v>4009</v>
      </c>
      <c r="F310" s="405" t="s">
        <v>26</v>
      </c>
      <c r="G310" s="408">
        <v>6</v>
      </c>
      <c r="H310" s="409"/>
      <c r="I310" s="410">
        <f t="shared" si="39"/>
        <v>0</v>
      </c>
      <c r="J310" s="411">
        <v>0</v>
      </c>
      <c r="K310" s="411">
        <f t="shared" si="40"/>
        <v>0</v>
      </c>
      <c r="L310" s="411">
        <v>0</v>
      </c>
      <c r="M310" s="411">
        <f t="shared" si="41"/>
        <v>0</v>
      </c>
    </row>
    <row r="311" spans="1:13" s="412" customFormat="1" ht="48" outlineLevel="2" x14ac:dyDescent="0.2">
      <c r="A311" s="404">
        <v>58</v>
      </c>
      <c r="B311" s="405" t="s">
        <v>3586</v>
      </c>
      <c r="C311" s="406" t="s">
        <v>4010</v>
      </c>
      <c r="D311" s="407" t="s">
        <v>4168</v>
      </c>
      <c r="E311" s="407" t="s">
        <v>4169</v>
      </c>
      <c r="F311" s="405" t="s">
        <v>26</v>
      </c>
      <c r="G311" s="408">
        <v>4</v>
      </c>
      <c r="H311" s="409"/>
      <c r="I311" s="410">
        <f t="shared" si="39"/>
        <v>0</v>
      </c>
      <c r="J311" s="411">
        <v>0</v>
      </c>
      <c r="K311" s="411">
        <f t="shared" si="40"/>
        <v>0</v>
      </c>
      <c r="L311" s="411">
        <v>0</v>
      </c>
      <c r="M311" s="411">
        <f t="shared" si="41"/>
        <v>0</v>
      </c>
    </row>
    <row r="312" spans="1:13" s="412" customFormat="1" ht="48" outlineLevel="2" x14ac:dyDescent="0.2">
      <c r="A312" s="404">
        <v>59</v>
      </c>
      <c r="B312" s="405" t="s">
        <v>3586</v>
      </c>
      <c r="C312" s="406" t="s">
        <v>4013</v>
      </c>
      <c r="D312" s="407" t="s">
        <v>4170</v>
      </c>
      <c r="E312" s="407" t="s">
        <v>4015</v>
      </c>
      <c r="F312" s="405" t="s">
        <v>26</v>
      </c>
      <c r="G312" s="408">
        <v>3</v>
      </c>
      <c r="H312" s="409"/>
      <c r="I312" s="410">
        <f t="shared" si="39"/>
        <v>0</v>
      </c>
      <c r="J312" s="411">
        <v>0</v>
      </c>
      <c r="K312" s="411">
        <f t="shared" si="40"/>
        <v>0</v>
      </c>
      <c r="L312" s="411">
        <v>0</v>
      </c>
      <c r="M312" s="411">
        <f t="shared" si="41"/>
        <v>0</v>
      </c>
    </row>
    <row r="313" spans="1:13" s="421" customFormat="1" ht="36" outlineLevel="2" x14ac:dyDescent="0.2">
      <c r="A313" s="413">
        <v>60</v>
      </c>
      <c r="B313" s="414" t="s">
        <v>3586</v>
      </c>
      <c r="C313" s="415" t="s">
        <v>4172</v>
      </c>
      <c r="D313" s="416" t="s">
        <v>4173</v>
      </c>
      <c r="E313" s="416" t="s">
        <v>4174</v>
      </c>
      <c r="F313" s="414" t="s">
        <v>26</v>
      </c>
      <c r="G313" s="417">
        <v>1</v>
      </c>
      <c r="H313" s="418"/>
      <c r="I313" s="419">
        <f t="shared" si="39"/>
        <v>0</v>
      </c>
      <c r="J313" s="420">
        <v>0</v>
      </c>
      <c r="K313" s="420">
        <f t="shared" si="40"/>
        <v>0</v>
      </c>
      <c r="L313" s="420">
        <v>0</v>
      </c>
      <c r="M313" s="420">
        <f t="shared" si="41"/>
        <v>0</v>
      </c>
    </row>
    <row r="314" spans="1:13" s="421" customFormat="1" ht="36" outlineLevel="2" x14ac:dyDescent="0.2">
      <c r="A314" s="413">
        <v>61</v>
      </c>
      <c r="B314" s="414" t="s">
        <v>3586</v>
      </c>
      <c r="C314" s="415" t="s">
        <v>4178</v>
      </c>
      <c r="D314" s="416" t="s">
        <v>4201</v>
      </c>
      <c r="E314" s="416" t="s">
        <v>4180</v>
      </c>
      <c r="F314" s="414" t="s">
        <v>26</v>
      </c>
      <c r="G314" s="417">
        <v>1</v>
      </c>
      <c r="H314" s="418"/>
      <c r="I314" s="419">
        <f t="shared" si="39"/>
        <v>0</v>
      </c>
      <c r="J314" s="420">
        <v>0</v>
      </c>
      <c r="K314" s="420">
        <f t="shared" si="40"/>
        <v>0</v>
      </c>
      <c r="L314" s="420">
        <v>0</v>
      </c>
      <c r="M314" s="420">
        <f t="shared" si="41"/>
        <v>0</v>
      </c>
    </row>
    <row r="315" spans="1:13" s="456" customFormat="1" outlineLevel="2" x14ac:dyDescent="0.2">
      <c r="A315" s="448">
        <v>62</v>
      </c>
      <c r="B315" s="449" t="s">
        <v>3586</v>
      </c>
      <c r="C315" s="450" t="s">
        <v>4034</v>
      </c>
      <c r="D315" s="451" t="s">
        <v>4035</v>
      </c>
      <c r="E315" s="451"/>
      <c r="F315" s="449" t="s">
        <v>3607</v>
      </c>
      <c r="G315" s="452">
        <v>54</v>
      </c>
      <c r="H315" s="453"/>
      <c r="I315" s="454">
        <f t="shared" si="39"/>
        <v>0</v>
      </c>
      <c r="J315" s="455">
        <v>0</v>
      </c>
      <c r="K315" s="455">
        <f t="shared" si="40"/>
        <v>0</v>
      </c>
      <c r="L315" s="455">
        <v>0</v>
      </c>
      <c r="M315" s="455">
        <f t="shared" si="41"/>
        <v>0</v>
      </c>
    </row>
    <row r="316" spans="1:13" s="456" customFormat="1" outlineLevel="2" x14ac:dyDescent="0.2">
      <c r="A316" s="448">
        <v>63</v>
      </c>
      <c r="B316" s="449" t="s">
        <v>3586</v>
      </c>
      <c r="C316" s="450" t="s">
        <v>4036</v>
      </c>
      <c r="D316" s="451" t="s">
        <v>4037</v>
      </c>
      <c r="E316" s="451"/>
      <c r="F316" s="449" t="s">
        <v>3607</v>
      </c>
      <c r="G316" s="452">
        <v>4</v>
      </c>
      <c r="H316" s="453"/>
      <c r="I316" s="454">
        <f t="shared" si="39"/>
        <v>0</v>
      </c>
      <c r="J316" s="455">
        <v>0</v>
      </c>
      <c r="K316" s="455">
        <f t="shared" si="40"/>
        <v>0</v>
      </c>
      <c r="L316" s="455">
        <v>0</v>
      </c>
      <c r="M316" s="455">
        <f t="shared" si="41"/>
        <v>0</v>
      </c>
    </row>
    <row r="317" spans="1:13" s="456" customFormat="1" outlineLevel="2" x14ac:dyDescent="0.2">
      <c r="A317" s="448">
        <v>64</v>
      </c>
      <c r="B317" s="449" t="s">
        <v>3586</v>
      </c>
      <c r="C317" s="450" t="s">
        <v>4190</v>
      </c>
      <c r="D317" s="451" t="s">
        <v>4191</v>
      </c>
      <c r="E317" s="451"/>
      <c r="F317" s="449" t="s">
        <v>26</v>
      </c>
      <c r="G317" s="452">
        <v>2</v>
      </c>
      <c r="H317" s="453"/>
      <c r="I317" s="454">
        <f t="shared" si="39"/>
        <v>0</v>
      </c>
      <c r="J317" s="455">
        <v>0</v>
      </c>
      <c r="K317" s="455">
        <f t="shared" si="40"/>
        <v>0</v>
      </c>
      <c r="L317" s="455">
        <v>0</v>
      </c>
      <c r="M317" s="455">
        <f t="shared" si="41"/>
        <v>0</v>
      </c>
    </row>
    <row r="318" spans="1:13" s="327" customFormat="1" ht="16.5" customHeight="1" outlineLevel="1" x14ac:dyDescent="0.2">
      <c r="A318" s="364"/>
      <c r="B318" s="323"/>
      <c r="C318" s="323"/>
      <c r="D318" s="323" t="s">
        <v>4192</v>
      </c>
      <c r="E318" s="365"/>
      <c r="F318" s="324"/>
      <c r="G318" s="325"/>
      <c r="H318" s="326"/>
      <c r="I318" s="326">
        <f>SUBTOTAL(9,I319:I330)</f>
        <v>0</v>
      </c>
      <c r="K318" s="327">
        <f>SUM(K319:K330)</f>
        <v>0</v>
      </c>
      <c r="M318" s="327">
        <f>SUM(M319:M330)</f>
        <v>0</v>
      </c>
    </row>
    <row r="319" spans="1:13" s="465" customFormat="1" ht="24" outlineLevel="2" x14ac:dyDescent="0.2">
      <c r="A319" s="457">
        <v>65</v>
      </c>
      <c r="B319" s="458" t="s">
        <v>3583</v>
      </c>
      <c r="C319" s="459" t="s">
        <v>4043</v>
      </c>
      <c r="D319" s="460" t="s">
        <v>4044</v>
      </c>
      <c r="E319" s="460" t="s">
        <v>4045</v>
      </c>
      <c r="F319" s="458" t="s">
        <v>24</v>
      </c>
      <c r="G319" s="461">
        <v>16</v>
      </c>
      <c r="H319" s="462"/>
      <c r="I319" s="463">
        <f t="shared" ref="I319:I330" si="42">ROUND(H319*G319,2)</f>
        <v>0</v>
      </c>
      <c r="J319" s="464">
        <v>0</v>
      </c>
      <c r="K319" s="464">
        <f t="shared" ref="K319:K330" si="43">J319*G319</f>
        <v>0</v>
      </c>
      <c r="L319" s="464">
        <v>0</v>
      </c>
      <c r="M319" s="464">
        <f t="shared" ref="M319:M330" si="44">L319*G319</f>
        <v>0</v>
      </c>
    </row>
    <row r="320" spans="1:13" s="465" customFormat="1" ht="24" outlineLevel="2" x14ac:dyDescent="0.2">
      <c r="A320" s="457">
        <v>66</v>
      </c>
      <c r="B320" s="458" t="s">
        <v>3583</v>
      </c>
      <c r="C320" s="459" t="s">
        <v>4046</v>
      </c>
      <c r="D320" s="460" t="s">
        <v>4047</v>
      </c>
      <c r="E320" s="460" t="s">
        <v>4048</v>
      </c>
      <c r="F320" s="458" t="s">
        <v>24</v>
      </c>
      <c r="G320" s="461">
        <v>10</v>
      </c>
      <c r="H320" s="462"/>
      <c r="I320" s="463">
        <f t="shared" si="42"/>
        <v>0</v>
      </c>
      <c r="J320" s="464">
        <v>0</v>
      </c>
      <c r="K320" s="464">
        <f t="shared" si="43"/>
        <v>0</v>
      </c>
      <c r="L320" s="464">
        <v>0</v>
      </c>
      <c r="M320" s="464">
        <f t="shared" si="44"/>
        <v>0</v>
      </c>
    </row>
    <row r="321" spans="1:13" s="465" customFormat="1" outlineLevel="2" x14ac:dyDescent="0.2">
      <c r="A321" s="457">
        <v>67</v>
      </c>
      <c r="B321" s="458" t="s">
        <v>3583</v>
      </c>
      <c r="C321" s="459" t="s">
        <v>4049</v>
      </c>
      <c r="D321" s="460" t="s">
        <v>4050</v>
      </c>
      <c r="E321" s="460"/>
      <c r="F321" s="458" t="s">
        <v>24</v>
      </c>
      <c r="G321" s="461">
        <v>20</v>
      </c>
      <c r="H321" s="462"/>
      <c r="I321" s="463">
        <f t="shared" si="42"/>
        <v>0</v>
      </c>
      <c r="J321" s="464">
        <v>0</v>
      </c>
      <c r="K321" s="464">
        <f t="shared" si="43"/>
        <v>0</v>
      </c>
      <c r="L321" s="464">
        <v>0</v>
      </c>
      <c r="M321" s="464">
        <f t="shared" si="44"/>
        <v>0</v>
      </c>
    </row>
    <row r="322" spans="1:13" s="430" customFormat="1" outlineLevel="2" x14ac:dyDescent="0.2">
      <c r="A322" s="422">
        <v>68</v>
      </c>
      <c r="B322" s="423" t="s">
        <v>3583</v>
      </c>
      <c r="C322" s="424" t="s">
        <v>4193</v>
      </c>
      <c r="D322" s="425" t="s">
        <v>4194</v>
      </c>
      <c r="E322" s="425"/>
      <c r="F322" s="423" t="s">
        <v>24</v>
      </c>
      <c r="G322" s="426">
        <v>8</v>
      </c>
      <c r="H322" s="427"/>
      <c r="I322" s="428">
        <f t="shared" si="42"/>
        <v>0</v>
      </c>
      <c r="J322" s="429">
        <v>0</v>
      </c>
      <c r="K322" s="429">
        <f t="shared" si="43"/>
        <v>0</v>
      </c>
      <c r="L322" s="429">
        <v>0</v>
      </c>
      <c r="M322" s="429">
        <f t="shared" si="44"/>
        <v>0</v>
      </c>
    </row>
    <row r="323" spans="1:13" s="465" customFormat="1" ht="24" outlineLevel="2" x14ac:dyDescent="0.2">
      <c r="A323" s="457">
        <v>69</v>
      </c>
      <c r="B323" s="458" t="s">
        <v>3583</v>
      </c>
      <c r="C323" s="459" t="s">
        <v>4202</v>
      </c>
      <c r="D323" s="460" t="s">
        <v>4203</v>
      </c>
      <c r="E323" s="460" t="s">
        <v>4204</v>
      </c>
      <c r="F323" s="458" t="s">
        <v>24</v>
      </c>
      <c r="G323" s="461">
        <v>21</v>
      </c>
      <c r="H323" s="462"/>
      <c r="I323" s="463">
        <f t="shared" si="42"/>
        <v>0</v>
      </c>
      <c r="J323" s="464">
        <v>0</v>
      </c>
      <c r="K323" s="464">
        <f t="shared" si="43"/>
        <v>0</v>
      </c>
      <c r="L323" s="464">
        <v>0</v>
      </c>
      <c r="M323" s="464">
        <f t="shared" si="44"/>
        <v>0</v>
      </c>
    </row>
    <row r="324" spans="1:13" s="465" customFormat="1" outlineLevel="2" x14ac:dyDescent="0.2">
      <c r="A324" s="457">
        <v>70</v>
      </c>
      <c r="B324" s="458" t="s">
        <v>3583</v>
      </c>
      <c r="C324" s="459" t="s">
        <v>4051</v>
      </c>
      <c r="D324" s="460" t="s">
        <v>4052</v>
      </c>
      <c r="E324" s="460"/>
      <c r="F324" s="458" t="s">
        <v>26</v>
      </c>
      <c r="G324" s="461">
        <v>10</v>
      </c>
      <c r="H324" s="462"/>
      <c r="I324" s="463">
        <f t="shared" si="42"/>
        <v>0</v>
      </c>
      <c r="J324" s="464">
        <v>0</v>
      </c>
      <c r="K324" s="464">
        <f t="shared" si="43"/>
        <v>0</v>
      </c>
      <c r="L324" s="464">
        <v>0</v>
      </c>
      <c r="M324" s="464">
        <f t="shared" si="44"/>
        <v>0</v>
      </c>
    </row>
    <row r="325" spans="1:13" s="456" customFormat="1" ht="60" outlineLevel="2" x14ac:dyDescent="0.2">
      <c r="A325" s="448">
        <v>71</v>
      </c>
      <c r="B325" s="449" t="s">
        <v>3586</v>
      </c>
      <c r="C325" s="450" t="s">
        <v>4053</v>
      </c>
      <c r="D325" s="451" t="s">
        <v>4054</v>
      </c>
      <c r="E325" s="451" t="s">
        <v>4205</v>
      </c>
      <c r="F325" s="449" t="s">
        <v>3607</v>
      </c>
      <c r="G325" s="452">
        <v>10</v>
      </c>
      <c r="H325" s="453"/>
      <c r="I325" s="454">
        <f t="shared" si="42"/>
        <v>0</v>
      </c>
      <c r="J325" s="455">
        <v>0</v>
      </c>
      <c r="K325" s="455">
        <f t="shared" si="43"/>
        <v>0</v>
      </c>
      <c r="L325" s="455">
        <v>0</v>
      </c>
      <c r="M325" s="455">
        <f t="shared" si="44"/>
        <v>0</v>
      </c>
    </row>
    <row r="326" spans="1:13" s="465" customFormat="1" outlineLevel="2" x14ac:dyDescent="0.2">
      <c r="A326" s="457">
        <v>72</v>
      </c>
      <c r="B326" s="458" t="s">
        <v>3583</v>
      </c>
      <c r="C326" s="459" t="s">
        <v>4056</v>
      </c>
      <c r="D326" s="460" t="s">
        <v>4057</v>
      </c>
      <c r="E326" s="460"/>
      <c r="F326" s="458" t="s">
        <v>26</v>
      </c>
      <c r="G326" s="461">
        <v>3</v>
      </c>
      <c r="H326" s="462"/>
      <c r="I326" s="463">
        <f t="shared" si="42"/>
        <v>0</v>
      </c>
      <c r="J326" s="464">
        <v>0</v>
      </c>
      <c r="K326" s="464">
        <f t="shared" si="43"/>
        <v>0</v>
      </c>
      <c r="L326" s="464">
        <v>0</v>
      </c>
      <c r="M326" s="464">
        <f t="shared" si="44"/>
        <v>0</v>
      </c>
    </row>
    <row r="327" spans="1:13" s="456" customFormat="1" ht="48" outlineLevel="2" x14ac:dyDescent="0.2">
      <c r="A327" s="448">
        <v>73</v>
      </c>
      <c r="B327" s="449" t="s">
        <v>3586</v>
      </c>
      <c r="C327" s="450" t="s">
        <v>4058</v>
      </c>
      <c r="D327" s="451" t="s">
        <v>4059</v>
      </c>
      <c r="E327" s="451" t="s">
        <v>4206</v>
      </c>
      <c r="F327" s="449" t="s">
        <v>3607</v>
      </c>
      <c r="G327" s="452">
        <v>3</v>
      </c>
      <c r="H327" s="453"/>
      <c r="I327" s="454">
        <f t="shared" si="42"/>
        <v>0</v>
      </c>
      <c r="J327" s="455">
        <v>0</v>
      </c>
      <c r="K327" s="455">
        <f t="shared" si="43"/>
        <v>0</v>
      </c>
      <c r="L327" s="455">
        <v>0</v>
      </c>
      <c r="M327" s="455">
        <f t="shared" si="44"/>
        <v>0</v>
      </c>
    </row>
    <row r="328" spans="1:13" s="430" customFormat="1" outlineLevel="2" x14ac:dyDescent="0.2">
      <c r="A328" s="422">
        <v>74</v>
      </c>
      <c r="B328" s="423" t="s">
        <v>3583</v>
      </c>
      <c r="C328" s="424" t="s">
        <v>4061</v>
      </c>
      <c r="D328" s="425" t="s">
        <v>4062</v>
      </c>
      <c r="E328" s="425"/>
      <c r="F328" s="423" t="s">
        <v>26</v>
      </c>
      <c r="G328" s="426">
        <v>7</v>
      </c>
      <c r="H328" s="427"/>
      <c r="I328" s="428">
        <f t="shared" si="42"/>
        <v>0</v>
      </c>
      <c r="J328" s="429">
        <v>0</v>
      </c>
      <c r="K328" s="429">
        <f t="shared" si="43"/>
        <v>0</v>
      </c>
      <c r="L328" s="429">
        <v>0</v>
      </c>
      <c r="M328" s="429">
        <f t="shared" si="44"/>
        <v>0</v>
      </c>
    </row>
    <row r="329" spans="1:13" s="412" customFormat="1" ht="60" outlineLevel="2" x14ac:dyDescent="0.2">
      <c r="A329" s="404">
        <v>75</v>
      </c>
      <c r="B329" s="405" t="s">
        <v>3586</v>
      </c>
      <c r="C329" s="406" t="s">
        <v>4063</v>
      </c>
      <c r="D329" s="407" t="s">
        <v>4064</v>
      </c>
      <c r="E329" s="407" t="s">
        <v>4207</v>
      </c>
      <c r="F329" s="405" t="s">
        <v>3607</v>
      </c>
      <c r="G329" s="408">
        <v>7</v>
      </c>
      <c r="H329" s="409"/>
      <c r="I329" s="410">
        <f t="shared" si="42"/>
        <v>0</v>
      </c>
      <c r="J329" s="411">
        <v>0</v>
      </c>
      <c r="K329" s="411">
        <f t="shared" si="43"/>
        <v>0</v>
      </c>
      <c r="L329" s="411">
        <v>0</v>
      </c>
      <c r="M329" s="411">
        <f t="shared" si="44"/>
        <v>0</v>
      </c>
    </row>
    <row r="330" spans="1:13" s="412" customFormat="1" ht="24" outlineLevel="2" x14ac:dyDescent="0.2">
      <c r="A330" s="404">
        <v>76</v>
      </c>
      <c r="B330" s="405" t="s">
        <v>3586</v>
      </c>
      <c r="C330" s="406" t="s">
        <v>4066</v>
      </c>
      <c r="D330" s="407" t="s">
        <v>4067</v>
      </c>
      <c r="E330" s="407" t="s">
        <v>4208</v>
      </c>
      <c r="F330" s="405" t="s">
        <v>26</v>
      </c>
      <c r="G330" s="408">
        <v>7</v>
      </c>
      <c r="H330" s="409"/>
      <c r="I330" s="410">
        <f t="shared" si="42"/>
        <v>0</v>
      </c>
      <c r="J330" s="411">
        <v>0</v>
      </c>
      <c r="K330" s="411">
        <f t="shared" si="43"/>
        <v>0</v>
      </c>
      <c r="L330" s="411">
        <v>0</v>
      </c>
      <c r="M330" s="411">
        <f t="shared" si="44"/>
        <v>0</v>
      </c>
    </row>
    <row r="331" spans="1:13" s="327" customFormat="1" ht="16.5" customHeight="1" outlineLevel="1" x14ac:dyDescent="0.2">
      <c r="A331" s="364"/>
      <c r="B331" s="323"/>
      <c r="C331" s="323"/>
      <c r="D331" s="323" t="s">
        <v>4069</v>
      </c>
      <c r="E331" s="365"/>
      <c r="F331" s="324"/>
      <c r="G331" s="325"/>
      <c r="H331" s="326"/>
      <c r="I331" s="326">
        <f>SUBTOTAL(9,I332:I338)</f>
        <v>0</v>
      </c>
      <c r="K331" s="327">
        <f>SUM(K332:K338)</f>
        <v>2.785E-2</v>
      </c>
      <c r="M331" s="327">
        <f>SUM(M332:M338)</f>
        <v>0</v>
      </c>
    </row>
    <row r="332" spans="1:13" s="335" customFormat="1" outlineLevel="2" x14ac:dyDescent="0.2">
      <c r="A332" s="369">
        <v>77</v>
      </c>
      <c r="B332" s="370" t="s">
        <v>3583</v>
      </c>
      <c r="C332" s="371" t="s">
        <v>4070</v>
      </c>
      <c r="D332" s="372" t="s">
        <v>4071</v>
      </c>
      <c r="E332" s="372"/>
      <c r="F332" s="370" t="s">
        <v>24</v>
      </c>
      <c r="G332" s="373">
        <v>2</v>
      </c>
      <c r="H332" s="374"/>
      <c r="I332" s="375">
        <f t="shared" ref="I332:I338" si="45">ROUND(H332*G332,2)</f>
        <v>0</v>
      </c>
      <c r="J332" s="367">
        <v>0</v>
      </c>
      <c r="K332" s="367">
        <f t="shared" ref="K332:K338" si="46">J332*G332</f>
        <v>0</v>
      </c>
      <c r="L332" s="367">
        <v>0</v>
      </c>
      <c r="M332" s="367">
        <f t="shared" ref="M332:M338" si="47">L332*G332</f>
        <v>0</v>
      </c>
    </row>
    <row r="333" spans="1:13" s="343" customFormat="1" ht="24" outlineLevel="2" x14ac:dyDescent="0.2">
      <c r="A333" s="376">
        <v>78</v>
      </c>
      <c r="B333" s="337" t="s">
        <v>3586</v>
      </c>
      <c r="C333" s="338" t="s">
        <v>4072</v>
      </c>
      <c r="D333" s="339" t="s">
        <v>4195</v>
      </c>
      <c r="E333" s="339" t="s">
        <v>4196</v>
      </c>
      <c r="F333" s="337" t="s">
        <v>26</v>
      </c>
      <c r="G333" s="340">
        <v>2</v>
      </c>
      <c r="H333" s="341"/>
      <c r="I333" s="342">
        <f t="shared" si="45"/>
        <v>0</v>
      </c>
      <c r="J333" s="368">
        <v>0</v>
      </c>
      <c r="K333" s="368">
        <f t="shared" si="46"/>
        <v>0</v>
      </c>
      <c r="L333" s="368">
        <v>0</v>
      </c>
      <c r="M333" s="368">
        <f t="shared" si="47"/>
        <v>0</v>
      </c>
    </row>
    <row r="334" spans="1:13" s="335" customFormat="1" outlineLevel="2" x14ac:dyDescent="0.2">
      <c r="A334" s="369">
        <v>79</v>
      </c>
      <c r="B334" s="370" t="s">
        <v>3583</v>
      </c>
      <c r="C334" s="371" t="s">
        <v>4074</v>
      </c>
      <c r="D334" s="372" t="s">
        <v>4075</v>
      </c>
      <c r="E334" s="372"/>
      <c r="F334" s="370" t="s">
        <v>2736</v>
      </c>
      <c r="G334" s="373">
        <v>1</v>
      </c>
      <c r="H334" s="374"/>
      <c r="I334" s="375">
        <f t="shared" si="45"/>
        <v>0</v>
      </c>
      <c r="J334" s="367">
        <v>0</v>
      </c>
      <c r="K334" s="367">
        <f t="shared" si="46"/>
        <v>0</v>
      </c>
      <c r="L334" s="367">
        <v>0</v>
      </c>
      <c r="M334" s="367">
        <f t="shared" si="47"/>
        <v>0</v>
      </c>
    </row>
    <row r="335" spans="1:13" s="343" customFormat="1" outlineLevel="2" x14ac:dyDescent="0.2">
      <c r="A335" s="376">
        <v>80</v>
      </c>
      <c r="B335" s="337" t="s">
        <v>3586</v>
      </c>
      <c r="C335" s="338" t="s">
        <v>4076</v>
      </c>
      <c r="D335" s="339" t="s">
        <v>4077</v>
      </c>
      <c r="E335" s="339"/>
      <c r="F335" s="337" t="s">
        <v>26</v>
      </c>
      <c r="G335" s="340">
        <v>2</v>
      </c>
      <c r="H335" s="341"/>
      <c r="I335" s="342">
        <f t="shared" si="45"/>
        <v>0</v>
      </c>
      <c r="J335" s="368">
        <v>1.1000000000000001E-3</v>
      </c>
      <c r="K335" s="368">
        <f t="shared" si="46"/>
        <v>2.2000000000000001E-3</v>
      </c>
      <c r="L335" s="368">
        <v>0</v>
      </c>
      <c r="M335" s="368">
        <f t="shared" si="47"/>
        <v>0</v>
      </c>
    </row>
    <row r="336" spans="1:13" s="343" customFormat="1" outlineLevel="2" x14ac:dyDescent="0.2">
      <c r="A336" s="376">
        <v>81</v>
      </c>
      <c r="B336" s="337" t="s">
        <v>3586</v>
      </c>
      <c r="C336" s="338" t="s">
        <v>4078</v>
      </c>
      <c r="D336" s="339" t="s">
        <v>4079</v>
      </c>
      <c r="E336" s="339"/>
      <c r="F336" s="337" t="s">
        <v>26</v>
      </c>
      <c r="G336" s="340">
        <v>1</v>
      </c>
      <c r="H336" s="341"/>
      <c r="I336" s="342">
        <f t="shared" si="45"/>
        <v>0</v>
      </c>
      <c r="J336" s="368">
        <v>1.4E-3</v>
      </c>
      <c r="K336" s="368">
        <f t="shared" si="46"/>
        <v>1.4E-3</v>
      </c>
      <c r="L336" s="368">
        <v>0</v>
      </c>
      <c r="M336" s="368">
        <f t="shared" si="47"/>
        <v>0</v>
      </c>
    </row>
    <row r="337" spans="1:13" s="343" customFormat="1" ht="24" outlineLevel="2" x14ac:dyDescent="0.2">
      <c r="A337" s="376">
        <v>82</v>
      </c>
      <c r="B337" s="337" t="s">
        <v>3586</v>
      </c>
      <c r="C337" s="338" t="s">
        <v>4080</v>
      </c>
      <c r="D337" s="339" t="s">
        <v>4081</v>
      </c>
      <c r="E337" s="339" t="s">
        <v>4197</v>
      </c>
      <c r="F337" s="337" t="s">
        <v>26</v>
      </c>
      <c r="G337" s="340">
        <v>550</v>
      </c>
      <c r="H337" s="341"/>
      <c r="I337" s="342">
        <f t="shared" si="45"/>
        <v>0</v>
      </c>
      <c r="J337" s="368">
        <v>4.0000000000000003E-5</v>
      </c>
      <c r="K337" s="368">
        <f t="shared" si="46"/>
        <v>2.2000000000000002E-2</v>
      </c>
      <c r="L337" s="368">
        <v>0</v>
      </c>
      <c r="M337" s="368">
        <f t="shared" si="47"/>
        <v>0</v>
      </c>
    </row>
    <row r="338" spans="1:13" s="343" customFormat="1" ht="24" outlineLevel="2" x14ac:dyDescent="0.2">
      <c r="A338" s="376">
        <v>83</v>
      </c>
      <c r="B338" s="337" t="s">
        <v>3586</v>
      </c>
      <c r="C338" s="338" t="s">
        <v>4083</v>
      </c>
      <c r="D338" s="339" t="s">
        <v>4084</v>
      </c>
      <c r="E338" s="339" t="s">
        <v>4085</v>
      </c>
      <c r="F338" s="337" t="s">
        <v>26</v>
      </c>
      <c r="G338" s="340">
        <v>75</v>
      </c>
      <c r="H338" s="341"/>
      <c r="I338" s="342">
        <f t="shared" si="45"/>
        <v>0</v>
      </c>
      <c r="J338" s="368">
        <v>3.0000000000000001E-5</v>
      </c>
      <c r="K338" s="368">
        <f t="shared" si="46"/>
        <v>2.2500000000000003E-3</v>
      </c>
      <c r="L338" s="368">
        <v>0</v>
      </c>
      <c r="M338" s="368">
        <f t="shared" si="47"/>
        <v>0</v>
      </c>
    </row>
    <row r="339" spans="1:13" s="327" customFormat="1" ht="16.5" customHeight="1" outlineLevel="1" x14ac:dyDescent="0.2">
      <c r="A339" s="364"/>
      <c r="B339" s="323"/>
      <c r="C339" s="323"/>
      <c r="D339" s="323" t="s">
        <v>4086</v>
      </c>
      <c r="E339" s="365"/>
      <c r="F339" s="324"/>
      <c r="G339" s="325"/>
      <c r="H339" s="326"/>
      <c r="I339" s="326">
        <f>SUBTOTAL(9,I340:I341)</f>
        <v>0</v>
      </c>
      <c r="K339" s="327">
        <f>SUM(K340:K341)</f>
        <v>0</v>
      </c>
      <c r="M339" s="327">
        <f>SUM(M340:M341)</f>
        <v>0</v>
      </c>
    </row>
    <row r="340" spans="1:13" s="335" customFormat="1" ht="48" outlineLevel="2" x14ac:dyDescent="0.2">
      <c r="A340" s="369">
        <v>84</v>
      </c>
      <c r="B340" s="370" t="s">
        <v>3583</v>
      </c>
      <c r="C340" s="371" t="s">
        <v>4087</v>
      </c>
      <c r="D340" s="372" t="s">
        <v>4088</v>
      </c>
      <c r="E340" s="372" t="s">
        <v>4089</v>
      </c>
      <c r="F340" s="370" t="s">
        <v>2736</v>
      </c>
      <c r="G340" s="373">
        <v>1</v>
      </c>
      <c r="H340" s="374"/>
      <c r="I340" s="375">
        <f>ROUND(H340*G340,2)</f>
        <v>0</v>
      </c>
      <c r="J340" s="367">
        <v>0</v>
      </c>
      <c r="K340" s="367">
        <f>J340*G340</f>
        <v>0</v>
      </c>
      <c r="L340" s="367">
        <v>0</v>
      </c>
      <c r="M340" s="367">
        <f>L340*G340</f>
        <v>0</v>
      </c>
    </row>
    <row r="341" spans="1:13" s="335" customFormat="1" ht="36" outlineLevel="2" x14ac:dyDescent="0.2">
      <c r="A341" s="369">
        <v>85</v>
      </c>
      <c r="B341" s="370" t="s">
        <v>3583</v>
      </c>
      <c r="C341" s="371" t="s">
        <v>4209</v>
      </c>
      <c r="D341" s="372" t="s">
        <v>4091</v>
      </c>
      <c r="E341" s="372" t="s">
        <v>4092</v>
      </c>
      <c r="F341" s="370" t="s">
        <v>2736</v>
      </c>
      <c r="G341" s="373">
        <v>1</v>
      </c>
      <c r="H341" s="374"/>
      <c r="I341" s="375">
        <f>ROUND(H341*G341,2)</f>
        <v>0</v>
      </c>
      <c r="J341" s="367">
        <v>0</v>
      </c>
      <c r="K341" s="367">
        <f>J341*G341</f>
        <v>0</v>
      </c>
      <c r="L341" s="367">
        <v>0</v>
      </c>
      <c r="M341" s="367">
        <f>L341*G341</f>
        <v>0</v>
      </c>
    </row>
    <row r="342" spans="1:13" s="327" customFormat="1" ht="16.5" customHeight="1" outlineLevel="1" x14ac:dyDescent="0.2">
      <c r="A342" s="364"/>
      <c r="B342" s="323"/>
      <c r="C342" s="323"/>
      <c r="D342" s="323" t="s">
        <v>4093</v>
      </c>
      <c r="E342" s="365"/>
      <c r="F342" s="324"/>
      <c r="G342" s="325"/>
      <c r="H342" s="326"/>
      <c r="I342" s="326">
        <f>SUBTOTAL(9,I343:I344)</f>
        <v>0</v>
      </c>
      <c r="K342" s="327">
        <f>SUM(K343:K344)</f>
        <v>0</v>
      </c>
      <c r="M342" s="327">
        <f>SUM(M343:M344)</f>
        <v>0</v>
      </c>
    </row>
    <row r="343" spans="1:13" s="335" customFormat="1" outlineLevel="2" x14ac:dyDescent="0.2">
      <c r="A343" s="369">
        <v>86</v>
      </c>
      <c r="B343" s="370" t="s">
        <v>3583</v>
      </c>
      <c r="C343" s="371" t="s">
        <v>4094</v>
      </c>
      <c r="D343" s="372" t="s">
        <v>4095</v>
      </c>
      <c r="E343" s="372"/>
      <c r="F343" s="370" t="s">
        <v>2736</v>
      </c>
      <c r="G343" s="373">
        <v>1</v>
      </c>
      <c r="H343" s="374"/>
      <c r="I343" s="375">
        <f>ROUND(H343*G343,2)</f>
        <v>0</v>
      </c>
      <c r="J343" s="367">
        <v>0</v>
      </c>
      <c r="K343" s="367">
        <f>J343*G343</f>
        <v>0</v>
      </c>
      <c r="L343" s="367">
        <v>0</v>
      </c>
      <c r="M343" s="367">
        <f>L343*G343</f>
        <v>0</v>
      </c>
    </row>
    <row r="344" spans="1:13" s="335" customFormat="1" outlineLevel="2" x14ac:dyDescent="0.2">
      <c r="A344" s="369">
        <v>87</v>
      </c>
      <c r="B344" s="370" t="s">
        <v>3583</v>
      </c>
      <c r="C344" s="371" t="s">
        <v>4096</v>
      </c>
      <c r="D344" s="372" t="s">
        <v>4097</v>
      </c>
      <c r="E344" s="372"/>
      <c r="F344" s="370" t="s">
        <v>2736</v>
      </c>
      <c r="G344" s="373">
        <v>1</v>
      </c>
      <c r="H344" s="374"/>
      <c r="I344" s="375">
        <f>ROUND(H344*G344,2)</f>
        <v>0</v>
      </c>
      <c r="J344" s="367">
        <v>0</v>
      </c>
      <c r="K344" s="367">
        <f>J344*G344</f>
        <v>0</v>
      </c>
      <c r="L344" s="367">
        <v>0</v>
      </c>
      <c r="M344" s="367">
        <f>L344*G344</f>
        <v>0</v>
      </c>
    </row>
    <row r="345" spans="1:13" s="327" customFormat="1" ht="16.5" customHeight="1" outlineLevel="1" x14ac:dyDescent="0.2">
      <c r="A345" s="364"/>
      <c r="B345" s="323"/>
      <c r="C345" s="323"/>
      <c r="D345" s="323" t="s">
        <v>4098</v>
      </c>
      <c r="E345" s="365"/>
      <c r="F345" s="324"/>
      <c r="G345" s="325"/>
      <c r="H345" s="326"/>
      <c r="I345" s="326">
        <f>SUBTOTAL(9,I346:I347)</f>
        <v>0</v>
      </c>
      <c r="K345" s="327">
        <f>SUM(K346:K347)</f>
        <v>0</v>
      </c>
      <c r="M345" s="327">
        <f>SUM(M346:M347)</f>
        <v>0</v>
      </c>
    </row>
    <row r="346" spans="1:13" s="335" customFormat="1" outlineLevel="2" x14ac:dyDescent="0.2">
      <c r="A346" s="344">
        <v>88</v>
      </c>
      <c r="B346" s="370" t="s">
        <v>3583</v>
      </c>
      <c r="C346" s="371" t="s">
        <v>4099</v>
      </c>
      <c r="D346" s="372" t="s">
        <v>4100</v>
      </c>
      <c r="E346" s="372"/>
      <c r="F346" s="370" t="s">
        <v>2736</v>
      </c>
      <c r="G346" s="373">
        <v>73</v>
      </c>
      <c r="H346" s="374"/>
      <c r="I346" s="375">
        <f>ROUND(H346*G346,2)</f>
        <v>0</v>
      </c>
      <c r="J346" s="367">
        <v>0</v>
      </c>
      <c r="K346" s="367">
        <f>J346*G346</f>
        <v>0</v>
      </c>
      <c r="L346" s="367">
        <v>0</v>
      </c>
      <c r="M346" s="367">
        <f>L346*G346</f>
        <v>0</v>
      </c>
    </row>
    <row r="347" spans="1:13" s="335" customFormat="1" outlineLevel="2" x14ac:dyDescent="0.2">
      <c r="A347" s="344">
        <v>89</v>
      </c>
      <c r="B347" s="370" t="s">
        <v>3583</v>
      </c>
      <c r="C347" s="371" t="s">
        <v>4101</v>
      </c>
      <c r="D347" s="372" t="s">
        <v>4102</v>
      </c>
      <c r="E347" s="372" t="s">
        <v>4102</v>
      </c>
      <c r="F347" s="370" t="s">
        <v>2736</v>
      </c>
      <c r="G347" s="373">
        <v>2</v>
      </c>
      <c r="H347" s="374"/>
      <c r="I347" s="375">
        <f>ROUND(H347*G347,2)</f>
        <v>0</v>
      </c>
      <c r="J347" s="367">
        <v>0</v>
      </c>
      <c r="K347" s="367">
        <f>J347*G347</f>
        <v>0</v>
      </c>
      <c r="L347" s="367">
        <v>0</v>
      </c>
      <c r="M347" s="367">
        <f>L347*G347</f>
        <v>0</v>
      </c>
    </row>
    <row r="348" spans="1:13" outlineLevel="1" x14ac:dyDescent="0.2">
      <c r="A348" s="335"/>
    </row>
    <row r="349" spans="1:13" s="363" customFormat="1" ht="15" x14ac:dyDescent="0.25">
      <c r="A349" s="360"/>
      <c r="B349" s="360"/>
      <c r="C349" s="360" t="s">
        <v>4330</v>
      </c>
      <c r="D349" s="361" t="s">
        <v>4210</v>
      </c>
      <c r="E349" s="362"/>
      <c r="F349" s="360"/>
      <c r="G349" s="360"/>
      <c r="H349" s="360"/>
      <c r="I349" s="360">
        <f>SUBTOTAL(9,I350:I461)</f>
        <v>0</v>
      </c>
    </row>
    <row r="350" spans="1:13" s="327" customFormat="1" ht="16.5" customHeight="1" outlineLevel="1" x14ac:dyDescent="0.2">
      <c r="A350" s="322"/>
      <c r="B350" s="323"/>
      <c r="C350" s="323"/>
      <c r="D350" s="323" t="s">
        <v>3847</v>
      </c>
      <c r="E350" s="365"/>
      <c r="F350" s="324"/>
      <c r="G350" s="325"/>
      <c r="H350" s="326"/>
      <c r="I350" s="326">
        <f>SUBTOTAL(9,I351:I366)</f>
        <v>0</v>
      </c>
      <c r="K350" s="327">
        <f>SUM(K351:K362)</f>
        <v>0.20020000000000002</v>
      </c>
      <c r="M350" s="327">
        <f>SUM(M351:M362)</f>
        <v>0.79800000000000004</v>
      </c>
    </row>
    <row r="351" spans="1:13" s="335" customFormat="1" outlineLevel="2" x14ac:dyDescent="0.2">
      <c r="A351" s="344">
        <v>1</v>
      </c>
      <c r="B351" s="370" t="s">
        <v>3583</v>
      </c>
      <c r="C351" s="371" t="s">
        <v>3848</v>
      </c>
      <c r="D351" s="372" t="s">
        <v>3849</v>
      </c>
      <c r="E351" s="372"/>
      <c r="F351" s="370" t="s">
        <v>3</v>
      </c>
      <c r="G351" s="373">
        <v>390</v>
      </c>
      <c r="H351" s="374"/>
      <c r="I351" s="375">
        <f t="shared" ref="I351:I366" si="48">ROUND(H351*G351,2)</f>
        <v>0</v>
      </c>
      <c r="J351" s="367">
        <v>0</v>
      </c>
      <c r="K351" s="367">
        <f t="shared" ref="K351:K366" si="49">J351*G351</f>
        <v>0</v>
      </c>
      <c r="L351" s="367">
        <v>1E-3</v>
      </c>
      <c r="M351" s="367">
        <f t="shared" ref="M351:M366" si="50">L351*G351</f>
        <v>0.39</v>
      </c>
    </row>
    <row r="352" spans="1:13" s="335" customFormat="1" outlineLevel="2" x14ac:dyDescent="0.2">
      <c r="A352" s="344">
        <v>2</v>
      </c>
      <c r="B352" s="370" t="s">
        <v>3583</v>
      </c>
      <c r="C352" s="371" t="s">
        <v>3850</v>
      </c>
      <c r="D352" s="372" t="s">
        <v>3851</v>
      </c>
      <c r="E352" s="372"/>
      <c r="F352" s="370" t="s">
        <v>3</v>
      </c>
      <c r="G352" s="373">
        <v>10</v>
      </c>
      <c r="H352" s="374"/>
      <c r="I352" s="375">
        <f t="shared" si="48"/>
        <v>0</v>
      </c>
      <c r="J352" s="367">
        <v>0</v>
      </c>
      <c r="K352" s="367">
        <f t="shared" si="49"/>
        <v>0</v>
      </c>
      <c r="L352" s="367">
        <v>2E-3</v>
      </c>
      <c r="M352" s="367">
        <f t="shared" si="50"/>
        <v>0.02</v>
      </c>
    </row>
    <row r="353" spans="1:13" s="335" customFormat="1" outlineLevel="2" x14ac:dyDescent="0.2">
      <c r="A353" s="344">
        <v>3</v>
      </c>
      <c r="B353" s="370" t="s">
        <v>3583</v>
      </c>
      <c r="C353" s="371" t="s">
        <v>3852</v>
      </c>
      <c r="D353" s="372" t="s">
        <v>3853</v>
      </c>
      <c r="E353" s="372"/>
      <c r="F353" s="370" t="s">
        <v>3</v>
      </c>
      <c r="G353" s="373">
        <v>60</v>
      </c>
      <c r="H353" s="374"/>
      <c r="I353" s="375">
        <f t="shared" si="48"/>
        <v>0</v>
      </c>
      <c r="J353" s="367">
        <v>0</v>
      </c>
      <c r="K353" s="367">
        <f t="shared" si="49"/>
        <v>0</v>
      </c>
      <c r="L353" s="367">
        <v>3.0000000000000001E-3</v>
      </c>
      <c r="M353" s="367">
        <f t="shared" si="50"/>
        <v>0.18</v>
      </c>
    </row>
    <row r="354" spans="1:13" s="335" customFormat="1" outlineLevel="2" x14ac:dyDescent="0.2">
      <c r="A354" s="344">
        <v>4</v>
      </c>
      <c r="B354" s="370" t="s">
        <v>3583</v>
      </c>
      <c r="C354" s="371" t="s">
        <v>3854</v>
      </c>
      <c r="D354" s="372" t="s">
        <v>3855</v>
      </c>
      <c r="E354" s="372"/>
      <c r="F354" s="370" t="s">
        <v>3</v>
      </c>
      <c r="G354" s="373">
        <v>40</v>
      </c>
      <c r="H354" s="374"/>
      <c r="I354" s="375">
        <f t="shared" si="48"/>
        <v>0</v>
      </c>
      <c r="J354" s="367">
        <v>0</v>
      </c>
      <c r="K354" s="367">
        <f t="shared" si="49"/>
        <v>0</v>
      </c>
      <c r="L354" s="367">
        <v>5.0000000000000001E-3</v>
      </c>
      <c r="M354" s="367">
        <f t="shared" si="50"/>
        <v>0.2</v>
      </c>
    </row>
    <row r="355" spans="1:13" s="335" customFormat="1" ht="24" outlineLevel="2" x14ac:dyDescent="0.2">
      <c r="A355" s="344">
        <v>5</v>
      </c>
      <c r="B355" s="370" t="s">
        <v>3583</v>
      </c>
      <c r="C355" s="371" t="s">
        <v>3856</v>
      </c>
      <c r="D355" s="372" t="s">
        <v>3857</v>
      </c>
      <c r="E355" s="372"/>
      <c r="F355" s="370" t="s">
        <v>3</v>
      </c>
      <c r="G355" s="373">
        <v>2</v>
      </c>
      <c r="H355" s="374"/>
      <c r="I355" s="375">
        <f t="shared" si="48"/>
        <v>0</v>
      </c>
      <c r="J355" s="367">
        <v>1.0000000000000001E-5</v>
      </c>
      <c r="K355" s="367">
        <f t="shared" si="49"/>
        <v>2.0000000000000002E-5</v>
      </c>
      <c r="L355" s="367">
        <v>0</v>
      </c>
      <c r="M355" s="367">
        <f t="shared" si="50"/>
        <v>0</v>
      </c>
    </row>
    <row r="356" spans="1:13" s="335" customFormat="1" ht="24" outlineLevel="2" x14ac:dyDescent="0.2">
      <c r="A356" s="344">
        <v>6</v>
      </c>
      <c r="B356" s="370" t="s">
        <v>3583</v>
      </c>
      <c r="C356" s="371" t="s">
        <v>3858</v>
      </c>
      <c r="D356" s="372" t="s">
        <v>3859</v>
      </c>
      <c r="E356" s="372"/>
      <c r="F356" s="370" t="s">
        <v>3</v>
      </c>
      <c r="G356" s="373">
        <v>2</v>
      </c>
      <c r="H356" s="374"/>
      <c r="I356" s="375">
        <f t="shared" si="48"/>
        <v>0</v>
      </c>
      <c r="J356" s="367">
        <v>1.0000000000000001E-5</v>
      </c>
      <c r="K356" s="367">
        <f t="shared" si="49"/>
        <v>2.0000000000000002E-5</v>
      </c>
      <c r="L356" s="367">
        <v>1E-3</v>
      </c>
      <c r="M356" s="367">
        <f t="shared" si="50"/>
        <v>2E-3</v>
      </c>
    </row>
    <row r="357" spans="1:13" s="335" customFormat="1" ht="24" outlineLevel="2" x14ac:dyDescent="0.2">
      <c r="A357" s="344">
        <v>7</v>
      </c>
      <c r="B357" s="370" t="s">
        <v>3583</v>
      </c>
      <c r="C357" s="371" t="s">
        <v>3860</v>
      </c>
      <c r="D357" s="372" t="s">
        <v>3861</v>
      </c>
      <c r="E357" s="372"/>
      <c r="F357" s="370" t="s">
        <v>3</v>
      </c>
      <c r="G357" s="373">
        <v>2</v>
      </c>
      <c r="H357" s="374"/>
      <c r="I357" s="375">
        <f t="shared" si="48"/>
        <v>0</v>
      </c>
      <c r="J357" s="367">
        <v>2.0000000000000002E-5</v>
      </c>
      <c r="K357" s="367">
        <f t="shared" si="49"/>
        <v>4.0000000000000003E-5</v>
      </c>
      <c r="L357" s="367">
        <v>1E-3</v>
      </c>
      <c r="M357" s="367">
        <f t="shared" si="50"/>
        <v>2E-3</v>
      </c>
    </row>
    <row r="358" spans="1:13" s="335" customFormat="1" ht="24" outlineLevel="2" x14ac:dyDescent="0.2">
      <c r="A358" s="344">
        <v>8</v>
      </c>
      <c r="B358" s="370" t="s">
        <v>3583</v>
      </c>
      <c r="C358" s="371" t="s">
        <v>3862</v>
      </c>
      <c r="D358" s="372" t="s">
        <v>3863</v>
      </c>
      <c r="E358" s="372"/>
      <c r="F358" s="370" t="s">
        <v>3</v>
      </c>
      <c r="G358" s="373">
        <v>2</v>
      </c>
      <c r="H358" s="374"/>
      <c r="I358" s="375">
        <f t="shared" si="48"/>
        <v>0</v>
      </c>
      <c r="J358" s="367">
        <v>1.0000000000000001E-5</v>
      </c>
      <c r="K358" s="367">
        <f t="shared" si="49"/>
        <v>2.0000000000000002E-5</v>
      </c>
      <c r="L358" s="367">
        <v>0</v>
      </c>
      <c r="M358" s="367">
        <f t="shared" si="50"/>
        <v>0</v>
      </c>
    </row>
    <row r="359" spans="1:13" s="335" customFormat="1" ht="24" outlineLevel="2" x14ac:dyDescent="0.2">
      <c r="A359" s="344">
        <v>9</v>
      </c>
      <c r="B359" s="370" t="s">
        <v>3583</v>
      </c>
      <c r="C359" s="371" t="s">
        <v>3864</v>
      </c>
      <c r="D359" s="372" t="s">
        <v>3865</v>
      </c>
      <c r="E359" s="372"/>
      <c r="F359" s="370" t="s">
        <v>3</v>
      </c>
      <c r="G359" s="373">
        <v>2</v>
      </c>
      <c r="H359" s="374"/>
      <c r="I359" s="375">
        <f t="shared" si="48"/>
        <v>0</v>
      </c>
      <c r="J359" s="367">
        <v>1.0000000000000001E-5</v>
      </c>
      <c r="K359" s="367">
        <f t="shared" si="49"/>
        <v>2.0000000000000002E-5</v>
      </c>
      <c r="L359" s="367">
        <v>0</v>
      </c>
      <c r="M359" s="367">
        <f t="shared" si="50"/>
        <v>0</v>
      </c>
    </row>
    <row r="360" spans="1:13" s="335" customFormat="1" ht="24" outlineLevel="2" x14ac:dyDescent="0.2">
      <c r="A360" s="344">
        <v>10</v>
      </c>
      <c r="B360" s="370" t="s">
        <v>3583</v>
      </c>
      <c r="C360" s="371" t="s">
        <v>3866</v>
      </c>
      <c r="D360" s="372" t="s">
        <v>3867</v>
      </c>
      <c r="E360" s="372"/>
      <c r="F360" s="370" t="s">
        <v>3</v>
      </c>
      <c r="G360" s="373">
        <v>2</v>
      </c>
      <c r="H360" s="374"/>
      <c r="I360" s="375">
        <f t="shared" si="48"/>
        <v>0</v>
      </c>
      <c r="J360" s="367">
        <v>2.0000000000000002E-5</v>
      </c>
      <c r="K360" s="367">
        <f t="shared" si="49"/>
        <v>4.0000000000000003E-5</v>
      </c>
      <c r="L360" s="367">
        <v>1E-3</v>
      </c>
      <c r="M360" s="367">
        <f t="shared" si="50"/>
        <v>2E-3</v>
      </c>
    </row>
    <row r="361" spans="1:13" s="335" customFormat="1" ht="24" outlineLevel="2" x14ac:dyDescent="0.2">
      <c r="A361" s="344">
        <v>11</v>
      </c>
      <c r="B361" s="370" t="s">
        <v>3583</v>
      </c>
      <c r="C361" s="371" t="s">
        <v>3868</v>
      </c>
      <c r="D361" s="372" t="s">
        <v>3869</v>
      </c>
      <c r="E361" s="372"/>
      <c r="F361" s="370" t="s">
        <v>3</v>
      </c>
      <c r="G361" s="373">
        <v>2</v>
      </c>
      <c r="H361" s="374"/>
      <c r="I361" s="375">
        <f t="shared" si="48"/>
        <v>0</v>
      </c>
      <c r="J361" s="367">
        <v>2.0000000000000002E-5</v>
      </c>
      <c r="K361" s="367">
        <f t="shared" si="49"/>
        <v>4.0000000000000003E-5</v>
      </c>
      <c r="L361" s="367">
        <v>1E-3</v>
      </c>
      <c r="M361" s="367">
        <f t="shared" si="50"/>
        <v>2E-3</v>
      </c>
    </row>
    <row r="362" spans="1:13" s="343" customFormat="1" outlineLevel="2" x14ac:dyDescent="0.2">
      <c r="A362" s="336">
        <v>12</v>
      </c>
      <c r="B362" s="337" t="s">
        <v>3586</v>
      </c>
      <c r="C362" s="338" t="s">
        <v>3870</v>
      </c>
      <c r="D362" s="339" t="s">
        <v>3871</v>
      </c>
      <c r="E362" s="339"/>
      <c r="F362" s="337" t="s">
        <v>6</v>
      </c>
      <c r="G362" s="340">
        <v>200</v>
      </c>
      <c r="H362" s="341"/>
      <c r="I362" s="342">
        <f t="shared" si="48"/>
        <v>0</v>
      </c>
      <c r="J362" s="368">
        <v>1E-3</v>
      </c>
      <c r="K362" s="368">
        <f t="shared" si="49"/>
        <v>0.2</v>
      </c>
      <c r="L362" s="368">
        <v>0</v>
      </c>
      <c r="M362" s="368">
        <f t="shared" si="50"/>
        <v>0</v>
      </c>
    </row>
    <row r="363" spans="1:13" s="335" customFormat="1" ht="24" outlineLevel="2" x14ac:dyDescent="0.2">
      <c r="A363" s="344">
        <v>13</v>
      </c>
      <c r="B363" s="329" t="s">
        <v>3583</v>
      </c>
      <c r="C363" s="330" t="s">
        <v>389</v>
      </c>
      <c r="D363" s="331" t="s">
        <v>1986</v>
      </c>
      <c r="E363" s="331"/>
      <c r="F363" s="329" t="s">
        <v>4</v>
      </c>
      <c r="G363" s="373">
        <v>0.79800000000000004</v>
      </c>
      <c r="H363" s="333"/>
      <c r="I363" s="334">
        <f t="shared" si="48"/>
        <v>0</v>
      </c>
      <c r="J363" s="367">
        <v>0</v>
      </c>
      <c r="K363" s="367">
        <f t="shared" si="49"/>
        <v>0</v>
      </c>
      <c r="L363" s="367">
        <v>0</v>
      </c>
      <c r="M363" s="367">
        <f t="shared" si="50"/>
        <v>0</v>
      </c>
    </row>
    <row r="364" spans="1:13" s="335" customFormat="1" ht="24" outlineLevel="2" x14ac:dyDescent="0.2">
      <c r="A364" s="344">
        <v>14</v>
      </c>
      <c r="B364" s="329" t="s">
        <v>3583</v>
      </c>
      <c r="C364" s="330" t="s">
        <v>391</v>
      </c>
      <c r="D364" s="331" t="s">
        <v>1953</v>
      </c>
      <c r="E364" s="331"/>
      <c r="F364" s="329" t="s">
        <v>4</v>
      </c>
      <c r="G364" s="373">
        <v>0.79800000000000004</v>
      </c>
      <c r="H364" s="333"/>
      <c r="I364" s="334">
        <f t="shared" si="48"/>
        <v>0</v>
      </c>
      <c r="J364" s="367">
        <v>0</v>
      </c>
      <c r="K364" s="367">
        <f t="shared" si="49"/>
        <v>0</v>
      </c>
      <c r="L364" s="367">
        <v>0</v>
      </c>
      <c r="M364" s="367">
        <f t="shared" si="50"/>
        <v>0</v>
      </c>
    </row>
    <row r="365" spans="1:13" s="335" customFormat="1" ht="24" outlineLevel="2" x14ac:dyDescent="0.2">
      <c r="A365" s="344">
        <v>15</v>
      </c>
      <c r="B365" s="329" t="s">
        <v>3583</v>
      </c>
      <c r="C365" s="330" t="s">
        <v>390</v>
      </c>
      <c r="D365" s="331" t="s">
        <v>1878</v>
      </c>
      <c r="E365" s="331"/>
      <c r="F365" s="329" t="s">
        <v>4</v>
      </c>
      <c r="G365" s="332">
        <f>G364*24</f>
        <v>19.152000000000001</v>
      </c>
      <c r="H365" s="333"/>
      <c r="I365" s="334">
        <f t="shared" si="48"/>
        <v>0</v>
      </c>
      <c r="J365" s="367">
        <v>0</v>
      </c>
      <c r="K365" s="367">
        <f t="shared" si="49"/>
        <v>0</v>
      </c>
      <c r="L365" s="367">
        <v>0</v>
      </c>
      <c r="M365" s="367">
        <f t="shared" si="50"/>
        <v>0</v>
      </c>
    </row>
    <row r="366" spans="1:13" s="335" customFormat="1" ht="24" outlineLevel="2" x14ac:dyDescent="0.2">
      <c r="A366" s="344">
        <v>16</v>
      </c>
      <c r="B366" s="329" t="s">
        <v>3583</v>
      </c>
      <c r="C366" s="330" t="s">
        <v>392</v>
      </c>
      <c r="D366" s="331" t="s">
        <v>1966</v>
      </c>
      <c r="E366" s="331"/>
      <c r="F366" s="329" t="s">
        <v>4</v>
      </c>
      <c r="G366" s="373">
        <v>0.79800000000000004</v>
      </c>
      <c r="H366" s="333"/>
      <c r="I366" s="334">
        <f t="shared" si="48"/>
        <v>0</v>
      </c>
      <c r="J366" s="367">
        <v>0</v>
      </c>
      <c r="K366" s="367">
        <f t="shared" si="49"/>
        <v>0</v>
      </c>
      <c r="L366" s="367">
        <v>0</v>
      </c>
      <c r="M366" s="367">
        <f t="shared" si="50"/>
        <v>0</v>
      </c>
    </row>
    <row r="367" spans="1:13" s="327" customFormat="1" ht="16.5" customHeight="1" outlineLevel="1" x14ac:dyDescent="0.2">
      <c r="A367" s="364"/>
      <c r="B367" s="323"/>
      <c r="C367" s="323"/>
      <c r="D367" s="323" t="s">
        <v>4104</v>
      </c>
      <c r="E367" s="365"/>
      <c r="F367" s="324"/>
      <c r="G367" s="325"/>
      <c r="H367" s="326"/>
      <c r="I367" s="326">
        <f>SUBTOTAL(9,I368:I431)</f>
        <v>0</v>
      </c>
      <c r="K367" s="327">
        <f>SUM(K368:K431)</f>
        <v>1.0119500000000001</v>
      </c>
      <c r="M367" s="327">
        <f>SUM(M368:M431)</f>
        <v>0</v>
      </c>
    </row>
    <row r="368" spans="1:13" s="335" customFormat="1" outlineLevel="2" x14ac:dyDescent="0.2">
      <c r="A368" s="369">
        <v>15</v>
      </c>
      <c r="B368" s="370" t="s">
        <v>3583</v>
      </c>
      <c r="C368" s="371" t="s">
        <v>3873</v>
      </c>
      <c r="D368" s="372" t="s">
        <v>3874</v>
      </c>
      <c r="E368" s="372"/>
      <c r="F368" s="370" t="s">
        <v>3</v>
      </c>
      <c r="G368" s="373">
        <v>36</v>
      </c>
      <c r="H368" s="374"/>
      <c r="I368" s="375">
        <f t="shared" ref="I368:I399" si="51">ROUND(H368*G368,2)</f>
        <v>0</v>
      </c>
      <c r="J368" s="367">
        <v>0</v>
      </c>
      <c r="K368" s="367">
        <f t="shared" ref="K368:K399" si="52">J368*G368</f>
        <v>0</v>
      </c>
      <c r="L368" s="367">
        <v>0</v>
      </c>
      <c r="M368" s="367">
        <f t="shared" ref="M368:M399" si="53">L368*G368</f>
        <v>0</v>
      </c>
    </row>
    <row r="369" spans="1:13" s="343" customFormat="1" ht="24" outlineLevel="2" x14ac:dyDescent="0.2">
      <c r="A369" s="376">
        <v>16</v>
      </c>
      <c r="B369" s="337" t="s">
        <v>3586</v>
      </c>
      <c r="C369" s="338" t="s">
        <v>3875</v>
      </c>
      <c r="D369" s="339" t="s">
        <v>3876</v>
      </c>
      <c r="E369" s="339" t="s">
        <v>4211</v>
      </c>
      <c r="F369" s="337" t="s">
        <v>3</v>
      </c>
      <c r="G369" s="340">
        <v>16</v>
      </c>
      <c r="H369" s="341"/>
      <c r="I369" s="342">
        <f t="shared" si="51"/>
        <v>0</v>
      </c>
      <c r="J369" s="368">
        <v>8.0000000000000007E-5</v>
      </c>
      <c r="K369" s="368">
        <f t="shared" si="52"/>
        <v>1.2800000000000001E-3</v>
      </c>
      <c r="L369" s="368">
        <v>0</v>
      </c>
      <c r="M369" s="368">
        <f t="shared" si="53"/>
        <v>0</v>
      </c>
    </row>
    <row r="370" spans="1:13" s="343" customFormat="1" outlineLevel="2" x14ac:dyDescent="0.2">
      <c r="A370" s="376">
        <v>17</v>
      </c>
      <c r="B370" s="337" t="s">
        <v>3586</v>
      </c>
      <c r="C370" s="338" t="s">
        <v>3877</v>
      </c>
      <c r="D370" s="339" t="s">
        <v>3878</v>
      </c>
      <c r="E370" s="339"/>
      <c r="F370" s="337" t="s">
        <v>3</v>
      </c>
      <c r="G370" s="340">
        <v>10</v>
      </c>
      <c r="H370" s="341"/>
      <c r="I370" s="342">
        <f t="shared" si="51"/>
        <v>0</v>
      </c>
      <c r="J370" s="368">
        <v>1.2999999999999999E-4</v>
      </c>
      <c r="K370" s="368">
        <f t="shared" si="52"/>
        <v>1.2999999999999999E-3</v>
      </c>
      <c r="L370" s="368">
        <v>0</v>
      </c>
      <c r="M370" s="368">
        <f t="shared" si="53"/>
        <v>0</v>
      </c>
    </row>
    <row r="371" spans="1:13" s="343" customFormat="1" outlineLevel="2" x14ac:dyDescent="0.2">
      <c r="A371" s="376">
        <v>18</v>
      </c>
      <c r="B371" s="337" t="s">
        <v>3586</v>
      </c>
      <c r="C371" s="338" t="s">
        <v>3879</v>
      </c>
      <c r="D371" s="339" t="s">
        <v>3880</v>
      </c>
      <c r="E371" s="339"/>
      <c r="F371" s="337" t="s">
        <v>3</v>
      </c>
      <c r="G371" s="340">
        <v>10</v>
      </c>
      <c r="H371" s="341"/>
      <c r="I371" s="342">
        <f t="shared" si="51"/>
        <v>0</v>
      </c>
      <c r="J371" s="368">
        <v>3.8999999999999999E-4</v>
      </c>
      <c r="K371" s="368">
        <f t="shared" si="52"/>
        <v>3.8999999999999998E-3</v>
      </c>
      <c r="L371" s="368">
        <v>0</v>
      </c>
      <c r="M371" s="368">
        <f t="shared" si="53"/>
        <v>0</v>
      </c>
    </row>
    <row r="372" spans="1:13" s="335" customFormat="1" outlineLevel="2" x14ac:dyDescent="0.2">
      <c r="A372" s="369">
        <v>19</v>
      </c>
      <c r="B372" s="370" t="s">
        <v>3583</v>
      </c>
      <c r="C372" s="371" t="s">
        <v>3881</v>
      </c>
      <c r="D372" s="372" t="s">
        <v>3882</v>
      </c>
      <c r="E372" s="372"/>
      <c r="F372" s="370" t="s">
        <v>26</v>
      </c>
      <c r="G372" s="373">
        <v>405</v>
      </c>
      <c r="H372" s="374"/>
      <c r="I372" s="375">
        <f t="shared" si="51"/>
        <v>0</v>
      </c>
      <c r="J372" s="367">
        <v>0</v>
      </c>
      <c r="K372" s="367">
        <f t="shared" si="52"/>
        <v>0</v>
      </c>
      <c r="L372" s="367">
        <v>0</v>
      </c>
      <c r="M372" s="367">
        <f t="shared" si="53"/>
        <v>0</v>
      </c>
    </row>
    <row r="373" spans="1:13" s="343" customFormat="1" outlineLevel="2" x14ac:dyDescent="0.2">
      <c r="A373" s="376">
        <v>20</v>
      </c>
      <c r="B373" s="337" t="s">
        <v>3586</v>
      </c>
      <c r="C373" s="338" t="s">
        <v>3883</v>
      </c>
      <c r="D373" s="339" t="s">
        <v>3884</v>
      </c>
      <c r="E373" s="339"/>
      <c r="F373" s="337" t="s">
        <v>26</v>
      </c>
      <c r="G373" s="340">
        <v>355</v>
      </c>
      <c r="H373" s="341"/>
      <c r="I373" s="342">
        <f t="shared" si="51"/>
        <v>0</v>
      </c>
      <c r="J373" s="368">
        <v>3.0000000000000001E-5</v>
      </c>
      <c r="K373" s="368">
        <f t="shared" si="52"/>
        <v>1.065E-2</v>
      </c>
      <c r="L373" s="368">
        <v>0</v>
      </c>
      <c r="M373" s="368">
        <f t="shared" si="53"/>
        <v>0</v>
      </c>
    </row>
    <row r="374" spans="1:13" s="343" customFormat="1" ht="36" outlineLevel="2" x14ac:dyDescent="0.2">
      <c r="A374" s="376">
        <v>21</v>
      </c>
      <c r="B374" s="337" t="s">
        <v>3586</v>
      </c>
      <c r="C374" s="338" t="s">
        <v>3885</v>
      </c>
      <c r="D374" s="339" t="s">
        <v>3886</v>
      </c>
      <c r="E374" s="339" t="s">
        <v>3887</v>
      </c>
      <c r="F374" s="337" t="s">
        <v>26</v>
      </c>
      <c r="G374" s="340">
        <v>40</v>
      </c>
      <c r="H374" s="341"/>
      <c r="I374" s="342">
        <f t="shared" si="51"/>
        <v>0</v>
      </c>
      <c r="J374" s="368">
        <v>0</v>
      </c>
      <c r="K374" s="368">
        <f t="shared" si="52"/>
        <v>0</v>
      </c>
      <c r="L374" s="368">
        <v>0</v>
      </c>
      <c r="M374" s="368">
        <f t="shared" si="53"/>
        <v>0</v>
      </c>
    </row>
    <row r="375" spans="1:13" s="343" customFormat="1" ht="36" outlineLevel="2" x14ac:dyDescent="0.2">
      <c r="A375" s="376">
        <v>22</v>
      </c>
      <c r="B375" s="337" t="s">
        <v>3586</v>
      </c>
      <c r="C375" s="338" t="s">
        <v>3888</v>
      </c>
      <c r="D375" s="339" t="s">
        <v>3889</v>
      </c>
      <c r="E375" s="339" t="s">
        <v>3890</v>
      </c>
      <c r="F375" s="337" t="s">
        <v>26</v>
      </c>
      <c r="G375" s="340">
        <v>10</v>
      </c>
      <c r="H375" s="341"/>
      <c r="I375" s="342">
        <f t="shared" si="51"/>
        <v>0</v>
      </c>
      <c r="J375" s="368">
        <v>0</v>
      </c>
      <c r="K375" s="368">
        <f t="shared" si="52"/>
        <v>0</v>
      </c>
      <c r="L375" s="368">
        <v>0</v>
      </c>
      <c r="M375" s="368">
        <f t="shared" si="53"/>
        <v>0</v>
      </c>
    </row>
    <row r="376" spans="1:13" s="335" customFormat="1" outlineLevel="2" x14ac:dyDescent="0.2">
      <c r="A376" s="369">
        <v>23</v>
      </c>
      <c r="B376" s="370" t="s">
        <v>3583</v>
      </c>
      <c r="C376" s="371" t="s">
        <v>3891</v>
      </c>
      <c r="D376" s="372" t="s">
        <v>3892</v>
      </c>
      <c r="E376" s="372"/>
      <c r="F376" s="370" t="s">
        <v>26</v>
      </c>
      <c r="G376" s="373">
        <v>70</v>
      </c>
      <c r="H376" s="374"/>
      <c r="I376" s="375">
        <f t="shared" si="51"/>
        <v>0</v>
      </c>
      <c r="J376" s="367">
        <v>0</v>
      </c>
      <c r="K376" s="367">
        <f t="shared" si="52"/>
        <v>0</v>
      </c>
      <c r="L376" s="367">
        <v>0</v>
      </c>
      <c r="M376" s="367">
        <f t="shared" si="53"/>
        <v>0</v>
      </c>
    </row>
    <row r="377" spans="1:13" s="343" customFormat="1" ht="24" outlineLevel="2" x14ac:dyDescent="0.2">
      <c r="A377" s="376">
        <v>24</v>
      </c>
      <c r="B377" s="337" t="s">
        <v>3586</v>
      </c>
      <c r="C377" s="338" t="s">
        <v>3893</v>
      </c>
      <c r="D377" s="339" t="s">
        <v>3894</v>
      </c>
      <c r="E377" s="339"/>
      <c r="F377" s="337" t="s">
        <v>26</v>
      </c>
      <c r="G377" s="340">
        <v>70</v>
      </c>
      <c r="H377" s="341"/>
      <c r="I377" s="342">
        <f t="shared" si="51"/>
        <v>0</v>
      </c>
      <c r="J377" s="368">
        <v>1.3999999999999999E-4</v>
      </c>
      <c r="K377" s="368">
        <f t="shared" si="52"/>
        <v>9.7999999999999997E-3</v>
      </c>
      <c r="L377" s="368">
        <v>0</v>
      </c>
      <c r="M377" s="368">
        <f t="shared" si="53"/>
        <v>0</v>
      </c>
    </row>
    <row r="378" spans="1:13" s="335" customFormat="1" outlineLevel="2" x14ac:dyDescent="0.2">
      <c r="A378" s="369">
        <v>25</v>
      </c>
      <c r="B378" s="370" t="s">
        <v>3583</v>
      </c>
      <c r="C378" s="371" t="s">
        <v>3895</v>
      </c>
      <c r="D378" s="372" t="s">
        <v>3896</v>
      </c>
      <c r="E378" s="372"/>
      <c r="F378" s="370" t="s">
        <v>26</v>
      </c>
      <c r="G378" s="373">
        <v>5</v>
      </c>
      <c r="H378" s="374"/>
      <c r="I378" s="375">
        <f t="shared" si="51"/>
        <v>0</v>
      </c>
      <c r="J378" s="367">
        <v>0</v>
      </c>
      <c r="K378" s="367">
        <f t="shared" si="52"/>
        <v>0</v>
      </c>
      <c r="L378" s="367">
        <v>0</v>
      </c>
      <c r="M378" s="367">
        <f t="shared" si="53"/>
        <v>0</v>
      </c>
    </row>
    <row r="379" spans="1:13" s="343" customFormat="1" outlineLevel="2" x14ac:dyDescent="0.2">
      <c r="A379" s="376">
        <v>26</v>
      </c>
      <c r="B379" s="337" t="s">
        <v>3586</v>
      </c>
      <c r="C379" s="338" t="s">
        <v>3897</v>
      </c>
      <c r="D379" s="339" t="s">
        <v>3898</v>
      </c>
      <c r="E379" s="339"/>
      <c r="F379" s="337" t="s">
        <v>26</v>
      </c>
      <c r="G379" s="340">
        <v>5</v>
      </c>
      <c r="H379" s="341"/>
      <c r="I379" s="342">
        <f t="shared" si="51"/>
        <v>0</v>
      </c>
      <c r="J379" s="368">
        <v>1.1E-4</v>
      </c>
      <c r="K379" s="368">
        <f t="shared" si="52"/>
        <v>5.5000000000000003E-4</v>
      </c>
      <c r="L379" s="368">
        <v>0</v>
      </c>
      <c r="M379" s="368">
        <f t="shared" si="53"/>
        <v>0</v>
      </c>
    </row>
    <row r="380" spans="1:13" s="335" customFormat="1" ht="24" outlineLevel="2" x14ac:dyDescent="0.2">
      <c r="A380" s="369">
        <v>27</v>
      </c>
      <c r="B380" s="370" t="s">
        <v>3583</v>
      </c>
      <c r="C380" s="371" t="s">
        <v>3905</v>
      </c>
      <c r="D380" s="372" t="s">
        <v>3906</v>
      </c>
      <c r="E380" s="372"/>
      <c r="F380" s="370" t="s">
        <v>3</v>
      </c>
      <c r="G380" s="373">
        <v>305</v>
      </c>
      <c r="H380" s="374"/>
      <c r="I380" s="375">
        <f t="shared" si="51"/>
        <v>0</v>
      </c>
      <c r="J380" s="367">
        <v>0</v>
      </c>
      <c r="K380" s="367">
        <f t="shared" si="52"/>
        <v>0</v>
      </c>
      <c r="L380" s="367">
        <v>0</v>
      </c>
      <c r="M380" s="367">
        <f t="shared" si="53"/>
        <v>0</v>
      </c>
    </row>
    <row r="381" spans="1:13" s="343" customFormat="1" outlineLevel="2" x14ac:dyDescent="0.2">
      <c r="A381" s="376">
        <v>28</v>
      </c>
      <c r="B381" s="337" t="s">
        <v>3586</v>
      </c>
      <c r="C381" s="338" t="s">
        <v>3907</v>
      </c>
      <c r="D381" s="339" t="s">
        <v>3908</v>
      </c>
      <c r="E381" s="339"/>
      <c r="F381" s="337" t="s">
        <v>3</v>
      </c>
      <c r="G381" s="340">
        <v>305</v>
      </c>
      <c r="H381" s="341"/>
      <c r="I381" s="342">
        <f t="shared" si="51"/>
        <v>0</v>
      </c>
      <c r="J381" s="368">
        <v>3.8000000000000002E-4</v>
      </c>
      <c r="K381" s="368">
        <f t="shared" si="52"/>
        <v>0.1159</v>
      </c>
      <c r="L381" s="368">
        <v>0</v>
      </c>
      <c r="M381" s="368">
        <f t="shared" si="53"/>
        <v>0</v>
      </c>
    </row>
    <row r="382" spans="1:13" s="335" customFormat="1" ht="24" outlineLevel="2" x14ac:dyDescent="0.2">
      <c r="A382" s="369">
        <v>29</v>
      </c>
      <c r="B382" s="370" t="s">
        <v>3583</v>
      </c>
      <c r="C382" s="371" t="s">
        <v>3909</v>
      </c>
      <c r="D382" s="372" t="s">
        <v>3910</v>
      </c>
      <c r="E382" s="372"/>
      <c r="F382" s="370" t="s">
        <v>3</v>
      </c>
      <c r="G382" s="373">
        <v>100</v>
      </c>
      <c r="H382" s="374"/>
      <c r="I382" s="375">
        <f t="shared" si="51"/>
        <v>0</v>
      </c>
      <c r="J382" s="367">
        <v>0</v>
      </c>
      <c r="K382" s="367">
        <f t="shared" si="52"/>
        <v>0</v>
      </c>
      <c r="L382" s="367">
        <v>0</v>
      </c>
      <c r="M382" s="367">
        <f t="shared" si="53"/>
        <v>0</v>
      </c>
    </row>
    <row r="383" spans="1:13" s="343" customFormat="1" outlineLevel="2" x14ac:dyDescent="0.2">
      <c r="A383" s="376">
        <v>30</v>
      </c>
      <c r="B383" s="337" t="s">
        <v>3586</v>
      </c>
      <c r="C383" s="338" t="s">
        <v>3911</v>
      </c>
      <c r="D383" s="339" t="s">
        <v>3912</v>
      </c>
      <c r="E383" s="339"/>
      <c r="F383" s="337" t="s">
        <v>3</v>
      </c>
      <c r="G383" s="340">
        <v>100</v>
      </c>
      <c r="H383" s="341"/>
      <c r="I383" s="342">
        <f t="shared" si="51"/>
        <v>0</v>
      </c>
      <c r="J383" s="368">
        <v>6.9999999999999994E-5</v>
      </c>
      <c r="K383" s="368">
        <f t="shared" si="52"/>
        <v>6.9999999999999993E-3</v>
      </c>
      <c r="L383" s="368">
        <v>0</v>
      </c>
      <c r="M383" s="368">
        <f t="shared" si="53"/>
        <v>0</v>
      </c>
    </row>
    <row r="384" spans="1:13" s="335" customFormat="1" ht="24" outlineLevel="2" x14ac:dyDescent="0.2">
      <c r="A384" s="369">
        <v>31</v>
      </c>
      <c r="B384" s="370" t="s">
        <v>3583</v>
      </c>
      <c r="C384" s="371" t="s">
        <v>3913</v>
      </c>
      <c r="D384" s="372" t="s">
        <v>3914</v>
      </c>
      <c r="E384" s="372"/>
      <c r="F384" s="370" t="s">
        <v>3</v>
      </c>
      <c r="G384" s="373">
        <v>250</v>
      </c>
      <c r="H384" s="374"/>
      <c r="I384" s="375">
        <f t="shared" si="51"/>
        <v>0</v>
      </c>
      <c r="J384" s="367">
        <v>0</v>
      </c>
      <c r="K384" s="367">
        <f t="shared" si="52"/>
        <v>0</v>
      </c>
      <c r="L384" s="367">
        <v>0</v>
      </c>
      <c r="M384" s="367">
        <f t="shared" si="53"/>
        <v>0</v>
      </c>
    </row>
    <row r="385" spans="1:13" s="343" customFormat="1" outlineLevel="2" x14ac:dyDescent="0.2">
      <c r="A385" s="376">
        <v>32</v>
      </c>
      <c r="B385" s="337" t="s">
        <v>3586</v>
      </c>
      <c r="C385" s="338" t="s">
        <v>3915</v>
      </c>
      <c r="D385" s="339" t="s">
        <v>3916</v>
      </c>
      <c r="E385" s="339"/>
      <c r="F385" s="337" t="s">
        <v>3</v>
      </c>
      <c r="G385" s="340">
        <v>250</v>
      </c>
      <c r="H385" s="341"/>
      <c r="I385" s="342">
        <f t="shared" si="51"/>
        <v>0</v>
      </c>
      <c r="J385" s="368">
        <v>1.2E-4</v>
      </c>
      <c r="K385" s="368">
        <f t="shared" si="52"/>
        <v>3.0000000000000002E-2</v>
      </c>
      <c r="L385" s="368">
        <v>0</v>
      </c>
      <c r="M385" s="368">
        <f t="shared" si="53"/>
        <v>0</v>
      </c>
    </row>
    <row r="386" spans="1:13" s="335" customFormat="1" ht="24" outlineLevel="2" x14ac:dyDescent="0.2">
      <c r="A386" s="369">
        <v>33</v>
      </c>
      <c r="B386" s="370" t="s">
        <v>3583</v>
      </c>
      <c r="C386" s="371" t="s">
        <v>3917</v>
      </c>
      <c r="D386" s="372" t="s">
        <v>3918</v>
      </c>
      <c r="E386" s="372"/>
      <c r="F386" s="370" t="s">
        <v>3</v>
      </c>
      <c r="G386" s="373">
        <v>1750</v>
      </c>
      <c r="H386" s="374"/>
      <c r="I386" s="375">
        <f t="shared" si="51"/>
        <v>0</v>
      </c>
      <c r="J386" s="367">
        <v>0</v>
      </c>
      <c r="K386" s="367">
        <f t="shared" si="52"/>
        <v>0</v>
      </c>
      <c r="L386" s="367">
        <v>0</v>
      </c>
      <c r="M386" s="367">
        <f t="shared" si="53"/>
        <v>0</v>
      </c>
    </row>
    <row r="387" spans="1:13" s="343" customFormat="1" outlineLevel="2" x14ac:dyDescent="0.2">
      <c r="A387" s="376">
        <v>34</v>
      </c>
      <c r="B387" s="337" t="s">
        <v>3586</v>
      </c>
      <c r="C387" s="338" t="s">
        <v>3919</v>
      </c>
      <c r="D387" s="339" t="s">
        <v>3920</v>
      </c>
      <c r="E387" s="339"/>
      <c r="F387" s="337" t="s">
        <v>3</v>
      </c>
      <c r="G387" s="340">
        <v>1750</v>
      </c>
      <c r="H387" s="341"/>
      <c r="I387" s="342">
        <f t="shared" si="51"/>
        <v>0</v>
      </c>
      <c r="J387" s="368">
        <v>1.7000000000000001E-4</v>
      </c>
      <c r="K387" s="368">
        <f t="shared" si="52"/>
        <v>0.29750000000000004</v>
      </c>
      <c r="L387" s="368">
        <v>0</v>
      </c>
      <c r="M387" s="368">
        <f t="shared" si="53"/>
        <v>0</v>
      </c>
    </row>
    <row r="388" spans="1:13" s="335" customFormat="1" ht="24" outlineLevel="2" x14ac:dyDescent="0.2">
      <c r="A388" s="369">
        <v>35</v>
      </c>
      <c r="B388" s="370" t="s">
        <v>3583</v>
      </c>
      <c r="C388" s="371" t="s">
        <v>3921</v>
      </c>
      <c r="D388" s="372" t="s">
        <v>3922</v>
      </c>
      <c r="E388" s="372"/>
      <c r="F388" s="370" t="s">
        <v>3</v>
      </c>
      <c r="G388" s="373">
        <v>2950</v>
      </c>
      <c r="H388" s="374"/>
      <c r="I388" s="375">
        <f t="shared" si="51"/>
        <v>0</v>
      </c>
      <c r="J388" s="367">
        <v>0</v>
      </c>
      <c r="K388" s="367">
        <f t="shared" si="52"/>
        <v>0</v>
      </c>
      <c r="L388" s="367">
        <v>0</v>
      </c>
      <c r="M388" s="367">
        <f t="shared" si="53"/>
        <v>0</v>
      </c>
    </row>
    <row r="389" spans="1:13" s="343" customFormat="1" outlineLevel="2" x14ac:dyDescent="0.2">
      <c r="A389" s="376">
        <v>36</v>
      </c>
      <c r="B389" s="337" t="s">
        <v>3586</v>
      </c>
      <c r="C389" s="338" t="s">
        <v>3923</v>
      </c>
      <c r="D389" s="339" t="s">
        <v>3924</v>
      </c>
      <c r="E389" s="339"/>
      <c r="F389" s="337" t="s">
        <v>3</v>
      </c>
      <c r="G389" s="340">
        <v>2950</v>
      </c>
      <c r="H389" s="341"/>
      <c r="I389" s="342">
        <f t="shared" si="51"/>
        <v>0</v>
      </c>
      <c r="J389" s="368">
        <v>1.6000000000000001E-4</v>
      </c>
      <c r="K389" s="368">
        <f t="shared" si="52"/>
        <v>0.47200000000000003</v>
      </c>
      <c r="L389" s="368">
        <v>0</v>
      </c>
      <c r="M389" s="368">
        <f t="shared" si="53"/>
        <v>0</v>
      </c>
    </row>
    <row r="390" spans="1:13" s="343" customFormat="1" outlineLevel="2" x14ac:dyDescent="0.2">
      <c r="A390" s="376">
        <v>37</v>
      </c>
      <c r="B390" s="337" t="s">
        <v>3586</v>
      </c>
      <c r="C390" s="338" t="s">
        <v>3925</v>
      </c>
      <c r="D390" s="339" t="s">
        <v>3926</v>
      </c>
      <c r="E390" s="339"/>
      <c r="F390" s="337" t="s">
        <v>3</v>
      </c>
      <c r="G390" s="340">
        <v>75</v>
      </c>
      <c r="H390" s="341"/>
      <c r="I390" s="342">
        <f t="shared" si="51"/>
        <v>0</v>
      </c>
      <c r="J390" s="368">
        <v>2.5000000000000001E-4</v>
      </c>
      <c r="K390" s="368">
        <f t="shared" si="52"/>
        <v>1.8749999999999999E-2</v>
      </c>
      <c r="L390" s="368">
        <v>0</v>
      </c>
      <c r="M390" s="368">
        <f t="shared" si="53"/>
        <v>0</v>
      </c>
    </row>
    <row r="391" spans="1:13" s="335" customFormat="1" ht="24" outlineLevel="2" x14ac:dyDescent="0.2">
      <c r="A391" s="369">
        <v>38</v>
      </c>
      <c r="B391" s="370" t="s">
        <v>3583</v>
      </c>
      <c r="C391" s="371" t="s">
        <v>3927</v>
      </c>
      <c r="D391" s="372" t="s">
        <v>3928</v>
      </c>
      <c r="E391" s="372"/>
      <c r="F391" s="370" t="s">
        <v>3</v>
      </c>
      <c r="G391" s="373">
        <v>75</v>
      </c>
      <c r="H391" s="374"/>
      <c r="I391" s="375">
        <f t="shared" si="51"/>
        <v>0</v>
      </c>
      <c r="J391" s="367">
        <v>0</v>
      </c>
      <c r="K391" s="367">
        <f t="shared" si="52"/>
        <v>0</v>
      </c>
      <c r="L391" s="367">
        <v>0</v>
      </c>
      <c r="M391" s="367">
        <f t="shared" si="53"/>
        <v>0</v>
      </c>
    </row>
    <row r="392" spans="1:13" s="343" customFormat="1" outlineLevel="2" x14ac:dyDescent="0.2">
      <c r="A392" s="376">
        <v>39</v>
      </c>
      <c r="B392" s="337" t="s">
        <v>3586</v>
      </c>
      <c r="C392" s="338" t="s">
        <v>3929</v>
      </c>
      <c r="D392" s="339" t="s">
        <v>3930</v>
      </c>
      <c r="E392" s="339"/>
      <c r="F392" s="337" t="s">
        <v>3</v>
      </c>
      <c r="G392" s="340">
        <v>75</v>
      </c>
      <c r="H392" s="341"/>
      <c r="I392" s="342">
        <f t="shared" si="51"/>
        <v>0</v>
      </c>
      <c r="J392" s="368">
        <v>3.4000000000000002E-4</v>
      </c>
      <c r="K392" s="368">
        <f t="shared" si="52"/>
        <v>2.5500000000000002E-2</v>
      </c>
      <c r="L392" s="368">
        <v>0</v>
      </c>
      <c r="M392" s="368">
        <f t="shared" si="53"/>
        <v>0</v>
      </c>
    </row>
    <row r="393" spans="1:13" s="335" customFormat="1" outlineLevel="2" x14ac:dyDescent="0.2">
      <c r="A393" s="369">
        <v>40</v>
      </c>
      <c r="B393" s="370" t="s">
        <v>3583</v>
      </c>
      <c r="C393" s="371" t="s">
        <v>3931</v>
      </c>
      <c r="D393" s="372" t="s">
        <v>3932</v>
      </c>
      <c r="E393" s="372"/>
      <c r="F393" s="370" t="s">
        <v>3</v>
      </c>
      <c r="G393" s="373">
        <v>305</v>
      </c>
      <c r="H393" s="374"/>
      <c r="I393" s="375">
        <f t="shared" si="51"/>
        <v>0</v>
      </c>
      <c r="J393" s="367">
        <v>0</v>
      </c>
      <c r="K393" s="367">
        <f t="shared" si="52"/>
        <v>0</v>
      </c>
      <c r="L393" s="367">
        <v>0</v>
      </c>
      <c r="M393" s="367">
        <f t="shared" si="53"/>
        <v>0</v>
      </c>
    </row>
    <row r="394" spans="1:13" s="343" customFormat="1" outlineLevel="2" x14ac:dyDescent="0.2">
      <c r="A394" s="376">
        <v>41</v>
      </c>
      <c r="B394" s="337" t="s">
        <v>3586</v>
      </c>
      <c r="C394" s="338" t="s">
        <v>3933</v>
      </c>
      <c r="D394" s="339" t="s">
        <v>3934</v>
      </c>
      <c r="E394" s="339"/>
      <c r="F394" s="337" t="s">
        <v>3</v>
      </c>
      <c r="G394" s="340">
        <v>305</v>
      </c>
      <c r="H394" s="341"/>
      <c r="I394" s="342">
        <f t="shared" si="51"/>
        <v>0</v>
      </c>
      <c r="J394" s="368">
        <v>0</v>
      </c>
      <c r="K394" s="368">
        <f t="shared" si="52"/>
        <v>0</v>
      </c>
      <c r="L394" s="368">
        <v>0</v>
      </c>
      <c r="M394" s="368">
        <f t="shared" si="53"/>
        <v>0</v>
      </c>
    </row>
    <row r="395" spans="1:13" s="335" customFormat="1" ht="24" outlineLevel="2" x14ac:dyDescent="0.2">
      <c r="A395" s="369">
        <v>42</v>
      </c>
      <c r="B395" s="370" t="s">
        <v>3583</v>
      </c>
      <c r="C395" s="371" t="s">
        <v>3943</v>
      </c>
      <c r="D395" s="372" t="s">
        <v>3944</v>
      </c>
      <c r="E395" s="372"/>
      <c r="F395" s="370" t="s">
        <v>3</v>
      </c>
      <c r="G395" s="373">
        <v>600</v>
      </c>
      <c r="H395" s="374"/>
      <c r="I395" s="375">
        <f t="shared" si="51"/>
        <v>0</v>
      </c>
      <c r="J395" s="367">
        <v>0</v>
      </c>
      <c r="K395" s="367">
        <f t="shared" si="52"/>
        <v>0</v>
      </c>
      <c r="L395" s="367">
        <v>0</v>
      </c>
      <c r="M395" s="367">
        <f t="shared" si="53"/>
        <v>0</v>
      </c>
    </row>
    <row r="396" spans="1:13" s="343" customFormat="1" ht="24" outlineLevel="2" x14ac:dyDescent="0.2">
      <c r="A396" s="376">
        <v>43</v>
      </c>
      <c r="B396" s="337" t="s">
        <v>3586</v>
      </c>
      <c r="C396" s="338" t="s">
        <v>3945</v>
      </c>
      <c r="D396" s="339" t="s">
        <v>3946</v>
      </c>
      <c r="E396" s="339" t="s">
        <v>3947</v>
      </c>
      <c r="F396" s="337" t="s">
        <v>3948</v>
      </c>
      <c r="G396" s="340">
        <v>6</v>
      </c>
      <c r="H396" s="341"/>
      <c r="I396" s="342">
        <f t="shared" si="51"/>
        <v>0</v>
      </c>
      <c r="J396" s="368">
        <v>0</v>
      </c>
      <c r="K396" s="368">
        <f t="shared" si="52"/>
        <v>0</v>
      </c>
      <c r="L396" s="368">
        <v>0</v>
      </c>
      <c r="M396" s="368">
        <f t="shared" si="53"/>
        <v>0</v>
      </c>
    </row>
    <row r="397" spans="1:13" s="335" customFormat="1" ht="24" outlineLevel="2" x14ac:dyDescent="0.2">
      <c r="A397" s="369">
        <v>44</v>
      </c>
      <c r="B397" s="370" t="s">
        <v>3583</v>
      </c>
      <c r="C397" s="371" t="s">
        <v>4122</v>
      </c>
      <c r="D397" s="372" t="s">
        <v>4123</v>
      </c>
      <c r="E397" s="372"/>
      <c r="F397" s="370" t="s">
        <v>3</v>
      </c>
      <c r="G397" s="373">
        <v>1500</v>
      </c>
      <c r="H397" s="374"/>
      <c r="I397" s="375">
        <f t="shared" si="51"/>
        <v>0</v>
      </c>
      <c r="J397" s="367">
        <v>0</v>
      </c>
      <c r="K397" s="367">
        <f t="shared" si="52"/>
        <v>0</v>
      </c>
      <c r="L397" s="367">
        <v>0</v>
      </c>
      <c r="M397" s="367">
        <f t="shared" si="53"/>
        <v>0</v>
      </c>
    </row>
    <row r="398" spans="1:13" s="343" customFormat="1" outlineLevel="2" x14ac:dyDescent="0.2">
      <c r="A398" s="376">
        <v>45</v>
      </c>
      <c r="B398" s="337" t="s">
        <v>3586</v>
      </c>
      <c r="C398" s="338" t="s">
        <v>4124</v>
      </c>
      <c r="D398" s="339" t="s">
        <v>4125</v>
      </c>
      <c r="E398" s="339"/>
      <c r="F398" s="337" t="s">
        <v>26</v>
      </c>
      <c r="G398" s="340">
        <v>1500</v>
      </c>
      <c r="H398" s="341"/>
      <c r="I398" s="342">
        <f t="shared" si="51"/>
        <v>0</v>
      </c>
      <c r="J398" s="368">
        <v>0</v>
      </c>
      <c r="K398" s="368">
        <f t="shared" si="52"/>
        <v>0</v>
      </c>
      <c r="L398" s="368">
        <v>0</v>
      </c>
      <c r="M398" s="368">
        <f t="shared" si="53"/>
        <v>0</v>
      </c>
    </row>
    <row r="399" spans="1:13" s="335" customFormat="1" ht="24" outlineLevel="2" x14ac:dyDescent="0.2">
      <c r="A399" s="369">
        <v>46</v>
      </c>
      <c r="B399" s="370" t="s">
        <v>3583</v>
      </c>
      <c r="C399" s="371" t="s">
        <v>4126</v>
      </c>
      <c r="D399" s="372" t="s">
        <v>4127</v>
      </c>
      <c r="E399" s="372"/>
      <c r="F399" s="370" t="s">
        <v>26</v>
      </c>
      <c r="G399" s="373">
        <v>2</v>
      </c>
      <c r="H399" s="374"/>
      <c r="I399" s="375">
        <f t="shared" si="51"/>
        <v>0</v>
      </c>
      <c r="J399" s="367">
        <v>0</v>
      </c>
      <c r="K399" s="367">
        <f t="shared" si="52"/>
        <v>0</v>
      </c>
      <c r="L399" s="367">
        <v>0</v>
      </c>
      <c r="M399" s="367">
        <f t="shared" si="53"/>
        <v>0</v>
      </c>
    </row>
    <row r="400" spans="1:13" s="343" customFormat="1" outlineLevel="2" x14ac:dyDescent="0.2">
      <c r="A400" s="376">
        <v>47</v>
      </c>
      <c r="B400" s="337" t="s">
        <v>3586</v>
      </c>
      <c r="C400" s="338" t="s">
        <v>4128</v>
      </c>
      <c r="D400" s="339" t="s">
        <v>4129</v>
      </c>
      <c r="E400" s="339"/>
      <c r="F400" s="337" t="s">
        <v>26</v>
      </c>
      <c r="G400" s="340">
        <v>2</v>
      </c>
      <c r="H400" s="341"/>
      <c r="I400" s="342">
        <f t="shared" ref="I400:I431" si="54">ROUND(H400*G400,2)</f>
        <v>0</v>
      </c>
      <c r="J400" s="368">
        <v>0</v>
      </c>
      <c r="K400" s="368">
        <f t="shared" ref="K400:K431" si="55">J400*G400</f>
        <v>0</v>
      </c>
      <c r="L400" s="368">
        <v>0</v>
      </c>
      <c r="M400" s="368">
        <f t="shared" ref="M400:M431" si="56">L400*G400</f>
        <v>0</v>
      </c>
    </row>
    <row r="401" spans="1:13" s="335" customFormat="1" outlineLevel="2" x14ac:dyDescent="0.2">
      <c r="A401" s="369">
        <v>48</v>
      </c>
      <c r="B401" s="370" t="s">
        <v>3583</v>
      </c>
      <c r="C401" s="371" t="s">
        <v>4134</v>
      </c>
      <c r="D401" s="372" t="s">
        <v>4135</v>
      </c>
      <c r="E401" s="372"/>
      <c r="F401" s="370" t="s">
        <v>26</v>
      </c>
      <c r="G401" s="373">
        <v>1</v>
      </c>
      <c r="H401" s="374"/>
      <c r="I401" s="375">
        <f t="shared" si="54"/>
        <v>0</v>
      </c>
      <c r="J401" s="367">
        <v>0</v>
      </c>
      <c r="K401" s="367">
        <f t="shared" si="55"/>
        <v>0</v>
      </c>
      <c r="L401" s="367">
        <v>0</v>
      </c>
      <c r="M401" s="367">
        <f t="shared" si="56"/>
        <v>0</v>
      </c>
    </row>
    <row r="402" spans="1:13" s="343" customFormat="1" outlineLevel="2" x14ac:dyDescent="0.2">
      <c r="A402" s="376">
        <v>49</v>
      </c>
      <c r="B402" s="337" t="s">
        <v>3586</v>
      </c>
      <c r="C402" s="338" t="s">
        <v>4136</v>
      </c>
      <c r="D402" s="339" t="s">
        <v>4212</v>
      </c>
      <c r="E402" s="339" t="s">
        <v>4213</v>
      </c>
      <c r="F402" s="337" t="s">
        <v>3607</v>
      </c>
      <c r="G402" s="340">
        <v>1</v>
      </c>
      <c r="H402" s="341"/>
      <c r="I402" s="342">
        <f t="shared" si="54"/>
        <v>0</v>
      </c>
      <c r="J402" s="368">
        <v>0</v>
      </c>
      <c r="K402" s="368">
        <f t="shared" si="55"/>
        <v>0</v>
      </c>
      <c r="L402" s="368">
        <v>0</v>
      </c>
      <c r="M402" s="368">
        <f t="shared" si="56"/>
        <v>0</v>
      </c>
    </row>
    <row r="403" spans="1:13" s="335" customFormat="1" ht="24" outlineLevel="2" x14ac:dyDescent="0.2">
      <c r="A403" s="369">
        <v>50</v>
      </c>
      <c r="B403" s="370" t="s">
        <v>3583</v>
      </c>
      <c r="C403" s="371" t="s">
        <v>3957</v>
      </c>
      <c r="D403" s="372" t="s">
        <v>3958</v>
      </c>
      <c r="E403" s="372"/>
      <c r="F403" s="370" t="s">
        <v>26</v>
      </c>
      <c r="G403" s="373">
        <v>75</v>
      </c>
      <c r="H403" s="374"/>
      <c r="I403" s="375">
        <f t="shared" si="54"/>
        <v>0</v>
      </c>
      <c r="J403" s="367">
        <v>0</v>
      </c>
      <c r="K403" s="367">
        <f t="shared" si="55"/>
        <v>0</v>
      </c>
      <c r="L403" s="367">
        <v>0</v>
      </c>
      <c r="M403" s="367">
        <f t="shared" si="56"/>
        <v>0</v>
      </c>
    </row>
    <row r="404" spans="1:13" s="343" customFormat="1" ht="24" outlineLevel="2" x14ac:dyDescent="0.2">
      <c r="A404" s="376">
        <v>51</v>
      </c>
      <c r="B404" s="337" t="s">
        <v>3586</v>
      </c>
      <c r="C404" s="338" t="s">
        <v>3959</v>
      </c>
      <c r="D404" s="339" t="s">
        <v>3960</v>
      </c>
      <c r="E404" s="339" t="s">
        <v>3961</v>
      </c>
      <c r="F404" s="337" t="s">
        <v>26</v>
      </c>
      <c r="G404" s="340">
        <v>75</v>
      </c>
      <c r="H404" s="341"/>
      <c r="I404" s="342">
        <f t="shared" si="54"/>
        <v>0</v>
      </c>
      <c r="J404" s="368">
        <v>0</v>
      </c>
      <c r="K404" s="368">
        <f t="shared" si="55"/>
        <v>0</v>
      </c>
      <c r="L404" s="368">
        <v>0</v>
      </c>
      <c r="M404" s="368">
        <f t="shared" si="56"/>
        <v>0</v>
      </c>
    </row>
    <row r="405" spans="1:13" s="343" customFormat="1" ht="24" outlineLevel="2" x14ac:dyDescent="0.2">
      <c r="A405" s="376">
        <v>52</v>
      </c>
      <c r="B405" s="337" t="s">
        <v>3586</v>
      </c>
      <c r="C405" s="338" t="s">
        <v>3962</v>
      </c>
      <c r="D405" s="339" t="s">
        <v>3963</v>
      </c>
      <c r="E405" s="339" t="s">
        <v>4200</v>
      </c>
      <c r="F405" s="337" t="s">
        <v>26</v>
      </c>
      <c r="G405" s="340">
        <v>115</v>
      </c>
      <c r="H405" s="341"/>
      <c r="I405" s="342">
        <f t="shared" si="54"/>
        <v>0</v>
      </c>
      <c r="J405" s="368">
        <v>0</v>
      </c>
      <c r="K405" s="368">
        <f t="shared" si="55"/>
        <v>0</v>
      </c>
      <c r="L405" s="368">
        <v>0</v>
      </c>
      <c r="M405" s="368">
        <f t="shared" si="56"/>
        <v>0</v>
      </c>
    </row>
    <row r="406" spans="1:13" s="335" customFormat="1" outlineLevel="2" x14ac:dyDescent="0.2">
      <c r="A406" s="369">
        <v>53</v>
      </c>
      <c r="B406" s="370" t="s">
        <v>3583</v>
      </c>
      <c r="C406" s="371" t="s">
        <v>4142</v>
      </c>
      <c r="D406" s="372" t="s">
        <v>4214</v>
      </c>
      <c r="E406" s="372"/>
      <c r="F406" s="370" t="s">
        <v>26</v>
      </c>
      <c r="G406" s="373">
        <v>8</v>
      </c>
      <c r="H406" s="374"/>
      <c r="I406" s="375">
        <f t="shared" si="54"/>
        <v>0</v>
      </c>
      <c r="J406" s="367">
        <v>0</v>
      </c>
      <c r="K406" s="367">
        <f t="shared" si="55"/>
        <v>0</v>
      </c>
      <c r="L406" s="367">
        <v>0</v>
      </c>
      <c r="M406" s="367">
        <f t="shared" si="56"/>
        <v>0</v>
      </c>
    </row>
    <row r="407" spans="1:13" s="343" customFormat="1" outlineLevel="2" x14ac:dyDescent="0.2">
      <c r="A407" s="376">
        <v>54</v>
      </c>
      <c r="B407" s="337" t="s">
        <v>3586</v>
      </c>
      <c r="C407" s="338" t="s">
        <v>4144</v>
      </c>
      <c r="D407" s="339" t="s">
        <v>4145</v>
      </c>
      <c r="E407" s="339" t="s">
        <v>4146</v>
      </c>
      <c r="F407" s="337" t="s">
        <v>26</v>
      </c>
      <c r="G407" s="340">
        <v>8</v>
      </c>
      <c r="H407" s="341"/>
      <c r="I407" s="342">
        <f t="shared" si="54"/>
        <v>0</v>
      </c>
      <c r="J407" s="368">
        <v>6.0000000000000002E-5</v>
      </c>
      <c r="K407" s="368">
        <f t="shared" si="55"/>
        <v>4.8000000000000001E-4</v>
      </c>
      <c r="L407" s="368">
        <v>0</v>
      </c>
      <c r="M407" s="368">
        <f t="shared" si="56"/>
        <v>0</v>
      </c>
    </row>
    <row r="408" spans="1:13" s="343" customFormat="1" outlineLevel="2" x14ac:dyDescent="0.2">
      <c r="A408" s="376">
        <v>55</v>
      </c>
      <c r="B408" s="337" t="s">
        <v>3586</v>
      </c>
      <c r="C408" s="338" t="s">
        <v>4147</v>
      </c>
      <c r="D408" s="339" t="s">
        <v>4148</v>
      </c>
      <c r="E408" s="339" t="s">
        <v>4149</v>
      </c>
      <c r="F408" s="337" t="s">
        <v>26</v>
      </c>
      <c r="G408" s="340">
        <v>48</v>
      </c>
      <c r="H408" s="341"/>
      <c r="I408" s="342">
        <f t="shared" si="54"/>
        <v>0</v>
      </c>
      <c r="J408" s="368">
        <v>6.0000000000000002E-5</v>
      </c>
      <c r="K408" s="368">
        <f t="shared" si="55"/>
        <v>2.8800000000000002E-3</v>
      </c>
      <c r="L408" s="368">
        <v>0</v>
      </c>
      <c r="M408" s="368">
        <f t="shared" si="56"/>
        <v>0</v>
      </c>
    </row>
    <row r="409" spans="1:13" s="343" customFormat="1" outlineLevel="2" x14ac:dyDescent="0.2">
      <c r="A409" s="376">
        <v>56</v>
      </c>
      <c r="B409" s="337" t="s">
        <v>3586</v>
      </c>
      <c r="C409" s="338" t="s">
        <v>4150</v>
      </c>
      <c r="D409" s="339" t="s">
        <v>4151</v>
      </c>
      <c r="E409" s="339" t="s">
        <v>4149</v>
      </c>
      <c r="F409" s="337" t="s">
        <v>26</v>
      </c>
      <c r="G409" s="340">
        <v>16</v>
      </c>
      <c r="H409" s="341"/>
      <c r="I409" s="342">
        <f t="shared" si="54"/>
        <v>0</v>
      </c>
      <c r="J409" s="368">
        <v>6.0000000000000002E-5</v>
      </c>
      <c r="K409" s="368">
        <f t="shared" si="55"/>
        <v>9.6000000000000002E-4</v>
      </c>
      <c r="L409" s="368">
        <v>0</v>
      </c>
      <c r="M409" s="368">
        <f t="shared" si="56"/>
        <v>0</v>
      </c>
    </row>
    <row r="410" spans="1:13" s="335" customFormat="1" ht="24" outlineLevel="2" x14ac:dyDescent="0.2">
      <c r="A410" s="369">
        <v>57</v>
      </c>
      <c r="B410" s="370" t="s">
        <v>3583</v>
      </c>
      <c r="C410" s="371" t="s">
        <v>3965</v>
      </c>
      <c r="D410" s="372" t="s">
        <v>3966</v>
      </c>
      <c r="E410" s="372"/>
      <c r="F410" s="370" t="s">
        <v>26</v>
      </c>
      <c r="G410" s="373">
        <v>225</v>
      </c>
      <c r="H410" s="374"/>
      <c r="I410" s="375">
        <f t="shared" si="54"/>
        <v>0</v>
      </c>
      <c r="J410" s="367">
        <v>0</v>
      </c>
      <c r="K410" s="367">
        <f t="shared" si="55"/>
        <v>0</v>
      </c>
      <c r="L410" s="367">
        <v>0</v>
      </c>
      <c r="M410" s="367">
        <f t="shared" si="56"/>
        <v>0</v>
      </c>
    </row>
    <row r="411" spans="1:13" s="343" customFormat="1" outlineLevel="2" x14ac:dyDescent="0.2">
      <c r="A411" s="376">
        <v>58</v>
      </c>
      <c r="B411" s="337" t="s">
        <v>3586</v>
      </c>
      <c r="C411" s="338" t="s">
        <v>3967</v>
      </c>
      <c r="D411" s="339" t="s">
        <v>3968</v>
      </c>
      <c r="E411" s="339"/>
      <c r="F411" s="337" t="s">
        <v>26</v>
      </c>
      <c r="G411" s="340">
        <v>225</v>
      </c>
      <c r="H411" s="341"/>
      <c r="I411" s="342">
        <f t="shared" si="54"/>
        <v>0</v>
      </c>
      <c r="J411" s="368">
        <v>6.0000000000000002E-5</v>
      </c>
      <c r="K411" s="368">
        <f t="shared" si="55"/>
        <v>1.35E-2</v>
      </c>
      <c r="L411" s="368">
        <v>0</v>
      </c>
      <c r="M411" s="368">
        <f t="shared" si="56"/>
        <v>0</v>
      </c>
    </row>
    <row r="412" spans="1:13" s="439" customFormat="1" outlineLevel="2" x14ac:dyDescent="0.2">
      <c r="A412" s="431">
        <v>59</v>
      </c>
      <c r="B412" s="432" t="s">
        <v>3583</v>
      </c>
      <c r="C412" s="433" t="s">
        <v>3994</v>
      </c>
      <c r="D412" s="434" t="s">
        <v>3995</v>
      </c>
      <c r="E412" s="434"/>
      <c r="F412" s="432" t="s">
        <v>26</v>
      </c>
      <c r="G412" s="435">
        <v>17</v>
      </c>
      <c r="H412" s="436"/>
      <c r="I412" s="437">
        <f t="shared" si="54"/>
        <v>0</v>
      </c>
      <c r="J412" s="438">
        <v>0</v>
      </c>
      <c r="K412" s="438">
        <f t="shared" si="55"/>
        <v>0</v>
      </c>
      <c r="L412" s="438">
        <v>0</v>
      </c>
      <c r="M412" s="438">
        <f t="shared" si="56"/>
        <v>0</v>
      </c>
    </row>
    <row r="413" spans="1:13" s="421" customFormat="1" ht="48" outlineLevel="2" x14ac:dyDescent="0.2">
      <c r="A413" s="413">
        <v>60</v>
      </c>
      <c r="B413" s="414" t="s">
        <v>3586</v>
      </c>
      <c r="C413" s="415" t="s">
        <v>3996</v>
      </c>
      <c r="D413" s="416" t="s">
        <v>3997</v>
      </c>
      <c r="E413" s="416" t="s">
        <v>4215</v>
      </c>
      <c r="F413" s="414" t="s">
        <v>26</v>
      </c>
      <c r="G413" s="417">
        <v>5</v>
      </c>
      <c r="H413" s="418"/>
      <c r="I413" s="419">
        <f t="shared" si="54"/>
        <v>0</v>
      </c>
      <c r="J413" s="420">
        <v>0</v>
      </c>
      <c r="K413" s="420">
        <f t="shared" si="55"/>
        <v>0</v>
      </c>
      <c r="L413" s="420">
        <v>0</v>
      </c>
      <c r="M413" s="420">
        <f t="shared" si="56"/>
        <v>0</v>
      </c>
    </row>
    <row r="414" spans="1:13" s="421" customFormat="1" ht="48" outlineLevel="2" x14ac:dyDescent="0.2">
      <c r="A414" s="413">
        <v>61</v>
      </c>
      <c r="B414" s="414" t="s">
        <v>3586</v>
      </c>
      <c r="C414" s="415" t="s">
        <v>3999</v>
      </c>
      <c r="D414" s="416" t="s">
        <v>4000</v>
      </c>
      <c r="E414" s="416" t="s">
        <v>4216</v>
      </c>
      <c r="F414" s="414" t="s">
        <v>26</v>
      </c>
      <c r="G414" s="417">
        <v>12</v>
      </c>
      <c r="H414" s="418"/>
      <c r="I414" s="419">
        <f t="shared" si="54"/>
        <v>0</v>
      </c>
      <c r="J414" s="420">
        <v>0</v>
      </c>
      <c r="K414" s="420">
        <f t="shared" si="55"/>
        <v>0</v>
      </c>
      <c r="L414" s="420">
        <v>0</v>
      </c>
      <c r="M414" s="420">
        <f t="shared" si="56"/>
        <v>0</v>
      </c>
    </row>
    <row r="415" spans="1:13" s="465" customFormat="1" outlineLevel="2" x14ac:dyDescent="0.2">
      <c r="A415" s="457">
        <v>62</v>
      </c>
      <c r="B415" s="458" t="s">
        <v>3583</v>
      </c>
      <c r="C415" s="459" t="s">
        <v>4002</v>
      </c>
      <c r="D415" s="460" t="s">
        <v>4003</v>
      </c>
      <c r="E415" s="460"/>
      <c r="F415" s="458" t="s">
        <v>26</v>
      </c>
      <c r="G415" s="461">
        <v>303</v>
      </c>
      <c r="H415" s="462"/>
      <c r="I415" s="463">
        <f t="shared" si="54"/>
        <v>0</v>
      </c>
      <c r="J415" s="464">
        <v>0</v>
      </c>
      <c r="K415" s="464">
        <f t="shared" si="55"/>
        <v>0</v>
      </c>
      <c r="L415" s="464">
        <v>0</v>
      </c>
      <c r="M415" s="464">
        <f t="shared" si="56"/>
        <v>0</v>
      </c>
    </row>
    <row r="416" spans="1:13" s="412" customFormat="1" ht="48" outlineLevel="2" x14ac:dyDescent="0.2">
      <c r="A416" s="404">
        <v>63</v>
      </c>
      <c r="B416" s="405" t="s">
        <v>3586</v>
      </c>
      <c r="C416" s="406" t="s">
        <v>4004</v>
      </c>
      <c r="D416" s="407" t="s">
        <v>4005</v>
      </c>
      <c r="E416" s="407" t="s">
        <v>4217</v>
      </c>
      <c r="F416" s="405" t="s">
        <v>26</v>
      </c>
      <c r="G416" s="408">
        <v>58</v>
      </c>
      <c r="H416" s="409"/>
      <c r="I416" s="410">
        <f t="shared" si="54"/>
        <v>0</v>
      </c>
      <c r="J416" s="411">
        <v>0</v>
      </c>
      <c r="K416" s="411">
        <f t="shared" si="55"/>
        <v>0</v>
      </c>
      <c r="L416" s="411">
        <v>0</v>
      </c>
      <c r="M416" s="411">
        <f t="shared" si="56"/>
        <v>0</v>
      </c>
    </row>
    <row r="417" spans="1:13" s="412" customFormat="1" ht="48" outlineLevel="2" x14ac:dyDescent="0.2">
      <c r="A417" s="404">
        <v>64</v>
      </c>
      <c r="B417" s="405" t="s">
        <v>3586</v>
      </c>
      <c r="C417" s="406" t="s">
        <v>4007</v>
      </c>
      <c r="D417" s="407" t="s">
        <v>4008</v>
      </c>
      <c r="E417" s="407" t="s">
        <v>4009</v>
      </c>
      <c r="F417" s="405" t="s">
        <v>26</v>
      </c>
      <c r="G417" s="408">
        <v>3</v>
      </c>
      <c r="H417" s="409"/>
      <c r="I417" s="410">
        <f t="shared" si="54"/>
        <v>0</v>
      </c>
      <c r="J417" s="411">
        <v>0</v>
      </c>
      <c r="K417" s="411">
        <f t="shared" si="55"/>
        <v>0</v>
      </c>
      <c r="L417" s="411">
        <v>0</v>
      </c>
      <c r="M417" s="411">
        <f t="shared" si="56"/>
        <v>0</v>
      </c>
    </row>
    <row r="418" spans="1:13" s="412" customFormat="1" ht="48" outlineLevel="2" x14ac:dyDescent="0.2">
      <c r="A418" s="404">
        <v>65</v>
      </c>
      <c r="B418" s="405" t="s">
        <v>3586</v>
      </c>
      <c r="C418" s="406" t="s">
        <v>4162</v>
      </c>
      <c r="D418" s="407" t="s">
        <v>4164</v>
      </c>
      <c r="E418" s="407" t="s">
        <v>4165</v>
      </c>
      <c r="F418" s="405" t="s">
        <v>26</v>
      </c>
      <c r="G418" s="408">
        <v>180</v>
      </c>
      <c r="H418" s="409"/>
      <c r="I418" s="410">
        <f t="shared" si="54"/>
        <v>0</v>
      </c>
      <c r="J418" s="411">
        <v>0</v>
      </c>
      <c r="K418" s="411">
        <f t="shared" si="55"/>
        <v>0</v>
      </c>
      <c r="L418" s="411">
        <v>0</v>
      </c>
      <c r="M418" s="411">
        <f t="shared" si="56"/>
        <v>0</v>
      </c>
    </row>
    <row r="419" spans="1:13" s="412" customFormat="1" ht="48" outlineLevel="2" x14ac:dyDescent="0.2">
      <c r="A419" s="404">
        <v>66</v>
      </c>
      <c r="B419" s="405" t="s">
        <v>3586</v>
      </c>
      <c r="C419" s="406" t="s">
        <v>4163</v>
      </c>
      <c r="D419" s="407" t="s">
        <v>4166</v>
      </c>
      <c r="E419" s="407" t="s">
        <v>4167</v>
      </c>
      <c r="F419" s="405" t="s">
        <v>26</v>
      </c>
      <c r="G419" s="408">
        <v>19</v>
      </c>
      <c r="H419" s="409"/>
      <c r="I419" s="410">
        <f t="shared" si="54"/>
        <v>0</v>
      </c>
      <c r="J419" s="411">
        <v>0</v>
      </c>
      <c r="K419" s="411">
        <f t="shared" si="55"/>
        <v>0</v>
      </c>
      <c r="L419" s="411">
        <v>0</v>
      </c>
      <c r="M419" s="411">
        <f t="shared" si="56"/>
        <v>0</v>
      </c>
    </row>
    <row r="420" spans="1:13" s="412" customFormat="1" ht="48" outlineLevel="2" x14ac:dyDescent="0.2">
      <c r="A420" s="404">
        <v>67</v>
      </c>
      <c r="B420" s="405" t="s">
        <v>3586</v>
      </c>
      <c r="C420" s="406" t="s">
        <v>4010</v>
      </c>
      <c r="D420" s="407" t="s">
        <v>4168</v>
      </c>
      <c r="E420" s="407" t="s">
        <v>4169</v>
      </c>
      <c r="F420" s="405" t="s">
        <v>26</v>
      </c>
      <c r="G420" s="408">
        <v>14</v>
      </c>
      <c r="H420" s="409"/>
      <c r="I420" s="410">
        <f t="shared" si="54"/>
        <v>0</v>
      </c>
      <c r="J420" s="411">
        <v>0</v>
      </c>
      <c r="K420" s="411">
        <f t="shared" si="55"/>
        <v>0</v>
      </c>
      <c r="L420" s="411">
        <v>0</v>
      </c>
      <c r="M420" s="411">
        <f t="shared" si="56"/>
        <v>0</v>
      </c>
    </row>
    <row r="421" spans="1:13" s="412" customFormat="1" ht="48" outlineLevel="2" x14ac:dyDescent="0.2">
      <c r="A421" s="404">
        <v>68</v>
      </c>
      <c r="B421" s="405" t="s">
        <v>3586</v>
      </c>
      <c r="C421" s="406" t="s">
        <v>4013</v>
      </c>
      <c r="D421" s="407" t="s">
        <v>4170</v>
      </c>
      <c r="E421" s="407" t="s">
        <v>4015</v>
      </c>
      <c r="F421" s="405" t="s">
        <v>26</v>
      </c>
      <c r="G421" s="408">
        <v>10</v>
      </c>
      <c r="H421" s="409"/>
      <c r="I421" s="410">
        <f t="shared" si="54"/>
        <v>0</v>
      </c>
      <c r="J421" s="411">
        <v>0</v>
      </c>
      <c r="K421" s="411">
        <f t="shared" si="55"/>
        <v>0</v>
      </c>
      <c r="L421" s="411">
        <v>0</v>
      </c>
      <c r="M421" s="411">
        <f t="shared" si="56"/>
        <v>0</v>
      </c>
    </row>
    <row r="422" spans="1:13" s="412" customFormat="1" ht="48" outlineLevel="2" x14ac:dyDescent="0.2">
      <c r="A422" s="404">
        <v>69</v>
      </c>
      <c r="B422" s="405" t="s">
        <v>3586</v>
      </c>
      <c r="C422" s="406" t="s">
        <v>4016</v>
      </c>
      <c r="D422" s="407" t="s">
        <v>4017</v>
      </c>
      <c r="E422" s="407" t="s">
        <v>4018</v>
      </c>
      <c r="F422" s="405" t="s">
        <v>26</v>
      </c>
      <c r="G422" s="408">
        <v>2</v>
      </c>
      <c r="H422" s="409"/>
      <c r="I422" s="410">
        <f t="shared" si="54"/>
        <v>0</v>
      </c>
      <c r="J422" s="411">
        <v>0</v>
      </c>
      <c r="K422" s="411">
        <f t="shared" si="55"/>
        <v>0</v>
      </c>
      <c r="L422" s="411">
        <v>0</v>
      </c>
      <c r="M422" s="411">
        <f t="shared" si="56"/>
        <v>0</v>
      </c>
    </row>
    <row r="423" spans="1:13" s="421" customFormat="1" ht="36" outlineLevel="2" x14ac:dyDescent="0.2">
      <c r="A423" s="413">
        <v>70</v>
      </c>
      <c r="B423" s="414" t="s">
        <v>3586</v>
      </c>
      <c r="C423" s="415" t="s">
        <v>4172</v>
      </c>
      <c r="D423" s="416" t="s">
        <v>4173</v>
      </c>
      <c r="E423" s="416" t="s">
        <v>4174</v>
      </c>
      <c r="F423" s="414" t="s">
        <v>26</v>
      </c>
      <c r="G423" s="417">
        <v>4</v>
      </c>
      <c r="H423" s="418"/>
      <c r="I423" s="419">
        <f t="shared" si="54"/>
        <v>0</v>
      </c>
      <c r="J423" s="420">
        <v>0</v>
      </c>
      <c r="K423" s="420">
        <f t="shared" si="55"/>
        <v>0</v>
      </c>
      <c r="L423" s="420">
        <v>0</v>
      </c>
      <c r="M423" s="420">
        <f t="shared" si="56"/>
        <v>0</v>
      </c>
    </row>
    <row r="424" spans="1:13" s="421" customFormat="1" ht="36" outlineLevel="2" x14ac:dyDescent="0.2">
      <c r="A424" s="413">
        <v>71</v>
      </c>
      <c r="B424" s="414" t="s">
        <v>3586</v>
      </c>
      <c r="C424" s="415" t="s">
        <v>4175</v>
      </c>
      <c r="D424" s="416" t="s">
        <v>4176</v>
      </c>
      <c r="E424" s="416" t="s">
        <v>4177</v>
      </c>
      <c r="F424" s="414" t="s">
        <v>26</v>
      </c>
      <c r="G424" s="417">
        <v>2</v>
      </c>
      <c r="H424" s="418"/>
      <c r="I424" s="419">
        <f t="shared" si="54"/>
        <v>0</v>
      </c>
      <c r="J424" s="420">
        <v>0</v>
      </c>
      <c r="K424" s="420">
        <f t="shared" si="55"/>
        <v>0</v>
      </c>
      <c r="L424" s="420">
        <v>0</v>
      </c>
      <c r="M424" s="420">
        <f t="shared" si="56"/>
        <v>0</v>
      </c>
    </row>
    <row r="425" spans="1:13" s="421" customFormat="1" ht="36" outlineLevel="2" x14ac:dyDescent="0.2">
      <c r="A425" s="413">
        <v>72</v>
      </c>
      <c r="B425" s="414" t="s">
        <v>3586</v>
      </c>
      <c r="C425" s="415" t="s">
        <v>4178</v>
      </c>
      <c r="D425" s="416" t="s">
        <v>4179</v>
      </c>
      <c r="E425" s="416" t="s">
        <v>4180</v>
      </c>
      <c r="F425" s="414" t="s">
        <v>26</v>
      </c>
      <c r="G425" s="417">
        <v>4</v>
      </c>
      <c r="H425" s="418"/>
      <c r="I425" s="419">
        <f t="shared" si="54"/>
        <v>0</v>
      </c>
      <c r="J425" s="420">
        <v>0</v>
      </c>
      <c r="K425" s="420">
        <f t="shared" si="55"/>
        <v>0</v>
      </c>
      <c r="L425" s="420">
        <v>0</v>
      </c>
      <c r="M425" s="420">
        <f t="shared" si="56"/>
        <v>0</v>
      </c>
    </row>
    <row r="426" spans="1:13" s="421" customFormat="1" ht="48" outlineLevel="2" x14ac:dyDescent="0.2">
      <c r="A426" s="413">
        <v>73</v>
      </c>
      <c r="B426" s="414" t="s">
        <v>3586</v>
      </c>
      <c r="C426" s="415" t="s">
        <v>4187</v>
      </c>
      <c r="D426" s="416" t="s">
        <v>4188</v>
      </c>
      <c r="E426" s="416" t="s">
        <v>4189</v>
      </c>
      <c r="F426" s="414" t="s">
        <v>26</v>
      </c>
      <c r="G426" s="417">
        <v>6</v>
      </c>
      <c r="H426" s="418"/>
      <c r="I426" s="419">
        <f t="shared" si="54"/>
        <v>0</v>
      </c>
      <c r="J426" s="420">
        <v>0</v>
      </c>
      <c r="K426" s="420">
        <f t="shared" si="55"/>
        <v>0</v>
      </c>
      <c r="L426" s="420">
        <v>0</v>
      </c>
      <c r="M426" s="420">
        <f t="shared" si="56"/>
        <v>0</v>
      </c>
    </row>
    <row r="427" spans="1:13" s="421" customFormat="1" ht="36" outlineLevel="2" x14ac:dyDescent="0.2">
      <c r="A427" s="413">
        <v>74</v>
      </c>
      <c r="B427" s="414" t="s">
        <v>3586</v>
      </c>
      <c r="C427" s="415" t="s">
        <v>4218</v>
      </c>
      <c r="D427" s="416" t="s">
        <v>4219</v>
      </c>
      <c r="E427" s="416" t="s">
        <v>4220</v>
      </c>
      <c r="F427" s="414" t="s">
        <v>26</v>
      </c>
      <c r="G427" s="417">
        <v>1</v>
      </c>
      <c r="H427" s="418"/>
      <c r="I427" s="419">
        <f t="shared" si="54"/>
        <v>0</v>
      </c>
      <c r="J427" s="420">
        <v>0</v>
      </c>
      <c r="K427" s="420">
        <f t="shared" si="55"/>
        <v>0</v>
      </c>
      <c r="L427" s="420">
        <v>0</v>
      </c>
      <c r="M427" s="420">
        <f t="shared" si="56"/>
        <v>0</v>
      </c>
    </row>
    <row r="428" spans="1:13" s="456" customFormat="1" outlineLevel="2" x14ac:dyDescent="0.2">
      <c r="A428" s="448">
        <v>75</v>
      </c>
      <c r="B428" s="449" t="s">
        <v>3586</v>
      </c>
      <c r="C428" s="450" t="s">
        <v>4034</v>
      </c>
      <c r="D428" s="451" t="s">
        <v>4035</v>
      </c>
      <c r="E428" s="451"/>
      <c r="F428" s="449" t="s">
        <v>3607</v>
      </c>
      <c r="G428" s="452">
        <v>26</v>
      </c>
      <c r="H428" s="453"/>
      <c r="I428" s="454">
        <f t="shared" si="54"/>
        <v>0</v>
      </c>
      <c r="J428" s="455">
        <v>0</v>
      </c>
      <c r="K428" s="455">
        <f t="shared" si="55"/>
        <v>0</v>
      </c>
      <c r="L428" s="455">
        <v>0</v>
      </c>
      <c r="M428" s="455">
        <f t="shared" si="56"/>
        <v>0</v>
      </c>
    </row>
    <row r="429" spans="1:13" s="456" customFormat="1" outlineLevel="2" x14ac:dyDescent="0.2">
      <c r="A429" s="448">
        <v>76</v>
      </c>
      <c r="B429" s="449" t="s">
        <v>3586</v>
      </c>
      <c r="C429" s="450" t="s">
        <v>4036</v>
      </c>
      <c r="D429" s="451" t="s">
        <v>4037</v>
      </c>
      <c r="E429" s="451"/>
      <c r="F429" s="449" t="s">
        <v>3607</v>
      </c>
      <c r="G429" s="452">
        <v>260</v>
      </c>
      <c r="H429" s="453"/>
      <c r="I429" s="454">
        <f t="shared" si="54"/>
        <v>0</v>
      </c>
      <c r="J429" s="455">
        <v>0</v>
      </c>
      <c r="K429" s="455">
        <f t="shared" si="55"/>
        <v>0</v>
      </c>
      <c r="L429" s="455">
        <v>0</v>
      </c>
      <c r="M429" s="455">
        <f t="shared" si="56"/>
        <v>0</v>
      </c>
    </row>
    <row r="430" spans="1:13" s="456" customFormat="1" outlineLevel="2" x14ac:dyDescent="0.2">
      <c r="A430" s="448">
        <v>77</v>
      </c>
      <c r="B430" s="449" t="s">
        <v>3586</v>
      </c>
      <c r="C430" s="450" t="s">
        <v>4190</v>
      </c>
      <c r="D430" s="451" t="s">
        <v>4191</v>
      </c>
      <c r="E430" s="451"/>
      <c r="F430" s="449" t="s">
        <v>26</v>
      </c>
      <c r="G430" s="452">
        <v>10</v>
      </c>
      <c r="H430" s="453"/>
      <c r="I430" s="454">
        <f t="shared" si="54"/>
        <v>0</v>
      </c>
      <c r="J430" s="455">
        <v>0</v>
      </c>
      <c r="K430" s="455">
        <f t="shared" si="55"/>
        <v>0</v>
      </c>
      <c r="L430" s="455">
        <v>0</v>
      </c>
      <c r="M430" s="455">
        <f t="shared" si="56"/>
        <v>0</v>
      </c>
    </row>
    <row r="431" spans="1:13" s="335" customFormat="1" ht="24" outlineLevel="2" x14ac:dyDescent="0.2">
      <c r="A431" s="369">
        <v>78</v>
      </c>
      <c r="B431" s="370" t="s">
        <v>3583</v>
      </c>
      <c r="C431" s="371" t="s">
        <v>4221</v>
      </c>
      <c r="D431" s="372" t="s">
        <v>4222</v>
      </c>
      <c r="E431" s="372"/>
      <c r="F431" s="370" t="s">
        <v>26</v>
      </c>
      <c r="G431" s="373">
        <v>1</v>
      </c>
      <c r="H431" s="374"/>
      <c r="I431" s="375">
        <f t="shared" si="54"/>
        <v>0</v>
      </c>
      <c r="J431" s="367">
        <v>0</v>
      </c>
      <c r="K431" s="367">
        <f t="shared" si="55"/>
        <v>0</v>
      </c>
      <c r="L431" s="367">
        <v>0</v>
      </c>
      <c r="M431" s="367">
        <f t="shared" si="56"/>
        <v>0</v>
      </c>
    </row>
    <row r="432" spans="1:13" s="327" customFormat="1" ht="16.5" customHeight="1" outlineLevel="1" x14ac:dyDescent="0.2">
      <c r="A432" s="364"/>
      <c r="B432" s="323"/>
      <c r="C432" s="323"/>
      <c r="D432" s="323" t="s">
        <v>4192</v>
      </c>
      <c r="E432" s="365"/>
      <c r="F432" s="324"/>
      <c r="G432" s="325"/>
      <c r="H432" s="326"/>
      <c r="I432" s="326">
        <f>SUBTOTAL(9,I433:I443)</f>
        <v>0</v>
      </c>
      <c r="K432" s="327">
        <f>SUM(K433:K443)</f>
        <v>0</v>
      </c>
      <c r="M432" s="327">
        <f>SUM(M433:M443)</f>
        <v>0</v>
      </c>
    </row>
    <row r="433" spans="1:13" s="465" customFormat="1" ht="24" outlineLevel="2" x14ac:dyDescent="0.2">
      <c r="A433" s="457">
        <v>79</v>
      </c>
      <c r="B433" s="458" t="s">
        <v>3583</v>
      </c>
      <c r="C433" s="459" t="s">
        <v>4043</v>
      </c>
      <c r="D433" s="460" t="s">
        <v>4044</v>
      </c>
      <c r="E433" s="460" t="s">
        <v>4045</v>
      </c>
      <c r="F433" s="458" t="s">
        <v>24</v>
      </c>
      <c r="G433" s="461">
        <v>30</v>
      </c>
      <c r="H433" s="462"/>
      <c r="I433" s="463">
        <f t="shared" ref="I433:I443" si="57">ROUND(H433*G433,2)</f>
        <v>0</v>
      </c>
      <c r="J433" s="464">
        <v>0</v>
      </c>
      <c r="K433" s="464">
        <f t="shared" ref="K433:K443" si="58">J433*G433</f>
        <v>0</v>
      </c>
      <c r="L433" s="464">
        <v>0</v>
      </c>
      <c r="M433" s="464">
        <f t="shared" ref="M433:M443" si="59">L433*G433</f>
        <v>0</v>
      </c>
    </row>
    <row r="434" spans="1:13" s="465" customFormat="1" ht="24" outlineLevel="2" x14ac:dyDescent="0.2">
      <c r="A434" s="457">
        <v>80</v>
      </c>
      <c r="B434" s="458" t="s">
        <v>3583</v>
      </c>
      <c r="C434" s="459" t="s">
        <v>4046</v>
      </c>
      <c r="D434" s="460" t="s">
        <v>4047</v>
      </c>
      <c r="E434" s="460" t="s">
        <v>4048</v>
      </c>
      <c r="F434" s="458" t="s">
        <v>24</v>
      </c>
      <c r="G434" s="461">
        <v>16</v>
      </c>
      <c r="H434" s="462"/>
      <c r="I434" s="463">
        <f t="shared" si="57"/>
        <v>0</v>
      </c>
      <c r="J434" s="464">
        <v>0</v>
      </c>
      <c r="K434" s="464">
        <f t="shared" si="58"/>
        <v>0</v>
      </c>
      <c r="L434" s="464">
        <v>0</v>
      </c>
      <c r="M434" s="464">
        <f t="shared" si="59"/>
        <v>0</v>
      </c>
    </row>
    <row r="435" spans="1:13" s="465" customFormat="1" outlineLevel="2" x14ac:dyDescent="0.2">
      <c r="A435" s="457">
        <v>81</v>
      </c>
      <c r="B435" s="458" t="s">
        <v>3583</v>
      </c>
      <c r="C435" s="459" t="s">
        <v>4049</v>
      </c>
      <c r="D435" s="460" t="s">
        <v>4050</v>
      </c>
      <c r="E435" s="460"/>
      <c r="F435" s="458" t="s">
        <v>24</v>
      </c>
      <c r="G435" s="461">
        <v>45</v>
      </c>
      <c r="H435" s="462"/>
      <c r="I435" s="463">
        <f t="shared" si="57"/>
        <v>0</v>
      </c>
      <c r="J435" s="464">
        <v>0</v>
      </c>
      <c r="K435" s="464">
        <f t="shared" si="58"/>
        <v>0</v>
      </c>
      <c r="L435" s="464">
        <v>0</v>
      </c>
      <c r="M435" s="464">
        <f t="shared" si="59"/>
        <v>0</v>
      </c>
    </row>
    <row r="436" spans="1:13" s="430" customFormat="1" outlineLevel="2" x14ac:dyDescent="0.2">
      <c r="A436" s="422">
        <v>82</v>
      </c>
      <c r="B436" s="423" t="s">
        <v>3583</v>
      </c>
      <c r="C436" s="424" t="s">
        <v>4193</v>
      </c>
      <c r="D436" s="425" t="s">
        <v>4194</v>
      </c>
      <c r="E436" s="425"/>
      <c r="F436" s="423" t="s">
        <v>24</v>
      </c>
      <c r="G436" s="426">
        <v>21</v>
      </c>
      <c r="H436" s="427"/>
      <c r="I436" s="428">
        <f t="shared" si="57"/>
        <v>0</v>
      </c>
      <c r="J436" s="429">
        <v>0</v>
      </c>
      <c r="K436" s="429">
        <f t="shared" si="58"/>
        <v>0</v>
      </c>
      <c r="L436" s="429">
        <v>0</v>
      </c>
      <c r="M436" s="429">
        <f t="shared" si="59"/>
        <v>0</v>
      </c>
    </row>
    <row r="437" spans="1:13" s="465" customFormat="1" outlineLevel="2" x14ac:dyDescent="0.2">
      <c r="A437" s="457">
        <v>83</v>
      </c>
      <c r="B437" s="458" t="s">
        <v>3583</v>
      </c>
      <c r="C437" s="459" t="s">
        <v>4051</v>
      </c>
      <c r="D437" s="460" t="s">
        <v>4052</v>
      </c>
      <c r="E437" s="460"/>
      <c r="F437" s="458" t="s">
        <v>26</v>
      </c>
      <c r="G437" s="461">
        <v>29</v>
      </c>
      <c r="H437" s="462"/>
      <c r="I437" s="463">
        <f t="shared" si="57"/>
        <v>0</v>
      </c>
      <c r="J437" s="464">
        <v>0</v>
      </c>
      <c r="K437" s="464">
        <f t="shared" si="58"/>
        <v>0</v>
      </c>
      <c r="L437" s="464">
        <v>0</v>
      </c>
      <c r="M437" s="464">
        <f t="shared" si="59"/>
        <v>0</v>
      </c>
    </row>
    <row r="438" spans="1:13" s="456" customFormat="1" ht="60" outlineLevel="2" x14ac:dyDescent="0.2">
      <c r="A438" s="448">
        <v>84</v>
      </c>
      <c r="B438" s="449" t="s">
        <v>3586</v>
      </c>
      <c r="C438" s="450" t="s">
        <v>4053</v>
      </c>
      <c r="D438" s="451" t="s">
        <v>4054</v>
      </c>
      <c r="E438" s="451" t="s">
        <v>4205</v>
      </c>
      <c r="F438" s="449" t="s">
        <v>3607</v>
      </c>
      <c r="G438" s="452">
        <v>29</v>
      </c>
      <c r="H438" s="453"/>
      <c r="I438" s="454">
        <f t="shared" si="57"/>
        <v>0</v>
      </c>
      <c r="J438" s="455">
        <v>0</v>
      </c>
      <c r="K438" s="455">
        <f t="shared" si="58"/>
        <v>0</v>
      </c>
      <c r="L438" s="455">
        <v>0</v>
      </c>
      <c r="M438" s="455">
        <f t="shared" si="59"/>
        <v>0</v>
      </c>
    </row>
    <row r="439" spans="1:13" s="465" customFormat="1" outlineLevel="2" x14ac:dyDescent="0.2">
      <c r="A439" s="457">
        <v>85</v>
      </c>
      <c r="B439" s="458" t="s">
        <v>3583</v>
      </c>
      <c r="C439" s="459" t="s">
        <v>4056</v>
      </c>
      <c r="D439" s="460" t="s">
        <v>4057</v>
      </c>
      <c r="E439" s="460"/>
      <c r="F439" s="458" t="s">
        <v>26</v>
      </c>
      <c r="G439" s="461">
        <v>11</v>
      </c>
      <c r="H439" s="462"/>
      <c r="I439" s="463">
        <f t="shared" si="57"/>
        <v>0</v>
      </c>
      <c r="J439" s="464">
        <v>0</v>
      </c>
      <c r="K439" s="464">
        <f t="shared" si="58"/>
        <v>0</v>
      </c>
      <c r="L439" s="464">
        <v>0</v>
      </c>
      <c r="M439" s="464">
        <f t="shared" si="59"/>
        <v>0</v>
      </c>
    </row>
    <row r="440" spans="1:13" s="456" customFormat="1" ht="48" outlineLevel="2" x14ac:dyDescent="0.2">
      <c r="A440" s="448">
        <v>86</v>
      </c>
      <c r="B440" s="449" t="s">
        <v>3586</v>
      </c>
      <c r="C440" s="450" t="s">
        <v>4058</v>
      </c>
      <c r="D440" s="451" t="s">
        <v>4059</v>
      </c>
      <c r="E440" s="451" t="s">
        <v>4206</v>
      </c>
      <c r="F440" s="449" t="s">
        <v>3607</v>
      </c>
      <c r="G440" s="452">
        <v>11</v>
      </c>
      <c r="H440" s="453"/>
      <c r="I440" s="454">
        <f t="shared" si="57"/>
        <v>0</v>
      </c>
      <c r="J440" s="455">
        <v>0</v>
      </c>
      <c r="K440" s="455">
        <f t="shared" si="58"/>
        <v>0</v>
      </c>
      <c r="L440" s="455">
        <v>0</v>
      </c>
      <c r="M440" s="455">
        <f t="shared" si="59"/>
        <v>0</v>
      </c>
    </row>
    <row r="441" spans="1:13" s="430" customFormat="1" outlineLevel="2" x14ac:dyDescent="0.2">
      <c r="A441" s="422">
        <v>87</v>
      </c>
      <c r="B441" s="423" t="s">
        <v>3583</v>
      </c>
      <c r="C441" s="424" t="s">
        <v>4061</v>
      </c>
      <c r="D441" s="425" t="s">
        <v>4062</v>
      </c>
      <c r="E441" s="425"/>
      <c r="F441" s="423" t="s">
        <v>26</v>
      </c>
      <c r="G441" s="426">
        <v>26</v>
      </c>
      <c r="H441" s="427"/>
      <c r="I441" s="428">
        <f t="shared" si="57"/>
        <v>0</v>
      </c>
      <c r="J441" s="429">
        <v>0</v>
      </c>
      <c r="K441" s="429">
        <f t="shared" si="58"/>
        <v>0</v>
      </c>
      <c r="L441" s="429">
        <v>0</v>
      </c>
      <c r="M441" s="429">
        <f t="shared" si="59"/>
        <v>0</v>
      </c>
    </row>
    <row r="442" spans="1:13" s="412" customFormat="1" ht="60" outlineLevel="2" x14ac:dyDescent="0.2">
      <c r="A442" s="404">
        <v>88</v>
      </c>
      <c r="B442" s="405" t="s">
        <v>3586</v>
      </c>
      <c r="C442" s="406" t="s">
        <v>4063</v>
      </c>
      <c r="D442" s="407" t="s">
        <v>4064</v>
      </c>
      <c r="E442" s="407" t="s">
        <v>4207</v>
      </c>
      <c r="F442" s="405" t="s">
        <v>3607</v>
      </c>
      <c r="G442" s="408">
        <v>26</v>
      </c>
      <c r="H442" s="409"/>
      <c r="I442" s="410">
        <f t="shared" si="57"/>
        <v>0</v>
      </c>
      <c r="J442" s="411">
        <v>0</v>
      </c>
      <c r="K442" s="411">
        <f t="shared" si="58"/>
        <v>0</v>
      </c>
      <c r="L442" s="411">
        <v>0</v>
      </c>
      <c r="M442" s="411">
        <f t="shared" si="59"/>
        <v>0</v>
      </c>
    </row>
    <row r="443" spans="1:13" s="412" customFormat="1" ht="24" outlineLevel="2" x14ac:dyDescent="0.2">
      <c r="A443" s="404">
        <v>89</v>
      </c>
      <c r="B443" s="405" t="s">
        <v>3586</v>
      </c>
      <c r="C443" s="406" t="s">
        <v>4066</v>
      </c>
      <c r="D443" s="407" t="s">
        <v>4067</v>
      </c>
      <c r="E443" s="407" t="s">
        <v>4208</v>
      </c>
      <c r="F443" s="405" t="s">
        <v>26</v>
      </c>
      <c r="G443" s="408">
        <v>26</v>
      </c>
      <c r="H443" s="409"/>
      <c r="I443" s="410">
        <f t="shared" si="57"/>
        <v>0</v>
      </c>
      <c r="J443" s="411">
        <v>0</v>
      </c>
      <c r="K443" s="411">
        <f t="shared" si="58"/>
        <v>0</v>
      </c>
      <c r="L443" s="411">
        <v>0</v>
      </c>
      <c r="M443" s="411">
        <f t="shared" si="59"/>
        <v>0</v>
      </c>
    </row>
    <row r="444" spans="1:13" s="327" customFormat="1" ht="16.5" customHeight="1" outlineLevel="1" x14ac:dyDescent="0.2">
      <c r="A444" s="364"/>
      <c r="B444" s="323"/>
      <c r="C444" s="323"/>
      <c r="D444" s="323" t="s">
        <v>4069</v>
      </c>
      <c r="E444" s="365"/>
      <c r="F444" s="324"/>
      <c r="G444" s="325"/>
      <c r="H444" s="326"/>
      <c r="I444" s="326">
        <f>SUBTOTAL(9,I445:I451)</f>
        <v>0</v>
      </c>
      <c r="K444" s="327">
        <f>SUM(K445:K451)</f>
        <v>2.785E-2</v>
      </c>
      <c r="M444" s="327">
        <f>SUM(M445:M451)</f>
        <v>0</v>
      </c>
    </row>
    <row r="445" spans="1:13" s="335" customFormat="1" outlineLevel="2" x14ac:dyDescent="0.2">
      <c r="A445" s="369">
        <v>90</v>
      </c>
      <c r="B445" s="370" t="s">
        <v>3583</v>
      </c>
      <c r="C445" s="371" t="s">
        <v>4070</v>
      </c>
      <c r="D445" s="372" t="s">
        <v>4071</v>
      </c>
      <c r="E445" s="372"/>
      <c r="F445" s="370" t="s">
        <v>24</v>
      </c>
      <c r="G445" s="373">
        <v>2</v>
      </c>
      <c r="H445" s="374"/>
      <c r="I445" s="375">
        <f t="shared" ref="I445:I451" si="60">ROUND(H445*G445,2)</f>
        <v>0</v>
      </c>
      <c r="J445" s="367">
        <v>0</v>
      </c>
      <c r="K445" s="367">
        <f t="shared" ref="K445:K451" si="61">J445*G445</f>
        <v>0</v>
      </c>
      <c r="L445" s="367">
        <v>0</v>
      </c>
      <c r="M445" s="367">
        <f t="shared" ref="M445:M451" si="62">L445*G445</f>
        <v>0</v>
      </c>
    </row>
    <row r="446" spans="1:13" s="343" customFormat="1" ht="24" outlineLevel="2" x14ac:dyDescent="0.2">
      <c r="A446" s="376">
        <v>91</v>
      </c>
      <c r="B446" s="337" t="s">
        <v>3586</v>
      </c>
      <c r="C446" s="338" t="s">
        <v>4072</v>
      </c>
      <c r="D446" s="339" t="s">
        <v>4195</v>
      </c>
      <c r="E446" s="339" t="s">
        <v>4196</v>
      </c>
      <c r="F446" s="337" t="s">
        <v>26</v>
      </c>
      <c r="G446" s="340">
        <v>2</v>
      </c>
      <c r="H446" s="341"/>
      <c r="I446" s="342">
        <f t="shared" si="60"/>
        <v>0</v>
      </c>
      <c r="J446" s="368">
        <v>0</v>
      </c>
      <c r="K446" s="368">
        <f t="shared" si="61"/>
        <v>0</v>
      </c>
      <c r="L446" s="368">
        <v>0</v>
      </c>
      <c r="M446" s="368">
        <f t="shared" si="62"/>
        <v>0</v>
      </c>
    </row>
    <row r="447" spans="1:13" s="335" customFormat="1" outlineLevel="2" x14ac:dyDescent="0.2">
      <c r="A447" s="369">
        <v>92</v>
      </c>
      <c r="B447" s="370" t="s">
        <v>3583</v>
      </c>
      <c r="C447" s="371" t="s">
        <v>4074</v>
      </c>
      <c r="D447" s="372" t="s">
        <v>4075</v>
      </c>
      <c r="E447" s="372"/>
      <c r="F447" s="370" t="s">
        <v>2736</v>
      </c>
      <c r="G447" s="373">
        <v>1</v>
      </c>
      <c r="H447" s="374"/>
      <c r="I447" s="375">
        <f t="shared" si="60"/>
        <v>0</v>
      </c>
      <c r="J447" s="367">
        <v>0</v>
      </c>
      <c r="K447" s="367">
        <f t="shared" si="61"/>
        <v>0</v>
      </c>
      <c r="L447" s="367">
        <v>0</v>
      </c>
      <c r="M447" s="367">
        <f t="shared" si="62"/>
        <v>0</v>
      </c>
    </row>
    <row r="448" spans="1:13" s="343" customFormat="1" outlineLevel="2" x14ac:dyDescent="0.2">
      <c r="A448" s="376">
        <v>93</v>
      </c>
      <c r="B448" s="337" t="s">
        <v>3586</v>
      </c>
      <c r="C448" s="338" t="s">
        <v>4076</v>
      </c>
      <c r="D448" s="339" t="s">
        <v>4077</v>
      </c>
      <c r="E448" s="339"/>
      <c r="F448" s="337" t="s">
        <v>26</v>
      </c>
      <c r="G448" s="340">
        <v>2</v>
      </c>
      <c r="H448" s="341"/>
      <c r="I448" s="342">
        <f t="shared" si="60"/>
        <v>0</v>
      </c>
      <c r="J448" s="368">
        <v>1.1000000000000001E-3</v>
      </c>
      <c r="K448" s="368">
        <f t="shared" si="61"/>
        <v>2.2000000000000001E-3</v>
      </c>
      <c r="L448" s="368">
        <v>0</v>
      </c>
      <c r="M448" s="368">
        <f t="shared" si="62"/>
        <v>0</v>
      </c>
    </row>
    <row r="449" spans="1:13" s="343" customFormat="1" outlineLevel="2" x14ac:dyDescent="0.2">
      <c r="A449" s="376">
        <v>94</v>
      </c>
      <c r="B449" s="337" t="s">
        <v>3586</v>
      </c>
      <c r="C449" s="338" t="s">
        <v>4078</v>
      </c>
      <c r="D449" s="339" t="s">
        <v>4079</v>
      </c>
      <c r="E449" s="339"/>
      <c r="F449" s="337" t="s">
        <v>26</v>
      </c>
      <c r="G449" s="340">
        <v>1</v>
      </c>
      <c r="H449" s="341"/>
      <c r="I449" s="342">
        <f t="shared" si="60"/>
        <v>0</v>
      </c>
      <c r="J449" s="368">
        <v>1.4E-3</v>
      </c>
      <c r="K449" s="368">
        <f t="shared" si="61"/>
        <v>1.4E-3</v>
      </c>
      <c r="L449" s="368">
        <v>0</v>
      </c>
      <c r="M449" s="368">
        <f t="shared" si="62"/>
        <v>0</v>
      </c>
    </row>
    <row r="450" spans="1:13" s="343" customFormat="1" ht="24" outlineLevel="2" x14ac:dyDescent="0.2">
      <c r="A450" s="376">
        <v>95</v>
      </c>
      <c r="B450" s="337" t="s">
        <v>3586</v>
      </c>
      <c r="C450" s="338" t="s">
        <v>4080</v>
      </c>
      <c r="D450" s="339" t="s">
        <v>4081</v>
      </c>
      <c r="E450" s="339" t="s">
        <v>4197</v>
      </c>
      <c r="F450" s="337" t="s">
        <v>26</v>
      </c>
      <c r="G450" s="340">
        <v>550</v>
      </c>
      <c r="H450" s="341"/>
      <c r="I450" s="342">
        <f t="shared" si="60"/>
        <v>0</v>
      </c>
      <c r="J450" s="368">
        <v>4.0000000000000003E-5</v>
      </c>
      <c r="K450" s="368">
        <f t="shared" si="61"/>
        <v>2.2000000000000002E-2</v>
      </c>
      <c r="L450" s="368">
        <v>0</v>
      </c>
      <c r="M450" s="368">
        <f t="shared" si="62"/>
        <v>0</v>
      </c>
    </row>
    <row r="451" spans="1:13" s="343" customFormat="1" ht="24" outlineLevel="2" x14ac:dyDescent="0.2">
      <c r="A451" s="376">
        <v>96</v>
      </c>
      <c r="B451" s="337" t="s">
        <v>3586</v>
      </c>
      <c r="C451" s="338" t="s">
        <v>4083</v>
      </c>
      <c r="D451" s="339" t="s">
        <v>4084</v>
      </c>
      <c r="E451" s="339" t="s">
        <v>4085</v>
      </c>
      <c r="F451" s="337" t="s">
        <v>26</v>
      </c>
      <c r="G451" s="340">
        <v>75</v>
      </c>
      <c r="H451" s="341"/>
      <c r="I451" s="342">
        <f t="shared" si="60"/>
        <v>0</v>
      </c>
      <c r="J451" s="368">
        <v>3.0000000000000001E-5</v>
      </c>
      <c r="K451" s="368">
        <f t="shared" si="61"/>
        <v>2.2500000000000003E-3</v>
      </c>
      <c r="L451" s="368">
        <v>0</v>
      </c>
      <c r="M451" s="368">
        <f t="shared" si="62"/>
        <v>0</v>
      </c>
    </row>
    <row r="452" spans="1:13" s="327" customFormat="1" ht="16.5" customHeight="1" outlineLevel="1" x14ac:dyDescent="0.2">
      <c r="A452" s="364"/>
      <c r="B452" s="323"/>
      <c r="C452" s="323"/>
      <c r="D452" s="323" t="s">
        <v>4086</v>
      </c>
      <c r="E452" s="365"/>
      <c r="F452" s="324"/>
      <c r="G452" s="325"/>
      <c r="H452" s="326"/>
      <c r="I452" s="326">
        <f>SUBTOTAL(9,I453:I454)</f>
        <v>0</v>
      </c>
      <c r="K452" s="327">
        <f>SUM(K453:K454)</f>
        <v>0</v>
      </c>
      <c r="M452" s="327">
        <f>SUM(M453:M454)</f>
        <v>0</v>
      </c>
    </row>
    <row r="453" spans="1:13" s="335" customFormat="1" ht="48" outlineLevel="2" x14ac:dyDescent="0.2">
      <c r="A453" s="369">
        <v>97</v>
      </c>
      <c r="B453" s="370" t="s">
        <v>3583</v>
      </c>
      <c r="C453" s="371" t="s">
        <v>4087</v>
      </c>
      <c r="D453" s="372" t="s">
        <v>4088</v>
      </c>
      <c r="E453" s="372" t="s">
        <v>4089</v>
      </c>
      <c r="F453" s="370" t="s">
        <v>2736</v>
      </c>
      <c r="G453" s="373">
        <v>1</v>
      </c>
      <c r="H453" s="374"/>
      <c r="I453" s="375">
        <f>ROUND(H453*G453,2)</f>
        <v>0</v>
      </c>
      <c r="J453" s="367">
        <v>0</v>
      </c>
      <c r="K453" s="367">
        <f>J453*G453</f>
        <v>0</v>
      </c>
      <c r="L453" s="367">
        <v>0</v>
      </c>
      <c r="M453" s="367">
        <f>L453*G453</f>
        <v>0</v>
      </c>
    </row>
    <row r="454" spans="1:13" s="335" customFormat="1" ht="36" outlineLevel="2" x14ac:dyDescent="0.2">
      <c r="A454" s="369">
        <v>98</v>
      </c>
      <c r="B454" s="370" t="s">
        <v>3583</v>
      </c>
      <c r="C454" s="371" t="s">
        <v>4090</v>
      </c>
      <c r="D454" s="372" t="s">
        <v>4091</v>
      </c>
      <c r="E454" s="372" t="s">
        <v>4092</v>
      </c>
      <c r="F454" s="370" t="s">
        <v>2736</v>
      </c>
      <c r="G454" s="373">
        <v>1</v>
      </c>
      <c r="H454" s="374"/>
      <c r="I454" s="375">
        <f>ROUND(H454*G454,2)</f>
        <v>0</v>
      </c>
      <c r="J454" s="367">
        <v>0</v>
      </c>
      <c r="K454" s="367">
        <f>J454*G454</f>
        <v>0</v>
      </c>
      <c r="L454" s="367">
        <v>0</v>
      </c>
      <c r="M454" s="367">
        <f>L454*G454</f>
        <v>0</v>
      </c>
    </row>
    <row r="455" spans="1:13" s="327" customFormat="1" ht="16.5" customHeight="1" outlineLevel="1" x14ac:dyDescent="0.2">
      <c r="A455" s="364"/>
      <c r="B455" s="323"/>
      <c r="C455" s="323"/>
      <c r="D455" s="323" t="s">
        <v>4093</v>
      </c>
      <c r="E455" s="365"/>
      <c r="F455" s="324"/>
      <c r="G455" s="325"/>
      <c r="H455" s="326"/>
      <c r="I455" s="326">
        <f>SUBTOTAL(9,I456:I457)</f>
        <v>0</v>
      </c>
      <c r="K455" s="327">
        <f>SUM(K456:K457)</f>
        <v>0</v>
      </c>
      <c r="M455" s="327">
        <f>SUM(M456:M457)</f>
        <v>0</v>
      </c>
    </row>
    <row r="456" spans="1:13" s="335" customFormat="1" outlineLevel="2" x14ac:dyDescent="0.2">
      <c r="A456" s="369">
        <v>99</v>
      </c>
      <c r="B456" s="370" t="s">
        <v>3583</v>
      </c>
      <c r="C456" s="371" t="s">
        <v>4094</v>
      </c>
      <c r="D456" s="372" t="s">
        <v>4095</v>
      </c>
      <c r="E456" s="372"/>
      <c r="F456" s="370" t="s">
        <v>2736</v>
      </c>
      <c r="G456" s="373">
        <v>1</v>
      </c>
      <c r="H456" s="374"/>
      <c r="I456" s="375">
        <f>ROUND(H456*G456,2)</f>
        <v>0</v>
      </c>
      <c r="J456" s="367">
        <v>0</v>
      </c>
      <c r="K456" s="367">
        <f>J456*G456</f>
        <v>0</v>
      </c>
      <c r="L456" s="367">
        <v>0</v>
      </c>
      <c r="M456" s="367">
        <f>L456*G456</f>
        <v>0</v>
      </c>
    </row>
    <row r="457" spans="1:13" s="335" customFormat="1" outlineLevel="2" x14ac:dyDescent="0.2">
      <c r="A457" s="369">
        <v>100</v>
      </c>
      <c r="B457" s="370" t="s">
        <v>3583</v>
      </c>
      <c r="C457" s="371" t="s">
        <v>4096</v>
      </c>
      <c r="D457" s="372" t="s">
        <v>4097</v>
      </c>
      <c r="E457" s="372"/>
      <c r="F457" s="370" t="s">
        <v>2736</v>
      </c>
      <c r="G457" s="373">
        <v>1</v>
      </c>
      <c r="H457" s="374"/>
      <c r="I457" s="375">
        <f>ROUND(H457*G457,2)</f>
        <v>0</v>
      </c>
      <c r="J457" s="367">
        <v>0</v>
      </c>
      <c r="K457" s="367">
        <f>J457*G457</f>
        <v>0</v>
      </c>
      <c r="L457" s="367">
        <v>0</v>
      </c>
      <c r="M457" s="367">
        <f>L457*G457</f>
        <v>0</v>
      </c>
    </row>
    <row r="458" spans="1:13" s="327" customFormat="1" ht="16.5" customHeight="1" outlineLevel="1" x14ac:dyDescent="0.2">
      <c r="A458" s="364"/>
      <c r="B458" s="323"/>
      <c r="C458" s="323"/>
      <c r="D458" s="323" t="s">
        <v>4098</v>
      </c>
      <c r="E458" s="365"/>
      <c r="F458" s="324"/>
      <c r="G458" s="325"/>
      <c r="H458" s="326"/>
      <c r="I458" s="326">
        <f>SUBTOTAL(9,I459:I460)</f>
        <v>0</v>
      </c>
      <c r="K458" s="327">
        <f>SUM(K459:K460)</f>
        <v>0</v>
      </c>
      <c r="M458" s="327">
        <f>SUM(M459:M460)</f>
        <v>0</v>
      </c>
    </row>
    <row r="459" spans="1:13" s="335" customFormat="1" outlineLevel="2" x14ac:dyDescent="0.2">
      <c r="A459" s="344">
        <v>101</v>
      </c>
      <c r="B459" s="370" t="s">
        <v>3583</v>
      </c>
      <c r="C459" s="371" t="s">
        <v>4099</v>
      </c>
      <c r="D459" s="372" t="s">
        <v>4100</v>
      </c>
      <c r="E459" s="372"/>
      <c r="F459" s="370" t="s">
        <v>2736</v>
      </c>
      <c r="G459" s="373">
        <v>188</v>
      </c>
      <c r="H459" s="374"/>
      <c r="I459" s="375">
        <f>ROUND(H459*G459,2)</f>
        <v>0</v>
      </c>
      <c r="J459" s="367">
        <v>0</v>
      </c>
      <c r="K459" s="367">
        <f>J459*G459</f>
        <v>0</v>
      </c>
      <c r="L459" s="367">
        <v>0</v>
      </c>
      <c r="M459" s="367">
        <f>L459*G459</f>
        <v>0</v>
      </c>
    </row>
    <row r="460" spans="1:13" s="335" customFormat="1" outlineLevel="2" x14ac:dyDescent="0.2">
      <c r="A460" s="344">
        <v>102</v>
      </c>
      <c r="B460" s="370" t="s">
        <v>3583</v>
      </c>
      <c r="C460" s="371" t="s">
        <v>4101</v>
      </c>
      <c r="D460" s="372" t="s">
        <v>4102</v>
      </c>
      <c r="E460" s="372"/>
      <c r="F460" s="370" t="s">
        <v>2736</v>
      </c>
      <c r="G460" s="373">
        <v>10</v>
      </c>
      <c r="H460" s="374"/>
      <c r="I460" s="375">
        <f>ROUND(H460*G460,2)</f>
        <v>0</v>
      </c>
      <c r="J460" s="367">
        <v>0</v>
      </c>
      <c r="K460" s="367">
        <f>J460*G460</f>
        <v>0</v>
      </c>
      <c r="L460" s="367">
        <v>0</v>
      </c>
      <c r="M460" s="367">
        <f>L460*G460</f>
        <v>0</v>
      </c>
    </row>
    <row r="461" spans="1:13" outlineLevel="1" x14ac:dyDescent="0.2">
      <c r="A461" s="335"/>
    </row>
    <row r="462" spans="1:13" s="363" customFormat="1" ht="15" x14ac:dyDescent="0.25">
      <c r="A462" s="360"/>
      <c r="B462" s="360"/>
      <c r="C462" s="360" t="s">
        <v>4331</v>
      </c>
      <c r="D462" s="361" t="s">
        <v>4223</v>
      </c>
      <c r="E462" s="362"/>
      <c r="F462" s="360"/>
      <c r="G462" s="360"/>
      <c r="H462" s="360"/>
      <c r="I462" s="360">
        <f>SUBTOTAL(9,I463:I584)</f>
        <v>0</v>
      </c>
    </row>
    <row r="463" spans="1:13" s="327" customFormat="1" ht="16.5" customHeight="1" outlineLevel="1" x14ac:dyDescent="0.2">
      <c r="A463" s="322"/>
      <c r="B463" s="323"/>
      <c r="C463" s="323"/>
      <c r="D463" s="323" t="s">
        <v>3847</v>
      </c>
      <c r="E463" s="365"/>
      <c r="F463" s="324"/>
      <c r="G463" s="325"/>
      <c r="H463" s="326"/>
      <c r="I463" s="326">
        <f>SUBTOTAL(9,I464:I479)</f>
        <v>0</v>
      </c>
      <c r="K463" s="327">
        <f>SUM(K464:K475)</f>
        <v>0.15009999999999998</v>
      </c>
      <c r="M463" s="327">
        <f>SUM(M464:M475)</f>
        <v>0.7390000000000001</v>
      </c>
    </row>
    <row r="464" spans="1:13" s="335" customFormat="1" outlineLevel="2" x14ac:dyDescent="0.2">
      <c r="A464" s="344">
        <v>1</v>
      </c>
      <c r="B464" s="370" t="s">
        <v>3583</v>
      </c>
      <c r="C464" s="371" t="s">
        <v>3848</v>
      </c>
      <c r="D464" s="372" t="s">
        <v>3849</v>
      </c>
      <c r="E464" s="372"/>
      <c r="F464" s="370" t="s">
        <v>3</v>
      </c>
      <c r="G464" s="373">
        <v>395</v>
      </c>
      <c r="H464" s="374"/>
      <c r="I464" s="375">
        <f t="shared" ref="I464:I479" si="63">ROUND(H464*G464,2)</f>
        <v>0</v>
      </c>
      <c r="J464" s="367">
        <v>0</v>
      </c>
      <c r="K464" s="367">
        <f t="shared" ref="K464:K479" si="64">J464*G464</f>
        <v>0</v>
      </c>
      <c r="L464" s="367">
        <v>1E-3</v>
      </c>
      <c r="M464" s="367">
        <f t="shared" ref="M464:M479" si="65">L464*G464</f>
        <v>0.39500000000000002</v>
      </c>
    </row>
    <row r="465" spans="1:13" s="335" customFormat="1" outlineLevel="2" x14ac:dyDescent="0.2">
      <c r="A465" s="344">
        <v>2</v>
      </c>
      <c r="B465" s="370" t="s">
        <v>3583</v>
      </c>
      <c r="C465" s="371" t="s">
        <v>3850</v>
      </c>
      <c r="D465" s="372" t="s">
        <v>3851</v>
      </c>
      <c r="E465" s="372"/>
      <c r="F465" s="370" t="s">
        <v>3</v>
      </c>
      <c r="G465" s="373">
        <v>60</v>
      </c>
      <c r="H465" s="374"/>
      <c r="I465" s="375">
        <f t="shared" si="63"/>
        <v>0</v>
      </c>
      <c r="J465" s="367">
        <v>0</v>
      </c>
      <c r="K465" s="367">
        <f t="shared" si="64"/>
        <v>0</v>
      </c>
      <c r="L465" s="367">
        <v>2E-3</v>
      </c>
      <c r="M465" s="367">
        <f t="shared" si="65"/>
        <v>0.12</v>
      </c>
    </row>
    <row r="466" spans="1:13" s="335" customFormat="1" outlineLevel="2" x14ac:dyDescent="0.2">
      <c r="A466" s="344">
        <v>3</v>
      </c>
      <c r="B466" s="370" t="s">
        <v>3583</v>
      </c>
      <c r="C466" s="371" t="s">
        <v>3852</v>
      </c>
      <c r="D466" s="372" t="s">
        <v>3853</v>
      </c>
      <c r="E466" s="372"/>
      <c r="F466" s="370" t="s">
        <v>3</v>
      </c>
      <c r="G466" s="373">
        <v>15</v>
      </c>
      <c r="H466" s="374"/>
      <c r="I466" s="375">
        <f t="shared" si="63"/>
        <v>0</v>
      </c>
      <c r="J466" s="367">
        <v>0</v>
      </c>
      <c r="K466" s="367">
        <f t="shared" si="64"/>
        <v>0</v>
      </c>
      <c r="L466" s="367">
        <v>3.0000000000000001E-3</v>
      </c>
      <c r="M466" s="367">
        <f t="shared" si="65"/>
        <v>4.4999999999999998E-2</v>
      </c>
    </row>
    <row r="467" spans="1:13" s="335" customFormat="1" outlineLevel="2" x14ac:dyDescent="0.2">
      <c r="A467" s="344">
        <v>4</v>
      </c>
      <c r="B467" s="370" t="s">
        <v>3583</v>
      </c>
      <c r="C467" s="371" t="s">
        <v>3854</v>
      </c>
      <c r="D467" s="372" t="s">
        <v>3855</v>
      </c>
      <c r="E467" s="372"/>
      <c r="F467" s="370" t="s">
        <v>3</v>
      </c>
      <c r="G467" s="373">
        <v>35</v>
      </c>
      <c r="H467" s="374"/>
      <c r="I467" s="375">
        <f t="shared" si="63"/>
        <v>0</v>
      </c>
      <c r="J467" s="367">
        <v>0</v>
      </c>
      <c r="K467" s="367">
        <f t="shared" si="64"/>
        <v>0</v>
      </c>
      <c r="L467" s="367">
        <v>5.0000000000000001E-3</v>
      </c>
      <c r="M467" s="367">
        <f t="shared" si="65"/>
        <v>0.17500000000000002</v>
      </c>
    </row>
    <row r="468" spans="1:13" s="335" customFormat="1" ht="24" outlineLevel="2" x14ac:dyDescent="0.2">
      <c r="A468" s="344">
        <v>5</v>
      </c>
      <c r="B468" s="370" t="s">
        <v>3583</v>
      </c>
      <c r="C468" s="371" t="s">
        <v>3856</v>
      </c>
      <c r="D468" s="372" t="s">
        <v>3857</v>
      </c>
      <c r="E468" s="372"/>
      <c r="F468" s="370" t="s">
        <v>3</v>
      </c>
      <c r="G468" s="373">
        <v>1</v>
      </c>
      <c r="H468" s="374"/>
      <c r="I468" s="375">
        <f t="shared" si="63"/>
        <v>0</v>
      </c>
      <c r="J468" s="367">
        <v>1.0000000000000001E-5</v>
      </c>
      <c r="K468" s="367">
        <f t="shared" si="64"/>
        <v>1.0000000000000001E-5</v>
      </c>
      <c r="L468" s="367">
        <v>0</v>
      </c>
      <c r="M468" s="367">
        <f t="shared" si="65"/>
        <v>0</v>
      </c>
    </row>
    <row r="469" spans="1:13" s="335" customFormat="1" ht="24" outlineLevel="2" x14ac:dyDescent="0.2">
      <c r="A469" s="344">
        <v>6</v>
      </c>
      <c r="B469" s="370" t="s">
        <v>3583</v>
      </c>
      <c r="C469" s="371" t="s">
        <v>3858</v>
      </c>
      <c r="D469" s="372" t="s">
        <v>3859</v>
      </c>
      <c r="E469" s="372"/>
      <c r="F469" s="370" t="s">
        <v>3</v>
      </c>
      <c r="G469" s="373">
        <v>1</v>
      </c>
      <c r="H469" s="374"/>
      <c r="I469" s="375">
        <f t="shared" si="63"/>
        <v>0</v>
      </c>
      <c r="J469" s="367">
        <v>1.0000000000000001E-5</v>
      </c>
      <c r="K469" s="367">
        <f t="shared" si="64"/>
        <v>1.0000000000000001E-5</v>
      </c>
      <c r="L469" s="367">
        <v>1E-3</v>
      </c>
      <c r="M469" s="367">
        <f t="shared" si="65"/>
        <v>1E-3</v>
      </c>
    </row>
    <row r="470" spans="1:13" s="335" customFormat="1" ht="24" outlineLevel="2" x14ac:dyDescent="0.2">
      <c r="A470" s="344">
        <v>7</v>
      </c>
      <c r="B470" s="370" t="s">
        <v>3583</v>
      </c>
      <c r="C470" s="371" t="s">
        <v>3860</v>
      </c>
      <c r="D470" s="372" t="s">
        <v>3861</v>
      </c>
      <c r="E470" s="372"/>
      <c r="F470" s="370" t="s">
        <v>3</v>
      </c>
      <c r="G470" s="373">
        <v>1</v>
      </c>
      <c r="H470" s="374"/>
      <c r="I470" s="375">
        <f t="shared" si="63"/>
        <v>0</v>
      </c>
      <c r="J470" s="367">
        <v>2.0000000000000002E-5</v>
      </c>
      <c r="K470" s="367">
        <f t="shared" si="64"/>
        <v>2.0000000000000002E-5</v>
      </c>
      <c r="L470" s="367">
        <v>1E-3</v>
      </c>
      <c r="M470" s="367">
        <f t="shared" si="65"/>
        <v>1E-3</v>
      </c>
    </row>
    <row r="471" spans="1:13" s="335" customFormat="1" ht="24" outlineLevel="2" x14ac:dyDescent="0.2">
      <c r="A471" s="344">
        <v>8</v>
      </c>
      <c r="B471" s="370" t="s">
        <v>3583</v>
      </c>
      <c r="C471" s="371" t="s">
        <v>3862</v>
      </c>
      <c r="D471" s="372" t="s">
        <v>3863</v>
      </c>
      <c r="E471" s="372"/>
      <c r="F471" s="370" t="s">
        <v>3</v>
      </c>
      <c r="G471" s="373">
        <v>1</v>
      </c>
      <c r="H471" s="374"/>
      <c r="I471" s="375">
        <f t="shared" si="63"/>
        <v>0</v>
      </c>
      <c r="J471" s="367">
        <v>1.0000000000000001E-5</v>
      </c>
      <c r="K471" s="367">
        <f t="shared" si="64"/>
        <v>1.0000000000000001E-5</v>
      </c>
      <c r="L471" s="367">
        <v>0</v>
      </c>
      <c r="M471" s="367">
        <f t="shared" si="65"/>
        <v>0</v>
      </c>
    </row>
    <row r="472" spans="1:13" s="335" customFormat="1" ht="24" outlineLevel="2" x14ac:dyDescent="0.2">
      <c r="A472" s="344">
        <v>9</v>
      </c>
      <c r="B472" s="370" t="s">
        <v>3583</v>
      </c>
      <c r="C472" s="371" t="s">
        <v>3864</v>
      </c>
      <c r="D472" s="372" t="s">
        <v>3865</v>
      </c>
      <c r="E472" s="372"/>
      <c r="F472" s="370" t="s">
        <v>3</v>
      </c>
      <c r="G472" s="373">
        <v>1</v>
      </c>
      <c r="H472" s="374"/>
      <c r="I472" s="375">
        <f t="shared" si="63"/>
        <v>0</v>
      </c>
      <c r="J472" s="367">
        <v>1.0000000000000001E-5</v>
      </c>
      <c r="K472" s="367">
        <f t="shared" si="64"/>
        <v>1.0000000000000001E-5</v>
      </c>
      <c r="L472" s="367">
        <v>0</v>
      </c>
      <c r="M472" s="367">
        <f t="shared" si="65"/>
        <v>0</v>
      </c>
    </row>
    <row r="473" spans="1:13" s="335" customFormat="1" ht="24" outlineLevel="2" x14ac:dyDescent="0.2">
      <c r="A473" s="344">
        <v>10</v>
      </c>
      <c r="B473" s="370" t="s">
        <v>3583</v>
      </c>
      <c r="C473" s="371" t="s">
        <v>3866</v>
      </c>
      <c r="D473" s="372" t="s">
        <v>3867</v>
      </c>
      <c r="E473" s="372"/>
      <c r="F473" s="370" t="s">
        <v>3</v>
      </c>
      <c r="G473" s="373">
        <v>1</v>
      </c>
      <c r="H473" s="374"/>
      <c r="I473" s="375">
        <f t="shared" si="63"/>
        <v>0</v>
      </c>
      <c r="J473" s="367">
        <v>2.0000000000000002E-5</v>
      </c>
      <c r="K473" s="367">
        <f t="shared" si="64"/>
        <v>2.0000000000000002E-5</v>
      </c>
      <c r="L473" s="367">
        <v>1E-3</v>
      </c>
      <c r="M473" s="367">
        <f t="shared" si="65"/>
        <v>1E-3</v>
      </c>
    </row>
    <row r="474" spans="1:13" s="335" customFormat="1" ht="24" outlineLevel="2" x14ac:dyDescent="0.2">
      <c r="A474" s="344">
        <v>11</v>
      </c>
      <c r="B474" s="370" t="s">
        <v>3583</v>
      </c>
      <c r="C474" s="371" t="s">
        <v>3868</v>
      </c>
      <c r="D474" s="372" t="s">
        <v>3869</v>
      </c>
      <c r="E474" s="372"/>
      <c r="F474" s="370" t="s">
        <v>3</v>
      </c>
      <c r="G474" s="373">
        <v>1</v>
      </c>
      <c r="H474" s="374"/>
      <c r="I474" s="375">
        <f t="shared" si="63"/>
        <v>0</v>
      </c>
      <c r="J474" s="367">
        <v>2.0000000000000002E-5</v>
      </c>
      <c r="K474" s="367">
        <f t="shared" si="64"/>
        <v>2.0000000000000002E-5</v>
      </c>
      <c r="L474" s="367">
        <v>1E-3</v>
      </c>
      <c r="M474" s="367">
        <f t="shared" si="65"/>
        <v>1E-3</v>
      </c>
    </row>
    <row r="475" spans="1:13" s="343" customFormat="1" outlineLevel="2" x14ac:dyDescent="0.2">
      <c r="A475" s="336">
        <v>12</v>
      </c>
      <c r="B475" s="337" t="s">
        <v>3586</v>
      </c>
      <c r="C475" s="338" t="s">
        <v>3870</v>
      </c>
      <c r="D475" s="339" t="s">
        <v>3871</v>
      </c>
      <c r="E475" s="339"/>
      <c r="F475" s="337" t="s">
        <v>6</v>
      </c>
      <c r="G475" s="340">
        <v>150</v>
      </c>
      <c r="H475" s="341"/>
      <c r="I475" s="342">
        <f t="shared" si="63"/>
        <v>0</v>
      </c>
      <c r="J475" s="368">
        <v>1E-3</v>
      </c>
      <c r="K475" s="368">
        <f t="shared" si="64"/>
        <v>0.15</v>
      </c>
      <c r="L475" s="368">
        <v>0</v>
      </c>
      <c r="M475" s="368">
        <f t="shared" si="65"/>
        <v>0</v>
      </c>
    </row>
    <row r="476" spans="1:13" s="335" customFormat="1" ht="24" outlineLevel="2" x14ac:dyDescent="0.2">
      <c r="A476" s="336">
        <v>13</v>
      </c>
      <c r="B476" s="329" t="s">
        <v>3583</v>
      </c>
      <c r="C476" s="330" t="s">
        <v>389</v>
      </c>
      <c r="D476" s="331" t="s">
        <v>1986</v>
      </c>
      <c r="E476" s="331"/>
      <c r="F476" s="329" t="s">
        <v>4</v>
      </c>
      <c r="G476" s="373">
        <v>0.73899999999999999</v>
      </c>
      <c r="H476" s="333"/>
      <c r="I476" s="334">
        <f t="shared" si="63"/>
        <v>0</v>
      </c>
      <c r="J476" s="367">
        <v>0</v>
      </c>
      <c r="K476" s="367">
        <f t="shared" si="64"/>
        <v>0</v>
      </c>
      <c r="L476" s="367">
        <v>0</v>
      </c>
      <c r="M476" s="367">
        <f t="shared" si="65"/>
        <v>0</v>
      </c>
    </row>
    <row r="477" spans="1:13" s="335" customFormat="1" ht="24" outlineLevel="2" x14ac:dyDescent="0.2">
      <c r="A477" s="336">
        <v>14</v>
      </c>
      <c r="B477" s="329" t="s">
        <v>3583</v>
      </c>
      <c r="C477" s="330" t="s">
        <v>391</v>
      </c>
      <c r="D477" s="331" t="s">
        <v>1953</v>
      </c>
      <c r="E477" s="331"/>
      <c r="F477" s="329" t="s">
        <v>4</v>
      </c>
      <c r="G477" s="373">
        <v>0.73899999999999999</v>
      </c>
      <c r="H477" s="333"/>
      <c r="I477" s="334">
        <f t="shared" si="63"/>
        <v>0</v>
      </c>
      <c r="J477" s="367">
        <v>0</v>
      </c>
      <c r="K477" s="367">
        <f t="shared" si="64"/>
        <v>0</v>
      </c>
      <c r="L477" s="367">
        <v>0</v>
      </c>
      <c r="M477" s="367">
        <f t="shared" si="65"/>
        <v>0</v>
      </c>
    </row>
    <row r="478" spans="1:13" s="335" customFormat="1" ht="24" outlineLevel="2" x14ac:dyDescent="0.2">
      <c r="A478" s="336">
        <v>15</v>
      </c>
      <c r="B478" s="329" t="s">
        <v>3583</v>
      </c>
      <c r="C478" s="330" t="s">
        <v>390</v>
      </c>
      <c r="D478" s="331" t="s">
        <v>1878</v>
      </c>
      <c r="E478" s="331"/>
      <c r="F478" s="329" t="s">
        <v>4</v>
      </c>
      <c r="G478" s="332">
        <f>G477*24</f>
        <v>17.736000000000001</v>
      </c>
      <c r="H478" s="333"/>
      <c r="I478" s="334">
        <f t="shared" si="63"/>
        <v>0</v>
      </c>
      <c r="J478" s="367">
        <v>0</v>
      </c>
      <c r="K478" s="367">
        <f t="shared" si="64"/>
        <v>0</v>
      </c>
      <c r="L478" s="367">
        <v>0</v>
      </c>
      <c r="M478" s="367">
        <f t="shared" si="65"/>
        <v>0</v>
      </c>
    </row>
    <row r="479" spans="1:13" s="335" customFormat="1" ht="24" outlineLevel="2" x14ac:dyDescent="0.2">
      <c r="A479" s="336">
        <v>16</v>
      </c>
      <c r="B479" s="329" t="s">
        <v>3583</v>
      </c>
      <c r="C479" s="330" t="s">
        <v>392</v>
      </c>
      <c r="D479" s="331" t="s">
        <v>1966</v>
      </c>
      <c r="E479" s="331"/>
      <c r="F479" s="329" t="s">
        <v>4</v>
      </c>
      <c r="G479" s="373">
        <v>0.73899999999999999</v>
      </c>
      <c r="H479" s="333"/>
      <c r="I479" s="334">
        <f t="shared" si="63"/>
        <v>0</v>
      </c>
      <c r="J479" s="367">
        <v>0</v>
      </c>
      <c r="K479" s="367">
        <f t="shared" si="64"/>
        <v>0</v>
      </c>
      <c r="L479" s="367">
        <v>0</v>
      </c>
      <c r="M479" s="367">
        <f t="shared" si="65"/>
        <v>0</v>
      </c>
    </row>
    <row r="480" spans="1:13" s="327" customFormat="1" ht="16.5" customHeight="1" outlineLevel="1" x14ac:dyDescent="0.2">
      <c r="A480" s="364"/>
      <c r="B480" s="323"/>
      <c r="C480" s="323"/>
      <c r="D480" s="323" t="s">
        <v>4104</v>
      </c>
      <c r="E480" s="365"/>
      <c r="F480" s="324"/>
      <c r="G480" s="325"/>
      <c r="H480" s="326"/>
      <c r="I480" s="326">
        <f>SUBTOTAL(9,I481:I550)</f>
        <v>0</v>
      </c>
      <c r="K480" s="327">
        <f>SUM(K481:K550)</f>
        <v>1.2515700000000001</v>
      </c>
      <c r="M480" s="327">
        <f>SUM(M481:M550)</f>
        <v>0</v>
      </c>
    </row>
    <row r="481" spans="1:13" s="335" customFormat="1" ht="24" outlineLevel="2" x14ac:dyDescent="0.2">
      <c r="A481" s="369">
        <v>17</v>
      </c>
      <c r="B481" s="370" t="s">
        <v>3583</v>
      </c>
      <c r="C481" s="371" t="s">
        <v>4224</v>
      </c>
      <c r="D481" s="372" t="s">
        <v>4225</v>
      </c>
      <c r="E481" s="372"/>
      <c r="F481" s="370" t="s">
        <v>3</v>
      </c>
      <c r="G481" s="373">
        <v>275</v>
      </c>
      <c r="H481" s="374"/>
      <c r="I481" s="375">
        <f t="shared" ref="I481:I512" si="66">ROUND(H481*G481,2)</f>
        <v>0</v>
      </c>
      <c r="J481" s="367">
        <v>0</v>
      </c>
      <c r="K481" s="367">
        <f t="shared" ref="K481:K512" si="67">J481*G481</f>
        <v>0</v>
      </c>
      <c r="L481" s="367">
        <v>0</v>
      </c>
      <c r="M481" s="367">
        <f t="shared" ref="M481:M512" si="68">L481*G481</f>
        <v>0</v>
      </c>
    </row>
    <row r="482" spans="1:13" s="343" customFormat="1" outlineLevel="2" x14ac:dyDescent="0.2">
      <c r="A482" s="376">
        <v>18</v>
      </c>
      <c r="B482" s="337" t="s">
        <v>3586</v>
      </c>
      <c r="C482" s="338" t="s">
        <v>4226</v>
      </c>
      <c r="D482" s="339" t="s">
        <v>4227</v>
      </c>
      <c r="E482" s="339" t="s">
        <v>4228</v>
      </c>
      <c r="F482" s="337" t="s">
        <v>26</v>
      </c>
      <c r="G482" s="340">
        <v>275</v>
      </c>
      <c r="H482" s="341"/>
      <c r="I482" s="342">
        <f t="shared" si="66"/>
        <v>0</v>
      </c>
      <c r="J482" s="368">
        <v>0</v>
      </c>
      <c r="K482" s="368">
        <f t="shared" si="67"/>
        <v>0</v>
      </c>
      <c r="L482" s="368">
        <v>0</v>
      </c>
      <c r="M482" s="368">
        <f t="shared" si="68"/>
        <v>0</v>
      </c>
    </row>
    <row r="483" spans="1:13" s="343" customFormat="1" outlineLevel="2" x14ac:dyDescent="0.2">
      <c r="A483" s="376">
        <v>19</v>
      </c>
      <c r="B483" s="337" t="s">
        <v>3586</v>
      </c>
      <c r="C483" s="338" t="s">
        <v>4229</v>
      </c>
      <c r="D483" s="339" t="s">
        <v>4230</v>
      </c>
      <c r="E483" s="339" t="s">
        <v>4231</v>
      </c>
      <c r="F483" s="337" t="s">
        <v>26</v>
      </c>
      <c r="G483" s="340">
        <v>100</v>
      </c>
      <c r="H483" s="341"/>
      <c r="I483" s="342">
        <f t="shared" si="66"/>
        <v>0</v>
      </c>
      <c r="J483" s="368">
        <v>0</v>
      </c>
      <c r="K483" s="368">
        <f t="shared" si="67"/>
        <v>0</v>
      </c>
      <c r="L483" s="368">
        <v>0</v>
      </c>
      <c r="M483" s="368">
        <f t="shared" si="68"/>
        <v>0</v>
      </c>
    </row>
    <row r="484" spans="1:13" s="343" customFormat="1" outlineLevel="2" x14ac:dyDescent="0.2">
      <c r="A484" s="376">
        <v>20</v>
      </c>
      <c r="B484" s="337" t="s">
        <v>3586</v>
      </c>
      <c r="C484" s="338" t="s">
        <v>4232</v>
      </c>
      <c r="D484" s="339" t="s">
        <v>4233</v>
      </c>
      <c r="E484" s="339" t="s">
        <v>4234</v>
      </c>
      <c r="F484" s="337" t="s">
        <v>26</v>
      </c>
      <c r="G484" s="340">
        <v>250</v>
      </c>
      <c r="H484" s="341"/>
      <c r="I484" s="342">
        <f t="shared" si="66"/>
        <v>0</v>
      </c>
      <c r="J484" s="368">
        <v>0</v>
      </c>
      <c r="K484" s="368">
        <f t="shared" si="67"/>
        <v>0</v>
      </c>
      <c r="L484" s="368">
        <v>0</v>
      </c>
      <c r="M484" s="368">
        <f t="shared" si="68"/>
        <v>0</v>
      </c>
    </row>
    <row r="485" spans="1:13" s="335" customFormat="1" outlineLevel="2" x14ac:dyDescent="0.2">
      <c r="A485" s="369">
        <v>21</v>
      </c>
      <c r="B485" s="370" t="s">
        <v>3583</v>
      </c>
      <c r="C485" s="371" t="s">
        <v>3873</v>
      </c>
      <c r="D485" s="372" t="s">
        <v>3874</v>
      </c>
      <c r="E485" s="372"/>
      <c r="F485" s="370" t="s">
        <v>3</v>
      </c>
      <c r="G485" s="373">
        <v>136</v>
      </c>
      <c r="H485" s="374"/>
      <c r="I485" s="375">
        <f t="shared" si="66"/>
        <v>0</v>
      </c>
      <c r="J485" s="367">
        <v>0</v>
      </c>
      <c r="K485" s="367">
        <f t="shared" si="67"/>
        <v>0</v>
      </c>
      <c r="L485" s="367">
        <v>0</v>
      </c>
      <c r="M485" s="367">
        <f t="shared" si="68"/>
        <v>0</v>
      </c>
    </row>
    <row r="486" spans="1:13" s="343" customFormat="1" ht="24" outlineLevel="2" x14ac:dyDescent="0.2">
      <c r="A486" s="376">
        <v>22</v>
      </c>
      <c r="B486" s="337" t="s">
        <v>3586</v>
      </c>
      <c r="C486" s="338" t="s">
        <v>3875</v>
      </c>
      <c r="D486" s="339" t="s">
        <v>3876</v>
      </c>
      <c r="E486" s="339" t="s">
        <v>4105</v>
      </c>
      <c r="F486" s="337" t="s">
        <v>3</v>
      </c>
      <c r="G486" s="340">
        <v>16</v>
      </c>
      <c r="H486" s="341"/>
      <c r="I486" s="342">
        <f t="shared" si="66"/>
        <v>0</v>
      </c>
      <c r="J486" s="368">
        <v>8.0000000000000007E-5</v>
      </c>
      <c r="K486" s="368">
        <f t="shared" si="67"/>
        <v>1.2800000000000001E-3</v>
      </c>
      <c r="L486" s="368">
        <v>0</v>
      </c>
      <c r="M486" s="368">
        <f t="shared" si="68"/>
        <v>0</v>
      </c>
    </row>
    <row r="487" spans="1:13" s="343" customFormat="1" outlineLevel="2" x14ac:dyDescent="0.2">
      <c r="A487" s="376">
        <v>23</v>
      </c>
      <c r="B487" s="337" t="s">
        <v>3586</v>
      </c>
      <c r="C487" s="338" t="s">
        <v>3877</v>
      </c>
      <c r="D487" s="339" t="s">
        <v>3878</v>
      </c>
      <c r="E487" s="339"/>
      <c r="F487" s="337" t="s">
        <v>3</v>
      </c>
      <c r="G487" s="340">
        <v>45</v>
      </c>
      <c r="H487" s="341"/>
      <c r="I487" s="342">
        <f t="shared" si="66"/>
        <v>0</v>
      </c>
      <c r="J487" s="368">
        <v>1.2999999999999999E-4</v>
      </c>
      <c r="K487" s="368">
        <f t="shared" si="67"/>
        <v>5.8499999999999993E-3</v>
      </c>
      <c r="L487" s="368">
        <v>0</v>
      </c>
      <c r="M487" s="368">
        <f t="shared" si="68"/>
        <v>0</v>
      </c>
    </row>
    <row r="488" spans="1:13" s="343" customFormat="1" outlineLevel="2" x14ac:dyDescent="0.2">
      <c r="A488" s="376">
        <v>24</v>
      </c>
      <c r="B488" s="337" t="s">
        <v>3586</v>
      </c>
      <c r="C488" s="338" t="s">
        <v>3879</v>
      </c>
      <c r="D488" s="339" t="s">
        <v>3880</v>
      </c>
      <c r="E488" s="339"/>
      <c r="F488" s="337" t="s">
        <v>3</v>
      </c>
      <c r="G488" s="340">
        <v>75</v>
      </c>
      <c r="H488" s="341"/>
      <c r="I488" s="342">
        <f t="shared" si="66"/>
        <v>0</v>
      </c>
      <c r="J488" s="368">
        <v>3.8999999999999999E-4</v>
      </c>
      <c r="K488" s="368">
        <f t="shared" si="67"/>
        <v>2.9249999999999998E-2</v>
      </c>
      <c r="L488" s="368">
        <v>0</v>
      </c>
      <c r="M488" s="368">
        <f t="shared" si="68"/>
        <v>0</v>
      </c>
    </row>
    <row r="489" spans="1:13" s="335" customFormat="1" outlineLevel="2" x14ac:dyDescent="0.2">
      <c r="A489" s="369">
        <v>25</v>
      </c>
      <c r="B489" s="370" t="s">
        <v>3583</v>
      </c>
      <c r="C489" s="371" t="s">
        <v>3881</v>
      </c>
      <c r="D489" s="372" t="s">
        <v>3882</v>
      </c>
      <c r="E489" s="372"/>
      <c r="F489" s="370" t="s">
        <v>26</v>
      </c>
      <c r="G489" s="373">
        <v>405</v>
      </c>
      <c r="H489" s="374"/>
      <c r="I489" s="375">
        <f t="shared" si="66"/>
        <v>0</v>
      </c>
      <c r="J489" s="367">
        <v>0</v>
      </c>
      <c r="K489" s="367">
        <f t="shared" si="67"/>
        <v>0</v>
      </c>
      <c r="L489" s="367">
        <v>0</v>
      </c>
      <c r="M489" s="367">
        <f t="shared" si="68"/>
        <v>0</v>
      </c>
    </row>
    <row r="490" spans="1:13" s="343" customFormat="1" outlineLevel="2" x14ac:dyDescent="0.2">
      <c r="A490" s="376">
        <v>26</v>
      </c>
      <c r="B490" s="337" t="s">
        <v>3586</v>
      </c>
      <c r="C490" s="338" t="s">
        <v>3883</v>
      </c>
      <c r="D490" s="339" t="s">
        <v>3884</v>
      </c>
      <c r="E490" s="339"/>
      <c r="F490" s="337" t="s">
        <v>26</v>
      </c>
      <c r="G490" s="340">
        <v>350</v>
      </c>
      <c r="H490" s="341"/>
      <c r="I490" s="342">
        <f t="shared" si="66"/>
        <v>0</v>
      </c>
      <c r="J490" s="368">
        <v>3.0000000000000001E-5</v>
      </c>
      <c r="K490" s="368">
        <f t="shared" si="67"/>
        <v>1.0500000000000001E-2</v>
      </c>
      <c r="L490" s="368">
        <v>0</v>
      </c>
      <c r="M490" s="368">
        <f t="shared" si="68"/>
        <v>0</v>
      </c>
    </row>
    <row r="491" spans="1:13" s="343" customFormat="1" ht="36" outlineLevel="2" x14ac:dyDescent="0.2">
      <c r="A491" s="376">
        <v>27</v>
      </c>
      <c r="B491" s="337" t="s">
        <v>3586</v>
      </c>
      <c r="C491" s="338" t="s">
        <v>3885</v>
      </c>
      <c r="D491" s="339" t="s">
        <v>3886</v>
      </c>
      <c r="E491" s="339" t="s">
        <v>3887</v>
      </c>
      <c r="F491" s="337" t="s">
        <v>26</v>
      </c>
      <c r="G491" s="340">
        <v>40</v>
      </c>
      <c r="H491" s="341"/>
      <c r="I491" s="342">
        <f t="shared" si="66"/>
        <v>0</v>
      </c>
      <c r="J491" s="368">
        <v>0</v>
      </c>
      <c r="K491" s="368">
        <f t="shared" si="67"/>
        <v>0</v>
      </c>
      <c r="L491" s="368">
        <v>0</v>
      </c>
      <c r="M491" s="368">
        <f t="shared" si="68"/>
        <v>0</v>
      </c>
    </row>
    <row r="492" spans="1:13" s="343" customFormat="1" ht="36" outlineLevel="2" x14ac:dyDescent="0.2">
      <c r="A492" s="376">
        <v>28</v>
      </c>
      <c r="B492" s="337" t="s">
        <v>3586</v>
      </c>
      <c r="C492" s="338" t="s">
        <v>3888</v>
      </c>
      <c r="D492" s="339" t="s">
        <v>3889</v>
      </c>
      <c r="E492" s="339" t="s">
        <v>3890</v>
      </c>
      <c r="F492" s="337" t="s">
        <v>26</v>
      </c>
      <c r="G492" s="340">
        <v>15</v>
      </c>
      <c r="H492" s="341"/>
      <c r="I492" s="342">
        <f t="shared" si="66"/>
        <v>0</v>
      </c>
      <c r="J492" s="368">
        <v>0</v>
      </c>
      <c r="K492" s="368">
        <f t="shared" si="67"/>
        <v>0</v>
      </c>
      <c r="L492" s="368">
        <v>0</v>
      </c>
      <c r="M492" s="368">
        <f t="shared" si="68"/>
        <v>0</v>
      </c>
    </row>
    <row r="493" spans="1:13" s="335" customFormat="1" outlineLevel="2" x14ac:dyDescent="0.2">
      <c r="A493" s="369">
        <v>29</v>
      </c>
      <c r="B493" s="370" t="s">
        <v>3583</v>
      </c>
      <c r="C493" s="371" t="s">
        <v>3891</v>
      </c>
      <c r="D493" s="372" t="s">
        <v>3892</v>
      </c>
      <c r="E493" s="372"/>
      <c r="F493" s="370" t="s">
        <v>26</v>
      </c>
      <c r="G493" s="373">
        <v>75</v>
      </c>
      <c r="H493" s="374"/>
      <c r="I493" s="375">
        <f t="shared" si="66"/>
        <v>0</v>
      </c>
      <c r="J493" s="367">
        <v>0</v>
      </c>
      <c r="K493" s="367">
        <f t="shared" si="67"/>
        <v>0</v>
      </c>
      <c r="L493" s="367">
        <v>0</v>
      </c>
      <c r="M493" s="367">
        <f t="shared" si="68"/>
        <v>0</v>
      </c>
    </row>
    <row r="494" spans="1:13" s="343" customFormat="1" ht="24" outlineLevel="2" x14ac:dyDescent="0.2">
      <c r="A494" s="376">
        <v>30</v>
      </c>
      <c r="B494" s="337" t="s">
        <v>3586</v>
      </c>
      <c r="C494" s="338" t="s">
        <v>3893</v>
      </c>
      <c r="D494" s="339" t="s">
        <v>3894</v>
      </c>
      <c r="E494" s="339"/>
      <c r="F494" s="337" t="s">
        <v>26</v>
      </c>
      <c r="G494" s="340">
        <v>75</v>
      </c>
      <c r="H494" s="341"/>
      <c r="I494" s="342">
        <f t="shared" si="66"/>
        <v>0</v>
      </c>
      <c r="J494" s="368">
        <v>1.3999999999999999E-4</v>
      </c>
      <c r="K494" s="368">
        <f t="shared" si="67"/>
        <v>1.0499999999999999E-2</v>
      </c>
      <c r="L494" s="368">
        <v>0</v>
      </c>
      <c r="M494" s="368">
        <f t="shared" si="68"/>
        <v>0</v>
      </c>
    </row>
    <row r="495" spans="1:13" s="335" customFormat="1" outlineLevel="2" x14ac:dyDescent="0.2">
      <c r="A495" s="369">
        <v>31</v>
      </c>
      <c r="B495" s="370" t="s">
        <v>3583</v>
      </c>
      <c r="C495" s="371" t="s">
        <v>3895</v>
      </c>
      <c r="D495" s="372" t="s">
        <v>3896</v>
      </c>
      <c r="E495" s="372"/>
      <c r="F495" s="370" t="s">
        <v>26</v>
      </c>
      <c r="G495" s="373">
        <v>10</v>
      </c>
      <c r="H495" s="374"/>
      <c r="I495" s="375">
        <f t="shared" si="66"/>
        <v>0</v>
      </c>
      <c r="J495" s="367">
        <v>0</v>
      </c>
      <c r="K495" s="367">
        <f t="shared" si="67"/>
        <v>0</v>
      </c>
      <c r="L495" s="367">
        <v>0</v>
      </c>
      <c r="M495" s="367">
        <f t="shared" si="68"/>
        <v>0</v>
      </c>
    </row>
    <row r="496" spans="1:13" s="343" customFormat="1" outlineLevel="2" x14ac:dyDescent="0.2">
      <c r="A496" s="376">
        <v>32</v>
      </c>
      <c r="B496" s="337" t="s">
        <v>3586</v>
      </c>
      <c r="C496" s="338" t="s">
        <v>3897</v>
      </c>
      <c r="D496" s="339" t="s">
        <v>3898</v>
      </c>
      <c r="E496" s="339"/>
      <c r="F496" s="337" t="s">
        <v>26</v>
      </c>
      <c r="G496" s="340">
        <v>10</v>
      </c>
      <c r="H496" s="341"/>
      <c r="I496" s="342">
        <f t="shared" si="66"/>
        <v>0</v>
      </c>
      <c r="J496" s="368">
        <v>1.1E-4</v>
      </c>
      <c r="K496" s="368">
        <f t="shared" si="67"/>
        <v>1.1000000000000001E-3</v>
      </c>
      <c r="L496" s="368">
        <v>0</v>
      </c>
      <c r="M496" s="368">
        <f t="shared" si="68"/>
        <v>0</v>
      </c>
    </row>
    <row r="497" spans="1:13" s="335" customFormat="1" ht="24" outlineLevel="2" x14ac:dyDescent="0.2">
      <c r="A497" s="369">
        <v>33</v>
      </c>
      <c r="B497" s="370" t="s">
        <v>3583</v>
      </c>
      <c r="C497" s="371" t="s">
        <v>3905</v>
      </c>
      <c r="D497" s="372" t="s">
        <v>3906</v>
      </c>
      <c r="E497" s="372"/>
      <c r="F497" s="370" t="s">
        <v>3</v>
      </c>
      <c r="G497" s="373">
        <v>350</v>
      </c>
      <c r="H497" s="374"/>
      <c r="I497" s="375">
        <f t="shared" si="66"/>
        <v>0</v>
      </c>
      <c r="J497" s="367">
        <v>0</v>
      </c>
      <c r="K497" s="367">
        <f t="shared" si="67"/>
        <v>0</v>
      </c>
      <c r="L497" s="367">
        <v>0</v>
      </c>
      <c r="M497" s="367">
        <f t="shared" si="68"/>
        <v>0</v>
      </c>
    </row>
    <row r="498" spans="1:13" s="343" customFormat="1" outlineLevel="2" x14ac:dyDescent="0.2">
      <c r="A498" s="376">
        <v>34</v>
      </c>
      <c r="B498" s="337" t="s">
        <v>3586</v>
      </c>
      <c r="C498" s="338" t="s">
        <v>3907</v>
      </c>
      <c r="D498" s="339" t="s">
        <v>3908</v>
      </c>
      <c r="E498" s="339"/>
      <c r="F498" s="337" t="s">
        <v>3</v>
      </c>
      <c r="G498" s="340">
        <v>350</v>
      </c>
      <c r="H498" s="341"/>
      <c r="I498" s="342">
        <f t="shared" si="66"/>
        <v>0</v>
      </c>
      <c r="J498" s="368">
        <v>3.8000000000000002E-4</v>
      </c>
      <c r="K498" s="368">
        <f t="shared" si="67"/>
        <v>0.13300000000000001</v>
      </c>
      <c r="L498" s="368">
        <v>0</v>
      </c>
      <c r="M498" s="368">
        <f t="shared" si="68"/>
        <v>0</v>
      </c>
    </row>
    <row r="499" spans="1:13" s="335" customFormat="1" ht="24" outlineLevel="2" x14ac:dyDescent="0.2">
      <c r="A499" s="369">
        <v>35</v>
      </c>
      <c r="B499" s="370" t="s">
        <v>3583</v>
      </c>
      <c r="C499" s="371" t="s">
        <v>3909</v>
      </c>
      <c r="D499" s="372" t="s">
        <v>3910</v>
      </c>
      <c r="E499" s="372"/>
      <c r="F499" s="370" t="s">
        <v>3</v>
      </c>
      <c r="G499" s="373">
        <v>125</v>
      </c>
      <c r="H499" s="374"/>
      <c r="I499" s="375">
        <f t="shared" si="66"/>
        <v>0</v>
      </c>
      <c r="J499" s="367">
        <v>0</v>
      </c>
      <c r="K499" s="367">
        <f t="shared" si="67"/>
        <v>0</v>
      </c>
      <c r="L499" s="367">
        <v>0</v>
      </c>
      <c r="M499" s="367">
        <f t="shared" si="68"/>
        <v>0</v>
      </c>
    </row>
    <row r="500" spans="1:13" s="343" customFormat="1" outlineLevel="2" x14ac:dyDescent="0.2">
      <c r="A500" s="376">
        <v>36</v>
      </c>
      <c r="B500" s="337" t="s">
        <v>3586</v>
      </c>
      <c r="C500" s="338" t="s">
        <v>3911</v>
      </c>
      <c r="D500" s="339" t="s">
        <v>3912</v>
      </c>
      <c r="E500" s="339"/>
      <c r="F500" s="337" t="s">
        <v>3</v>
      </c>
      <c r="G500" s="340">
        <v>125</v>
      </c>
      <c r="H500" s="341"/>
      <c r="I500" s="342">
        <f t="shared" si="66"/>
        <v>0</v>
      </c>
      <c r="J500" s="368">
        <v>6.9999999999999994E-5</v>
      </c>
      <c r="K500" s="368">
        <f t="shared" si="67"/>
        <v>8.7499999999999991E-3</v>
      </c>
      <c r="L500" s="368">
        <v>0</v>
      </c>
      <c r="M500" s="368">
        <f t="shared" si="68"/>
        <v>0</v>
      </c>
    </row>
    <row r="501" spans="1:13" s="335" customFormat="1" ht="24" outlineLevel="2" x14ac:dyDescent="0.2">
      <c r="A501" s="369">
        <v>37</v>
      </c>
      <c r="B501" s="370" t="s">
        <v>3583</v>
      </c>
      <c r="C501" s="371" t="s">
        <v>3913</v>
      </c>
      <c r="D501" s="372" t="s">
        <v>3914</v>
      </c>
      <c r="E501" s="372"/>
      <c r="F501" s="370" t="s">
        <v>3</v>
      </c>
      <c r="G501" s="373">
        <v>750</v>
      </c>
      <c r="H501" s="374"/>
      <c r="I501" s="375">
        <f t="shared" si="66"/>
        <v>0</v>
      </c>
      <c r="J501" s="367">
        <v>0</v>
      </c>
      <c r="K501" s="367">
        <f t="shared" si="67"/>
        <v>0</v>
      </c>
      <c r="L501" s="367">
        <v>0</v>
      </c>
      <c r="M501" s="367">
        <f t="shared" si="68"/>
        <v>0</v>
      </c>
    </row>
    <row r="502" spans="1:13" s="343" customFormat="1" outlineLevel="2" x14ac:dyDescent="0.2">
      <c r="A502" s="376">
        <v>38</v>
      </c>
      <c r="B502" s="337" t="s">
        <v>3586</v>
      </c>
      <c r="C502" s="338" t="s">
        <v>3915</v>
      </c>
      <c r="D502" s="339" t="s">
        <v>3916</v>
      </c>
      <c r="E502" s="339"/>
      <c r="F502" s="337" t="s">
        <v>3</v>
      </c>
      <c r="G502" s="340">
        <v>750</v>
      </c>
      <c r="H502" s="341"/>
      <c r="I502" s="342">
        <f t="shared" si="66"/>
        <v>0</v>
      </c>
      <c r="J502" s="368">
        <v>1.2E-4</v>
      </c>
      <c r="K502" s="368">
        <f t="shared" si="67"/>
        <v>0.09</v>
      </c>
      <c r="L502" s="368">
        <v>0</v>
      </c>
      <c r="M502" s="368">
        <f t="shared" si="68"/>
        <v>0</v>
      </c>
    </row>
    <row r="503" spans="1:13" s="335" customFormat="1" ht="24" outlineLevel="2" x14ac:dyDescent="0.2">
      <c r="A503" s="369">
        <v>39</v>
      </c>
      <c r="B503" s="370" t="s">
        <v>3583</v>
      </c>
      <c r="C503" s="371" t="s">
        <v>3917</v>
      </c>
      <c r="D503" s="372" t="s">
        <v>3918</v>
      </c>
      <c r="E503" s="372"/>
      <c r="F503" s="370" t="s">
        <v>3</v>
      </c>
      <c r="G503" s="373">
        <v>2050</v>
      </c>
      <c r="H503" s="374"/>
      <c r="I503" s="375">
        <f t="shared" si="66"/>
        <v>0</v>
      </c>
      <c r="J503" s="367">
        <v>0</v>
      </c>
      <c r="K503" s="367">
        <f t="shared" si="67"/>
        <v>0</v>
      </c>
      <c r="L503" s="367">
        <v>0</v>
      </c>
      <c r="M503" s="367">
        <f t="shared" si="68"/>
        <v>0</v>
      </c>
    </row>
    <row r="504" spans="1:13" s="343" customFormat="1" outlineLevel="2" x14ac:dyDescent="0.2">
      <c r="A504" s="376">
        <v>40</v>
      </c>
      <c r="B504" s="337" t="s">
        <v>3586</v>
      </c>
      <c r="C504" s="338" t="s">
        <v>3919</v>
      </c>
      <c r="D504" s="339" t="s">
        <v>3920</v>
      </c>
      <c r="E504" s="339"/>
      <c r="F504" s="337" t="s">
        <v>3</v>
      </c>
      <c r="G504" s="340">
        <v>2050</v>
      </c>
      <c r="H504" s="341"/>
      <c r="I504" s="342">
        <f t="shared" si="66"/>
        <v>0</v>
      </c>
      <c r="J504" s="368">
        <v>1.7000000000000001E-4</v>
      </c>
      <c r="K504" s="368">
        <f t="shared" si="67"/>
        <v>0.34850000000000003</v>
      </c>
      <c r="L504" s="368">
        <v>0</v>
      </c>
      <c r="M504" s="368">
        <f t="shared" si="68"/>
        <v>0</v>
      </c>
    </row>
    <row r="505" spans="1:13" s="335" customFormat="1" ht="24" outlineLevel="2" x14ac:dyDescent="0.2">
      <c r="A505" s="369">
        <v>41</v>
      </c>
      <c r="B505" s="370" t="s">
        <v>3583</v>
      </c>
      <c r="C505" s="371" t="s">
        <v>3921</v>
      </c>
      <c r="D505" s="372" t="s">
        <v>3922</v>
      </c>
      <c r="E505" s="372"/>
      <c r="F505" s="370" t="s">
        <v>3</v>
      </c>
      <c r="G505" s="373">
        <v>3250</v>
      </c>
      <c r="H505" s="374"/>
      <c r="I505" s="375">
        <f t="shared" si="66"/>
        <v>0</v>
      </c>
      <c r="J505" s="367">
        <v>0</v>
      </c>
      <c r="K505" s="367">
        <f t="shared" si="67"/>
        <v>0</v>
      </c>
      <c r="L505" s="367">
        <v>0</v>
      </c>
      <c r="M505" s="367">
        <f t="shared" si="68"/>
        <v>0</v>
      </c>
    </row>
    <row r="506" spans="1:13" s="343" customFormat="1" outlineLevel="2" x14ac:dyDescent="0.2">
      <c r="A506" s="376">
        <v>42</v>
      </c>
      <c r="B506" s="337" t="s">
        <v>3586</v>
      </c>
      <c r="C506" s="338" t="s">
        <v>3923</v>
      </c>
      <c r="D506" s="339" t="s">
        <v>3924</v>
      </c>
      <c r="E506" s="339"/>
      <c r="F506" s="337" t="s">
        <v>3</v>
      </c>
      <c r="G506" s="340">
        <v>3000</v>
      </c>
      <c r="H506" s="341"/>
      <c r="I506" s="342">
        <f t="shared" si="66"/>
        <v>0</v>
      </c>
      <c r="J506" s="368">
        <v>1.6000000000000001E-4</v>
      </c>
      <c r="K506" s="368">
        <f t="shared" si="67"/>
        <v>0.48000000000000004</v>
      </c>
      <c r="L506" s="368">
        <v>0</v>
      </c>
      <c r="M506" s="368">
        <f t="shared" si="68"/>
        <v>0</v>
      </c>
    </row>
    <row r="507" spans="1:13" s="343" customFormat="1" outlineLevel="2" x14ac:dyDescent="0.2">
      <c r="A507" s="376">
        <v>43</v>
      </c>
      <c r="B507" s="337" t="s">
        <v>3586</v>
      </c>
      <c r="C507" s="338" t="s">
        <v>3925</v>
      </c>
      <c r="D507" s="339" t="s">
        <v>3926</v>
      </c>
      <c r="E507" s="339"/>
      <c r="F507" s="337" t="s">
        <v>3</v>
      </c>
      <c r="G507" s="340">
        <v>250</v>
      </c>
      <c r="H507" s="341"/>
      <c r="I507" s="342">
        <f t="shared" si="66"/>
        <v>0</v>
      </c>
      <c r="J507" s="368">
        <v>2.5000000000000001E-4</v>
      </c>
      <c r="K507" s="368">
        <f t="shared" si="67"/>
        <v>6.25E-2</v>
      </c>
      <c r="L507" s="368">
        <v>0</v>
      </c>
      <c r="M507" s="368">
        <f t="shared" si="68"/>
        <v>0</v>
      </c>
    </row>
    <row r="508" spans="1:13" s="335" customFormat="1" ht="24" outlineLevel="2" x14ac:dyDescent="0.2">
      <c r="A508" s="369">
        <v>44</v>
      </c>
      <c r="B508" s="370" t="s">
        <v>3583</v>
      </c>
      <c r="C508" s="371" t="s">
        <v>3927</v>
      </c>
      <c r="D508" s="372" t="s">
        <v>3928</v>
      </c>
      <c r="E508" s="372"/>
      <c r="F508" s="370" t="s">
        <v>3</v>
      </c>
      <c r="G508" s="373">
        <v>155</v>
      </c>
      <c r="H508" s="374"/>
      <c r="I508" s="375">
        <f t="shared" si="66"/>
        <v>0</v>
      </c>
      <c r="J508" s="367">
        <v>0</v>
      </c>
      <c r="K508" s="367">
        <f t="shared" si="67"/>
        <v>0</v>
      </c>
      <c r="L508" s="367">
        <v>0</v>
      </c>
      <c r="M508" s="367">
        <f t="shared" si="68"/>
        <v>0</v>
      </c>
    </row>
    <row r="509" spans="1:13" s="343" customFormat="1" outlineLevel="2" x14ac:dyDescent="0.2">
      <c r="A509" s="376">
        <v>45</v>
      </c>
      <c r="B509" s="337" t="s">
        <v>3586</v>
      </c>
      <c r="C509" s="338" t="s">
        <v>3929</v>
      </c>
      <c r="D509" s="339" t="s">
        <v>3930</v>
      </c>
      <c r="E509" s="339"/>
      <c r="F509" s="337" t="s">
        <v>3</v>
      </c>
      <c r="G509" s="340">
        <v>155</v>
      </c>
      <c r="H509" s="341"/>
      <c r="I509" s="342">
        <f t="shared" si="66"/>
        <v>0</v>
      </c>
      <c r="J509" s="368">
        <v>3.4000000000000002E-4</v>
      </c>
      <c r="K509" s="368">
        <f t="shared" si="67"/>
        <v>5.2700000000000004E-2</v>
      </c>
      <c r="L509" s="368">
        <v>0</v>
      </c>
      <c r="M509" s="368">
        <f t="shared" si="68"/>
        <v>0</v>
      </c>
    </row>
    <row r="510" spans="1:13" s="335" customFormat="1" outlineLevel="2" x14ac:dyDescent="0.2">
      <c r="A510" s="369">
        <v>46</v>
      </c>
      <c r="B510" s="370" t="s">
        <v>3583</v>
      </c>
      <c r="C510" s="371" t="s">
        <v>3931</v>
      </c>
      <c r="D510" s="372" t="s">
        <v>3932</v>
      </c>
      <c r="E510" s="372"/>
      <c r="F510" s="370" t="s">
        <v>3</v>
      </c>
      <c r="G510" s="373">
        <v>350</v>
      </c>
      <c r="H510" s="374"/>
      <c r="I510" s="375">
        <f t="shared" si="66"/>
        <v>0</v>
      </c>
      <c r="J510" s="367">
        <v>0</v>
      </c>
      <c r="K510" s="367">
        <f t="shared" si="67"/>
        <v>0</v>
      </c>
      <c r="L510" s="367">
        <v>0</v>
      </c>
      <c r="M510" s="367">
        <f t="shared" si="68"/>
        <v>0</v>
      </c>
    </row>
    <row r="511" spans="1:13" s="343" customFormat="1" outlineLevel="2" x14ac:dyDescent="0.2">
      <c r="A511" s="376">
        <v>47</v>
      </c>
      <c r="B511" s="337" t="s">
        <v>3586</v>
      </c>
      <c r="C511" s="338" t="s">
        <v>3933</v>
      </c>
      <c r="D511" s="339" t="s">
        <v>3934</v>
      </c>
      <c r="E511" s="339"/>
      <c r="F511" s="337" t="s">
        <v>3</v>
      </c>
      <c r="G511" s="340">
        <v>350</v>
      </c>
      <c r="H511" s="341"/>
      <c r="I511" s="342">
        <f t="shared" si="66"/>
        <v>0</v>
      </c>
      <c r="J511" s="368">
        <v>0</v>
      </c>
      <c r="K511" s="368">
        <f t="shared" si="67"/>
        <v>0</v>
      </c>
      <c r="L511" s="368">
        <v>0</v>
      </c>
      <c r="M511" s="368">
        <f t="shared" si="68"/>
        <v>0</v>
      </c>
    </row>
    <row r="512" spans="1:13" s="335" customFormat="1" ht="24" outlineLevel="2" x14ac:dyDescent="0.2">
      <c r="A512" s="369">
        <v>48</v>
      </c>
      <c r="B512" s="370" t="s">
        <v>3583</v>
      </c>
      <c r="C512" s="371" t="s">
        <v>3943</v>
      </c>
      <c r="D512" s="372" t="s">
        <v>3944</v>
      </c>
      <c r="E512" s="372"/>
      <c r="F512" s="370" t="s">
        <v>3</v>
      </c>
      <c r="G512" s="373">
        <v>600</v>
      </c>
      <c r="H512" s="374"/>
      <c r="I512" s="375">
        <f t="shared" si="66"/>
        <v>0</v>
      </c>
      <c r="J512" s="367">
        <v>0</v>
      </c>
      <c r="K512" s="367">
        <f t="shared" si="67"/>
        <v>0</v>
      </c>
      <c r="L512" s="367">
        <v>0</v>
      </c>
      <c r="M512" s="367">
        <f t="shared" si="68"/>
        <v>0</v>
      </c>
    </row>
    <row r="513" spans="1:13" s="343" customFormat="1" ht="24" outlineLevel="2" x14ac:dyDescent="0.2">
      <c r="A513" s="376">
        <v>49</v>
      </c>
      <c r="B513" s="337" t="s">
        <v>3586</v>
      </c>
      <c r="C513" s="338" t="s">
        <v>3945</v>
      </c>
      <c r="D513" s="339" t="s">
        <v>3946</v>
      </c>
      <c r="E513" s="339" t="s">
        <v>3947</v>
      </c>
      <c r="F513" s="337" t="s">
        <v>3948</v>
      </c>
      <c r="G513" s="340">
        <v>6</v>
      </c>
      <c r="H513" s="341"/>
      <c r="I513" s="342">
        <f t="shared" ref="I513:I544" si="69">ROUND(H513*G513,2)</f>
        <v>0</v>
      </c>
      <c r="J513" s="368">
        <v>0</v>
      </c>
      <c r="K513" s="368">
        <f t="shared" ref="K513:K544" si="70">J513*G513</f>
        <v>0</v>
      </c>
      <c r="L513" s="368">
        <v>0</v>
      </c>
      <c r="M513" s="368">
        <f t="shared" ref="M513:M544" si="71">L513*G513</f>
        <v>0</v>
      </c>
    </row>
    <row r="514" spans="1:13" s="335" customFormat="1" ht="24" outlineLevel="2" x14ac:dyDescent="0.2">
      <c r="A514" s="369">
        <v>50</v>
      </c>
      <c r="B514" s="370" t="s">
        <v>3583</v>
      </c>
      <c r="C514" s="371" t="s">
        <v>4122</v>
      </c>
      <c r="D514" s="372" t="s">
        <v>4123</v>
      </c>
      <c r="E514" s="372"/>
      <c r="F514" s="370" t="s">
        <v>3</v>
      </c>
      <c r="G514" s="373">
        <v>1375</v>
      </c>
      <c r="H514" s="374"/>
      <c r="I514" s="375">
        <f t="shared" si="69"/>
        <v>0</v>
      </c>
      <c r="J514" s="367">
        <v>0</v>
      </c>
      <c r="K514" s="367">
        <f t="shared" si="70"/>
        <v>0</v>
      </c>
      <c r="L514" s="367">
        <v>0</v>
      </c>
      <c r="M514" s="367">
        <f t="shared" si="71"/>
        <v>0</v>
      </c>
    </row>
    <row r="515" spans="1:13" s="343" customFormat="1" outlineLevel="2" x14ac:dyDescent="0.2">
      <c r="A515" s="376">
        <v>51</v>
      </c>
      <c r="B515" s="337" t="s">
        <v>3586</v>
      </c>
      <c r="C515" s="338" t="s">
        <v>4124</v>
      </c>
      <c r="D515" s="339" t="s">
        <v>4125</v>
      </c>
      <c r="E515" s="339"/>
      <c r="F515" s="337" t="s">
        <v>26</v>
      </c>
      <c r="G515" s="340">
        <v>1375</v>
      </c>
      <c r="H515" s="341"/>
      <c r="I515" s="342">
        <f t="shared" si="69"/>
        <v>0</v>
      </c>
      <c r="J515" s="368">
        <v>0</v>
      </c>
      <c r="K515" s="368">
        <f t="shared" si="70"/>
        <v>0</v>
      </c>
      <c r="L515" s="368">
        <v>0</v>
      </c>
      <c r="M515" s="368">
        <f t="shared" si="71"/>
        <v>0</v>
      </c>
    </row>
    <row r="516" spans="1:13" s="335" customFormat="1" ht="24" outlineLevel="2" x14ac:dyDescent="0.2">
      <c r="A516" s="369">
        <v>52</v>
      </c>
      <c r="B516" s="370" t="s">
        <v>3583</v>
      </c>
      <c r="C516" s="371" t="s">
        <v>4126</v>
      </c>
      <c r="D516" s="372" t="s">
        <v>4127</v>
      </c>
      <c r="E516" s="372"/>
      <c r="F516" s="370" t="s">
        <v>26</v>
      </c>
      <c r="G516" s="373">
        <v>3</v>
      </c>
      <c r="H516" s="374"/>
      <c r="I516" s="375">
        <f t="shared" si="69"/>
        <v>0</v>
      </c>
      <c r="J516" s="367">
        <v>0</v>
      </c>
      <c r="K516" s="367">
        <f t="shared" si="70"/>
        <v>0</v>
      </c>
      <c r="L516" s="367">
        <v>0</v>
      </c>
      <c r="M516" s="367">
        <f t="shared" si="71"/>
        <v>0</v>
      </c>
    </row>
    <row r="517" spans="1:13" s="343" customFormat="1" outlineLevel="2" x14ac:dyDescent="0.2">
      <c r="A517" s="376">
        <v>53</v>
      </c>
      <c r="B517" s="337" t="s">
        <v>3586</v>
      </c>
      <c r="C517" s="338" t="s">
        <v>4128</v>
      </c>
      <c r="D517" s="339" t="s">
        <v>4129</v>
      </c>
      <c r="E517" s="339"/>
      <c r="F517" s="337" t="s">
        <v>26</v>
      </c>
      <c r="G517" s="340">
        <v>3</v>
      </c>
      <c r="H517" s="341"/>
      <c r="I517" s="342">
        <f t="shared" si="69"/>
        <v>0</v>
      </c>
      <c r="J517" s="368">
        <v>0</v>
      </c>
      <c r="K517" s="368">
        <f t="shared" si="70"/>
        <v>0</v>
      </c>
      <c r="L517" s="368">
        <v>0</v>
      </c>
      <c r="M517" s="368">
        <f t="shared" si="71"/>
        <v>0</v>
      </c>
    </row>
    <row r="518" spans="1:13" s="335" customFormat="1" ht="24" outlineLevel="2" x14ac:dyDescent="0.2">
      <c r="A518" s="369">
        <v>54</v>
      </c>
      <c r="B518" s="370" t="s">
        <v>3583</v>
      </c>
      <c r="C518" s="371" t="s">
        <v>3957</v>
      </c>
      <c r="D518" s="372" t="s">
        <v>3958</v>
      </c>
      <c r="E518" s="372"/>
      <c r="F518" s="370" t="s">
        <v>26</v>
      </c>
      <c r="G518" s="373">
        <v>90</v>
      </c>
      <c r="H518" s="374"/>
      <c r="I518" s="375">
        <f t="shared" si="69"/>
        <v>0</v>
      </c>
      <c r="J518" s="367">
        <v>0</v>
      </c>
      <c r="K518" s="367">
        <f t="shared" si="70"/>
        <v>0</v>
      </c>
      <c r="L518" s="367">
        <v>0</v>
      </c>
      <c r="M518" s="367">
        <f t="shared" si="71"/>
        <v>0</v>
      </c>
    </row>
    <row r="519" spans="1:13" s="343" customFormat="1" ht="24" outlineLevel="2" x14ac:dyDescent="0.2">
      <c r="A519" s="376">
        <v>55</v>
      </c>
      <c r="B519" s="337" t="s">
        <v>3586</v>
      </c>
      <c r="C519" s="338" t="s">
        <v>3959</v>
      </c>
      <c r="D519" s="339" t="s">
        <v>3960</v>
      </c>
      <c r="E519" s="339" t="s">
        <v>4199</v>
      </c>
      <c r="F519" s="337" t="s">
        <v>26</v>
      </c>
      <c r="G519" s="340">
        <v>90</v>
      </c>
      <c r="H519" s="341"/>
      <c r="I519" s="342">
        <f t="shared" si="69"/>
        <v>0</v>
      </c>
      <c r="J519" s="368">
        <v>0</v>
      </c>
      <c r="K519" s="368">
        <f t="shared" si="70"/>
        <v>0</v>
      </c>
      <c r="L519" s="368">
        <v>0</v>
      </c>
      <c r="M519" s="368">
        <f t="shared" si="71"/>
        <v>0</v>
      </c>
    </row>
    <row r="520" spans="1:13" s="343" customFormat="1" ht="24" outlineLevel="2" x14ac:dyDescent="0.2">
      <c r="A520" s="376">
        <v>56</v>
      </c>
      <c r="B520" s="337" t="s">
        <v>3586</v>
      </c>
      <c r="C520" s="338" t="s">
        <v>3962</v>
      </c>
      <c r="D520" s="339" t="s">
        <v>3963</v>
      </c>
      <c r="E520" s="339" t="s">
        <v>4200</v>
      </c>
      <c r="F520" s="337" t="s">
        <v>26</v>
      </c>
      <c r="G520" s="340">
        <v>135</v>
      </c>
      <c r="H520" s="341"/>
      <c r="I520" s="342">
        <f t="shared" si="69"/>
        <v>0</v>
      </c>
      <c r="J520" s="368">
        <v>0</v>
      </c>
      <c r="K520" s="368">
        <f t="shared" si="70"/>
        <v>0</v>
      </c>
      <c r="L520" s="368">
        <v>0</v>
      </c>
      <c r="M520" s="368">
        <f t="shared" si="71"/>
        <v>0</v>
      </c>
    </row>
    <row r="521" spans="1:13" s="335" customFormat="1" outlineLevel="2" x14ac:dyDescent="0.2">
      <c r="A521" s="369">
        <v>57</v>
      </c>
      <c r="B521" s="370" t="s">
        <v>3583</v>
      </c>
      <c r="C521" s="371" t="s">
        <v>4142</v>
      </c>
      <c r="D521" s="372" t="s">
        <v>4214</v>
      </c>
      <c r="E521" s="372"/>
      <c r="F521" s="370" t="s">
        <v>26</v>
      </c>
      <c r="G521" s="373">
        <v>10</v>
      </c>
      <c r="H521" s="374"/>
      <c r="I521" s="375">
        <f t="shared" si="69"/>
        <v>0</v>
      </c>
      <c r="J521" s="367">
        <v>0</v>
      </c>
      <c r="K521" s="367">
        <f t="shared" si="70"/>
        <v>0</v>
      </c>
      <c r="L521" s="367">
        <v>0</v>
      </c>
      <c r="M521" s="367">
        <f t="shared" si="71"/>
        <v>0</v>
      </c>
    </row>
    <row r="522" spans="1:13" s="343" customFormat="1" outlineLevel="2" x14ac:dyDescent="0.2">
      <c r="A522" s="376">
        <v>58</v>
      </c>
      <c r="B522" s="337" t="s">
        <v>3586</v>
      </c>
      <c r="C522" s="338" t="s">
        <v>4144</v>
      </c>
      <c r="D522" s="339" t="s">
        <v>4145</v>
      </c>
      <c r="E522" s="339" t="s">
        <v>4146</v>
      </c>
      <c r="F522" s="337" t="s">
        <v>26</v>
      </c>
      <c r="G522" s="340">
        <v>10</v>
      </c>
      <c r="H522" s="341"/>
      <c r="I522" s="342">
        <f t="shared" si="69"/>
        <v>0</v>
      </c>
      <c r="J522" s="368">
        <v>6.0000000000000002E-5</v>
      </c>
      <c r="K522" s="368">
        <f t="shared" si="70"/>
        <v>6.0000000000000006E-4</v>
      </c>
      <c r="L522" s="368">
        <v>0</v>
      </c>
      <c r="M522" s="368">
        <f t="shared" si="71"/>
        <v>0</v>
      </c>
    </row>
    <row r="523" spans="1:13" s="343" customFormat="1" outlineLevel="2" x14ac:dyDescent="0.2">
      <c r="A523" s="376">
        <v>59</v>
      </c>
      <c r="B523" s="337" t="s">
        <v>3586</v>
      </c>
      <c r="C523" s="338" t="s">
        <v>4147</v>
      </c>
      <c r="D523" s="339" t="s">
        <v>4148</v>
      </c>
      <c r="E523" s="339" t="s">
        <v>4149</v>
      </c>
      <c r="F523" s="337" t="s">
        <v>26</v>
      </c>
      <c r="G523" s="340">
        <v>60</v>
      </c>
      <c r="H523" s="341"/>
      <c r="I523" s="342">
        <f t="shared" si="69"/>
        <v>0</v>
      </c>
      <c r="J523" s="368">
        <v>6.0000000000000002E-5</v>
      </c>
      <c r="K523" s="368">
        <f t="shared" si="70"/>
        <v>3.5999999999999999E-3</v>
      </c>
      <c r="L523" s="368">
        <v>0</v>
      </c>
      <c r="M523" s="368">
        <f t="shared" si="71"/>
        <v>0</v>
      </c>
    </row>
    <row r="524" spans="1:13" s="343" customFormat="1" outlineLevel="2" x14ac:dyDescent="0.2">
      <c r="A524" s="376">
        <v>60</v>
      </c>
      <c r="B524" s="337" t="s">
        <v>3586</v>
      </c>
      <c r="C524" s="338" t="s">
        <v>4150</v>
      </c>
      <c r="D524" s="339" t="s">
        <v>4151</v>
      </c>
      <c r="E524" s="339" t="s">
        <v>4149</v>
      </c>
      <c r="F524" s="337" t="s">
        <v>26</v>
      </c>
      <c r="G524" s="340">
        <v>20</v>
      </c>
      <c r="H524" s="341"/>
      <c r="I524" s="342">
        <f t="shared" si="69"/>
        <v>0</v>
      </c>
      <c r="J524" s="368">
        <v>6.0000000000000002E-5</v>
      </c>
      <c r="K524" s="368">
        <f t="shared" si="70"/>
        <v>1.2000000000000001E-3</v>
      </c>
      <c r="L524" s="368">
        <v>0</v>
      </c>
      <c r="M524" s="368">
        <f t="shared" si="71"/>
        <v>0</v>
      </c>
    </row>
    <row r="525" spans="1:13" s="335" customFormat="1" ht="24" outlineLevel="2" x14ac:dyDescent="0.2">
      <c r="A525" s="369">
        <v>61</v>
      </c>
      <c r="B525" s="370" t="s">
        <v>3583</v>
      </c>
      <c r="C525" s="371" t="s">
        <v>3965</v>
      </c>
      <c r="D525" s="372" t="s">
        <v>3966</v>
      </c>
      <c r="E525" s="372"/>
      <c r="F525" s="370" t="s">
        <v>26</v>
      </c>
      <c r="G525" s="373">
        <v>204</v>
      </c>
      <c r="H525" s="374"/>
      <c r="I525" s="375">
        <f t="shared" si="69"/>
        <v>0</v>
      </c>
      <c r="J525" s="367">
        <v>0</v>
      </c>
      <c r="K525" s="367">
        <f t="shared" si="70"/>
        <v>0</v>
      </c>
      <c r="L525" s="367">
        <v>0</v>
      </c>
      <c r="M525" s="367">
        <f t="shared" si="71"/>
        <v>0</v>
      </c>
    </row>
    <row r="526" spans="1:13" s="343" customFormat="1" outlineLevel="2" x14ac:dyDescent="0.2">
      <c r="A526" s="376">
        <v>62</v>
      </c>
      <c r="B526" s="337" t="s">
        <v>3586</v>
      </c>
      <c r="C526" s="338" t="s">
        <v>3967</v>
      </c>
      <c r="D526" s="339" t="s">
        <v>3968</v>
      </c>
      <c r="E526" s="339"/>
      <c r="F526" s="337" t="s">
        <v>26</v>
      </c>
      <c r="G526" s="340">
        <v>204</v>
      </c>
      <c r="H526" s="341"/>
      <c r="I526" s="342">
        <f t="shared" si="69"/>
        <v>0</v>
      </c>
      <c r="J526" s="368">
        <v>6.0000000000000002E-5</v>
      </c>
      <c r="K526" s="368">
        <f t="shared" si="70"/>
        <v>1.2240000000000001E-2</v>
      </c>
      <c r="L526" s="368">
        <v>0</v>
      </c>
      <c r="M526" s="368">
        <f t="shared" si="71"/>
        <v>0</v>
      </c>
    </row>
    <row r="527" spans="1:13" s="335" customFormat="1" outlineLevel="2" x14ac:dyDescent="0.2">
      <c r="A527" s="369">
        <v>63</v>
      </c>
      <c r="B527" s="370" t="s">
        <v>3583</v>
      </c>
      <c r="C527" s="371" t="s">
        <v>3994</v>
      </c>
      <c r="D527" s="372" t="s">
        <v>3995</v>
      </c>
      <c r="E527" s="372"/>
      <c r="F527" s="370" t="s">
        <v>26</v>
      </c>
      <c r="G527" s="373">
        <v>11</v>
      </c>
      <c r="H527" s="374"/>
      <c r="I527" s="375">
        <f t="shared" si="69"/>
        <v>0</v>
      </c>
      <c r="J527" s="367">
        <v>0</v>
      </c>
      <c r="K527" s="367">
        <f t="shared" si="70"/>
        <v>0</v>
      </c>
      <c r="L527" s="367">
        <v>0</v>
      </c>
      <c r="M527" s="367">
        <f t="shared" si="71"/>
        <v>0</v>
      </c>
    </row>
    <row r="528" spans="1:13" s="343" customFormat="1" ht="36" outlineLevel="2" x14ac:dyDescent="0.2">
      <c r="A528" s="376">
        <v>64</v>
      </c>
      <c r="B528" s="337" t="s">
        <v>3586</v>
      </c>
      <c r="C528" s="338" t="s">
        <v>3999</v>
      </c>
      <c r="D528" s="339" t="s">
        <v>4235</v>
      </c>
      <c r="E528" s="339" t="s">
        <v>4236</v>
      </c>
      <c r="F528" s="337" t="s">
        <v>26</v>
      </c>
      <c r="G528" s="340">
        <v>11</v>
      </c>
      <c r="H528" s="341"/>
      <c r="I528" s="342">
        <f t="shared" si="69"/>
        <v>0</v>
      </c>
      <c r="J528" s="368">
        <v>0</v>
      </c>
      <c r="K528" s="368">
        <f t="shared" si="70"/>
        <v>0</v>
      </c>
      <c r="L528" s="368">
        <v>0</v>
      </c>
      <c r="M528" s="368">
        <f t="shared" si="71"/>
        <v>0</v>
      </c>
    </row>
    <row r="529" spans="1:13" s="439" customFormat="1" outlineLevel="2" x14ac:dyDescent="0.2">
      <c r="A529" s="431">
        <v>65</v>
      </c>
      <c r="B529" s="432" t="s">
        <v>3583</v>
      </c>
      <c r="C529" s="433" t="s">
        <v>4153</v>
      </c>
      <c r="D529" s="434" t="s">
        <v>4154</v>
      </c>
      <c r="E529" s="434"/>
      <c r="F529" s="432" t="s">
        <v>3</v>
      </c>
      <c r="G529" s="435">
        <v>55</v>
      </c>
      <c r="H529" s="436"/>
      <c r="I529" s="437">
        <f t="shared" si="69"/>
        <v>0</v>
      </c>
      <c r="J529" s="438">
        <v>0</v>
      </c>
      <c r="K529" s="438">
        <f t="shared" si="70"/>
        <v>0</v>
      </c>
      <c r="L529" s="438">
        <v>0</v>
      </c>
      <c r="M529" s="438">
        <f t="shared" si="71"/>
        <v>0</v>
      </c>
    </row>
    <row r="530" spans="1:13" s="421" customFormat="1" ht="120" outlineLevel="2" x14ac:dyDescent="0.2">
      <c r="A530" s="413">
        <v>66</v>
      </c>
      <c r="B530" s="414" t="s">
        <v>3586</v>
      </c>
      <c r="C530" s="415" t="s">
        <v>4155</v>
      </c>
      <c r="D530" s="416" t="s">
        <v>4156</v>
      </c>
      <c r="E530" s="416" t="s">
        <v>4237</v>
      </c>
      <c r="F530" s="414" t="s">
        <v>3</v>
      </c>
      <c r="G530" s="417">
        <v>55</v>
      </c>
      <c r="H530" s="418"/>
      <c r="I530" s="419">
        <f t="shared" si="69"/>
        <v>0</v>
      </c>
      <c r="J530" s="420">
        <v>0</v>
      </c>
      <c r="K530" s="420">
        <f t="shared" si="70"/>
        <v>0</v>
      </c>
      <c r="L530" s="420">
        <v>0</v>
      </c>
      <c r="M530" s="420">
        <f t="shared" si="71"/>
        <v>0</v>
      </c>
    </row>
    <row r="531" spans="1:13" s="421" customFormat="1" outlineLevel="2" x14ac:dyDescent="0.2">
      <c r="A531" s="413">
        <v>67</v>
      </c>
      <c r="B531" s="414" t="s">
        <v>3586</v>
      </c>
      <c r="C531" s="415" t="s">
        <v>4158</v>
      </c>
      <c r="D531" s="416" t="s">
        <v>4159</v>
      </c>
      <c r="E531" s="416"/>
      <c r="F531" s="414" t="s">
        <v>26</v>
      </c>
      <c r="G531" s="417">
        <v>4</v>
      </c>
      <c r="H531" s="418"/>
      <c r="I531" s="419">
        <f t="shared" si="69"/>
        <v>0</v>
      </c>
      <c r="J531" s="420">
        <v>0</v>
      </c>
      <c r="K531" s="420">
        <f t="shared" si="70"/>
        <v>0</v>
      </c>
      <c r="L531" s="420">
        <v>0</v>
      </c>
      <c r="M531" s="420">
        <f t="shared" si="71"/>
        <v>0</v>
      </c>
    </row>
    <row r="532" spans="1:13" s="421" customFormat="1" outlineLevel="2" x14ac:dyDescent="0.2">
      <c r="A532" s="413">
        <v>68</v>
      </c>
      <c r="B532" s="414" t="s">
        <v>3586</v>
      </c>
      <c r="C532" s="415" t="s">
        <v>4160</v>
      </c>
      <c r="D532" s="416" t="s">
        <v>4159</v>
      </c>
      <c r="E532" s="416"/>
      <c r="F532" s="414" t="s">
        <v>26</v>
      </c>
      <c r="G532" s="417">
        <v>4</v>
      </c>
      <c r="H532" s="418"/>
      <c r="I532" s="419">
        <f t="shared" si="69"/>
        <v>0</v>
      </c>
      <c r="J532" s="420">
        <v>0</v>
      </c>
      <c r="K532" s="420">
        <f t="shared" si="70"/>
        <v>0</v>
      </c>
      <c r="L532" s="420">
        <v>0</v>
      </c>
      <c r="M532" s="420">
        <f t="shared" si="71"/>
        <v>0</v>
      </c>
    </row>
    <row r="533" spans="1:13" s="421" customFormat="1" outlineLevel="2" x14ac:dyDescent="0.2">
      <c r="A533" s="413">
        <v>69</v>
      </c>
      <c r="B533" s="414" t="s">
        <v>3586</v>
      </c>
      <c r="C533" s="415" t="s">
        <v>4161</v>
      </c>
      <c r="D533" s="416" t="s">
        <v>4159</v>
      </c>
      <c r="E533" s="416"/>
      <c r="F533" s="414" t="s">
        <v>26</v>
      </c>
      <c r="G533" s="417">
        <v>60</v>
      </c>
      <c r="H533" s="418"/>
      <c r="I533" s="419">
        <f t="shared" si="69"/>
        <v>0</v>
      </c>
      <c r="J533" s="420">
        <v>0</v>
      </c>
      <c r="K533" s="420">
        <f t="shared" si="70"/>
        <v>0</v>
      </c>
      <c r="L533" s="420">
        <v>0</v>
      </c>
      <c r="M533" s="420">
        <f t="shared" si="71"/>
        <v>0</v>
      </c>
    </row>
    <row r="534" spans="1:13" s="465" customFormat="1" outlineLevel="2" x14ac:dyDescent="0.2">
      <c r="A534" s="457">
        <v>70</v>
      </c>
      <c r="B534" s="458" t="s">
        <v>3583</v>
      </c>
      <c r="C534" s="459" t="s">
        <v>4002</v>
      </c>
      <c r="D534" s="460" t="s">
        <v>4003</v>
      </c>
      <c r="E534" s="460"/>
      <c r="F534" s="458" t="s">
        <v>26</v>
      </c>
      <c r="G534" s="461">
        <v>220</v>
      </c>
      <c r="H534" s="462"/>
      <c r="I534" s="463">
        <f t="shared" si="69"/>
        <v>0</v>
      </c>
      <c r="J534" s="464">
        <v>0</v>
      </c>
      <c r="K534" s="464">
        <f t="shared" si="70"/>
        <v>0</v>
      </c>
      <c r="L534" s="464">
        <v>0</v>
      </c>
      <c r="M534" s="464">
        <f t="shared" si="71"/>
        <v>0</v>
      </c>
    </row>
    <row r="535" spans="1:13" s="412" customFormat="1" ht="48" outlineLevel="2" x14ac:dyDescent="0.2">
      <c r="A535" s="404">
        <v>71</v>
      </c>
      <c r="B535" s="405" t="s">
        <v>3586</v>
      </c>
      <c r="C535" s="406" t="s">
        <v>4004</v>
      </c>
      <c r="D535" s="407" t="s">
        <v>4005</v>
      </c>
      <c r="E535" s="407" t="s">
        <v>4006</v>
      </c>
      <c r="F535" s="405" t="s">
        <v>26</v>
      </c>
      <c r="G535" s="408">
        <v>12</v>
      </c>
      <c r="H535" s="409"/>
      <c r="I535" s="410">
        <f t="shared" si="69"/>
        <v>0</v>
      </c>
      <c r="J535" s="411">
        <v>0</v>
      </c>
      <c r="K535" s="411">
        <f t="shared" si="70"/>
        <v>0</v>
      </c>
      <c r="L535" s="411">
        <v>0</v>
      </c>
      <c r="M535" s="411">
        <f t="shared" si="71"/>
        <v>0</v>
      </c>
    </row>
    <row r="536" spans="1:13" s="412" customFormat="1" ht="48" outlineLevel="2" x14ac:dyDescent="0.2">
      <c r="A536" s="404">
        <v>72</v>
      </c>
      <c r="B536" s="405" t="s">
        <v>3586</v>
      </c>
      <c r="C536" s="406" t="s">
        <v>4007</v>
      </c>
      <c r="D536" s="407" t="s">
        <v>4008</v>
      </c>
      <c r="E536" s="407" t="s">
        <v>4009</v>
      </c>
      <c r="F536" s="405" t="s">
        <v>26</v>
      </c>
      <c r="G536" s="408">
        <v>2</v>
      </c>
      <c r="H536" s="409"/>
      <c r="I536" s="410">
        <f t="shared" si="69"/>
        <v>0</v>
      </c>
      <c r="J536" s="411">
        <v>0</v>
      </c>
      <c r="K536" s="411">
        <f t="shared" si="70"/>
        <v>0</v>
      </c>
      <c r="L536" s="411">
        <v>0</v>
      </c>
      <c r="M536" s="411">
        <f t="shared" si="71"/>
        <v>0</v>
      </c>
    </row>
    <row r="537" spans="1:13" s="412" customFormat="1" ht="48" outlineLevel="2" x14ac:dyDescent="0.2">
      <c r="A537" s="404">
        <v>73</v>
      </c>
      <c r="B537" s="405" t="s">
        <v>3586</v>
      </c>
      <c r="C537" s="406" t="s">
        <v>4162</v>
      </c>
      <c r="D537" s="407" t="s">
        <v>4164</v>
      </c>
      <c r="E537" s="407" t="s">
        <v>4165</v>
      </c>
      <c r="F537" s="405" t="s">
        <v>26</v>
      </c>
      <c r="G537" s="408">
        <v>137</v>
      </c>
      <c r="H537" s="409"/>
      <c r="I537" s="410">
        <f t="shared" si="69"/>
        <v>0</v>
      </c>
      <c r="J537" s="411">
        <v>0</v>
      </c>
      <c r="K537" s="411">
        <f t="shared" si="70"/>
        <v>0</v>
      </c>
      <c r="L537" s="411">
        <v>0</v>
      </c>
      <c r="M537" s="411">
        <f t="shared" si="71"/>
        <v>0</v>
      </c>
    </row>
    <row r="538" spans="1:13" s="412" customFormat="1" ht="48" outlineLevel="2" x14ac:dyDescent="0.2">
      <c r="A538" s="404">
        <v>74</v>
      </c>
      <c r="B538" s="405" t="s">
        <v>3586</v>
      </c>
      <c r="C538" s="406" t="s">
        <v>4163</v>
      </c>
      <c r="D538" s="407" t="s">
        <v>4166</v>
      </c>
      <c r="E538" s="407" t="s">
        <v>4167</v>
      </c>
      <c r="F538" s="405" t="s">
        <v>26</v>
      </c>
      <c r="G538" s="408">
        <v>15</v>
      </c>
      <c r="H538" s="409"/>
      <c r="I538" s="410">
        <f t="shared" si="69"/>
        <v>0</v>
      </c>
      <c r="J538" s="411">
        <v>0</v>
      </c>
      <c r="K538" s="411">
        <f t="shared" si="70"/>
        <v>0</v>
      </c>
      <c r="L538" s="411">
        <v>0</v>
      </c>
      <c r="M538" s="411">
        <f t="shared" si="71"/>
        <v>0</v>
      </c>
    </row>
    <row r="539" spans="1:13" s="412" customFormat="1" ht="48" outlineLevel="2" x14ac:dyDescent="0.2">
      <c r="A539" s="404">
        <v>75</v>
      </c>
      <c r="B539" s="405" t="s">
        <v>3586</v>
      </c>
      <c r="C539" s="406" t="s">
        <v>4010</v>
      </c>
      <c r="D539" s="407" t="s">
        <v>4168</v>
      </c>
      <c r="E539" s="407" t="s">
        <v>4169</v>
      </c>
      <c r="F539" s="405" t="s">
        <v>26</v>
      </c>
      <c r="G539" s="408">
        <v>11</v>
      </c>
      <c r="H539" s="409"/>
      <c r="I539" s="410">
        <f t="shared" si="69"/>
        <v>0</v>
      </c>
      <c r="J539" s="411">
        <v>0</v>
      </c>
      <c r="K539" s="411">
        <f t="shared" si="70"/>
        <v>0</v>
      </c>
      <c r="L539" s="411">
        <v>0</v>
      </c>
      <c r="M539" s="411">
        <f t="shared" si="71"/>
        <v>0</v>
      </c>
    </row>
    <row r="540" spans="1:13" s="412" customFormat="1" ht="48" outlineLevel="2" x14ac:dyDescent="0.2">
      <c r="A540" s="404">
        <v>76</v>
      </c>
      <c r="B540" s="405" t="s">
        <v>3586</v>
      </c>
      <c r="C540" s="406" t="s">
        <v>4013</v>
      </c>
      <c r="D540" s="407" t="s">
        <v>4170</v>
      </c>
      <c r="E540" s="407" t="s">
        <v>4015</v>
      </c>
      <c r="F540" s="405" t="s">
        <v>26</v>
      </c>
      <c r="G540" s="408">
        <v>8</v>
      </c>
      <c r="H540" s="409"/>
      <c r="I540" s="410">
        <f t="shared" si="69"/>
        <v>0</v>
      </c>
      <c r="J540" s="411">
        <v>0</v>
      </c>
      <c r="K540" s="411">
        <f t="shared" si="70"/>
        <v>0</v>
      </c>
      <c r="L540" s="411">
        <v>0</v>
      </c>
      <c r="M540" s="411">
        <f t="shared" si="71"/>
        <v>0</v>
      </c>
    </row>
    <row r="541" spans="1:13" s="412" customFormat="1" ht="48" outlineLevel="2" x14ac:dyDescent="0.2">
      <c r="A541" s="404">
        <v>77</v>
      </c>
      <c r="B541" s="405" t="s">
        <v>3586</v>
      </c>
      <c r="C541" s="406" t="s">
        <v>4016</v>
      </c>
      <c r="D541" s="407" t="s">
        <v>4017</v>
      </c>
      <c r="E541" s="407" t="s">
        <v>4018</v>
      </c>
      <c r="F541" s="405" t="s">
        <v>26</v>
      </c>
      <c r="G541" s="408">
        <v>2</v>
      </c>
      <c r="H541" s="409"/>
      <c r="I541" s="410">
        <f t="shared" si="69"/>
        <v>0</v>
      </c>
      <c r="J541" s="411">
        <v>0</v>
      </c>
      <c r="K541" s="411">
        <f t="shared" si="70"/>
        <v>0</v>
      </c>
      <c r="L541" s="411">
        <v>0</v>
      </c>
      <c r="M541" s="411">
        <f t="shared" si="71"/>
        <v>0</v>
      </c>
    </row>
    <row r="542" spans="1:13" s="421" customFormat="1" ht="36" outlineLevel="2" x14ac:dyDescent="0.2">
      <c r="A542" s="413">
        <v>78</v>
      </c>
      <c r="B542" s="414" t="s">
        <v>3586</v>
      </c>
      <c r="C542" s="415" t="s">
        <v>4172</v>
      </c>
      <c r="D542" s="416" t="s">
        <v>4173</v>
      </c>
      <c r="E542" s="416" t="s">
        <v>4174</v>
      </c>
      <c r="F542" s="414" t="s">
        <v>26</v>
      </c>
      <c r="G542" s="417">
        <v>5</v>
      </c>
      <c r="H542" s="418"/>
      <c r="I542" s="419">
        <f t="shared" si="69"/>
        <v>0</v>
      </c>
      <c r="J542" s="420">
        <v>0</v>
      </c>
      <c r="K542" s="420">
        <f t="shared" si="70"/>
        <v>0</v>
      </c>
      <c r="L542" s="420">
        <v>0</v>
      </c>
      <c r="M542" s="420">
        <f t="shared" si="71"/>
        <v>0</v>
      </c>
    </row>
    <row r="543" spans="1:13" s="421" customFormat="1" ht="36" outlineLevel="2" x14ac:dyDescent="0.2">
      <c r="A543" s="413">
        <v>79</v>
      </c>
      <c r="B543" s="414" t="s">
        <v>3586</v>
      </c>
      <c r="C543" s="415" t="s">
        <v>4175</v>
      </c>
      <c r="D543" s="416" t="s">
        <v>4176</v>
      </c>
      <c r="E543" s="416" t="s">
        <v>4177</v>
      </c>
      <c r="F543" s="414" t="s">
        <v>26</v>
      </c>
      <c r="G543" s="417">
        <v>1</v>
      </c>
      <c r="H543" s="418"/>
      <c r="I543" s="419">
        <f t="shared" si="69"/>
        <v>0</v>
      </c>
      <c r="J543" s="420">
        <v>0</v>
      </c>
      <c r="K543" s="420">
        <f t="shared" si="70"/>
        <v>0</v>
      </c>
      <c r="L543" s="420">
        <v>0</v>
      </c>
      <c r="M543" s="420">
        <f t="shared" si="71"/>
        <v>0</v>
      </c>
    </row>
    <row r="544" spans="1:13" s="421" customFormat="1" ht="36" outlineLevel="2" x14ac:dyDescent="0.2">
      <c r="A544" s="413">
        <v>80</v>
      </c>
      <c r="B544" s="414" t="s">
        <v>3586</v>
      </c>
      <c r="C544" s="415" t="s">
        <v>4178</v>
      </c>
      <c r="D544" s="416" t="s">
        <v>4179</v>
      </c>
      <c r="E544" s="416" t="s">
        <v>4180</v>
      </c>
      <c r="F544" s="414" t="s">
        <v>26</v>
      </c>
      <c r="G544" s="417">
        <v>5</v>
      </c>
      <c r="H544" s="418"/>
      <c r="I544" s="419">
        <f t="shared" si="69"/>
        <v>0</v>
      </c>
      <c r="J544" s="420">
        <v>0</v>
      </c>
      <c r="K544" s="420">
        <f t="shared" si="70"/>
        <v>0</v>
      </c>
      <c r="L544" s="420">
        <v>0</v>
      </c>
      <c r="M544" s="420">
        <f t="shared" si="71"/>
        <v>0</v>
      </c>
    </row>
    <row r="545" spans="1:13" s="421" customFormat="1" ht="60" outlineLevel="2" x14ac:dyDescent="0.2">
      <c r="A545" s="413">
        <v>81</v>
      </c>
      <c r="B545" s="414" t="s">
        <v>3586</v>
      </c>
      <c r="C545" s="415" t="s">
        <v>4022</v>
      </c>
      <c r="D545" s="416" t="s">
        <v>4023</v>
      </c>
      <c r="E545" s="416" t="s">
        <v>4024</v>
      </c>
      <c r="F545" s="414" t="s">
        <v>26</v>
      </c>
      <c r="G545" s="417">
        <v>17</v>
      </c>
      <c r="H545" s="418"/>
      <c r="I545" s="419">
        <f t="shared" ref="I545:I550" si="72">ROUND(H545*G545,2)</f>
        <v>0</v>
      </c>
      <c r="J545" s="420">
        <v>0</v>
      </c>
      <c r="K545" s="420">
        <f t="shared" ref="K545:K550" si="73">J545*G545</f>
        <v>0</v>
      </c>
      <c r="L545" s="420">
        <v>0</v>
      </c>
      <c r="M545" s="420">
        <f t="shared" ref="M545:M550" si="74">L545*G545</f>
        <v>0</v>
      </c>
    </row>
    <row r="546" spans="1:13" s="421" customFormat="1" outlineLevel="2" x14ac:dyDescent="0.2">
      <c r="A546" s="413">
        <v>82</v>
      </c>
      <c r="B546" s="414" t="s">
        <v>3586</v>
      </c>
      <c r="C546" s="415" t="s">
        <v>4218</v>
      </c>
      <c r="D546" s="416" t="s">
        <v>4219</v>
      </c>
      <c r="E546" s="416" t="s">
        <v>4238</v>
      </c>
      <c r="F546" s="414" t="s">
        <v>26</v>
      </c>
      <c r="G546" s="417">
        <v>5</v>
      </c>
      <c r="H546" s="418"/>
      <c r="I546" s="419">
        <f t="shared" si="72"/>
        <v>0</v>
      </c>
      <c r="J546" s="420">
        <v>0</v>
      </c>
      <c r="K546" s="420">
        <f t="shared" si="73"/>
        <v>0</v>
      </c>
      <c r="L546" s="420">
        <v>0</v>
      </c>
      <c r="M546" s="420">
        <f t="shared" si="74"/>
        <v>0</v>
      </c>
    </row>
    <row r="547" spans="1:13" s="456" customFormat="1" outlineLevel="2" x14ac:dyDescent="0.2">
      <c r="A547" s="448">
        <v>83</v>
      </c>
      <c r="B547" s="449" t="s">
        <v>3586</v>
      </c>
      <c r="C547" s="450" t="s">
        <v>4034</v>
      </c>
      <c r="D547" s="451" t="s">
        <v>4035</v>
      </c>
      <c r="E547" s="451"/>
      <c r="F547" s="449" t="s">
        <v>3607</v>
      </c>
      <c r="G547" s="452">
        <v>21</v>
      </c>
      <c r="H547" s="453"/>
      <c r="I547" s="454">
        <f t="shared" si="72"/>
        <v>0</v>
      </c>
      <c r="J547" s="455">
        <v>0</v>
      </c>
      <c r="K547" s="455">
        <f t="shared" si="73"/>
        <v>0</v>
      </c>
      <c r="L547" s="455">
        <v>0</v>
      </c>
      <c r="M547" s="455">
        <f t="shared" si="74"/>
        <v>0</v>
      </c>
    </row>
    <row r="548" spans="1:13" s="456" customFormat="1" outlineLevel="2" x14ac:dyDescent="0.2">
      <c r="A548" s="448">
        <v>84</v>
      </c>
      <c r="B548" s="449" t="s">
        <v>3586</v>
      </c>
      <c r="C548" s="450" t="s">
        <v>4036</v>
      </c>
      <c r="D548" s="451" t="s">
        <v>4037</v>
      </c>
      <c r="E548" s="451"/>
      <c r="F548" s="449" t="s">
        <v>3607</v>
      </c>
      <c r="G548" s="452">
        <v>166</v>
      </c>
      <c r="H548" s="453"/>
      <c r="I548" s="454">
        <f t="shared" si="72"/>
        <v>0</v>
      </c>
      <c r="J548" s="455">
        <v>0</v>
      </c>
      <c r="K548" s="455">
        <f t="shared" si="73"/>
        <v>0</v>
      </c>
      <c r="L548" s="455">
        <v>0</v>
      </c>
      <c r="M548" s="455">
        <f t="shared" si="74"/>
        <v>0</v>
      </c>
    </row>
    <row r="549" spans="1:13" s="456" customFormat="1" outlineLevel="2" x14ac:dyDescent="0.2">
      <c r="A549" s="448">
        <v>85</v>
      </c>
      <c r="B549" s="449" t="s">
        <v>3586</v>
      </c>
      <c r="C549" s="450" t="s">
        <v>4190</v>
      </c>
      <c r="D549" s="451" t="s">
        <v>4191</v>
      </c>
      <c r="E549" s="451"/>
      <c r="F549" s="449" t="s">
        <v>26</v>
      </c>
      <c r="G549" s="452">
        <v>13</v>
      </c>
      <c r="H549" s="453"/>
      <c r="I549" s="454">
        <f t="shared" si="72"/>
        <v>0</v>
      </c>
      <c r="J549" s="455">
        <v>0</v>
      </c>
      <c r="K549" s="455">
        <f t="shared" si="73"/>
        <v>0</v>
      </c>
      <c r="L549" s="455">
        <v>0</v>
      </c>
      <c r="M549" s="455">
        <f t="shared" si="74"/>
        <v>0</v>
      </c>
    </row>
    <row r="550" spans="1:13" s="335" customFormat="1" ht="24" outlineLevel="2" x14ac:dyDescent="0.2">
      <c r="A550" s="369">
        <v>86</v>
      </c>
      <c r="B550" s="370" t="s">
        <v>3583</v>
      </c>
      <c r="C550" s="371" t="s">
        <v>4221</v>
      </c>
      <c r="D550" s="372" t="s">
        <v>4222</v>
      </c>
      <c r="E550" s="372"/>
      <c r="F550" s="370" t="s">
        <v>26</v>
      </c>
      <c r="G550" s="373">
        <v>5</v>
      </c>
      <c r="H550" s="374"/>
      <c r="I550" s="375">
        <f t="shared" si="72"/>
        <v>0</v>
      </c>
      <c r="J550" s="367">
        <v>0</v>
      </c>
      <c r="K550" s="367">
        <f t="shared" si="73"/>
        <v>0</v>
      </c>
      <c r="L550" s="367">
        <v>0</v>
      </c>
      <c r="M550" s="367">
        <f t="shared" si="74"/>
        <v>0</v>
      </c>
    </row>
    <row r="551" spans="1:13" s="327" customFormat="1" ht="16.5" customHeight="1" outlineLevel="1" x14ac:dyDescent="0.2">
      <c r="A551" s="364"/>
      <c r="B551" s="323"/>
      <c r="C551" s="323"/>
      <c r="D551" s="323" t="s">
        <v>4192</v>
      </c>
      <c r="E551" s="365"/>
      <c r="F551" s="324"/>
      <c r="G551" s="325"/>
      <c r="H551" s="326"/>
      <c r="I551" s="326">
        <f>SUBTOTAL(9,I552:I566)</f>
        <v>0</v>
      </c>
      <c r="K551" s="327">
        <f>SUM(K552:K566)</f>
        <v>0</v>
      </c>
      <c r="M551" s="327">
        <f>SUM(M552:M566)</f>
        <v>0</v>
      </c>
    </row>
    <row r="552" spans="1:13" s="465" customFormat="1" ht="24" outlineLevel="2" x14ac:dyDescent="0.2">
      <c r="A552" s="457">
        <v>87</v>
      </c>
      <c r="B552" s="458" t="s">
        <v>3583</v>
      </c>
      <c r="C552" s="459" t="s">
        <v>4043</v>
      </c>
      <c r="D552" s="460" t="s">
        <v>4044</v>
      </c>
      <c r="E552" s="460" t="s">
        <v>4045</v>
      </c>
      <c r="F552" s="458" t="s">
        <v>24</v>
      </c>
      <c r="G552" s="461">
        <v>30</v>
      </c>
      <c r="H552" s="462"/>
      <c r="I552" s="463">
        <f t="shared" ref="I552:I566" si="75">ROUND(H552*G552,2)</f>
        <v>0</v>
      </c>
      <c r="J552" s="464">
        <v>0</v>
      </c>
      <c r="K552" s="464">
        <f t="shared" ref="K552:K566" si="76">J552*G552</f>
        <v>0</v>
      </c>
      <c r="L552" s="464">
        <v>0</v>
      </c>
      <c r="M552" s="464">
        <f t="shared" ref="M552:M566" si="77">L552*G552</f>
        <v>0</v>
      </c>
    </row>
    <row r="553" spans="1:13" s="465" customFormat="1" ht="24" outlineLevel="2" x14ac:dyDescent="0.2">
      <c r="A553" s="457">
        <v>88</v>
      </c>
      <c r="B553" s="458" t="s">
        <v>3583</v>
      </c>
      <c r="C553" s="459" t="s">
        <v>4046</v>
      </c>
      <c r="D553" s="460" t="s">
        <v>4047</v>
      </c>
      <c r="E553" s="460" t="s">
        <v>4048</v>
      </c>
      <c r="F553" s="458" t="s">
        <v>24</v>
      </c>
      <c r="G553" s="461">
        <v>16</v>
      </c>
      <c r="H553" s="462"/>
      <c r="I553" s="463">
        <f t="shared" si="75"/>
        <v>0</v>
      </c>
      <c r="J553" s="464">
        <v>0</v>
      </c>
      <c r="K553" s="464">
        <f t="shared" si="76"/>
        <v>0</v>
      </c>
      <c r="L553" s="464">
        <v>0</v>
      </c>
      <c r="M553" s="464">
        <f t="shared" si="77"/>
        <v>0</v>
      </c>
    </row>
    <row r="554" spans="1:13" s="465" customFormat="1" ht="24" outlineLevel="2" x14ac:dyDescent="0.2">
      <c r="A554" s="457">
        <v>89</v>
      </c>
      <c r="B554" s="458" t="s">
        <v>3583</v>
      </c>
      <c r="C554" s="459" t="s">
        <v>4049</v>
      </c>
      <c r="D554" s="460" t="s">
        <v>4050</v>
      </c>
      <c r="E554" s="460" t="s">
        <v>4239</v>
      </c>
      <c r="F554" s="458" t="s">
        <v>24</v>
      </c>
      <c r="G554" s="461">
        <v>45</v>
      </c>
      <c r="H554" s="462"/>
      <c r="I554" s="463">
        <f t="shared" si="75"/>
        <v>0</v>
      </c>
      <c r="J554" s="464">
        <v>0</v>
      </c>
      <c r="K554" s="464">
        <f t="shared" si="76"/>
        <v>0</v>
      </c>
      <c r="L554" s="464">
        <v>0</v>
      </c>
      <c r="M554" s="464">
        <f t="shared" si="77"/>
        <v>0</v>
      </c>
    </row>
    <row r="555" spans="1:13" s="430" customFormat="1" ht="24" outlineLevel="2" x14ac:dyDescent="0.2">
      <c r="A555" s="422">
        <v>90</v>
      </c>
      <c r="B555" s="423" t="s">
        <v>3583</v>
      </c>
      <c r="C555" s="424" t="s">
        <v>4193</v>
      </c>
      <c r="D555" s="425" t="s">
        <v>4194</v>
      </c>
      <c r="E555" s="425" t="s">
        <v>4239</v>
      </c>
      <c r="F555" s="423" t="s">
        <v>24</v>
      </c>
      <c r="G555" s="426">
        <v>34</v>
      </c>
      <c r="H555" s="427"/>
      <c r="I555" s="428">
        <f t="shared" si="75"/>
        <v>0</v>
      </c>
      <c r="J555" s="429">
        <v>0</v>
      </c>
      <c r="K555" s="429">
        <f t="shared" si="76"/>
        <v>0</v>
      </c>
      <c r="L555" s="429">
        <v>0</v>
      </c>
      <c r="M555" s="429">
        <f t="shared" si="77"/>
        <v>0</v>
      </c>
    </row>
    <row r="556" spans="1:13" s="465" customFormat="1" ht="24" outlineLevel="2" x14ac:dyDescent="0.2">
      <c r="A556" s="457">
        <v>91</v>
      </c>
      <c r="B556" s="458" t="s">
        <v>3583</v>
      </c>
      <c r="C556" s="459" t="s">
        <v>4202</v>
      </c>
      <c r="D556" s="460" t="s">
        <v>4203</v>
      </c>
      <c r="E556" s="460" t="s">
        <v>4204</v>
      </c>
      <c r="F556" s="458" t="s">
        <v>24</v>
      </c>
      <c r="G556" s="461">
        <v>21</v>
      </c>
      <c r="H556" s="462"/>
      <c r="I556" s="463">
        <f t="shared" si="75"/>
        <v>0</v>
      </c>
      <c r="J556" s="464">
        <v>0</v>
      </c>
      <c r="K556" s="464">
        <f t="shared" si="76"/>
        <v>0</v>
      </c>
      <c r="L556" s="464">
        <v>0</v>
      </c>
      <c r="M556" s="464">
        <f t="shared" si="77"/>
        <v>0</v>
      </c>
    </row>
    <row r="557" spans="1:13" s="465" customFormat="1" outlineLevel="2" x14ac:dyDescent="0.2">
      <c r="A557" s="457">
        <v>92</v>
      </c>
      <c r="B557" s="458" t="s">
        <v>3583</v>
      </c>
      <c r="C557" s="459" t="s">
        <v>4051</v>
      </c>
      <c r="D557" s="460" t="s">
        <v>4052</v>
      </c>
      <c r="E557" s="460"/>
      <c r="F557" s="458" t="s">
        <v>26</v>
      </c>
      <c r="G557" s="461">
        <v>32</v>
      </c>
      <c r="H557" s="462"/>
      <c r="I557" s="463">
        <f t="shared" si="75"/>
        <v>0</v>
      </c>
      <c r="J557" s="464">
        <v>0</v>
      </c>
      <c r="K557" s="464">
        <f t="shared" si="76"/>
        <v>0</v>
      </c>
      <c r="L557" s="464">
        <v>0</v>
      </c>
      <c r="M557" s="464">
        <f t="shared" si="77"/>
        <v>0</v>
      </c>
    </row>
    <row r="558" spans="1:13" s="456" customFormat="1" ht="60" outlineLevel="2" x14ac:dyDescent="0.2">
      <c r="A558" s="448">
        <v>93</v>
      </c>
      <c r="B558" s="449" t="s">
        <v>3586</v>
      </c>
      <c r="C558" s="450" t="s">
        <v>4053</v>
      </c>
      <c r="D558" s="451" t="s">
        <v>4054</v>
      </c>
      <c r="E558" s="451" t="s">
        <v>4240</v>
      </c>
      <c r="F558" s="449" t="s">
        <v>3607</v>
      </c>
      <c r="G558" s="452">
        <v>32</v>
      </c>
      <c r="H558" s="453"/>
      <c r="I558" s="454">
        <f t="shared" si="75"/>
        <v>0</v>
      </c>
      <c r="J558" s="455">
        <v>0</v>
      </c>
      <c r="K558" s="455">
        <f t="shared" si="76"/>
        <v>0</v>
      </c>
      <c r="L558" s="455">
        <v>0</v>
      </c>
      <c r="M558" s="455">
        <f t="shared" si="77"/>
        <v>0</v>
      </c>
    </row>
    <row r="559" spans="1:13" s="465" customFormat="1" outlineLevel="2" x14ac:dyDescent="0.2">
      <c r="A559" s="457">
        <v>94</v>
      </c>
      <c r="B559" s="458" t="s">
        <v>3583</v>
      </c>
      <c r="C559" s="459" t="s">
        <v>4056</v>
      </c>
      <c r="D559" s="460" t="s">
        <v>4057</v>
      </c>
      <c r="E559" s="460"/>
      <c r="F559" s="458" t="s">
        <v>26</v>
      </c>
      <c r="G559" s="461">
        <v>13</v>
      </c>
      <c r="H559" s="462"/>
      <c r="I559" s="463">
        <f t="shared" si="75"/>
        <v>0</v>
      </c>
      <c r="J559" s="464">
        <v>0</v>
      </c>
      <c r="K559" s="464">
        <f t="shared" si="76"/>
        <v>0</v>
      </c>
      <c r="L559" s="464">
        <v>0</v>
      </c>
      <c r="M559" s="464">
        <f t="shared" si="77"/>
        <v>0</v>
      </c>
    </row>
    <row r="560" spans="1:13" s="456" customFormat="1" ht="48" outlineLevel="2" x14ac:dyDescent="0.2">
      <c r="A560" s="448">
        <v>95</v>
      </c>
      <c r="B560" s="449" t="s">
        <v>3586</v>
      </c>
      <c r="C560" s="450" t="s">
        <v>4058</v>
      </c>
      <c r="D560" s="451" t="s">
        <v>4059</v>
      </c>
      <c r="E560" s="451" t="s">
        <v>4206</v>
      </c>
      <c r="F560" s="449" t="s">
        <v>3607</v>
      </c>
      <c r="G560" s="452">
        <v>13</v>
      </c>
      <c r="H560" s="453"/>
      <c r="I560" s="454">
        <f t="shared" si="75"/>
        <v>0</v>
      </c>
      <c r="J560" s="455">
        <v>0</v>
      </c>
      <c r="K560" s="455">
        <f t="shared" si="76"/>
        <v>0</v>
      </c>
      <c r="L560" s="455">
        <v>0</v>
      </c>
      <c r="M560" s="455">
        <f t="shared" si="77"/>
        <v>0</v>
      </c>
    </row>
    <row r="561" spans="1:13" s="430" customFormat="1" outlineLevel="2" x14ac:dyDescent="0.2">
      <c r="A561" s="422">
        <v>96</v>
      </c>
      <c r="B561" s="423" t="s">
        <v>3583</v>
      </c>
      <c r="C561" s="424" t="s">
        <v>4061</v>
      </c>
      <c r="D561" s="425" t="s">
        <v>4062</v>
      </c>
      <c r="E561" s="425"/>
      <c r="F561" s="423" t="s">
        <v>26</v>
      </c>
      <c r="G561" s="426">
        <v>31</v>
      </c>
      <c r="H561" s="427"/>
      <c r="I561" s="428">
        <f t="shared" si="75"/>
        <v>0</v>
      </c>
      <c r="J561" s="429">
        <v>0</v>
      </c>
      <c r="K561" s="429">
        <f t="shared" si="76"/>
        <v>0</v>
      </c>
      <c r="L561" s="429">
        <v>0</v>
      </c>
      <c r="M561" s="429">
        <f t="shared" si="77"/>
        <v>0</v>
      </c>
    </row>
    <row r="562" spans="1:13" s="412" customFormat="1" ht="60" outlineLevel="2" x14ac:dyDescent="0.2">
      <c r="A562" s="404">
        <v>97</v>
      </c>
      <c r="B562" s="405" t="s">
        <v>3586</v>
      </c>
      <c r="C562" s="406" t="s">
        <v>4063</v>
      </c>
      <c r="D562" s="407" t="s">
        <v>4064</v>
      </c>
      <c r="E562" s="407" t="s">
        <v>4207</v>
      </c>
      <c r="F562" s="405" t="s">
        <v>3607</v>
      </c>
      <c r="G562" s="408">
        <v>31</v>
      </c>
      <c r="H562" s="409"/>
      <c r="I562" s="410">
        <f t="shared" si="75"/>
        <v>0</v>
      </c>
      <c r="J562" s="411">
        <v>0</v>
      </c>
      <c r="K562" s="411">
        <f t="shared" si="76"/>
        <v>0</v>
      </c>
      <c r="L562" s="411">
        <v>0</v>
      </c>
      <c r="M562" s="411">
        <f t="shared" si="77"/>
        <v>0</v>
      </c>
    </row>
    <row r="563" spans="1:13" s="412" customFormat="1" ht="24" outlineLevel="2" x14ac:dyDescent="0.2">
      <c r="A563" s="404">
        <v>98</v>
      </c>
      <c r="B563" s="405" t="s">
        <v>3586</v>
      </c>
      <c r="C563" s="406" t="s">
        <v>4066</v>
      </c>
      <c r="D563" s="407" t="s">
        <v>4067</v>
      </c>
      <c r="E563" s="407" t="s">
        <v>4068</v>
      </c>
      <c r="F563" s="405" t="s">
        <v>26</v>
      </c>
      <c r="G563" s="408">
        <v>31</v>
      </c>
      <c r="H563" s="409"/>
      <c r="I563" s="410">
        <f t="shared" si="75"/>
        <v>0</v>
      </c>
      <c r="J563" s="411">
        <v>0</v>
      </c>
      <c r="K563" s="411">
        <f t="shared" si="76"/>
        <v>0</v>
      </c>
      <c r="L563" s="411">
        <v>0</v>
      </c>
      <c r="M563" s="411">
        <f t="shared" si="77"/>
        <v>0</v>
      </c>
    </row>
    <row r="564" spans="1:13" s="335" customFormat="1" outlineLevel="2" x14ac:dyDescent="0.2">
      <c r="A564" s="369">
        <v>99</v>
      </c>
      <c r="B564" s="370" t="s">
        <v>3583</v>
      </c>
      <c r="C564" s="371" t="s">
        <v>4241</v>
      </c>
      <c r="D564" s="372" t="s">
        <v>4242</v>
      </c>
      <c r="E564" s="372"/>
      <c r="F564" s="370" t="s">
        <v>26</v>
      </c>
      <c r="G564" s="373">
        <v>1</v>
      </c>
      <c r="H564" s="374"/>
      <c r="I564" s="375">
        <f t="shared" si="75"/>
        <v>0</v>
      </c>
      <c r="J564" s="367">
        <v>0</v>
      </c>
      <c r="K564" s="367">
        <f t="shared" si="76"/>
        <v>0</v>
      </c>
      <c r="L564" s="367">
        <v>0</v>
      </c>
      <c r="M564" s="367">
        <f t="shared" si="77"/>
        <v>0</v>
      </c>
    </row>
    <row r="565" spans="1:13" s="343" customFormat="1" outlineLevel="2" x14ac:dyDescent="0.2">
      <c r="A565" s="376">
        <v>100</v>
      </c>
      <c r="B565" s="337" t="s">
        <v>3586</v>
      </c>
      <c r="C565" s="338" t="s">
        <v>4243</v>
      </c>
      <c r="D565" s="339" t="s">
        <v>4244</v>
      </c>
      <c r="E565" s="339" t="s">
        <v>4245</v>
      </c>
      <c r="F565" s="337" t="s">
        <v>26</v>
      </c>
      <c r="G565" s="340">
        <v>1</v>
      </c>
      <c r="H565" s="341"/>
      <c r="I565" s="342">
        <f t="shared" si="75"/>
        <v>0</v>
      </c>
      <c r="J565" s="368">
        <v>0</v>
      </c>
      <c r="K565" s="368">
        <f t="shared" si="76"/>
        <v>0</v>
      </c>
      <c r="L565" s="368">
        <v>0</v>
      </c>
      <c r="M565" s="368">
        <f t="shared" si="77"/>
        <v>0</v>
      </c>
    </row>
    <row r="566" spans="1:13" s="343" customFormat="1" outlineLevel="2" x14ac:dyDescent="0.2">
      <c r="A566" s="376">
        <v>101</v>
      </c>
      <c r="B566" s="337" t="s">
        <v>3586</v>
      </c>
      <c r="C566" s="338" t="s">
        <v>4246</v>
      </c>
      <c r="D566" s="339" t="s">
        <v>4247</v>
      </c>
      <c r="E566" s="339" t="s">
        <v>4248</v>
      </c>
      <c r="F566" s="337" t="s">
        <v>26</v>
      </c>
      <c r="G566" s="340">
        <v>1</v>
      </c>
      <c r="H566" s="341"/>
      <c r="I566" s="342">
        <f t="shared" si="75"/>
        <v>0</v>
      </c>
      <c r="J566" s="368">
        <v>0</v>
      </c>
      <c r="K566" s="368">
        <f t="shared" si="76"/>
        <v>0</v>
      </c>
      <c r="L566" s="368">
        <v>0</v>
      </c>
      <c r="M566" s="368">
        <f t="shared" si="77"/>
        <v>0</v>
      </c>
    </row>
    <row r="567" spans="1:13" s="327" customFormat="1" ht="16.5" customHeight="1" outlineLevel="1" x14ac:dyDescent="0.2">
      <c r="A567" s="364"/>
      <c r="B567" s="323"/>
      <c r="C567" s="323"/>
      <c r="D567" s="323" t="s">
        <v>4069</v>
      </c>
      <c r="E567" s="365"/>
      <c r="F567" s="324"/>
      <c r="G567" s="325"/>
      <c r="H567" s="326"/>
      <c r="I567" s="326">
        <f>SUBTOTAL(9,I568:I574)</f>
        <v>0</v>
      </c>
      <c r="K567" s="327">
        <f>SUM(K568:K574)</f>
        <v>7.17E-2</v>
      </c>
      <c r="M567" s="327">
        <f>SUM(M568:M574)</f>
        <v>0</v>
      </c>
    </row>
    <row r="568" spans="1:13" s="335" customFormat="1" outlineLevel="2" x14ac:dyDescent="0.2">
      <c r="A568" s="369">
        <v>102</v>
      </c>
      <c r="B568" s="370" t="s">
        <v>3583</v>
      </c>
      <c r="C568" s="371" t="s">
        <v>4070</v>
      </c>
      <c r="D568" s="372" t="s">
        <v>4071</v>
      </c>
      <c r="E568" s="372"/>
      <c r="F568" s="370" t="s">
        <v>24</v>
      </c>
      <c r="G568" s="373">
        <v>2</v>
      </c>
      <c r="H568" s="374"/>
      <c r="I568" s="375">
        <f t="shared" ref="I568:I574" si="78">ROUND(H568*G568,2)</f>
        <v>0</v>
      </c>
      <c r="J568" s="367">
        <v>0</v>
      </c>
      <c r="K568" s="367">
        <f t="shared" ref="K568:K574" si="79">J568*G568</f>
        <v>0</v>
      </c>
      <c r="L568" s="367">
        <v>0</v>
      </c>
      <c r="M568" s="367">
        <f t="shared" ref="M568:M574" si="80">L568*G568</f>
        <v>0</v>
      </c>
    </row>
    <row r="569" spans="1:13" s="343" customFormat="1" ht="24" outlineLevel="2" x14ac:dyDescent="0.2">
      <c r="A569" s="376">
        <v>103</v>
      </c>
      <c r="B569" s="337" t="s">
        <v>3586</v>
      </c>
      <c r="C569" s="338" t="s">
        <v>4072</v>
      </c>
      <c r="D569" s="339" t="s">
        <v>4195</v>
      </c>
      <c r="E569" s="339" t="s">
        <v>4196</v>
      </c>
      <c r="F569" s="337" t="s">
        <v>26</v>
      </c>
      <c r="G569" s="340">
        <v>2</v>
      </c>
      <c r="H569" s="341"/>
      <c r="I569" s="342">
        <f t="shared" si="78"/>
        <v>0</v>
      </c>
      <c r="J569" s="368">
        <v>0</v>
      </c>
      <c r="K569" s="368">
        <f t="shared" si="79"/>
        <v>0</v>
      </c>
      <c r="L569" s="368">
        <v>0</v>
      </c>
      <c r="M569" s="368">
        <f t="shared" si="80"/>
        <v>0</v>
      </c>
    </row>
    <row r="570" spans="1:13" s="335" customFormat="1" outlineLevel="2" x14ac:dyDescent="0.2">
      <c r="A570" s="369">
        <v>104</v>
      </c>
      <c r="B570" s="370" t="s">
        <v>3583</v>
      </c>
      <c r="C570" s="371" t="s">
        <v>4074</v>
      </c>
      <c r="D570" s="372" t="s">
        <v>4075</v>
      </c>
      <c r="E570" s="372"/>
      <c r="F570" s="370" t="s">
        <v>2736</v>
      </c>
      <c r="G570" s="373">
        <v>1</v>
      </c>
      <c r="H570" s="374"/>
      <c r="I570" s="375">
        <f t="shared" si="78"/>
        <v>0</v>
      </c>
      <c r="J570" s="367">
        <v>0</v>
      </c>
      <c r="K570" s="367">
        <f t="shared" si="79"/>
        <v>0</v>
      </c>
      <c r="L570" s="367">
        <v>0</v>
      </c>
      <c r="M570" s="367">
        <f t="shared" si="80"/>
        <v>0</v>
      </c>
    </row>
    <row r="571" spans="1:13" s="343" customFormat="1" outlineLevel="2" x14ac:dyDescent="0.2">
      <c r="A571" s="376">
        <v>105</v>
      </c>
      <c r="B571" s="337" t="s">
        <v>3586</v>
      </c>
      <c r="C571" s="338" t="s">
        <v>4076</v>
      </c>
      <c r="D571" s="339" t="s">
        <v>4077</v>
      </c>
      <c r="E571" s="339"/>
      <c r="F571" s="337" t="s">
        <v>26</v>
      </c>
      <c r="G571" s="340">
        <v>3</v>
      </c>
      <c r="H571" s="341"/>
      <c r="I571" s="342">
        <f t="shared" si="78"/>
        <v>0</v>
      </c>
      <c r="J571" s="368">
        <v>1.1000000000000001E-3</v>
      </c>
      <c r="K571" s="368">
        <f t="shared" si="79"/>
        <v>3.3E-3</v>
      </c>
      <c r="L571" s="368">
        <v>0</v>
      </c>
      <c r="M571" s="368">
        <f t="shared" si="80"/>
        <v>0</v>
      </c>
    </row>
    <row r="572" spans="1:13" s="343" customFormat="1" outlineLevel="2" x14ac:dyDescent="0.2">
      <c r="A572" s="376">
        <v>106</v>
      </c>
      <c r="B572" s="337" t="s">
        <v>3586</v>
      </c>
      <c r="C572" s="338" t="s">
        <v>4078</v>
      </c>
      <c r="D572" s="339" t="s">
        <v>4079</v>
      </c>
      <c r="E572" s="339"/>
      <c r="F572" s="337" t="s">
        <v>26</v>
      </c>
      <c r="G572" s="340">
        <v>1</v>
      </c>
      <c r="H572" s="341"/>
      <c r="I572" s="342">
        <f t="shared" si="78"/>
        <v>0</v>
      </c>
      <c r="J572" s="368">
        <v>1.4E-3</v>
      </c>
      <c r="K572" s="368">
        <f t="shared" si="79"/>
        <v>1.4E-3</v>
      </c>
      <c r="L572" s="368">
        <v>0</v>
      </c>
      <c r="M572" s="368">
        <f t="shared" si="80"/>
        <v>0</v>
      </c>
    </row>
    <row r="573" spans="1:13" s="343" customFormat="1" ht="24" outlineLevel="2" x14ac:dyDescent="0.2">
      <c r="A573" s="376">
        <v>107</v>
      </c>
      <c r="B573" s="337" t="s">
        <v>3586</v>
      </c>
      <c r="C573" s="338" t="s">
        <v>4080</v>
      </c>
      <c r="D573" s="339" t="s">
        <v>4081</v>
      </c>
      <c r="E573" s="339" t="s">
        <v>4197</v>
      </c>
      <c r="F573" s="337" t="s">
        <v>26</v>
      </c>
      <c r="G573" s="340">
        <v>550</v>
      </c>
      <c r="H573" s="341"/>
      <c r="I573" s="342">
        <f t="shared" si="78"/>
        <v>0</v>
      </c>
      <c r="J573" s="368">
        <v>4.0000000000000003E-5</v>
      </c>
      <c r="K573" s="368">
        <f t="shared" si="79"/>
        <v>2.2000000000000002E-2</v>
      </c>
      <c r="L573" s="368">
        <v>0</v>
      </c>
      <c r="M573" s="368">
        <f t="shared" si="80"/>
        <v>0</v>
      </c>
    </row>
    <row r="574" spans="1:13" s="343" customFormat="1" ht="24" outlineLevel="2" x14ac:dyDescent="0.2">
      <c r="A574" s="376">
        <v>108</v>
      </c>
      <c r="B574" s="337" t="s">
        <v>3586</v>
      </c>
      <c r="C574" s="338" t="s">
        <v>4083</v>
      </c>
      <c r="D574" s="339" t="s">
        <v>4084</v>
      </c>
      <c r="E574" s="339" t="s">
        <v>4085</v>
      </c>
      <c r="F574" s="337" t="s">
        <v>26</v>
      </c>
      <c r="G574" s="340">
        <v>1500</v>
      </c>
      <c r="H574" s="341"/>
      <c r="I574" s="342">
        <f t="shared" si="78"/>
        <v>0</v>
      </c>
      <c r="J574" s="368">
        <v>3.0000000000000001E-5</v>
      </c>
      <c r="K574" s="368">
        <f t="shared" si="79"/>
        <v>4.4999999999999998E-2</v>
      </c>
      <c r="L574" s="368">
        <v>0</v>
      </c>
      <c r="M574" s="368">
        <f t="shared" si="80"/>
        <v>0</v>
      </c>
    </row>
    <row r="575" spans="1:13" s="327" customFormat="1" ht="16.5" customHeight="1" outlineLevel="1" x14ac:dyDescent="0.2">
      <c r="A575" s="364"/>
      <c r="B575" s="323"/>
      <c r="C575" s="323"/>
      <c r="D575" s="323" t="s">
        <v>4086</v>
      </c>
      <c r="E575" s="365"/>
      <c r="F575" s="324"/>
      <c r="G575" s="325"/>
      <c r="H575" s="326"/>
      <c r="I575" s="326">
        <f>SUBTOTAL(9,I576:I577)</f>
        <v>0</v>
      </c>
      <c r="K575" s="327">
        <f>SUM(K576:K577)</f>
        <v>0</v>
      </c>
      <c r="M575" s="327">
        <f>SUM(M576:M577)</f>
        <v>0</v>
      </c>
    </row>
    <row r="576" spans="1:13" s="335" customFormat="1" ht="48" outlineLevel="2" x14ac:dyDescent="0.2">
      <c r="A576" s="369">
        <v>109</v>
      </c>
      <c r="B576" s="370" t="s">
        <v>3583</v>
      </c>
      <c r="C576" s="371" t="s">
        <v>4087</v>
      </c>
      <c r="D576" s="372" t="s">
        <v>4088</v>
      </c>
      <c r="E576" s="372" t="s">
        <v>4089</v>
      </c>
      <c r="F576" s="370" t="s">
        <v>2736</v>
      </c>
      <c r="G576" s="373">
        <v>1</v>
      </c>
      <c r="H576" s="374"/>
      <c r="I576" s="375">
        <f>ROUND(H576*G576,2)</f>
        <v>0</v>
      </c>
      <c r="J576" s="367">
        <v>0</v>
      </c>
      <c r="K576" s="367">
        <f>J576*G576</f>
        <v>0</v>
      </c>
      <c r="L576" s="367">
        <v>0</v>
      </c>
      <c r="M576" s="367">
        <f>L576*G576</f>
        <v>0</v>
      </c>
    </row>
    <row r="577" spans="1:13" s="335" customFormat="1" ht="36" outlineLevel="2" x14ac:dyDescent="0.2">
      <c r="A577" s="369">
        <v>110</v>
      </c>
      <c r="B577" s="370" t="s">
        <v>3583</v>
      </c>
      <c r="C577" s="371" t="s">
        <v>4090</v>
      </c>
      <c r="D577" s="372" t="s">
        <v>4091</v>
      </c>
      <c r="E577" s="372" t="s">
        <v>4092</v>
      </c>
      <c r="F577" s="370" t="s">
        <v>2736</v>
      </c>
      <c r="G577" s="373">
        <v>1</v>
      </c>
      <c r="H577" s="374"/>
      <c r="I577" s="375">
        <f>ROUND(H577*G577,2)</f>
        <v>0</v>
      </c>
      <c r="J577" s="367">
        <v>0</v>
      </c>
      <c r="K577" s="367">
        <f>J577*G577</f>
        <v>0</v>
      </c>
      <c r="L577" s="367">
        <v>0</v>
      </c>
      <c r="M577" s="367">
        <f>L577*G577</f>
        <v>0</v>
      </c>
    </row>
    <row r="578" spans="1:13" s="327" customFormat="1" ht="16.5" customHeight="1" outlineLevel="1" x14ac:dyDescent="0.2">
      <c r="A578" s="364"/>
      <c r="B578" s="323"/>
      <c r="C578" s="323"/>
      <c r="D578" s="323" t="s">
        <v>4093</v>
      </c>
      <c r="E578" s="365"/>
      <c r="F578" s="324"/>
      <c r="G578" s="325"/>
      <c r="H578" s="326"/>
      <c r="I578" s="326">
        <f>SUBTOTAL(9,I579:I580)</f>
        <v>0</v>
      </c>
      <c r="K578" s="327">
        <f>SUM(K579:K580)</f>
        <v>0</v>
      </c>
      <c r="M578" s="327">
        <f>SUM(M579:M580)</f>
        <v>0</v>
      </c>
    </row>
    <row r="579" spans="1:13" s="335" customFormat="1" outlineLevel="2" x14ac:dyDescent="0.2">
      <c r="A579" s="369">
        <v>111</v>
      </c>
      <c r="B579" s="370" t="s">
        <v>3583</v>
      </c>
      <c r="C579" s="371" t="s">
        <v>4094</v>
      </c>
      <c r="D579" s="372" t="s">
        <v>4095</v>
      </c>
      <c r="E579" s="372"/>
      <c r="F579" s="370" t="s">
        <v>2736</v>
      </c>
      <c r="G579" s="373">
        <v>1</v>
      </c>
      <c r="H579" s="374"/>
      <c r="I579" s="375">
        <f>ROUND(H579*G579,2)</f>
        <v>0</v>
      </c>
      <c r="J579" s="367">
        <v>0</v>
      </c>
      <c r="K579" s="367">
        <f>J579*G579</f>
        <v>0</v>
      </c>
      <c r="L579" s="367">
        <v>0</v>
      </c>
      <c r="M579" s="367">
        <f>L579*G579</f>
        <v>0</v>
      </c>
    </row>
    <row r="580" spans="1:13" s="335" customFormat="1" outlineLevel="2" x14ac:dyDescent="0.2">
      <c r="A580" s="369">
        <v>112</v>
      </c>
      <c r="B580" s="370" t="s">
        <v>3583</v>
      </c>
      <c r="C580" s="371" t="s">
        <v>4096</v>
      </c>
      <c r="D580" s="372" t="s">
        <v>4097</v>
      </c>
      <c r="E580" s="372"/>
      <c r="F580" s="370" t="s">
        <v>2736</v>
      </c>
      <c r="G580" s="373">
        <v>1</v>
      </c>
      <c r="H580" s="374"/>
      <c r="I580" s="375">
        <f>ROUND(H580*G580,2)</f>
        <v>0</v>
      </c>
      <c r="J580" s="367">
        <v>0</v>
      </c>
      <c r="K580" s="367">
        <f>J580*G580</f>
        <v>0</v>
      </c>
      <c r="L580" s="367">
        <v>0</v>
      </c>
      <c r="M580" s="367">
        <f>L580*G580</f>
        <v>0</v>
      </c>
    </row>
    <row r="581" spans="1:13" s="327" customFormat="1" ht="16.5" customHeight="1" outlineLevel="1" x14ac:dyDescent="0.2">
      <c r="A581" s="364"/>
      <c r="B581" s="323"/>
      <c r="C581" s="323"/>
      <c r="D581" s="323" t="s">
        <v>4098</v>
      </c>
      <c r="E581" s="365"/>
      <c r="F581" s="324"/>
      <c r="G581" s="325"/>
      <c r="H581" s="326"/>
      <c r="I581" s="326">
        <f>SUBTOTAL(9,I582:I583)</f>
        <v>0</v>
      </c>
      <c r="K581" s="327">
        <f>SUM(K582:K583)</f>
        <v>0</v>
      </c>
      <c r="M581" s="327">
        <f>SUM(M582:M583)</f>
        <v>0</v>
      </c>
    </row>
    <row r="582" spans="1:13" s="335" customFormat="1" outlineLevel="2" x14ac:dyDescent="0.2">
      <c r="A582" s="344">
        <v>113</v>
      </c>
      <c r="B582" s="370" t="s">
        <v>3583</v>
      </c>
      <c r="C582" s="371" t="s">
        <v>4099</v>
      </c>
      <c r="D582" s="372" t="s">
        <v>4100</v>
      </c>
      <c r="E582" s="372"/>
      <c r="F582" s="370" t="s">
        <v>2736</v>
      </c>
      <c r="G582" s="373">
        <v>193</v>
      </c>
      <c r="H582" s="374"/>
      <c r="I582" s="375">
        <f>ROUND(H582*G582,2)</f>
        <v>0</v>
      </c>
      <c r="J582" s="367">
        <v>0</v>
      </c>
      <c r="K582" s="367">
        <f>J582*G582</f>
        <v>0</v>
      </c>
      <c r="L582" s="367">
        <v>0</v>
      </c>
      <c r="M582" s="367">
        <f>L582*G582</f>
        <v>0</v>
      </c>
    </row>
    <row r="583" spans="1:13" s="335" customFormat="1" outlineLevel="2" x14ac:dyDescent="0.2">
      <c r="A583" s="344">
        <v>114</v>
      </c>
      <c r="B583" s="370" t="s">
        <v>3583</v>
      </c>
      <c r="C583" s="371" t="s">
        <v>4101</v>
      </c>
      <c r="D583" s="372" t="s">
        <v>4102</v>
      </c>
      <c r="E583" s="372"/>
      <c r="F583" s="370" t="s">
        <v>2736</v>
      </c>
      <c r="G583" s="373">
        <v>50</v>
      </c>
      <c r="H583" s="374"/>
      <c r="I583" s="375">
        <f>ROUND(H583*G583,2)</f>
        <v>0</v>
      </c>
      <c r="J583" s="367">
        <v>0</v>
      </c>
      <c r="K583" s="367">
        <f>J583*G583</f>
        <v>0</v>
      </c>
      <c r="L583" s="367">
        <v>0</v>
      </c>
      <c r="M583" s="367">
        <f>L583*G583</f>
        <v>0</v>
      </c>
    </row>
    <row r="584" spans="1:13" outlineLevel="1" x14ac:dyDescent="0.2">
      <c r="A584" s="335"/>
    </row>
    <row r="585" spans="1:13" s="363" customFormat="1" ht="15" x14ac:dyDescent="0.25">
      <c r="A585" s="360"/>
      <c r="B585" s="360"/>
      <c r="C585" s="360" t="s">
        <v>4332</v>
      </c>
      <c r="D585" s="361" t="s">
        <v>4249</v>
      </c>
      <c r="E585" s="362"/>
      <c r="F585" s="360"/>
      <c r="G585" s="360"/>
      <c r="H585" s="360"/>
      <c r="I585" s="360">
        <f>SUBTOTAL(9,I586:I690)</f>
        <v>0</v>
      </c>
    </row>
    <row r="586" spans="1:13" s="327" customFormat="1" ht="16.5" customHeight="1" outlineLevel="1" x14ac:dyDescent="0.2">
      <c r="A586" s="322"/>
      <c r="B586" s="323"/>
      <c r="C586" s="323"/>
      <c r="D586" s="323" t="s">
        <v>3847</v>
      </c>
      <c r="E586" s="365"/>
      <c r="F586" s="324"/>
      <c r="G586" s="325"/>
      <c r="H586" s="326"/>
      <c r="I586" s="326">
        <f>SUBTOTAL(9,I587:I602)</f>
        <v>0</v>
      </c>
      <c r="K586" s="327">
        <f>SUM(K587:K598)</f>
        <v>0.15009999999999998</v>
      </c>
      <c r="M586" s="327">
        <f>SUM(M587:M598)</f>
        <v>0.57400000000000007</v>
      </c>
    </row>
    <row r="587" spans="1:13" s="335" customFormat="1" outlineLevel="2" x14ac:dyDescent="0.2">
      <c r="A587" s="344">
        <v>1</v>
      </c>
      <c r="B587" s="370" t="s">
        <v>3583</v>
      </c>
      <c r="C587" s="371" t="s">
        <v>3848</v>
      </c>
      <c r="D587" s="372" t="s">
        <v>3849</v>
      </c>
      <c r="E587" s="372"/>
      <c r="F587" s="370" t="s">
        <v>3</v>
      </c>
      <c r="G587" s="373">
        <v>385</v>
      </c>
      <c r="H587" s="374"/>
      <c r="I587" s="375">
        <f t="shared" ref="I587:I602" si="81">ROUND(H587*G587,2)</f>
        <v>0</v>
      </c>
      <c r="J587" s="367">
        <v>0</v>
      </c>
      <c r="K587" s="367">
        <f t="shared" ref="K587:K602" si="82">J587*G587</f>
        <v>0</v>
      </c>
      <c r="L587" s="367">
        <v>1E-3</v>
      </c>
      <c r="M587" s="367">
        <f t="shared" ref="M587:M602" si="83">L587*G587</f>
        <v>0.38500000000000001</v>
      </c>
    </row>
    <row r="588" spans="1:13" s="335" customFormat="1" outlineLevel="2" x14ac:dyDescent="0.2">
      <c r="A588" s="344">
        <v>2</v>
      </c>
      <c r="B588" s="370" t="s">
        <v>3583</v>
      </c>
      <c r="C588" s="371" t="s">
        <v>3850</v>
      </c>
      <c r="D588" s="372" t="s">
        <v>3851</v>
      </c>
      <c r="E588" s="372"/>
      <c r="F588" s="370" t="s">
        <v>3</v>
      </c>
      <c r="G588" s="373">
        <v>45</v>
      </c>
      <c r="H588" s="374"/>
      <c r="I588" s="375">
        <f t="shared" si="81"/>
        <v>0</v>
      </c>
      <c r="J588" s="367">
        <v>0</v>
      </c>
      <c r="K588" s="367">
        <f t="shared" si="82"/>
        <v>0</v>
      </c>
      <c r="L588" s="367">
        <v>2E-3</v>
      </c>
      <c r="M588" s="367">
        <f t="shared" si="83"/>
        <v>0.09</v>
      </c>
    </row>
    <row r="589" spans="1:13" s="335" customFormat="1" outlineLevel="2" x14ac:dyDescent="0.2">
      <c r="A589" s="344">
        <v>3</v>
      </c>
      <c r="B589" s="370" t="s">
        <v>3583</v>
      </c>
      <c r="C589" s="371" t="s">
        <v>3852</v>
      </c>
      <c r="D589" s="372" t="s">
        <v>3853</v>
      </c>
      <c r="E589" s="372"/>
      <c r="F589" s="370" t="s">
        <v>3</v>
      </c>
      <c r="G589" s="373">
        <v>15</v>
      </c>
      <c r="H589" s="374"/>
      <c r="I589" s="375">
        <f t="shared" si="81"/>
        <v>0</v>
      </c>
      <c r="J589" s="367">
        <v>0</v>
      </c>
      <c r="K589" s="367">
        <f t="shared" si="82"/>
        <v>0</v>
      </c>
      <c r="L589" s="367">
        <v>3.0000000000000001E-3</v>
      </c>
      <c r="M589" s="367">
        <f t="shared" si="83"/>
        <v>4.4999999999999998E-2</v>
      </c>
    </row>
    <row r="590" spans="1:13" s="335" customFormat="1" outlineLevel="2" x14ac:dyDescent="0.2">
      <c r="A590" s="344">
        <v>4</v>
      </c>
      <c r="B590" s="370" t="s">
        <v>3583</v>
      </c>
      <c r="C590" s="371" t="s">
        <v>3854</v>
      </c>
      <c r="D590" s="372" t="s">
        <v>3855</v>
      </c>
      <c r="E590" s="372"/>
      <c r="F590" s="370" t="s">
        <v>3</v>
      </c>
      <c r="G590" s="373">
        <v>10</v>
      </c>
      <c r="H590" s="374"/>
      <c r="I590" s="375">
        <f t="shared" si="81"/>
        <v>0</v>
      </c>
      <c r="J590" s="367">
        <v>0</v>
      </c>
      <c r="K590" s="367">
        <f t="shared" si="82"/>
        <v>0</v>
      </c>
      <c r="L590" s="367">
        <v>5.0000000000000001E-3</v>
      </c>
      <c r="M590" s="367">
        <f t="shared" si="83"/>
        <v>0.05</v>
      </c>
    </row>
    <row r="591" spans="1:13" s="335" customFormat="1" ht="24" outlineLevel="2" x14ac:dyDescent="0.2">
      <c r="A591" s="344">
        <v>5</v>
      </c>
      <c r="B591" s="370" t="s">
        <v>3583</v>
      </c>
      <c r="C591" s="371" t="s">
        <v>3856</v>
      </c>
      <c r="D591" s="372" t="s">
        <v>3857</v>
      </c>
      <c r="E591" s="372"/>
      <c r="F591" s="370" t="s">
        <v>3</v>
      </c>
      <c r="G591" s="373">
        <v>1</v>
      </c>
      <c r="H591" s="374"/>
      <c r="I591" s="375">
        <f t="shared" si="81"/>
        <v>0</v>
      </c>
      <c r="J591" s="367">
        <v>1.0000000000000001E-5</v>
      </c>
      <c r="K591" s="367">
        <f t="shared" si="82"/>
        <v>1.0000000000000001E-5</v>
      </c>
      <c r="L591" s="367">
        <v>0</v>
      </c>
      <c r="M591" s="367">
        <f t="shared" si="83"/>
        <v>0</v>
      </c>
    </row>
    <row r="592" spans="1:13" s="335" customFormat="1" ht="24" outlineLevel="2" x14ac:dyDescent="0.2">
      <c r="A592" s="344">
        <v>6</v>
      </c>
      <c r="B592" s="370" t="s">
        <v>3583</v>
      </c>
      <c r="C592" s="371" t="s">
        <v>3858</v>
      </c>
      <c r="D592" s="372" t="s">
        <v>3859</v>
      </c>
      <c r="E592" s="372"/>
      <c r="F592" s="370" t="s">
        <v>3</v>
      </c>
      <c r="G592" s="373">
        <v>1</v>
      </c>
      <c r="H592" s="374"/>
      <c r="I592" s="375">
        <f t="shared" si="81"/>
        <v>0</v>
      </c>
      <c r="J592" s="367">
        <v>1.0000000000000001E-5</v>
      </c>
      <c r="K592" s="367">
        <f t="shared" si="82"/>
        <v>1.0000000000000001E-5</v>
      </c>
      <c r="L592" s="367">
        <v>1E-3</v>
      </c>
      <c r="M592" s="367">
        <f t="shared" si="83"/>
        <v>1E-3</v>
      </c>
    </row>
    <row r="593" spans="1:13" s="335" customFormat="1" ht="24" outlineLevel="2" x14ac:dyDescent="0.2">
      <c r="A593" s="344">
        <v>7</v>
      </c>
      <c r="B593" s="370" t="s">
        <v>3583</v>
      </c>
      <c r="C593" s="371" t="s">
        <v>3860</v>
      </c>
      <c r="D593" s="372" t="s">
        <v>3861</v>
      </c>
      <c r="E593" s="372"/>
      <c r="F593" s="370" t="s">
        <v>3</v>
      </c>
      <c r="G593" s="373">
        <v>1</v>
      </c>
      <c r="H593" s="374"/>
      <c r="I593" s="375">
        <f t="shared" si="81"/>
        <v>0</v>
      </c>
      <c r="J593" s="367">
        <v>2.0000000000000002E-5</v>
      </c>
      <c r="K593" s="367">
        <f t="shared" si="82"/>
        <v>2.0000000000000002E-5</v>
      </c>
      <c r="L593" s="367">
        <v>1E-3</v>
      </c>
      <c r="M593" s="367">
        <f t="shared" si="83"/>
        <v>1E-3</v>
      </c>
    </row>
    <row r="594" spans="1:13" s="335" customFormat="1" ht="24" outlineLevel="2" x14ac:dyDescent="0.2">
      <c r="A594" s="344">
        <v>8</v>
      </c>
      <c r="B594" s="370" t="s">
        <v>3583</v>
      </c>
      <c r="C594" s="371" t="s">
        <v>3862</v>
      </c>
      <c r="D594" s="372" t="s">
        <v>3863</v>
      </c>
      <c r="E594" s="372"/>
      <c r="F594" s="370" t="s">
        <v>3</v>
      </c>
      <c r="G594" s="373">
        <v>1</v>
      </c>
      <c r="H594" s="374"/>
      <c r="I594" s="375">
        <f t="shared" si="81"/>
        <v>0</v>
      </c>
      <c r="J594" s="367">
        <v>1.0000000000000001E-5</v>
      </c>
      <c r="K594" s="367">
        <f t="shared" si="82"/>
        <v>1.0000000000000001E-5</v>
      </c>
      <c r="L594" s="367">
        <v>0</v>
      </c>
      <c r="M594" s="367">
        <f t="shared" si="83"/>
        <v>0</v>
      </c>
    </row>
    <row r="595" spans="1:13" s="335" customFormat="1" ht="24" outlineLevel="2" x14ac:dyDescent="0.2">
      <c r="A595" s="344">
        <v>9</v>
      </c>
      <c r="B595" s="370" t="s">
        <v>3583</v>
      </c>
      <c r="C595" s="371" t="s">
        <v>3864</v>
      </c>
      <c r="D595" s="372" t="s">
        <v>3865</v>
      </c>
      <c r="E595" s="372"/>
      <c r="F595" s="370" t="s">
        <v>3</v>
      </c>
      <c r="G595" s="373">
        <v>1</v>
      </c>
      <c r="H595" s="374"/>
      <c r="I595" s="375">
        <f t="shared" si="81"/>
        <v>0</v>
      </c>
      <c r="J595" s="367">
        <v>1.0000000000000001E-5</v>
      </c>
      <c r="K595" s="367">
        <f t="shared" si="82"/>
        <v>1.0000000000000001E-5</v>
      </c>
      <c r="L595" s="367">
        <v>0</v>
      </c>
      <c r="M595" s="367">
        <f t="shared" si="83"/>
        <v>0</v>
      </c>
    </row>
    <row r="596" spans="1:13" s="335" customFormat="1" ht="24" outlineLevel="2" x14ac:dyDescent="0.2">
      <c r="A596" s="344">
        <v>10</v>
      </c>
      <c r="B596" s="370" t="s">
        <v>3583</v>
      </c>
      <c r="C596" s="371" t="s">
        <v>3866</v>
      </c>
      <c r="D596" s="372" t="s">
        <v>3867</v>
      </c>
      <c r="E596" s="372"/>
      <c r="F596" s="370" t="s">
        <v>3</v>
      </c>
      <c r="G596" s="373">
        <v>1</v>
      </c>
      <c r="H596" s="374"/>
      <c r="I596" s="375">
        <f t="shared" si="81"/>
        <v>0</v>
      </c>
      <c r="J596" s="367">
        <v>2.0000000000000002E-5</v>
      </c>
      <c r="K596" s="367">
        <f t="shared" si="82"/>
        <v>2.0000000000000002E-5</v>
      </c>
      <c r="L596" s="367">
        <v>1E-3</v>
      </c>
      <c r="M596" s="367">
        <f t="shared" si="83"/>
        <v>1E-3</v>
      </c>
    </row>
    <row r="597" spans="1:13" s="335" customFormat="1" ht="24" outlineLevel="2" x14ac:dyDescent="0.2">
      <c r="A597" s="344">
        <v>11</v>
      </c>
      <c r="B597" s="370" t="s">
        <v>3583</v>
      </c>
      <c r="C597" s="371" t="s">
        <v>3868</v>
      </c>
      <c r="D597" s="372" t="s">
        <v>3869</v>
      </c>
      <c r="E597" s="372"/>
      <c r="F597" s="370" t="s">
        <v>3</v>
      </c>
      <c r="G597" s="373">
        <v>1</v>
      </c>
      <c r="H597" s="374"/>
      <c r="I597" s="375">
        <f t="shared" si="81"/>
        <v>0</v>
      </c>
      <c r="J597" s="367">
        <v>2.0000000000000002E-5</v>
      </c>
      <c r="K597" s="367">
        <f t="shared" si="82"/>
        <v>2.0000000000000002E-5</v>
      </c>
      <c r="L597" s="367">
        <v>1E-3</v>
      </c>
      <c r="M597" s="367">
        <f t="shared" si="83"/>
        <v>1E-3</v>
      </c>
    </row>
    <row r="598" spans="1:13" s="343" customFormat="1" outlineLevel="2" x14ac:dyDescent="0.2">
      <c r="A598" s="336">
        <v>12</v>
      </c>
      <c r="B598" s="337" t="s">
        <v>3586</v>
      </c>
      <c r="C598" s="338" t="s">
        <v>3870</v>
      </c>
      <c r="D598" s="339" t="s">
        <v>3871</v>
      </c>
      <c r="E598" s="339"/>
      <c r="F598" s="337" t="s">
        <v>6</v>
      </c>
      <c r="G598" s="340">
        <v>150</v>
      </c>
      <c r="H598" s="341"/>
      <c r="I598" s="342">
        <f t="shared" si="81"/>
        <v>0</v>
      </c>
      <c r="J598" s="368">
        <v>1E-3</v>
      </c>
      <c r="K598" s="368">
        <f t="shared" si="82"/>
        <v>0.15</v>
      </c>
      <c r="L598" s="368">
        <v>0</v>
      </c>
      <c r="M598" s="368">
        <f t="shared" si="83"/>
        <v>0</v>
      </c>
    </row>
    <row r="599" spans="1:13" s="335" customFormat="1" ht="24" outlineLevel="2" x14ac:dyDescent="0.2">
      <c r="A599" s="336">
        <v>13</v>
      </c>
      <c r="B599" s="329" t="s">
        <v>3583</v>
      </c>
      <c r="C599" s="330" t="s">
        <v>389</v>
      </c>
      <c r="D599" s="331" t="s">
        <v>1986</v>
      </c>
      <c r="E599" s="331"/>
      <c r="F599" s="329" t="s">
        <v>4</v>
      </c>
      <c r="G599" s="373">
        <v>0.57399999999999995</v>
      </c>
      <c r="H599" s="333"/>
      <c r="I599" s="334">
        <f t="shared" si="81"/>
        <v>0</v>
      </c>
      <c r="J599" s="367">
        <v>0</v>
      </c>
      <c r="K599" s="367">
        <f t="shared" si="82"/>
        <v>0</v>
      </c>
      <c r="L599" s="367">
        <v>0</v>
      </c>
      <c r="M599" s="367">
        <f t="shared" si="83"/>
        <v>0</v>
      </c>
    </row>
    <row r="600" spans="1:13" s="335" customFormat="1" ht="24" outlineLevel="2" x14ac:dyDescent="0.2">
      <c r="A600" s="336">
        <v>14</v>
      </c>
      <c r="B600" s="329" t="s">
        <v>3583</v>
      </c>
      <c r="C600" s="330" t="s">
        <v>391</v>
      </c>
      <c r="D600" s="331" t="s">
        <v>1953</v>
      </c>
      <c r="E600" s="331"/>
      <c r="F600" s="329" t="s">
        <v>4</v>
      </c>
      <c r="G600" s="373">
        <v>0.57399999999999995</v>
      </c>
      <c r="H600" s="333"/>
      <c r="I600" s="334">
        <f t="shared" si="81"/>
        <v>0</v>
      </c>
      <c r="J600" s="367">
        <v>0</v>
      </c>
      <c r="K600" s="367">
        <f t="shared" si="82"/>
        <v>0</v>
      </c>
      <c r="L600" s="367">
        <v>0</v>
      </c>
      <c r="M600" s="367">
        <f t="shared" si="83"/>
        <v>0</v>
      </c>
    </row>
    <row r="601" spans="1:13" s="335" customFormat="1" ht="24" outlineLevel="2" x14ac:dyDescent="0.2">
      <c r="A601" s="336">
        <v>15</v>
      </c>
      <c r="B601" s="329" t="s">
        <v>3583</v>
      </c>
      <c r="C601" s="330" t="s">
        <v>390</v>
      </c>
      <c r="D601" s="331" t="s">
        <v>1878</v>
      </c>
      <c r="E601" s="331"/>
      <c r="F601" s="329" t="s">
        <v>4</v>
      </c>
      <c r="G601" s="332">
        <f>G600*24</f>
        <v>13.776</v>
      </c>
      <c r="H601" s="333"/>
      <c r="I601" s="334">
        <f t="shared" si="81"/>
        <v>0</v>
      </c>
      <c r="J601" s="367">
        <v>0</v>
      </c>
      <c r="K601" s="367">
        <f t="shared" si="82"/>
        <v>0</v>
      </c>
      <c r="L601" s="367">
        <v>0</v>
      </c>
      <c r="M601" s="367">
        <f t="shared" si="83"/>
        <v>0</v>
      </c>
    </row>
    <row r="602" spans="1:13" s="335" customFormat="1" ht="24" outlineLevel="2" x14ac:dyDescent="0.2">
      <c r="A602" s="336">
        <v>16</v>
      </c>
      <c r="B602" s="329" t="s">
        <v>3583</v>
      </c>
      <c r="C602" s="330" t="s">
        <v>392</v>
      </c>
      <c r="D602" s="331" t="s">
        <v>1966</v>
      </c>
      <c r="E602" s="331"/>
      <c r="F602" s="329" t="s">
        <v>4</v>
      </c>
      <c r="G602" s="373">
        <v>0.57399999999999995</v>
      </c>
      <c r="H602" s="333"/>
      <c r="I602" s="334">
        <f t="shared" si="81"/>
        <v>0</v>
      </c>
      <c r="J602" s="367">
        <v>0</v>
      </c>
      <c r="K602" s="367">
        <f t="shared" si="82"/>
        <v>0</v>
      </c>
      <c r="L602" s="367">
        <v>0</v>
      </c>
      <c r="M602" s="367">
        <f t="shared" si="83"/>
        <v>0</v>
      </c>
    </row>
    <row r="603" spans="1:13" s="327" customFormat="1" ht="16.5" customHeight="1" outlineLevel="1" x14ac:dyDescent="0.2">
      <c r="A603" s="364"/>
      <c r="B603" s="323"/>
      <c r="C603" s="323"/>
      <c r="D603" s="323" t="s">
        <v>4104</v>
      </c>
      <c r="E603" s="365"/>
      <c r="F603" s="324"/>
      <c r="G603" s="325"/>
      <c r="H603" s="326"/>
      <c r="I603" s="326">
        <f>SUBTOTAL(9,I604:I662)</f>
        <v>0</v>
      </c>
      <c r="K603" s="327">
        <f>SUM(K604:K662)</f>
        <v>0.44282000000000005</v>
      </c>
      <c r="M603" s="327">
        <f>SUM(M604:M662)</f>
        <v>0</v>
      </c>
    </row>
    <row r="604" spans="1:13" s="335" customFormat="1" ht="24" outlineLevel="2" x14ac:dyDescent="0.2">
      <c r="A604" s="369">
        <v>17</v>
      </c>
      <c r="B604" s="370" t="s">
        <v>3583</v>
      </c>
      <c r="C604" s="371" t="s">
        <v>4224</v>
      </c>
      <c r="D604" s="372" t="s">
        <v>4225</v>
      </c>
      <c r="E604" s="372"/>
      <c r="F604" s="370" t="s">
        <v>3</v>
      </c>
      <c r="G604" s="373">
        <v>200</v>
      </c>
      <c r="H604" s="374"/>
      <c r="I604" s="375">
        <f t="shared" ref="I604:I635" si="84">ROUND(H604*G604,2)</f>
        <v>0</v>
      </c>
      <c r="J604" s="367">
        <v>0</v>
      </c>
      <c r="K604" s="367">
        <f t="shared" ref="K604:K635" si="85">J604*G604</f>
        <v>0</v>
      </c>
      <c r="L604" s="367">
        <v>0</v>
      </c>
      <c r="M604" s="367">
        <f t="shared" ref="M604:M635" si="86">L604*G604</f>
        <v>0</v>
      </c>
    </row>
    <row r="605" spans="1:13" s="343" customFormat="1" outlineLevel="2" x14ac:dyDescent="0.2">
      <c r="A605" s="376">
        <v>18</v>
      </c>
      <c r="B605" s="337" t="s">
        <v>3586</v>
      </c>
      <c r="C605" s="338" t="s">
        <v>4226</v>
      </c>
      <c r="D605" s="339" t="s">
        <v>4250</v>
      </c>
      <c r="E605" s="339" t="s">
        <v>4228</v>
      </c>
      <c r="F605" s="337" t="s">
        <v>26</v>
      </c>
      <c r="G605" s="340">
        <v>200</v>
      </c>
      <c r="H605" s="341"/>
      <c r="I605" s="342">
        <f t="shared" si="84"/>
        <v>0</v>
      </c>
      <c r="J605" s="368">
        <v>0</v>
      </c>
      <c r="K605" s="368">
        <f t="shared" si="85"/>
        <v>0</v>
      </c>
      <c r="L605" s="368">
        <v>0</v>
      </c>
      <c r="M605" s="368">
        <f t="shared" si="86"/>
        <v>0</v>
      </c>
    </row>
    <row r="606" spans="1:13" s="343" customFormat="1" outlineLevel="2" x14ac:dyDescent="0.2">
      <c r="A606" s="376">
        <v>19</v>
      </c>
      <c r="B606" s="337" t="s">
        <v>3586</v>
      </c>
      <c r="C606" s="338" t="s">
        <v>4229</v>
      </c>
      <c r="D606" s="339" t="s">
        <v>4230</v>
      </c>
      <c r="E606" s="339" t="s">
        <v>4231</v>
      </c>
      <c r="F606" s="337" t="s">
        <v>26</v>
      </c>
      <c r="G606" s="340">
        <v>70</v>
      </c>
      <c r="H606" s="341"/>
      <c r="I606" s="342">
        <f t="shared" si="84"/>
        <v>0</v>
      </c>
      <c r="J606" s="368">
        <v>0</v>
      </c>
      <c r="K606" s="368">
        <f t="shared" si="85"/>
        <v>0</v>
      </c>
      <c r="L606" s="368">
        <v>0</v>
      </c>
      <c r="M606" s="368">
        <f t="shared" si="86"/>
        <v>0</v>
      </c>
    </row>
    <row r="607" spans="1:13" s="343" customFormat="1" outlineLevel="2" x14ac:dyDescent="0.2">
      <c r="A607" s="376">
        <v>20</v>
      </c>
      <c r="B607" s="337" t="s">
        <v>3586</v>
      </c>
      <c r="C607" s="338" t="s">
        <v>4232</v>
      </c>
      <c r="D607" s="339" t="s">
        <v>4233</v>
      </c>
      <c r="E607" s="339" t="s">
        <v>4234</v>
      </c>
      <c r="F607" s="337" t="s">
        <v>26</v>
      </c>
      <c r="G607" s="340">
        <v>250</v>
      </c>
      <c r="H607" s="341"/>
      <c r="I607" s="342">
        <f t="shared" si="84"/>
        <v>0</v>
      </c>
      <c r="J607" s="368">
        <v>0</v>
      </c>
      <c r="K607" s="368">
        <f t="shared" si="85"/>
        <v>0</v>
      </c>
      <c r="L607" s="368">
        <v>0</v>
      </c>
      <c r="M607" s="368">
        <f t="shared" si="86"/>
        <v>0</v>
      </c>
    </row>
    <row r="608" spans="1:13" s="335" customFormat="1" outlineLevel="2" x14ac:dyDescent="0.2">
      <c r="A608" s="369">
        <v>21</v>
      </c>
      <c r="B608" s="370" t="s">
        <v>3583</v>
      </c>
      <c r="C608" s="371" t="s">
        <v>3873</v>
      </c>
      <c r="D608" s="372" t="s">
        <v>3874</v>
      </c>
      <c r="E608" s="372"/>
      <c r="F608" s="370" t="s">
        <v>3</v>
      </c>
      <c r="G608" s="373">
        <v>26</v>
      </c>
      <c r="H608" s="374"/>
      <c r="I608" s="375">
        <f t="shared" si="84"/>
        <v>0</v>
      </c>
      <c r="J608" s="367">
        <v>0</v>
      </c>
      <c r="K608" s="367">
        <f t="shared" si="85"/>
        <v>0</v>
      </c>
      <c r="L608" s="367">
        <v>0</v>
      </c>
      <c r="M608" s="367">
        <f t="shared" si="86"/>
        <v>0</v>
      </c>
    </row>
    <row r="609" spans="1:13" s="343" customFormat="1" ht="24" outlineLevel="2" x14ac:dyDescent="0.2">
      <c r="A609" s="376">
        <v>22</v>
      </c>
      <c r="B609" s="337" t="s">
        <v>3586</v>
      </c>
      <c r="C609" s="338" t="s">
        <v>3875</v>
      </c>
      <c r="D609" s="339" t="s">
        <v>3876</v>
      </c>
      <c r="E609" s="339" t="s">
        <v>4105</v>
      </c>
      <c r="F609" s="337" t="s">
        <v>3</v>
      </c>
      <c r="G609" s="340">
        <v>6</v>
      </c>
      <c r="H609" s="341"/>
      <c r="I609" s="342">
        <f t="shared" si="84"/>
        <v>0</v>
      </c>
      <c r="J609" s="368">
        <v>8.0000000000000007E-5</v>
      </c>
      <c r="K609" s="368">
        <f t="shared" si="85"/>
        <v>4.8000000000000007E-4</v>
      </c>
      <c r="L609" s="368">
        <v>0</v>
      </c>
      <c r="M609" s="368">
        <f t="shared" si="86"/>
        <v>0</v>
      </c>
    </row>
    <row r="610" spans="1:13" s="343" customFormat="1" outlineLevel="2" x14ac:dyDescent="0.2">
      <c r="A610" s="376">
        <v>23</v>
      </c>
      <c r="B610" s="337" t="s">
        <v>3586</v>
      </c>
      <c r="C610" s="338" t="s">
        <v>3877</v>
      </c>
      <c r="D610" s="339" t="s">
        <v>3878</v>
      </c>
      <c r="E610" s="339"/>
      <c r="F610" s="337" t="s">
        <v>3</v>
      </c>
      <c r="G610" s="340">
        <v>10</v>
      </c>
      <c r="H610" s="341"/>
      <c r="I610" s="342">
        <f t="shared" si="84"/>
        <v>0</v>
      </c>
      <c r="J610" s="368">
        <v>1.2999999999999999E-4</v>
      </c>
      <c r="K610" s="368">
        <f t="shared" si="85"/>
        <v>1.2999999999999999E-3</v>
      </c>
      <c r="L610" s="368">
        <v>0</v>
      </c>
      <c r="M610" s="368">
        <f t="shared" si="86"/>
        <v>0</v>
      </c>
    </row>
    <row r="611" spans="1:13" s="343" customFormat="1" outlineLevel="2" x14ac:dyDescent="0.2">
      <c r="A611" s="376">
        <v>24</v>
      </c>
      <c r="B611" s="337" t="s">
        <v>3586</v>
      </c>
      <c r="C611" s="338" t="s">
        <v>3879</v>
      </c>
      <c r="D611" s="339" t="s">
        <v>3880</v>
      </c>
      <c r="E611" s="339"/>
      <c r="F611" s="337" t="s">
        <v>3</v>
      </c>
      <c r="G611" s="340">
        <v>10</v>
      </c>
      <c r="H611" s="341"/>
      <c r="I611" s="342">
        <f t="shared" si="84"/>
        <v>0</v>
      </c>
      <c r="J611" s="368">
        <v>3.8999999999999999E-4</v>
      </c>
      <c r="K611" s="368">
        <f t="shared" si="85"/>
        <v>3.8999999999999998E-3</v>
      </c>
      <c r="L611" s="368">
        <v>0</v>
      </c>
      <c r="M611" s="368">
        <f t="shared" si="86"/>
        <v>0</v>
      </c>
    </row>
    <row r="612" spans="1:13" s="335" customFormat="1" outlineLevel="2" x14ac:dyDescent="0.2">
      <c r="A612" s="369">
        <v>25</v>
      </c>
      <c r="B612" s="370" t="s">
        <v>3583</v>
      </c>
      <c r="C612" s="371" t="s">
        <v>3881</v>
      </c>
      <c r="D612" s="372" t="s">
        <v>3882</v>
      </c>
      <c r="E612" s="372"/>
      <c r="F612" s="370" t="s">
        <v>26</v>
      </c>
      <c r="G612" s="373">
        <v>120</v>
      </c>
      <c r="H612" s="374"/>
      <c r="I612" s="375">
        <f t="shared" si="84"/>
        <v>0</v>
      </c>
      <c r="J612" s="367">
        <v>0</v>
      </c>
      <c r="K612" s="367">
        <f t="shared" si="85"/>
        <v>0</v>
      </c>
      <c r="L612" s="367">
        <v>0</v>
      </c>
      <c r="M612" s="367">
        <f t="shared" si="86"/>
        <v>0</v>
      </c>
    </row>
    <row r="613" spans="1:13" s="343" customFormat="1" outlineLevel="2" x14ac:dyDescent="0.2">
      <c r="A613" s="376">
        <v>26</v>
      </c>
      <c r="B613" s="337" t="s">
        <v>3586</v>
      </c>
      <c r="C613" s="338" t="s">
        <v>3883</v>
      </c>
      <c r="D613" s="339" t="s">
        <v>3884</v>
      </c>
      <c r="E613" s="339"/>
      <c r="F613" s="337" t="s">
        <v>26</v>
      </c>
      <c r="G613" s="340">
        <v>100</v>
      </c>
      <c r="H613" s="341"/>
      <c r="I613" s="342">
        <f t="shared" si="84"/>
        <v>0</v>
      </c>
      <c r="J613" s="368">
        <v>3.0000000000000001E-5</v>
      </c>
      <c r="K613" s="368">
        <f t="shared" si="85"/>
        <v>3.0000000000000001E-3</v>
      </c>
      <c r="L613" s="368">
        <v>0</v>
      </c>
      <c r="M613" s="368">
        <f t="shared" si="86"/>
        <v>0</v>
      </c>
    </row>
    <row r="614" spans="1:13" s="343" customFormat="1" ht="36" outlineLevel="2" x14ac:dyDescent="0.2">
      <c r="A614" s="376">
        <v>27</v>
      </c>
      <c r="B614" s="337" t="s">
        <v>3586</v>
      </c>
      <c r="C614" s="338" t="s">
        <v>3885</v>
      </c>
      <c r="D614" s="339" t="s">
        <v>3886</v>
      </c>
      <c r="E614" s="339" t="s">
        <v>3887</v>
      </c>
      <c r="F614" s="337" t="s">
        <v>26</v>
      </c>
      <c r="G614" s="340">
        <v>10</v>
      </c>
      <c r="H614" s="341"/>
      <c r="I614" s="342">
        <f t="shared" si="84"/>
        <v>0</v>
      </c>
      <c r="J614" s="368">
        <v>0</v>
      </c>
      <c r="K614" s="368">
        <f t="shared" si="85"/>
        <v>0</v>
      </c>
      <c r="L614" s="368">
        <v>0</v>
      </c>
      <c r="M614" s="368">
        <f t="shared" si="86"/>
        <v>0</v>
      </c>
    </row>
    <row r="615" spans="1:13" s="343" customFormat="1" ht="36" outlineLevel="2" x14ac:dyDescent="0.2">
      <c r="A615" s="376">
        <v>28</v>
      </c>
      <c r="B615" s="337" t="s">
        <v>3586</v>
      </c>
      <c r="C615" s="338" t="s">
        <v>3888</v>
      </c>
      <c r="D615" s="339" t="s">
        <v>3889</v>
      </c>
      <c r="E615" s="339" t="s">
        <v>3890</v>
      </c>
      <c r="F615" s="337" t="s">
        <v>26</v>
      </c>
      <c r="G615" s="340">
        <v>10</v>
      </c>
      <c r="H615" s="341"/>
      <c r="I615" s="342">
        <f t="shared" si="84"/>
        <v>0</v>
      </c>
      <c r="J615" s="368">
        <v>0</v>
      </c>
      <c r="K615" s="368">
        <f t="shared" si="85"/>
        <v>0</v>
      </c>
      <c r="L615" s="368">
        <v>0</v>
      </c>
      <c r="M615" s="368">
        <f t="shared" si="86"/>
        <v>0</v>
      </c>
    </row>
    <row r="616" spans="1:13" s="335" customFormat="1" outlineLevel="2" x14ac:dyDescent="0.2">
      <c r="A616" s="369">
        <v>29</v>
      </c>
      <c r="B616" s="370" t="s">
        <v>3583</v>
      </c>
      <c r="C616" s="371" t="s">
        <v>3891</v>
      </c>
      <c r="D616" s="372" t="s">
        <v>3892</v>
      </c>
      <c r="E616" s="372"/>
      <c r="F616" s="370" t="s">
        <v>26</v>
      </c>
      <c r="G616" s="373">
        <v>75</v>
      </c>
      <c r="H616" s="374"/>
      <c r="I616" s="375">
        <f t="shared" si="84"/>
        <v>0</v>
      </c>
      <c r="J616" s="367">
        <v>0</v>
      </c>
      <c r="K616" s="367">
        <f t="shared" si="85"/>
        <v>0</v>
      </c>
      <c r="L616" s="367">
        <v>0</v>
      </c>
      <c r="M616" s="367">
        <f t="shared" si="86"/>
        <v>0</v>
      </c>
    </row>
    <row r="617" spans="1:13" s="343" customFormat="1" ht="24" outlineLevel="2" x14ac:dyDescent="0.2">
      <c r="A617" s="376">
        <v>30</v>
      </c>
      <c r="B617" s="337" t="s">
        <v>3586</v>
      </c>
      <c r="C617" s="338" t="s">
        <v>3893</v>
      </c>
      <c r="D617" s="339" t="s">
        <v>3894</v>
      </c>
      <c r="E617" s="339"/>
      <c r="F617" s="337" t="s">
        <v>26</v>
      </c>
      <c r="G617" s="340">
        <v>75</v>
      </c>
      <c r="H617" s="341"/>
      <c r="I617" s="342">
        <f t="shared" si="84"/>
        <v>0</v>
      </c>
      <c r="J617" s="368">
        <v>1.3999999999999999E-4</v>
      </c>
      <c r="K617" s="368">
        <f t="shared" si="85"/>
        <v>1.0499999999999999E-2</v>
      </c>
      <c r="L617" s="368">
        <v>0</v>
      </c>
      <c r="M617" s="368">
        <f t="shared" si="86"/>
        <v>0</v>
      </c>
    </row>
    <row r="618" spans="1:13" s="335" customFormat="1" outlineLevel="2" x14ac:dyDescent="0.2">
      <c r="A618" s="369">
        <v>31</v>
      </c>
      <c r="B618" s="370" t="s">
        <v>3583</v>
      </c>
      <c r="C618" s="371" t="s">
        <v>3895</v>
      </c>
      <c r="D618" s="372" t="s">
        <v>3896</v>
      </c>
      <c r="E618" s="372"/>
      <c r="F618" s="370" t="s">
        <v>26</v>
      </c>
      <c r="G618" s="373">
        <v>10</v>
      </c>
      <c r="H618" s="374"/>
      <c r="I618" s="375">
        <f t="shared" si="84"/>
        <v>0</v>
      </c>
      <c r="J618" s="367">
        <v>0</v>
      </c>
      <c r="K618" s="367">
        <f t="shared" si="85"/>
        <v>0</v>
      </c>
      <c r="L618" s="367">
        <v>0</v>
      </c>
      <c r="M618" s="367">
        <f t="shared" si="86"/>
        <v>0</v>
      </c>
    </row>
    <row r="619" spans="1:13" s="343" customFormat="1" outlineLevel="2" x14ac:dyDescent="0.2">
      <c r="A619" s="376">
        <v>32</v>
      </c>
      <c r="B619" s="337" t="s">
        <v>3586</v>
      </c>
      <c r="C619" s="338" t="s">
        <v>3897</v>
      </c>
      <c r="D619" s="339" t="s">
        <v>3898</v>
      </c>
      <c r="E619" s="339"/>
      <c r="F619" s="337" t="s">
        <v>26</v>
      </c>
      <c r="G619" s="340">
        <v>10</v>
      </c>
      <c r="H619" s="341"/>
      <c r="I619" s="342">
        <f t="shared" si="84"/>
        <v>0</v>
      </c>
      <c r="J619" s="368">
        <v>1.1E-4</v>
      </c>
      <c r="K619" s="368">
        <f t="shared" si="85"/>
        <v>1.1000000000000001E-3</v>
      </c>
      <c r="L619" s="368">
        <v>0</v>
      </c>
      <c r="M619" s="368">
        <f t="shared" si="86"/>
        <v>0</v>
      </c>
    </row>
    <row r="620" spans="1:13" s="335" customFormat="1" ht="24" outlineLevel="2" x14ac:dyDescent="0.2">
      <c r="A620" s="369">
        <v>33</v>
      </c>
      <c r="B620" s="370" t="s">
        <v>3583</v>
      </c>
      <c r="C620" s="371" t="s">
        <v>3899</v>
      </c>
      <c r="D620" s="372" t="s">
        <v>3900</v>
      </c>
      <c r="E620" s="372"/>
      <c r="F620" s="370" t="s">
        <v>3</v>
      </c>
      <c r="G620" s="373">
        <v>100</v>
      </c>
      <c r="H620" s="374"/>
      <c r="I620" s="375">
        <f t="shared" si="84"/>
        <v>0</v>
      </c>
      <c r="J620" s="367">
        <v>0</v>
      </c>
      <c r="K620" s="367">
        <f t="shared" si="85"/>
        <v>0</v>
      </c>
      <c r="L620" s="367">
        <v>0</v>
      </c>
      <c r="M620" s="367">
        <f t="shared" si="86"/>
        <v>0</v>
      </c>
    </row>
    <row r="621" spans="1:13" s="343" customFormat="1" outlineLevel="2" x14ac:dyDescent="0.2">
      <c r="A621" s="376">
        <v>34</v>
      </c>
      <c r="B621" s="337" t="s">
        <v>3586</v>
      </c>
      <c r="C621" s="338" t="s">
        <v>3901</v>
      </c>
      <c r="D621" s="339" t="s">
        <v>3902</v>
      </c>
      <c r="E621" s="339"/>
      <c r="F621" s="337" t="s">
        <v>3</v>
      </c>
      <c r="G621" s="340">
        <v>50</v>
      </c>
      <c r="H621" s="341"/>
      <c r="I621" s="342">
        <f t="shared" si="84"/>
        <v>0</v>
      </c>
      <c r="J621" s="368">
        <v>1.1E-4</v>
      </c>
      <c r="K621" s="368">
        <f t="shared" si="85"/>
        <v>5.5000000000000005E-3</v>
      </c>
      <c r="L621" s="368">
        <v>0</v>
      </c>
      <c r="M621" s="368">
        <f t="shared" si="86"/>
        <v>0</v>
      </c>
    </row>
    <row r="622" spans="1:13" s="343" customFormat="1" outlineLevel="2" x14ac:dyDescent="0.2">
      <c r="A622" s="376">
        <v>35</v>
      </c>
      <c r="B622" s="337" t="s">
        <v>3586</v>
      </c>
      <c r="C622" s="338" t="s">
        <v>3903</v>
      </c>
      <c r="D622" s="339" t="s">
        <v>3904</v>
      </c>
      <c r="E622" s="339"/>
      <c r="F622" s="337" t="s">
        <v>3</v>
      </c>
      <c r="G622" s="340">
        <v>50</v>
      </c>
      <c r="H622" s="341"/>
      <c r="I622" s="342">
        <f t="shared" si="84"/>
        <v>0</v>
      </c>
      <c r="J622" s="368">
        <v>1.8000000000000001E-4</v>
      </c>
      <c r="K622" s="368">
        <f t="shared" si="85"/>
        <v>9.0000000000000011E-3</v>
      </c>
      <c r="L622" s="368">
        <v>0</v>
      </c>
      <c r="M622" s="368">
        <f t="shared" si="86"/>
        <v>0</v>
      </c>
    </row>
    <row r="623" spans="1:13" s="335" customFormat="1" ht="24" outlineLevel="2" x14ac:dyDescent="0.2">
      <c r="A623" s="369">
        <v>36</v>
      </c>
      <c r="B623" s="370" t="s">
        <v>3583</v>
      </c>
      <c r="C623" s="371" t="s">
        <v>3909</v>
      </c>
      <c r="D623" s="372" t="s">
        <v>3910</v>
      </c>
      <c r="E623" s="372"/>
      <c r="F623" s="370" t="s">
        <v>3</v>
      </c>
      <c r="G623" s="373">
        <v>180</v>
      </c>
      <c r="H623" s="374"/>
      <c r="I623" s="375">
        <f t="shared" si="84"/>
        <v>0</v>
      </c>
      <c r="J623" s="367">
        <v>0</v>
      </c>
      <c r="K623" s="367">
        <f t="shared" si="85"/>
        <v>0</v>
      </c>
      <c r="L623" s="367">
        <v>0</v>
      </c>
      <c r="M623" s="367">
        <f t="shared" si="86"/>
        <v>0</v>
      </c>
    </row>
    <row r="624" spans="1:13" s="343" customFormat="1" outlineLevel="2" x14ac:dyDescent="0.2">
      <c r="A624" s="376">
        <v>37</v>
      </c>
      <c r="B624" s="337" t="s">
        <v>3586</v>
      </c>
      <c r="C624" s="338" t="s">
        <v>3911</v>
      </c>
      <c r="D624" s="339" t="s">
        <v>3912</v>
      </c>
      <c r="E624" s="339"/>
      <c r="F624" s="337" t="s">
        <v>3</v>
      </c>
      <c r="G624" s="340">
        <v>180</v>
      </c>
      <c r="H624" s="341"/>
      <c r="I624" s="342">
        <f t="shared" si="84"/>
        <v>0</v>
      </c>
      <c r="J624" s="368">
        <v>6.9999999999999994E-5</v>
      </c>
      <c r="K624" s="368">
        <f t="shared" si="85"/>
        <v>1.2599999999999998E-2</v>
      </c>
      <c r="L624" s="368">
        <v>0</v>
      </c>
      <c r="M624" s="368">
        <f t="shared" si="86"/>
        <v>0</v>
      </c>
    </row>
    <row r="625" spans="1:13" s="335" customFormat="1" ht="24" outlineLevel="2" x14ac:dyDescent="0.2">
      <c r="A625" s="369">
        <v>38</v>
      </c>
      <c r="B625" s="370" t="s">
        <v>3583</v>
      </c>
      <c r="C625" s="371" t="s">
        <v>3913</v>
      </c>
      <c r="D625" s="372" t="s">
        <v>3914</v>
      </c>
      <c r="E625" s="372"/>
      <c r="F625" s="370" t="s">
        <v>3</v>
      </c>
      <c r="G625" s="373">
        <v>250</v>
      </c>
      <c r="H625" s="374"/>
      <c r="I625" s="375">
        <f t="shared" si="84"/>
        <v>0</v>
      </c>
      <c r="J625" s="367">
        <v>0</v>
      </c>
      <c r="K625" s="367">
        <f t="shared" si="85"/>
        <v>0</v>
      </c>
      <c r="L625" s="367">
        <v>0</v>
      </c>
      <c r="M625" s="367">
        <f t="shared" si="86"/>
        <v>0</v>
      </c>
    </row>
    <row r="626" spans="1:13" s="343" customFormat="1" outlineLevel="2" x14ac:dyDescent="0.2">
      <c r="A626" s="376">
        <v>39</v>
      </c>
      <c r="B626" s="337" t="s">
        <v>3586</v>
      </c>
      <c r="C626" s="338" t="s">
        <v>3915</v>
      </c>
      <c r="D626" s="339" t="s">
        <v>3916</v>
      </c>
      <c r="E626" s="339"/>
      <c r="F626" s="337" t="s">
        <v>3</v>
      </c>
      <c r="G626" s="340">
        <v>250</v>
      </c>
      <c r="H626" s="341"/>
      <c r="I626" s="342">
        <f t="shared" si="84"/>
        <v>0</v>
      </c>
      <c r="J626" s="368">
        <v>1.2E-4</v>
      </c>
      <c r="K626" s="368">
        <f t="shared" si="85"/>
        <v>3.0000000000000002E-2</v>
      </c>
      <c r="L626" s="368">
        <v>0</v>
      </c>
      <c r="M626" s="368">
        <f t="shared" si="86"/>
        <v>0</v>
      </c>
    </row>
    <row r="627" spans="1:13" s="335" customFormat="1" ht="24" outlineLevel="2" x14ac:dyDescent="0.2">
      <c r="A627" s="369">
        <v>40</v>
      </c>
      <c r="B627" s="370" t="s">
        <v>3583</v>
      </c>
      <c r="C627" s="371" t="s">
        <v>3917</v>
      </c>
      <c r="D627" s="372" t="s">
        <v>3918</v>
      </c>
      <c r="E627" s="372"/>
      <c r="F627" s="370" t="s">
        <v>3</v>
      </c>
      <c r="G627" s="373">
        <v>1125</v>
      </c>
      <c r="H627" s="374"/>
      <c r="I627" s="375">
        <f t="shared" si="84"/>
        <v>0</v>
      </c>
      <c r="J627" s="367">
        <v>0</v>
      </c>
      <c r="K627" s="367">
        <f t="shared" si="85"/>
        <v>0</v>
      </c>
      <c r="L627" s="367">
        <v>0</v>
      </c>
      <c r="M627" s="367">
        <f t="shared" si="86"/>
        <v>0</v>
      </c>
    </row>
    <row r="628" spans="1:13" s="343" customFormat="1" outlineLevel="2" x14ac:dyDescent="0.2">
      <c r="A628" s="376">
        <v>41</v>
      </c>
      <c r="B628" s="337" t="s">
        <v>3586</v>
      </c>
      <c r="C628" s="338" t="s">
        <v>3919</v>
      </c>
      <c r="D628" s="339" t="s">
        <v>3920</v>
      </c>
      <c r="E628" s="339"/>
      <c r="F628" s="337" t="s">
        <v>3</v>
      </c>
      <c r="G628" s="340">
        <v>1125</v>
      </c>
      <c r="H628" s="341"/>
      <c r="I628" s="342">
        <f t="shared" si="84"/>
        <v>0</v>
      </c>
      <c r="J628" s="368">
        <v>1.7000000000000001E-4</v>
      </c>
      <c r="K628" s="368">
        <f t="shared" si="85"/>
        <v>0.19125</v>
      </c>
      <c r="L628" s="368">
        <v>0</v>
      </c>
      <c r="M628" s="368">
        <f t="shared" si="86"/>
        <v>0</v>
      </c>
    </row>
    <row r="629" spans="1:13" s="335" customFormat="1" ht="24" outlineLevel="2" x14ac:dyDescent="0.2">
      <c r="A629" s="369">
        <v>42</v>
      </c>
      <c r="B629" s="370" t="s">
        <v>3583</v>
      </c>
      <c r="C629" s="371" t="s">
        <v>3921</v>
      </c>
      <c r="D629" s="372" t="s">
        <v>3922</v>
      </c>
      <c r="E629" s="372"/>
      <c r="F629" s="370" t="s">
        <v>3</v>
      </c>
      <c r="G629" s="373">
        <v>795</v>
      </c>
      <c r="H629" s="374"/>
      <c r="I629" s="375">
        <f t="shared" si="84"/>
        <v>0</v>
      </c>
      <c r="J629" s="367">
        <v>0</v>
      </c>
      <c r="K629" s="367">
        <f t="shared" si="85"/>
        <v>0</v>
      </c>
      <c r="L629" s="367">
        <v>0</v>
      </c>
      <c r="M629" s="367">
        <f t="shared" si="86"/>
        <v>0</v>
      </c>
    </row>
    <row r="630" spans="1:13" s="343" customFormat="1" outlineLevel="2" x14ac:dyDescent="0.2">
      <c r="A630" s="376">
        <v>43</v>
      </c>
      <c r="B630" s="337" t="s">
        <v>3586</v>
      </c>
      <c r="C630" s="338" t="s">
        <v>3923</v>
      </c>
      <c r="D630" s="339" t="s">
        <v>3924</v>
      </c>
      <c r="E630" s="339"/>
      <c r="F630" s="337" t="s">
        <v>3</v>
      </c>
      <c r="G630" s="340">
        <v>795</v>
      </c>
      <c r="H630" s="341"/>
      <c r="I630" s="342">
        <f t="shared" si="84"/>
        <v>0</v>
      </c>
      <c r="J630" s="368">
        <v>1.6000000000000001E-4</v>
      </c>
      <c r="K630" s="368">
        <f t="shared" si="85"/>
        <v>0.12720000000000001</v>
      </c>
      <c r="L630" s="368">
        <v>0</v>
      </c>
      <c r="M630" s="368">
        <f t="shared" si="86"/>
        <v>0</v>
      </c>
    </row>
    <row r="631" spans="1:13" s="343" customFormat="1" outlineLevel="2" x14ac:dyDescent="0.2">
      <c r="A631" s="376">
        <v>44</v>
      </c>
      <c r="B631" s="337" t="s">
        <v>3586</v>
      </c>
      <c r="C631" s="338" t="s">
        <v>3925</v>
      </c>
      <c r="D631" s="339" t="s">
        <v>3926</v>
      </c>
      <c r="E631" s="339"/>
      <c r="F631" s="337" t="s">
        <v>3</v>
      </c>
      <c r="G631" s="340">
        <v>175</v>
      </c>
      <c r="H631" s="341"/>
      <c r="I631" s="342">
        <f t="shared" si="84"/>
        <v>0</v>
      </c>
      <c r="J631" s="368">
        <v>2.5000000000000001E-4</v>
      </c>
      <c r="K631" s="368">
        <f t="shared" si="85"/>
        <v>4.3750000000000004E-2</v>
      </c>
      <c r="L631" s="368">
        <v>0</v>
      </c>
      <c r="M631" s="368">
        <f t="shared" si="86"/>
        <v>0</v>
      </c>
    </row>
    <row r="632" spans="1:13" s="335" customFormat="1" outlineLevel="2" x14ac:dyDescent="0.2">
      <c r="A632" s="369">
        <v>45</v>
      </c>
      <c r="B632" s="370" t="s">
        <v>3583</v>
      </c>
      <c r="C632" s="371" t="s">
        <v>3935</v>
      </c>
      <c r="D632" s="372" t="s">
        <v>3936</v>
      </c>
      <c r="E632" s="372"/>
      <c r="F632" s="370" t="s">
        <v>3</v>
      </c>
      <c r="G632" s="373">
        <v>65</v>
      </c>
      <c r="H632" s="374"/>
      <c r="I632" s="375">
        <f t="shared" si="84"/>
        <v>0</v>
      </c>
      <c r="J632" s="367">
        <v>0</v>
      </c>
      <c r="K632" s="367">
        <f t="shared" si="85"/>
        <v>0</v>
      </c>
      <c r="L632" s="367">
        <v>0</v>
      </c>
      <c r="M632" s="367">
        <f t="shared" si="86"/>
        <v>0</v>
      </c>
    </row>
    <row r="633" spans="1:13" s="343" customFormat="1" outlineLevel="2" x14ac:dyDescent="0.2">
      <c r="A633" s="376">
        <v>46</v>
      </c>
      <c r="B633" s="337" t="s">
        <v>3586</v>
      </c>
      <c r="C633" s="338" t="s">
        <v>4251</v>
      </c>
      <c r="D633" s="339" t="s">
        <v>3938</v>
      </c>
      <c r="E633" s="339"/>
      <c r="F633" s="337" t="s">
        <v>3</v>
      </c>
      <c r="G633" s="340">
        <v>65</v>
      </c>
      <c r="H633" s="341"/>
      <c r="I633" s="342">
        <f t="shared" si="84"/>
        <v>0</v>
      </c>
      <c r="J633" s="368">
        <v>0</v>
      </c>
      <c r="K633" s="368">
        <f t="shared" si="85"/>
        <v>0</v>
      </c>
      <c r="L633" s="368">
        <v>0</v>
      </c>
      <c r="M633" s="368">
        <f t="shared" si="86"/>
        <v>0</v>
      </c>
    </row>
    <row r="634" spans="1:13" s="335" customFormat="1" outlineLevel="2" x14ac:dyDescent="0.2">
      <c r="A634" s="369">
        <v>47</v>
      </c>
      <c r="B634" s="370" t="s">
        <v>3583</v>
      </c>
      <c r="C634" s="371" t="s">
        <v>3939</v>
      </c>
      <c r="D634" s="372" t="s">
        <v>3940</v>
      </c>
      <c r="E634" s="372"/>
      <c r="F634" s="370" t="s">
        <v>3</v>
      </c>
      <c r="G634" s="373">
        <v>65</v>
      </c>
      <c r="H634" s="374"/>
      <c r="I634" s="375">
        <f t="shared" si="84"/>
        <v>0</v>
      </c>
      <c r="J634" s="367">
        <v>0</v>
      </c>
      <c r="K634" s="367">
        <f t="shared" si="85"/>
        <v>0</v>
      </c>
      <c r="L634" s="367">
        <v>0</v>
      </c>
      <c r="M634" s="367">
        <f t="shared" si="86"/>
        <v>0</v>
      </c>
    </row>
    <row r="635" spans="1:13" s="343" customFormat="1" outlineLevel="2" x14ac:dyDescent="0.2">
      <c r="A635" s="376">
        <v>48</v>
      </c>
      <c r="B635" s="337" t="s">
        <v>3586</v>
      </c>
      <c r="C635" s="338" t="s">
        <v>3941</v>
      </c>
      <c r="D635" s="339" t="s">
        <v>3942</v>
      </c>
      <c r="E635" s="339"/>
      <c r="F635" s="337" t="s">
        <v>3</v>
      </c>
      <c r="G635" s="340">
        <v>65</v>
      </c>
      <c r="H635" s="341"/>
      <c r="I635" s="342">
        <f t="shared" si="84"/>
        <v>0</v>
      </c>
      <c r="J635" s="368">
        <v>0</v>
      </c>
      <c r="K635" s="368">
        <f t="shared" si="85"/>
        <v>0</v>
      </c>
      <c r="L635" s="368">
        <v>0</v>
      </c>
      <c r="M635" s="368">
        <f t="shared" si="86"/>
        <v>0</v>
      </c>
    </row>
    <row r="636" spans="1:13" s="335" customFormat="1" ht="24" outlineLevel="2" x14ac:dyDescent="0.2">
      <c r="A636" s="369">
        <v>49</v>
      </c>
      <c r="B636" s="370" t="s">
        <v>3583</v>
      </c>
      <c r="C636" s="371" t="s">
        <v>3943</v>
      </c>
      <c r="D636" s="372" t="s">
        <v>3944</v>
      </c>
      <c r="E636" s="372"/>
      <c r="F636" s="370" t="s">
        <v>3</v>
      </c>
      <c r="G636" s="373">
        <v>300</v>
      </c>
      <c r="H636" s="374"/>
      <c r="I636" s="375">
        <f t="shared" ref="I636:I662" si="87">ROUND(H636*G636,2)</f>
        <v>0</v>
      </c>
      <c r="J636" s="367">
        <v>0</v>
      </c>
      <c r="K636" s="367">
        <f t="shared" ref="K636:K662" si="88">J636*G636</f>
        <v>0</v>
      </c>
      <c r="L636" s="367">
        <v>0</v>
      </c>
      <c r="M636" s="367">
        <f t="shared" ref="M636:M662" si="89">L636*G636</f>
        <v>0</v>
      </c>
    </row>
    <row r="637" spans="1:13" s="343" customFormat="1" outlineLevel="2" x14ac:dyDescent="0.2">
      <c r="A637" s="376">
        <v>50</v>
      </c>
      <c r="B637" s="337" t="s">
        <v>3586</v>
      </c>
      <c r="C637" s="338" t="s">
        <v>3945</v>
      </c>
      <c r="D637" s="339" t="s">
        <v>3946</v>
      </c>
      <c r="E637" s="339"/>
      <c r="F637" s="337" t="s">
        <v>3948</v>
      </c>
      <c r="G637" s="340">
        <v>3</v>
      </c>
      <c r="H637" s="341"/>
      <c r="I637" s="342">
        <f t="shared" si="87"/>
        <v>0</v>
      </c>
      <c r="J637" s="368">
        <v>0</v>
      </c>
      <c r="K637" s="368">
        <f t="shared" si="88"/>
        <v>0</v>
      </c>
      <c r="L637" s="368">
        <v>0</v>
      </c>
      <c r="M637" s="368">
        <f t="shared" si="89"/>
        <v>0</v>
      </c>
    </row>
    <row r="638" spans="1:13" s="335" customFormat="1" ht="24" outlineLevel="2" x14ac:dyDescent="0.2">
      <c r="A638" s="369">
        <v>51</v>
      </c>
      <c r="B638" s="370" t="s">
        <v>3583</v>
      </c>
      <c r="C638" s="371" t="s">
        <v>4122</v>
      </c>
      <c r="D638" s="372" t="s">
        <v>4123</v>
      </c>
      <c r="E638" s="372"/>
      <c r="F638" s="370" t="s">
        <v>3</v>
      </c>
      <c r="G638" s="373">
        <v>450</v>
      </c>
      <c r="H638" s="374"/>
      <c r="I638" s="375">
        <f t="shared" si="87"/>
        <v>0</v>
      </c>
      <c r="J638" s="367">
        <v>0</v>
      </c>
      <c r="K638" s="367">
        <f t="shared" si="88"/>
        <v>0</v>
      </c>
      <c r="L638" s="367">
        <v>0</v>
      </c>
      <c r="M638" s="367">
        <f t="shared" si="89"/>
        <v>0</v>
      </c>
    </row>
    <row r="639" spans="1:13" s="343" customFormat="1" outlineLevel="2" x14ac:dyDescent="0.2">
      <c r="A639" s="376">
        <v>52</v>
      </c>
      <c r="B639" s="337" t="s">
        <v>3586</v>
      </c>
      <c r="C639" s="338" t="s">
        <v>4124</v>
      </c>
      <c r="D639" s="339" t="s">
        <v>4125</v>
      </c>
      <c r="E639" s="339"/>
      <c r="F639" s="337" t="s">
        <v>26</v>
      </c>
      <c r="G639" s="340">
        <v>450</v>
      </c>
      <c r="H639" s="341"/>
      <c r="I639" s="342">
        <f t="shared" si="87"/>
        <v>0</v>
      </c>
      <c r="J639" s="368">
        <v>0</v>
      </c>
      <c r="K639" s="368">
        <f t="shared" si="88"/>
        <v>0</v>
      </c>
      <c r="L639" s="368">
        <v>0</v>
      </c>
      <c r="M639" s="368">
        <f t="shared" si="89"/>
        <v>0</v>
      </c>
    </row>
    <row r="640" spans="1:13" s="335" customFormat="1" ht="24" outlineLevel="2" x14ac:dyDescent="0.2">
      <c r="A640" s="369">
        <v>53</v>
      </c>
      <c r="B640" s="370" t="s">
        <v>3583</v>
      </c>
      <c r="C640" s="371" t="s">
        <v>3957</v>
      </c>
      <c r="D640" s="372" t="s">
        <v>3958</v>
      </c>
      <c r="E640" s="372"/>
      <c r="F640" s="370" t="s">
        <v>26</v>
      </c>
      <c r="G640" s="373">
        <v>42</v>
      </c>
      <c r="H640" s="374"/>
      <c r="I640" s="375">
        <f t="shared" si="87"/>
        <v>0</v>
      </c>
      <c r="J640" s="367">
        <v>0</v>
      </c>
      <c r="K640" s="367">
        <f t="shared" si="88"/>
        <v>0</v>
      </c>
      <c r="L640" s="367">
        <v>0</v>
      </c>
      <c r="M640" s="367">
        <f t="shared" si="89"/>
        <v>0</v>
      </c>
    </row>
    <row r="641" spans="1:13" s="343" customFormat="1" ht="24" outlineLevel="2" x14ac:dyDescent="0.2">
      <c r="A641" s="376">
        <v>54</v>
      </c>
      <c r="B641" s="337" t="s">
        <v>3586</v>
      </c>
      <c r="C641" s="338" t="s">
        <v>3959</v>
      </c>
      <c r="D641" s="339" t="s">
        <v>3960</v>
      </c>
      <c r="E641" s="339" t="s">
        <v>4199</v>
      </c>
      <c r="F641" s="337" t="s">
        <v>26</v>
      </c>
      <c r="G641" s="340">
        <v>42</v>
      </c>
      <c r="H641" s="341"/>
      <c r="I641" s="342">
        <f t="shared" si="87"/>
        <v>0</v>
      </c>
      <c r="J641" s="368">
        <v>0</v>
      </c>
      <c r="K641" s="368">
        <f t="shared" si="88"/>
        <v>0</v>
      </c>
      <c r="L641" s="368">
        <v>0</v>
      </c>
      <c r="M641" s="368">
        <f t="shared" si="89"/>
        <v>0</v>
      </c>
    </row>
    <row r="642" spans="1:13" s="343" customFormat="1" ht="24" outlineLevel="2" x14ac:dyDescent="0.2">
      <c r="A642" s="376">
        <v>55</v>
      </c>
      <c r="B642" s="337" t="s">
        <v>3586</v>
      </c>
      <c r="C642" s="338" t="s">
        <v>3962</v>
      </c>
      <c r="D642" s="339" t="s">
        <v>3963</v>
      </c>
      <c r="E642" s="339" t="s">
        <v>4200</v>
      </c>
      <c r="F642" s="337" t="s">
        <v>26</v>
      </c>
      <c r="G642" s="340">
        <v>80</v>
      </c>
      <c r="H642" s="341"/>
      <c r="I642" s="342">
        <f t="shared" si="87"/>
        <v>0</v>
      </c>
      <c r="J642" s="368">
        <v>0</v>
      </c>
      <c r="K642" s="368">
        <f t="shared" si="88"/>
        <v>0</v>
      </c>
      <c r="L642" s="368">
        <v>0</v>
      </c>
      <c r="M642" s="368">
        <f t="shared" si="89"/>
        <v>0</v>
      </c>
    </row>
    <row r="643" spans="1:13" s="335" customFormat="1" ht="24" outlineLevel="2" x14ac:dyDescent="0.2">
      <c r="A643" s="369">
        <v>56</v>
      </c>
      <c r="B643" s="370" t="s">
        <v>3583</v>
      </c>
      <c r="C643" s="371" t="s">
        <v>3965</v>
      </c>
      <c r="D643" s="372" t="s">
        <v>3966</v>
      </c>
      <c r="E643" s="372"/>
      <c r="F643" s="370" t="s">
        <v>26</v>
      </c>
      <c r="G643" s="373">
        <v>54</v>
      </c>
      <c r="H643" s="374"/>
      <c r="I643" s="375">
        <f t="shared" si="87"/>
        <v>0</v>
      </c>
      <c r="J643" s="367">
        <v>0</v>
      </c>
      <c r="K643" s="367">
        <f t="shared" si="88"/>
        <v>0</v>
      </c>
      <c r="L643" s="367">
        <v>0</v>
      </c>
      <c r="M643" s="367">
        <f t="shared" si="89"/>
        <v>0</v>
      </c>
    </row>
    <row r="644" spans="1:13" s="343" customFormat="1" outlineLevel="2" x14ac:dyDescent="0.2">
      <c r="A644" s="376">
        <v>57</v>
      </c>
      <c r="B644" s="337" t="s">
        <v>3586</v>
      </c>
      <c r="C644" s="338" t="s">
        <v>3967</v>
      </c>
      <c r="D644" s="339" t="s">
        <v>3968</v>
      </c>
      <c r="E644" s="339"/>
      <c r="F644" s="337" t="s">
        <v>26</v>
      </c>
      <c r="G644" s="340">
        <v>54</v>
      </c>
      <c r="H644" s="341"/>
      <c r="I644" s="342">
        <f t="shared" si="87"/>
        <v>0</v>
      </c>
      <c r="J644" s="368">
        <v>6.0000000000000002E-5</v>
      </c>
      <c r="K644" s="368">
        <f t="shared" si="88"/>
        <v>3.2400000000000003E-3</v>
      </c>
      <c r="L644" s="368">
        <v>0</v>
      </c>
      <c r="M644" s="368">
        <f t="shared" si="89"/>
        <v>0</v>
      </c>
    </row>
    <row r="645" spans="1:13" s="439" customFormat="1" outlineLevel="2" x14ac:dyDescent="0.2">
      <c r="A645" s="431">
        <v>58</v>
      </c>
      <c r="B645" s="432" t="s">
        <v>3583</v>
      </c>
      <c r="C645" s="433" t="s">
        <v>3994</v>
      </c>
      <c r="D645" s="434" t="s">
        <v>3995</v>
      </c>
      <c r="E645" s="434"/>
      <c r="F645" s="432" t="s">
        <v>26</v>
      </c>
      <c r="G645" s="435">
        <v>7</v>
      </c>
      <c r="H645" s="436"/>
      <c r="I645" s="437">
        <f t="shared" si="87"/>
        <v>0</v>
      </c>
      <c r="J645" s="438">
        <v>0</v>
      </c>
      <c r="K645" s="438">
        <f t="shared" si="88"/>
        <v>0</v>
      </c>
      <c r="L645" s="438">
        <v>0</v>
      </c>
      <c r="M645" s="438">
        <f t="shared" si="89"/>
        <v>0</v>
      </c>
    </row>
    <row r="646" spans="1:13" s="421" customFormat="1" ht="48" outlineLevel="2" x14ac:dyDescent="0.2">
      <c r="A646" s="413">
        <v>59</v>
      </c>
      <c r="B646" s="414" t="s">
        <v>3586</v>
      </c>
      <c r="C646" s="415" t="s">
        <v>3996</v>
      </c>
      <c r="D646" s="416" t="s">
        <v>4000</v>
      </c>
      <c r="E646" s="416" t="s">
        <v>4252</v>
      </c>
      <c r="F646" s="414" t="s">
        <v>26</v>
      </c>
      <c r="G646" s="417">
        <v>7</v>
      </c>
      <c r="H646" s="418"/>
      <c r="I646" s="419">
        <f t="shared" si="87"/>
        <v>0</v>
      </c>
      <c r="J646" s="420">
        <v>0</v>
      </c>
      <c r="K646" s="420">
        <f t="shared" si="88"/>
        <v>0</v>
      </c>
      <c r="L646" s="420">
        <v>0</v>
      </c>
      <c r="M646" s="420">
        <f t="shared" si="89"/>
        <v>0</v>
      </c>
    </row>
    <row r="647" spans="1:13" s="465" customFormat="1" outlineLevel="2" x14ac:dyDescent="0.2">
      <c r="A647" s="457">
        <v>60</v>
      </c>
      <c r="B647" s="458" t="s">
        <v>3583</v>
      </c>
      <c r="C647" s="459" t="s">
        <v>4002</v>
      </c>
      <c r="D647" s="460" t="s">
        <v>4003</v>
      </c>
      <c r="E647" s="460"/>
      <c r="F647" s="458" t="s">
        <v>26</v>
      </c>
      <c r="G647" s="461">
        <v>41</v>
      </c>
      <c r="H647" s="462"/>
      <c r="I647" s="463">
        <f t="shared" si="87"/>
        <v>0</v>
      </c>
      <c r="J647" s="464">
        <v>0</v>
      </c>
      <c r="K647" s="464">
        <f t="shared" si="88"/>
        <v>0</v>
      </c>
      <c r="L647" s="464">
        <v>0</v>
      </c>
      <c r="M647" s="464">
        <f t="shared" si="89"/>
        <v>0</v>
      </c>
    </row>
    <row r="648" spans="1:13" s="412" customFormat="1" ht="48" outlineLevel="2" x14ac:dyDescent="0.2">
      <c r="A648" s="404">
        <v>61</v>
      </c>
      <c r="B648" s="405" t="s">
        <v>3586</v>
      </c>
      <c r="C648" s="406" t="s">
        <v>4004</v>
      </c>
      <c r="D648" s="407" t="s">
        <v>4005</v>
      </c>
      <c r="E648" s="407" t="s">
        <v>4006</v>
      </c>
      <c r="F648" s="405" t="s">
        <v>26</v>
      </c>
      <c r="G648" s="408">
        <v>27</v>
      </c>
      <c r="H648" s="409"/>
      <c r="I648" s="410">
        <f t="shared" si="87"/>
        <v>0</v>
      </c>
      <c r="J648" s="411">
        <v>0</v>
      </c>
      <c r="K648" s="411">
        <f t="shared" si="88"/>
        <v>0</v>
      </c>
      <c r="L648" s="411">
        <v>0</v>
      </c>
      <c r="M648" s="411">
        <f t="shared" si="89"/>
        <v>0</v>
      </c>
    </row>
    <row r="649" spans="1:13" s="412" customFormat="1" ht="48" outlineLevel="2" x14ac:dyDescent="0.2">
      <c r="A649" s="404">
        <v>62</v>
      </c>
      <c r="B649" s="405" t="s">
        <v>3586</v>
      </c>
      <c r="C649" s="406" t="s">
        <v>4007</v>
      </c>
      <c r="D649" s="407" t="s">
        <v>4008</v>
      </c>
      <c r="E649" s="407" t="s">
        <v>4009</v>
      </c>
      <c r="F649" s="405" t="s">
        <v>26</v>
      </c>
      <c r="G649" s="408">
        <v>11</v>
      </c>
      <c r="H649" s="409"/>
      <c r="I649" s="410">
        <f t="shared" si="87"/>
        <v>0</v>
      </c>
      <c r="J649" s="411">
        <v>0</v>
      </c>
      <c r="K649" s="411">
        <f t="shared" si="88"/>
        <v>0</v>
      </c>
      <c r="L649" s="411">
        <v>0</v>
      </c>
      <c r="M649" s="411">
        <f t="shared" si="89"/>
        <v>0</v>
      </c>
    </row>
    <row r="650" spans="1:13" s="412" customFormat="1" ht="48" outlineLevel="2" x14ac:dyDescent="0.2">
      <c r="A650" s="404">
        <v>63</v>
      </c>
      <c r="B650" s="405" t="s">
        <v>3586</v>
      </c>
      <c r="C650" s="406" t="s">
        <v>4010</v>
      </c>
      <c r="D650" s="407" t="s">
        <v>4168</v>
      </c>
      <c r="E650" s="407" t="s">
        <v>4169</v>
      </c>
      <c r="F650" s="405" t="s">
        <v>26</v>
      </c>
      <c r="G650" s="408">
        <v>10</v>
      </c>
      <c r="H650" s="409"/>
      <c r="I650" s="410">
        <f t="shared" si="87"/>
        <v>0</v>
      </c>
      <c r="J650" s="411">
        <v>0</v>
      </c>
      <c r="K650" s="411">
        <f t="shared" si="88"/>
        <v>0</v>
      </c>
      <c r="L650" s="411">
        <v>0</v>
      </c>
      <c r="M650" s="411">
        <f t="shared" si="89"/>
        <v>0</v>
      </c>
    </row>
    <row r="651" spans="1:13" s="412" customFormat="1" ht="48" outlineLevel="2" x14ac:dyDescent="0.2">
      <c r="A651" s="404">
        <v>64</v>
      </c>
      <c r="B651" s="405" t="s">
        <v>3586</v>
      </c>
      <c r="C651" s="406" t="s">
        <v>4013</v>
      </c>
      <c r="D651" s="407" t="s">
        <v>4170</v>
      </c>
      <c r="E651" s="407" t="s">
        <v>4015</v>
      </c>
      <c r="F651" s="405" t="s">
        <v>26</v>
      </c>
      <c r="G651" s="408">
        <v>4</v>
      </c>
      <c r="H651" s="409"/>
      <c r="I651" s="410">
        <f t="shared" si="87"/>
        <v>0</v>
      </c>
      <c r="J651" s="411">
        <v>0</v>
      </c>
      <c r="K651" s="411">
        <f t="shared" si="88"/>
        <v>0</v>
      </c>
      <c r="L651" s="411">
        <v>0</v>
      </c>
      <c r="M651" s="411">
        <f t="shared" si="89"/>
        <v>0</v>
      </c>
    </row>
    <row r="652" spans="1:13" s="421" customFormat="1" ht="60" outlineLevel="2" x14ac:dyDescent="0.2">
      <c r="A652" s="413">
        <v>65</v>
      </c>
      <c r="B652" s="414" t="s">
        <v>3586</v>
      </c>
      <c r="C652" s="415" t="s">
        <v>4022</v>
      </c>
      <c r="D652" s="416" t="s">
        <v>4023</v>
      </c>
      <c r="E652" s="416" t="s">
        <v>4024</v>
      </c>
      <c r="F652" s="414" t="s">
        <v>26</v>
      </c>
      <c r="G652" s="417">
        <v>3</v>
      </c>
      <c r="H652" s="418"/>
      <c r="I652" s="419">
        <f t="shared" si="87"/>
        <v>0</v>
      </c>
      <c r="J652" s="420">
        <v>0</v>
      </c>
      <c r="K652" s="420">
        <f t="shared" si="88"/>
        <v>0</v>
      </c>
      <c r="L652" s="420">
        <v>0</v>
      </c>
      <c r="M652" s="420">
        <f t="shared" si="89"/>
        <v>0</v>
      </c>
    </row>
    <row r="653" spans="1:13" s="421" customFormat="1" ht="36" outlineLevel="2" x14ac:dyDescent="0.2">
      <c r="A653" s="413">
        <v>66</v>
      </c>
      <c r="B653" s="414" t="s">
        <v>3586</v>
      </c>
      <c r="C653" s="415" t="s">
        <v>4253</v>
      </c>
      <c r="D653" s="416" t="s">
        <v>4254</v>
      </c>
      <c r="E653" s="416" t="s">
        <v>4255</v>
      </c>
      <c r="F653" s="414" t="s">
        <v>26</v>
      </c>
      <c r="G653" s="417">
        <v>8</v>
      </c>
      <c r="H653" s="418"/>
      <c r="I653" s="419">
        <f t="shared" si="87"/>
        <v>0</v>
      </c>
      <c r="J653" s="420">
        <v>0</v>
      </c>
      <c r="K653" s="420">
        <f t="shared" si="88"/>
        <v>0</v>
      </c>
      <c r="L653" s="420">
        <v>0</v>
      </c>
      <c r="M653" s="420">
        <f t="shared" si="89"/>
        <v>0</v>
      </c>
    </row>
    <row r="654" spans="1:13" s="421" customFormat="1" ht="36" outlineLevel="2" x14ac:dyDescent="0.2">
      <c r="A654" s="413">
        <v>67</v>
      </c>
      <c r="B654" s="414" t="s">
        <v>3586</v>
      </c>
      <c r="C654" s="415" t="s">
        <v>4256</v>
      </c>
      <c r="D654" s="416" t="s">
        <v>4257</v>
      </c>
      <c r="E654" s="416" t="s">
        <v>4258</v>
      </c>
      <c r="F654" s="414" t="s">
        <v>26</v>
      </c>
      <c r="G654" s="417">
        <v>1</v>
      </c>
      <c r="H654" s="418"/>
      <c r="I654" s="419">
        <f t="shared" si="87"/>
        <v>0</v>
      </c>
      <c r="J654" s="420">
        <v>0</v>
      </c>
      <c r="K654" s="420">
        <f t="shared" si="88"/>
        <v>0</v>
      </c>
      <c r="L654" s="420">
        <v>0</v>
      </c>
      <c r="M654" s="420">
        <f t="shared" si="89"/>
        <v>0</v>
      </c>
    </row>
    <row r="655" spans="1:13" s="421" customFormat="1" ht="60" outlineLevel="2" x14ac:dyDescent="0.2">
      <c r="A655" s="413">
        <v>68</v>
      </c>
      <c r="B655" s="414" t="s">
        <v>3586</v>
      </c>
      <c r="C655" s="415" t="s">
        <v>4025</v>
      </c>
      <c r="D655" s="416" t="s">
        <v>4026</v>
      </c>
      <c r="E655" s="416" t="s">
        <v>4259</v>
      </c>
      <c r="F655" s="414" t="s">
        <v>26</v>
      </c>
      <c r="G655" s="417">
        <v>6</v>
      </c>
      <c r="H655" s="418"/>
      <c r="I655" s="419">
        <f t="shared" si="87"/>
        <v>0</v>
      </c>
      <c r="J655" s="420">
        <v>0</v>
      </c>
      <c r="K655" s="420">
        <f t="shared" si="88"/>
        <v>0</v>
      </c>
      <c r="L655" s="420">
        <v>0</v>
      </c>
      <c r="M655" s="420">
        <f t="shared" si="89"/>
        <v>0</v>
      </c>
    </row>
    <row r="656" spans="1:13" s="412" customFormat="1" ht="36" outlineLevel="2" x14ac:dyDescent="0.2">
      <c r="A656" s="404">
        <v>69</v>
      </c>
      <c r="B656" s="405" t="s">
        <v>3586</v>
      </c>
      <c r="C656" s="406" t="s">
        <v>4260</v>
      </c>
      <c r="D656" s="407" t="s">
        <v>4261</v>
      </c>
      <c r="E656" s="407" t="s">
        <v>4262</v>
      </c>
      <c r="F656" s="405" t="s">
        <v>26</v>
      </c>
      <c r="G656" s="408">
        <v>2</v>
      </c>
      <c r="H656" s="409"/>
      <c r="I656" s="410">
        <f t="shared" si="87"/>
        <v>0</v>
      </c>
      <c r="J656" s="411">
        <v>0</v>
      </c>
      <c r="K656" s="411">
        <f t="shared" si="88"/>
        <v>0</v>
      </c>
      <c r="L656" s="411">
        <v>0</v>
      </c>
      <c r="M656" s="411">
        <f t="shared" si="89"/>
        <v>0</v>
      </c>
    </row>
    <row r="657" spans="1:13" s="412" customFormat="1" ht="48" outlineLevel="2" x14ac:dyDescent="0.2">
      <c r="A657" s="404">
        <v>70</v>
      </c>
      <c r="B657" s="405" t="s">
        <v>3586</v>
      </c>
      <c r="C657" s="406" t="s">
        <v>4028</v>
      </c>
      <c r="D657" s="407" t="s">
        <v>4263</v>
      </c>
      <c r="E657" s="407" t="s">
        <v>4264</v>
      </c>
      <c r="F657" s="405" t="s">
        <v>26</v>
      </c>
      <c r="G657" s="408">
        <v>32</v>
      </c>
      <c r="H657" s="409"/>
      <c r="I657" s="410">
        <f t="shared" si="87"/>
        <v>0</v>
      </c>
      <c r="J657" s="411">
        <v>0</v>
      </c>
      <c r="K657" s="411">
        <f t="shared" si="88"/>
        <v>0</v>
      </c>
      <c r="L657" s="411">
        <v>0</v>
      </c>
      <c r="M657" s="411">
        <f t="shared" si="89"/>
        <v>0</v>
      </c>
    </row>
    <row r="658" spans="1:13" s="456" customFormat="1" outlineLevel="2" x14ac:dyDescent="0.2">
      <c r="A658" s="448">
        <v>71</v>
      </c>
      <c r="B658" s="449" t="s">
        <v>3586</v>
      </c>
      <c r="C658" s="450" t="s">
        <v>4034</v>
      </c>
      <c r="D658" s="451" t="s">
        <v>4035</v>
      </c>
      <c r="E658" s="451"/>
      <c r="F658" s="449" t="s">
        <v>3607</v>
      </c>
      <c r="G658" s="452">
        <v>10</v>
      </c>
      <c r="H658" s="453"/>
      <c r="I658" s="454">
        <f t="shared" si="87"/>
        <v>0</v>
      </c>
      <c r="J658" s="455">
        <v>0</v>
      </c>
      <c r="K658" s="455">
        <f t="shared" si="88"/>
        <v>0</v>
      </c>
      <c r="L658" s="455">
        <v>0</v>
      </c>
      <c r="M658" s="455">
        <f t="shared" si="89"/>
        <v>0</v>
      </c>
    </row>
    <row r="659" spans="1:13" s="456" customFormat="1" outlineLevel="2" x14ac:dyDescent="0.2">
      <c r="A659" s="448">
        <v>72</v>
      </c>
      <c r="B659" s="449" t="s">
        <v>3586</v>
      </c>
      <c r="C659" s="450" t="s">
        <v>4036</v>
      </c>
      <c r="D659" s="451" t="s">
        <v>4037</v>
      </c>
      <c r="E659" s="451"/>
      <c r="F659" s="449" t="s">
        <v>3607</v>
      </c>
      <c r="G659" s="452">
        <v>27</v>
      </c>
      <c r="H659" s="453"/>
      <c r="I659" s="454">
        <f t="shared" si="87"/>
        <v>0</v>
      </c>
      <c r="J659" s="455">
        <v>0</v>
      </c>
      <c r="K659" s="455">
        <f t="shared" si="88"/>
        <v>0</v>
      </c>
      <c r="L659" s="455">
        <v>0</v>
      </c>
      <c r="M659" s="455">
        <f t="shared" si="89"/>
        <v>0</v>
      </c>
    </row>
    <row r="660" spans="1:13" s="456" customFormat="1" outlineLevel="2" x14ac:dyDescent="0.2">
      <c r="A660" s="448">
        <v>73</v>
      </c>
      <c r="B660" s="449" t="s">
        <v>3586</v>
      </c>
      <c r="C660" s="450" t="s">
        <v>4265</v>
      </c>
      <c r="D660" s="451" t="s">
        <v>4266</v>
      </c>
      <c r="E660" s="451" t="s">
        <v>4267</v>
      </c>
      <c r="F660" s="449" t="s">
        <v>3607</v>
      </c>
      <c r="G660" s="452">
        <v>34</v>
      </c>
      <c r="H660" s="453"/>
      <c r="I660" s="454">
        <f t="shared" si="87"/>
        <v>0</v>
      </c>
      <c r="J660" s="455">
        <v>0</v>
      </c>
      <c r="K660" s="455">
        <f t="shared" si="88"/>
        <v>0</v>
      </c>
      <c r="L660" s="455">
        <v>0</v>
      </c>
      <c r="M660" s="455">
        <f t="shared" si="89"/>
        <v>0</v>
      </c>
    </row>
    <row r="661" spans="1:13" s="335" customFormat="1" outlineLevel="2" x14ac:dyDescent="0.2">
      <c r="A661" s="369">
        <v>74</v>
      </c>
      <c r="B661" s="370" t="s">
        <v>3583</v>
      </c>
      <c r="C661" s="371" t="s">
        <v>4038</v>
      </c>
      <c r="D661" s="372" t="s">
        <v>4039</v>
      </c>
      <c r="E661" s="372"/>
      <c r="F661" s="370" t="s">
        <v>26</v>
      </c>
      <c r="G661" s="373">
        <v>2</v>
      </c>
      <c r="H661" s="374"/>
      <c r="I661" s="375">
        <f t="shared" si="87"/>
        <v>0</v>
      </c>
      <c r="J661" s="367">
        <v>0</v>
      </c>
      <c r="K661" s="367">
        <f t="shared" si="88"/>
        <v>0</v>
      </c>
      <c r="L661" s="367">
        <v>0</v>
      </c>
      <c r="M661" s="367">
        <f t="shared" si="89"/>
        <v>0</v>
      </c>
    </row>
    <row r="662" spans="1:13" s="343" customFormat="1" outlineLevel="2" x14ac:dyDescent="0.2">
      <c r="A662" s="376">
        <v>75</v>
      </c>
      <c r="B662" s="337" t="s">
        <v>3586</v>
      </c>
      <c r="C662" s="338" t="s">
        <v>4040</v>
      </c>
      <c r="D662" s="339" t="s">
        <v>4041</v>
      </c>
      <c r="E662" s="339"/>
      <c r="F662" s="337" t="s">
        <v>26</v>
      </c>
      <c r="G662" s="340">
        <v>2</v>
      </c>
      <c r="H662" s="341"/>
      <c r="I662" s="342">
        <f t="shared" si="87"/>
        <v>0</v>
      </c>
      <c r="J662" s="368">
        <v>0</v>
      </c>
      <c r="K662" s="368">
        <f t="shared" si="88"/>
        <v>0</v>
      </c>
      <c r="L662" s="368">
        <v>0</v>
      </c>
      <c r="M662" s="368">
        <f t="shared" si="89"/>
        <v>0</v>
      </c>
    </row>
    <row r="663" spans="1:13" s="327" customFormat="1" ht="16.5" customHeight="1" outlineLevel="1" x14ac:dyDescent="0.2">
      <c r="A663" s="364"/>
      <c r="B663" s="323"/>
      <c r="C663" s="323"/>
      <c r="D663" s="323" t="s">
        <v>4192</v>
      </c>
      <c r="E663" s="365"/>
      <c r="F663" s="324"/>
      <c r="G663" s="325"/>
      <c r="H663" s="326"/>
      <c r="I663" s="326">
        <f>SUBTOTAL(9,I664:I674)</f>
        <v>0</v>
      </c>
      <c r="K663" s="327">
        <f>SUM(K664:K674)</f>
        <v>0</v>
      </c>
      <c r="M663" s="327">
        <f>SUM(M664:M674)</f>
        <v>0</v>
      </c>
    </row>
    <row r="664" spans="1:13" s="465" customFormat="1" ht="24" outlineLevel="2" x14ac:dyDescent="0.2">
      <c r="A664" s="457">
        <v>76</v>
      </c>
      <c r="B664" s="458" t="s">
        <v>3583</v>
      </c>
      <c r="C664" s="459" t="s">
        <v>4043</v>
      </c>
      <c r="D664" s="460" t="s">
        <v>4044</v>
      </c>
      <c r="E664" s="460" t="s">
        <v>4045</v>
      </c>
      <c r="F664" s="458" t="s">
        <v>24</v>
      </c>
      <c r="G664" s="461">
        <v>30</v>
      </c>
      <c r="H664" s="462"/>
      <c r="I664" s="463">
        <f t="shared" ref="I664:I674" si="90">ROUND(H664*G664,2)</f>
        <v>0</v>
      </c>
      <c r="J664" s="464">
        <v>0</v>
      </c>
      <c r="K664" s="464">
        <f t="shared" ref="K664:K674" si="91">J664*G664</f>
        <v>0</v>
      </c>
      <c r="L664" s="464">
        <v>0</v>
      </c>
      <c r="M664" s="464">
        <f t="shared" ref="M664:M674" si="92">L664*G664</f>
        <v>0</v>
      </c>
    </row>
    <row r="665" spans="1:13" s="465" customFormat="1" ht="24" outlineLevel="2" x14ac:dyDescent="0.2">
      <c r="A665" s="457">
        <v>77</v>
      </c>
      <c r="B665" s="458" t="s">
        <v>3583</v>
      </c>
      <c r="C665" s="459" t="s">
        <v>4046</v>
      </c>
      <c r="D665" s="460" t="s">
        <v>4047</v>
      </c>
      <c r="E665" s="460" t="s">
        <v>4048</v>
      </c>
      <c r="F665" s="458" t="s">
        <v>24</v>
      </c>
      <c r="G665" s="461">
        <v>16</v>
      </c>
      <c r="H665" s="462"/>
      <c r="I665" s="463">
        <f t="shared" si="90"/>
        <v>0</v>
      </c>
      <c r="J665" s="464">
        <v>0</v>
      </c>
      <c r="K665" s="464">
        <f t="shared" si="91"/>
        <v>0</v>
      </c>
      <c r="L665" s="464">
        <v>0</v>
      </c>
      <c r="M665" s="464">
        <f t="shared" si="92"/>
        <v>0</v>
      </c>
    </row>
    <row r="666" spans="1:13" s="465" customFormat="1" outlineLevel="2" x14ac:dyDescent="0.2">
      <c r="A666" s="457">
        <v>78</v>
      </c>
      <c r="B666" s="458" t="s">
        <v>3583</v>
      </c>
      <c r="C666" s="459" t="s">
        <v>4049</v>
      </c>
      <c r="D666" s="460" t="s">
        <v>4050</v>
      </c>
      <c r="E666" s="460"/>
      <c r="F666" s="458" t="s">
        <v>24</v>
      </c>
      <c r="G666" s="461">
        <v>45</v>
      </c>
      <c r="H666" s="462"/>
      <c r="I666" s="463">
        <f t="shared" si="90"/>
        <v>0</v>
      </c>
      <c r="J666" s="464">
        <v>0</v>
      </c>
      <c r="K666" s="464">
        <f t="shared" si="91"/>
        <v>0</v>
      </c>
      <c r="L666" s="464">
        <v>0</v>
      </c>
      <c r="M666" s="464">
        <f t="shared" si="92"/>
        <v>0</v>
      </c>
    </row>
    <row r="667" spans="1:13" s="430" customFormat="1" outlineLevel="2" x14ac:dyDescent="0.2">
      <c r="A667" s="422">
        <v>79</v>
      </c>
      <c r="B667" s="423" t="s">
        <v>3583</v>
      </c>
      <c r="C667" s="424" t="s">
        <v>4193</v>
      </c>
      <c r="D667" s="425" t="s">
        <v>4194</v>
      </c>
      <c r="E667" s="425"/>
      <c r="F667" s="423" t="s">
        <v>24</v>
      </c>
      <c r="G667" s="426">
        <v>14</v>
      </c>
      <c r="H667" s="427"/>
      <c r="I667" s="428">
        <f t="shared" si="90"/>
        <v>0</v>
      </c>
      <c r="J667" s="429">
        <v>0</v>
      </c>
      <c r="K667" s="429">
        <f t="shared" si="91"/>
        <v>0</v>
      </c>
      <c r="L667" s="429">
        <v>0</v>
      </c>
      <c r="M667" s="429">
        <f t="shared" si="92"/>
        <v>0</v>
      </c>
    </row>
    <row r="668" spans="1:13" s="465" customFormat="1" outlineLevel="2" x14ac:dyDescent="0.2">
      <c r="A668" s="457">
        <v>80</v>
      </c>
      <c r="B668" s="458" t="s">
        <v>3583</v>
      </c>
      <c r="C668" s="459" t="s">
        <v>4051</v>
      </c>
      <c r="D668" s="460" t="s">
        <v>4052</v>
      </c>
      <c r="E668" s="460"/>
      <c r="F668" s="458" t="s">
        <v>26</v>
      </c>
      <c r="G668" s="461">
        <v>37</v>
      </c>
      <c r="H668" s="462"/>
      <c r="I668" s="463">
        <f t="shared" si="90"/>
        <v>0</v>
      </c>
      <c r="J668" s="464">
        <v>0</v>
      </c>
      <c r="K668" s="464">
        <f t="shared" si="91"/>
        <v>0</v>
      </c>
      <c r="L668" s="464">
        <v>0</v>
      </c>
      <c r="M668" s="464">
        <f t="shared" si="92"/>
        <v>0</v>
      </c>
    </row>
    <row r="669" spans="1:13" s="456" customFormat="1" ht="60" outlineLevel="2" x14ac:dyDescent="0.2">
      <c r="A669" s="448">
        <v>81</v>
      </c>
      <c r="B669" s="449" t="s">
        <v>3586</v>
      </c>
      <c r="C669" s="450" t="s">
        <v>4053</v>
      </c>
      <c r="D669" s="451" t="s">
        <v>4054</v>
      </c>
      <c r="E669" s="451" t="s">
        <v>4240</v>
      </c>
      <c r="F669" s="449" t="s">
        <v>3607</v>
      </c>
      <c r="G669" s="452">
        <v>37</v>
      </c>
      <c r="H669" s="453"/>
      <c r="I669" s="454">
        <f t="shared" si="90"/>
        <v>0</v>
      </c>
      <c r="J669" s="455">
        <v>0</v>
      </c>
      <c r="K669" s="455">
        <f t="shared" si="91"/>
        <v>0</v>
      </c>
      <c r="L669" s="455">
        <v>0</v>
      </c>
      <c r="M669" s="455">
        <f t="shared" si="92"/>
        <v>0</v>
      </c>
    </row>
    <row r="670" spans="1:13" s="465" customFormat="1" outlineLevel="2" x14ac:dyDescent="0.2">
      <c r="A670" s="457">
        <v>82</v>
      </c>
      <c r="B670" s="458" t="s">
        <v>3583</v>
      </c>
      <c r="C670" s="459" t="s">
        <v>4056</v>
      </c>
      <c r="D670" s="460" t="s">
        <v>4057</v>
      </c>
      <c r="E670" s="460"/>
      <c r="F670" s="458" t="s">
        <v>26</v>
      </c>
      <c r="G670" s="461">
        <v>1</v>
      </c>
      <c r="H670" s="462"/>
      <c r="I670" s="463">
        <f t="shared" si="90"/>
        <v>0</v>
      </c>
      <c r="J670" s="464">
        <v>0</v>
      </c>
      <c r="K670" s="464">
        <f t="shared" si="91"/>
        <v>0</v>
      </c>
      <c r="L670" s="464">
        <v>0</v>
      </c>
      <c r="M670" s="464">
        <f t="shared" si="92"/>
        <v>0</v>
      </c>
    </row>
    <row r="671" spans="1:13" s="456" customFormat="1" ht="48" outlineLevel="2" x14ac:dyDescent="0.2">
      <c r="A671" s="448">
        <v>83</v>
      </c>
      <c r="B671" s="449" t="s">
        <v>3586</v>
      </c>
      <c r="C671" s="450" t="s">
        <v>4058</v>
      </c>
      <c r="D671" s="451" t="s">
        <v>4059</v>
      </c>
      <c r="E671" s="451" t="s">
        <v>4206</v>
      </c>
      <c r="F671" s="449" t="s">
        <v>3607</v>
      </c>
      <c r="G671" s="452">
        <v>1</v>
      </c>
      <c r="H671" s="453"/>
      <c r="I671" s="454">
        <f t="shared" si="90"/>
        <v>0</v>
      </c>
      <c r="J671" s="455">
        <v>0</v>
      </c>
      <c r="K671" s="455">
        <f t="shared" si="91"/>
        <v>0</v>
      </c>
      <c r="L671" s="455">
        <v>0</v>
      </c>
      <c r="M671" s="455">
        <f t="shared" si="92"/>
        <v>0</v>
      </c>
    </row>
    <row r="672" spans="1:13" s="430" customFormat="1" outlineLevel="2" x14ac:dyDescent="0.2">
      <c r="A672" s="422">
        <v>84</v>
      </c>
      <c r="B672" s="423" t="s">
        <v>3583</v>
      </c>
      <c r="C672" s="424" t="s">
        <v>4061</v>
      </c>
      <c r="D672" s="425" t="s">
        <v>4062</v>
      </c>
      <c r="E672" s="425"/>
      <c r="F672" s="423" t="s">
        <v>26</v>
      </c>
      <c r="G672" s="426">
        <v>4</v>
      </c>
      <c r="H672" s="427"/>
      <c r="I672" s="428">
        <f t="shared" si="90"/>
        <v>0</v>
      </c>
      <c r="J672" s="429">
        <v>0</v>
      </c>
      <c r="K672" s="429">
        <f t="shared" si="91"/>
        <v>0</v>
      </c>
      <c r="L672" s="429">
        <v>0</v>
      </c>
      <c r="M672" s="429">
        <f t="shared" si="92"/>
        <v>0</v>
      </c>
    </row>
    <row r="673" spans="1:13" s="412" customFormat="1" ht="60" outlineLevel="2" x14ac:dyDescent="0.2">
      <c r="A673" s="404">
        <v>85</v>
      </c>
      <c r="B673" s="405" t="s">
        <v>3586</v>
      </c>
      <c r="C673" s="406" t="s">
        <v>4063</v>
      </c>
      <c r="D673" s="407" t="s">
        <v>4064</v>
      </c>
      <c r="E673" s="407" t="s">
        <v>4207</v>
      </c>
      <c r="F673" s="405" t="s">
        <v>3607</v>
      </c>
      <c r="G673" s="408">
        <v>4</v>
      </c>
      <c r="H673" s="409"/>
      <c r="I673" s="410">
        <f t="shared" si="90"/>
        <v>0</v>
      </c>
      <c r="J673" s="411">
        <v>0</v>
      </c>
      <c r="K673" s="411">
        <f t="shared" si="91"/>
        <v>0</v>
      </c>
      <c r="L673" s="411">
        <v>0</v>
      </c>
      <c r="M673" s="411">
        <f t="shared" si="92"/>
        <v>0</v>
      </c>
    </row>
    <row r="674" spans="1:13" s="412" customFormat="1" ht="24" outlineLevel="2" x14ac:dyDescent="0.2">
      <c r="A674" s="404">
        <v>86</v>
      </c>
      <c r="B674" s="405" t="s">
        <v>3586</v>
      </c>
      <c r="C674" s="406" t="s">
        <v>4066</v>
      </c>
      <c r="D674" s="407" t="s">
        <v>4268</v>
      </c>
      <c r="E674" s="407" t="s">
        <v>4068</v>
      </c>
      <c r="F674" s="405" t="s">
        <v>26</v>
      </c>
      <c r="G674" s="408">
        <v>4</v>
      </c>
      <c r="H674" s="409"/>
      <c r="I674" s="410">
        <f t="shared" si="90"/>
        <v>0</v>
      </c>
      <c r="J674" s="411">
        <v>0</v>
      </c>
      <c r="K674" s="411">
        <f t="shared" si="91"/>
        <v>0</v>
      </c>
      <c r="L674" s="411">
        <v>0</v>
      </c>
      <c r="M674" s="411">
        <f t="shared" si="92"/>
        <v>0</v>
      </c>
    </row>
    <row r="675" spans="1:13" s="327" customFormat="1" ht="16.5" customHeight="1" outlineLevel="1" x14ac:dyDescent="0.2">
      <c r="A675" s="364"/>
      <c r="B675" s="323"/>
      <c r="C675" s="323"/>
      <c r="D675" s="323" t="s">
        <v>4069</v>
      </c>
      <c r="E675" s="365"/>
      <c r="F675" s="324"/>
      <c r="G675" s="325"/>
      <c r="H675" s="326"/>
      <c r="I675" s="326">
        <f>SUBTOTAL(9,I676:I680)</f>
        <v>0</v>
      </c>
      <c r="K675" s="327">
        <f>SUM(K676:K680)</f>
        <v>2.5900000000000003E-2</v>
      </c>
      <c r="M675" s="327">
        <f>SUM(M676:M680)</f>
        <v>0</v>
      </c>
    </row>
    <row r="676" spans="1:13" s="335" customFormat="1" outlineLevel="2" x14ac:dyDescent="0.2">
      <c r="A676" s="369">
        <v>87</v>
      </c>
      <c r="B676" s="370" t="s">
        <v>3583</v>
      </c>
      <c r="C676" s="371" t="s">
        <v>4070</v>
      </c>
      <c r="D676" s="372" t="s">
        <v>4071</v>
      </c>
      <c r="E676" s="372"/>
      <c r="F676" s="370" t="s">
        <v>24</v>
      </c>
      <c r="G676" s="373">
        <v>6</v>
      </c>
      <c r="H676" s="374"/>
      <c r="I676" s="375">
        <f>ROUND(H676*G676,2)</f>
        <v>0</v>
      </c>
      <c r="J676" s="367">
        <v>0</v>
      </c>
      <c r="K676" s="367">
        <f>J676*G676</f>
        <v>0</v>
      </c>
      <c r="L676" s="367">
        <v>0</v>
      </c>
      <c r="M676" s="367">
        <f>L676*G676</f>
        <v>0</v>
      </c>
    </row>
    <row r="677" spans="1:13" s="343" customFormat="1" ht="24" outlineLevel="2" x14ac:dyDescent="0.2">
      <c r="A677" s="376">
        <v>88</v>
      </c>
      <c r="B677" s="337" t="s">
        <v>3586</v>
      </c>
      <c r="C677" s="338" t="s">
        <v>4072</v>
      </c>
      <c r="D677" s="339" t="s">
        <v>4195</v>
      </c>
      <c r="E677" s="339" t="s">
        <v>4196</v>
      </c>
      <c r="F677" s="337" t="s">
        <v>26</v>
      </c>
      <c r="G677" s="340">
        <v>6</v>
      </c>
      <c r="H677" s="341"/>
      <c r="I677" s="342">
        <f>ROUND(H677*G677,2)</f>
        <v>0</v>
      </c>
      <c r="J677" s="368">
        <v>0</v>
      </c>
      <c r="K677" s="368">
        <f>J677*G677</f>
        <v>0</v>
      </c>
      <c r="L677" s="368">
        <v>0</v>
      </c>
      <c r="M677" s="368">
        <f>L677*G677</f>
        <v>0</v>
      </c>
    </row>
    <row r="678" spans="1:13" s="343" customFormat="1" ht="24" outlineLevel="2" x14ac:dyDescent="0.2">
      <c r="A678" s="376">
        <v>89</v>
      </c>
      <c r="B678" s="337" t="s">
        <v>3586</v>
      </c>
      <c r="C678" s="338" t="s">
        <v>4080</v>
      </c>
      <c r="D678" s="339" t="s">
        <v>4081</v>
      </c>
      <c r="E678" s="339" t="s">
        <v>4082</v>
      </c>
      <c r="F678" s="337" t="s">
        <v>26</v>
      </c>
      <c r="G678" s="340">
        <v>550</v>
      </c>
      <c r="H678" s="341"/>
      <c r="I678" s="342">
        <f>ROUND(H678*G678,2)</f>
        <v>0</v>
      </c>
      <c r="J678" s="368">
        <v>4.0000000000000003E-5</v>
      </c>
      <c r="K678" s="368">
        <f>J678*G678</f>
        <v>2.2000000000000002E-2</v>
      </c>
      <c r="L678" s="368">
        <v>0</v>
      </c>
      <c r="M678" s="368">
        <f>L678*G678</f>
        <v>0</v>
      </c>
    </row>
    <row r="679" spans="1:13" s="343" customFormat="1" ht="24" outlineLevel="2" x14ac:dyDescent="0.2">
      <c r="A679" s="376">
        <v>90</v>
      </c>
      <c r="B679" s="337" t="s">
        <v>3586</v>
      </c>
      <c r="C679" s="338" t="s">
        <v>4083</v>
      </c>
      <c r="D679" s="339" t="s">
        <v>4084</v>
      </c>
      <c r="E679" s="339" t="s">
        <v>4085</v>
      </c>
      <c r="F679" s="337" t="s">
        <v>26</v>
      </c>
      <c r="G679" s="340">
        <v>125</v>
      </c>
      <c r="H679" s="341"/>
      <c r="I679" s="342">
        <f>ROUND(H679*G679,2)</f>
        <v>0</v>
      </c>
      <c r="J679" s="368">
        <v>3.0000000000000001E-5</v>
      </c>
      <c r="K679" s="368">
        <f>J679*G679</f>
        <v>3.7500000000000003E-3</v>
      </c>
      <c r="L679" s="368">
        <v>0</v>
      </c>
      <c r="M679" s="368">
        <f>L679*G679</f>
        <v>0</v>
      </c>
    </row>
    <row r="680" spans="1:13" s="343" customFormat="1" ht="24" outlineLevel="2" x14ac:dyDescent="0.2">
      <c r="A680" s="376">
        <v>91</v>
      </c>
      <c r="B680" s="337" t="s">
        <v>3586</v>
      </c>
      <c r="C680" s="338" t="s">
        <v>4269</v>
      </c>
      <c r="D680" s="339" t="s">
        <v>4270</v>
      </c>
      <c r="E680" s="339" t="s">
        <v>4271</v>
      </c>
      <c r="F680" s="337" t="s">
        <v>4272</v>
      </c>
      <c r="G680" s="340">
        <v>5</v>
      </c>
      <c r="H680" s="341"/>
      <c r="I680" s="342">
        <f>ROUND(H680*G680,2)</f>
        <v>0</v>
      </c>
      <c r="J680" s="368">
        <v>3.0000000000000001E-5</v>
      </c>
      <c r="K680" s="368">
        <f>J680*G680</f>
        <v>1.5000000000000001E-4</v>
      </c>
      <c r="L680" s="368">
        <v>0</v>
      </c>
      <c r="M680" s="368">
        <f>L680*G680</f>
        <v>0</v>
      </c>
    </row>
    <row r="681" spans="1:13" s="327" customFormat="1" ht="16.5" customHeight="1" outlineLevel="1" x14ac:dyDescent="0.2">
      <c r="A681" s="364"/>
      <c r="B681" s="323"/>
      <c r="C681" s="323"/>
      <c r="D681" s="323" t="s">
        <v>4086</v>
      </c>
      <c r="E681" s="365"/>
      <c r="F681" s="324"/>
      <c r="G681" s="325"/>
      <c r="H681" s="326"/>
      <c r="I681" s="326">
        <f>SUBTOTAL(9,I682:I683)</f>
        <v>0</v>
      </c>
      <c r="K681" s="327">
        <f>SUM(K682:K683)</f>
        <v>0</v>
      </c>
      <c r="M681" s="327">
        <f>SUM(M682:M683)</f>
        <v>0</v>
      </c>
    </row>
    <row r="682" spans="1:13" s="335" customFormat="1" ht="48" outlineLevel="2" x14ac:dyDescent="0.2">
      <c r="A682" s="369">
        <v>92</v>
      </c>
      <c r="B682" s="370" t="s">
        <v>3583</v>
      </c>
      <c r="C682" s="371" t="s">
        <v>4087</v>
      </c>
      <c r="D682" s="372" t="s">
        <v>4088</v>
      </c>
      <c r="E682" s="372" t="s">
        <v>4089</v>
      </c>
      <c r="F682" s="370" t="s">
        <v>2736</v>
      </c>
      <c r="G682" s="373">
        <v>1</v>
      </c>
      <c r="H682" s="374"/>
      <c r="I682" s="375">
        <f>ROUND(H682*G682,2)</f>
        <v>0</v>
      </c>
      <c r="J682" s="367">
        <v>0</v>
      </c>
      <c r="K682" s="367">
        <f>J682*G682</f>
        <v>0</v>
      </c>
      <c r="L682" s="367">
        <v>0</v>
      </c>
      <c r="M682" s="367">
        <f>L682*G682</f>
        <v>0</v>
      </c>
    </row>
    <row r="683" spans="1:13" s="335" customFormat="1" ht="36" outlineLevel="2" x14ac:dyDescent="0.2">
      <c r="A683" s="369">
        <v>93</v>
      </c>
      <c r="B683" s="370" t="s">
        <v>3583</v>
      </c>
      <c r="C683" s="371" t="s">
        <v>4090</v>
      </c>
      <c r="D683" s="372" t="s">
        <v>4091</v>
      </c>
      <c r="E683" s="372" t="s">
        <v>4092</v>
      </c>
      <c r="F683" s="370" t="s">
        <v>2736</v>
      </c>
      <c r="G683" s="373">
        <v>1</v>
      </c>
      <c r="H683" s="374"/>
      <c r="I683" s="375">
        <f>ROUND(H683*G683,2)</f>
        <v>0</v>
      </c>
      <c r="J683" s="367">
        <v>0</v>
      </c>
      <c r="K683" s="367">
        <f>J683*G683</f>
        <v>0</v>
      </c>
      <c r="L683" s="367">
        <v>0</v>
      </c>
      <c r="M683" s="367">
        <f>L683*G683</f>
        <v>0</v>
      </c>
    </row>
    <row r="684" spans="1:13" s="327" customFormat="1" ht="16.5" customHeight="1" outlineLevel="1" x14ac:dyDescent="0.2">
      <c r="A684" s="364"/>
      <c r="B684" s="323"/>
      <c r="C684" s="323"/>
      <c r="D684" s="323" t="s">
        <v>4093</v>
      </c>
      <c r="E684" s="365"/>
      <c r="F684" s="324"/>
      <c r="G684" s="325"/>
      <c r="H684" s="326"/>
      <c r="I684" s="326">
        <f>SUBTOTAL(9,I685:I686)</f>
        <v>0</v>
      </c>
      <c r="K684" s="327">
        <f>SUM(K685:K686)</f>
        <v>0</v>
      </c>
      <c r="M684" s="327">
        <f>SUM(M685:M686)</f>
        <v>0</v>
      </c>
    </row>
    <row r="685" spans="1:13" s="335" customFormat="1" outlineLevel="2" x14ac:dyDescent="0.2">
      <c r="A685" s="369">
        <v>94</v>
      </c>
      <c r="B685" s="370" t="s">
        <v>3583</v>
      </c>
      <c r="C685" s="371" t="s">
        <v>4094</v>
      </c>
      <c r="D685" s="372" t="s">
        <v>4095</v>
      </c>
      <c r="E685" s="372"/>
      <c r="F685" s="370" t="s">
        <v>2736</v>
      </c>
      <c r="G685" s="373">
        <v>1</v>
      </c>
      <c r="H685" s="374"/>
      <c r="I685" s="375">
        <f>ROUND(H685*G685,2)</f>
        <v>0</v>
      </c>
      <c r="J685" s="367">
        <v>0</v>
      </c>
      <c r="K685" s="367">
        <f>J685*G685</f>
        <v>0</v>
      </c>
      <c r="L685" s="367">
        <v>0</v>
      </c>
      <c r="M685" s="367">
        <f>L685*G685</f>
        <v>0</v>
      </c>
    </row>
    <row r="686" spans="1:13" s="335" customFormat="1" outlineLevel="2" x14ac:dyDescent="0.2">
      <c r="A686" s="369">
        <v>95</v>
      </c>
      <c r="B686" s="370" t="s">
        <v>3583</v>
      </c>
      <c r="C686" s="371" t="s">
        <v>4096</v>
      </c>
      <c r="D686" s="372" t="s">
        <v>4097</v>
      </c>
      <c r="E686" s="372"/>
      <c r="F686" s="370" t="s">
        <v>2736</v>
      </c>
      <c r="G686" s="373">
        <v>1</v>
      </c>
      <c r="H686" s="374"/>
      <c r="I686" s="375">
        <f>ROUND(H686*G686,2)</f>
        <v>0</v>
      </c>
      <c r="J686" s="367">
        <v>0</v>
      </c>
      <c r="K686" s="367">
        <f>J686*G686</f>
        <v>0</v>
      </c>
      <c r="L686" s="367">
        <v>0</v>
      </c>
      <c r="M686" s="367">
        <f>L686*G686</f>
        <v>0</v>
      </c>
    </row>
    <row r="687" spans="1:13" s="327" customFormat="1" ht="16.5" customHeight="1" outlineLevel="1" x14ac:dyDescent="0.2">
      <c r="A687" s="364"/>
      <c r="B687" s="323"/>
      <c r="C687" s="323"/>
      <c r="D687" s="323" t="s">
        <v>4098</v>
      </c>
      <c r="E687" s="365"/>
      <c r="F687" s="324"/>
      <c r="G687" s="325"/>
      <c r="H687" s="326"/>
      <c r="I687" s="326">
        <f>SUBTOTAL(9,I688:I689)</f>
        <v>0</v>
      </c>
      <c r="K687" s="327">
        <f>SUM(K688:K689)</f>
        <v>0</v>
      </c>
      <c r="M687" s="327">
        <f>SUM(M688:M689)</f>
        <v>0</v>
      </c>
    </row>
    <row r="688" spans="1:13" s="335" customFormat="1" outlineLevel="2" x14ac:dyDescent="0.2">
      <c r="A688" s="344">
        <v>96</v>
      </c>
      <c r="B688" s="370" t="s">
        <v>3583</v>
      </c>
      <c r="C688" s="371" t="s">
        <v>4099</v>
      </c>
      <c r="D688" s="372" t="s">
        <v>4100</v>
      </c>
      <c r="E688" s="372" t="s">
        <v>4100</v>
      </c>
      <c r="F688" s="370" t="s">
        <v>2736</v>
      </c>
      <c r="G688" s="373">
        <v>164</v>
      </c>
      <c r="H688" s="374"/>
      <c r="I688" s="375">
        <f>ROUND(H688*G688,2)</f>
        <v>0</v>
      </c>
      <c r="J688" s="367">
        <v>0</v>
      </c>
      <c r="K688" s="367">
        <f>J688*G688</f>
        <v>0</v>
      </c>
      <c r="L688" s="367">
        <v>0</v>
      </c>
      <c r="M688" s="367">
        <f>L688*G688</f>
        <v>0</v>
      </c>
    </row>
    <row r="689" spans="1:13" s="335" customFormat="1" outlineLevel="2" x14ac:dyDescent="0.2">
      <c r="A689" s="344">
        <v>97</v>
      </c>
      <c r="B689" s="370" t="s">
        <v>3583</v>
      </c>
      <c r="C689" s="371" t="s">
        <v>4101</v>
      </c>
      <c r="D689" s="372" t="s">
        <v>4102</v>
      </c>
      <c r="E689" s="372" t="s">
        <v>4102</v>
      </c>
      <c r="F689" s="370" t="s">
        <v>2736</v>
      </c>
      <c r="G689" s="373">
        <v>13</v>
      </c>
      <c r="H689" s="374"/>
      <c r="I689" s="375">
        <f>ROUND(H689*G689,2)</f>
        <v>0</v>
      </c>
      <c r="J689" s="367">
        <v>0</v>
      </c>
      <c r="K689" s="367">
        <f>J689*G689</f>
        <v>0</v>
      </c>
      <c r="L689" s="367">
        <v>0</v>
      </c>
      <c r="M689" s="367">
        <f>L689*G689</f>
        <v>0</v>
      </c>
    </row>
    <row r="690" spans="1:13" outlineLevel="1" x14ac:dyDescent="0.2">
      <c r="A690" s="335"/>
    </row>
    <row r="691" spans="1:13" s="363" customFormat="1" ht="15" x14ac:dyDescent="0.25">
      <c r="A691" s="360"/>
      <c r="B691" s="360"/>
      <c r="C691" s="360" t="s">
        <v>4333</v>
      </c>
      <c r="D691" s="361" t="s">
        <v>4273</v>
      </c>
      <c r="E691" s="362"/>
      <c r="F691" s="360"/>
      <c r="G691" s="360"/>
      <c r="H691" s="360"/>
      <c r="I691" s="360">
        <f>SUBTOTAL(9,I692:I744)</f>
        <v>0</v>
      </c>
    </row>
    <row r="692" spans="1:13" s="327" customFormat="1" ht="16.5" customHeight="1" outlineLevel="1" x14ac:dyDescent="0.2">
      <c r="A692" s="322"/>
      <c r="B692" s="323"/>
      <c r="C692" s="323"/>
      <c r="D692" s="323" t="s">
        <v>3847</v>
      </c>
      <c r="E692" s="365"/>
      <c r="F692" s="324"/>
      <c r="G692" s="325"/>
      <c r="H692" s="326"/>
      <c r="I692" s="326">
        <f>SUBTOTAL(9,I693:I702)</f>
        <v>0</v>
      </c>
      <c r="K692" s="327">
        <f>SUM(K693:K704)</f>
        <v>0.10854</v>
      </c>
      <c r="M692" s="327">
        <f>SUM(M693:M704)</f>
        <v>0.20600000000000002</v>
      </c>
    </row>
    <row r="693" spans="1:13" s="335" customFormat="1" outlineLevel="2" x14ac:dyDescent="0.2">
      <c r="A693" s="344">
        <v>1</v>
      </c>
      <c r="B693" s="370" t="s">
        <v>3583</v>
      </c>
      <c r="C693" s="371" t="s">
        <v>3848</v>
      </c>
      <c r="D693" s="372" t="s">
        <v>3849</v>
      </c>
      <c r="E693" s="372"/>
      <c r="F693" s="370" t="s">
        <v>3</v>
      </c>
      <c r="G693" s="373">
        <v>200</v>
      </c>
      <c r="H693" s="374"/>
      <c r="I693" s="375">
        <f t="shared" ref="I693:I702" si="93">ROUND(H693*G693,2)</f>
        <v>0</v>
      </c>
      <c r="J693" s="367">
        <v>0</v>
      </c>
      <c r="K693" s="367">
        <f t="shared" ref="K693:K702" si="94">J693*G693</f>
        <v>0</v>
      </c>
      <c r="L693" s="367">
        <v>1E-3</v>
      </c>
      <c r="M693" s="367">
        <f t="shared" ref="M693:M702" si="95">L693*G693</f>
        <v>0.2</v>
      </c>
    </row>
    <row r="694" spans="1:13" s="335" customFormat="1" ht="24" outlineLevel="2" x14ac:dyDescent="0.2">
      <c r="A694" s="344">
        <v>2</v>
      </c>
      <c r="B694" s="370" t="s">
        <v>3583</v>
      </c>
      <c r="C694" s="371" t="s">
        <v>3858</v>
      </c>
      <c r="D694" s="372" t="s">
        <v>3859</v>
      </c>
      <c r="E694" s="372"/>
      <c r="F694" s="370" t="s">
        <v>3</v>
      </c>
      <c r="G694" s="373">
        <v>2</v>
      </c>
      <c r="H694" s="374"/>
      <c r="I694" s="375">
        <f t="shared" si="93"/>
        <v>0</v>
      </c>
      <c r="J694" s="367">
        <v>1.0000000000000001E-5</v>
      </c>
      <c r="K694" s="367">
        <f t="shared" si="94"/>
        <v>2.0000000000000002E-5</v>
      </c>
      <c r="L694" s="367">
        <v>1E-3</v>
      </c>
      <c r="M694" s="367">
        <f t="shared" si="95"/>
        <v>2E-3</v>
      </c>
    </row>
    <row r="695" spans="1:13" s="335" customFormat="1" ht="24" outlineLevel="2" x14ac:dyDescent="0.2">
      <c r="A695" s="344">
        <v>3</v>
      </c>
      <c r="B695" s="370" t="s">
        <v>3583</v>
      </c>
      <c r="C695" s="371" t="s">
        <v>3860</v>
      </c>
      <c r="D695" s="372" t="s">
        <v>3861</v>
      </c>
      <c r="E695" s="372"/>
      <c r="F695" s="370" t="s">
        <v>3</v>
      </c>
      <c r="G695" s="373">
        <v>1</v>
      </c>
      <c r="H695" s="374"/>
      <c r="I695" s="375">
        <f t="shared" si="93"/>
        <v>0</v>
      </c>
      <c r="J695" s="367">
        <v>2.0000000000000002E-5</v>
      </c>
      <c r="K695" s="367">
        <f t="shared" si="94"/>
        <v>2.0000000000000002E-5</v>
      </c>
      <c r="L695" s="367">
        <v>1E-3</v>
      </c>
      <c r="M695" s="367">
        <f t="shared" si="95"/>
        <v>1E-3</v>
      </c>
    </row>
    <row r="696" spans="1:13" s="335" customFormat="1" ht="24" outlineLevel="2" x14ac:dyDescent="0.2">
      <c r="A696" s="344">
        <v>4</v>
      </c>
      <c r="B696" s="370" t="s">
        <v>3583</v>
      </c>
      <c r="C696" s="371" t="s">
        <v>3866</v>
      </c>
      <c r="D696" s="372" t="s">
        <v>3867</v>
      </c>
      <c r="E696" s="372"/>
      <c r="F696" s="370" t="s">
        <v>3</v>
      </c>
      <c r="G696" s="373">
        <v>2</v>
      </c>
      <c r="H696" s="374"/>
      <c r="I696" s="375">
        <f t="shared" si="93"/>
        <v>0</v>
      </c>
      <c r="J696" s="367">
        <v>2.0000000000000002E-5</v>
      </c>
      <c r="K696" s="367">
        <f t="shared" si="94"/>
        <v>4.0000000000000003E-5</v>
      </c>
      <c r="L696" s="367">
        <v>1E-3</v>
      </c>
      <c r="M696" s="367">
        <f t="shared" si="95"/>
        <v>2E-3</v>
      </c>
    </row>
    <row r="697" spans="1:13" s="335" customFormat="1" ht="24" outlineLevel="2" x14ac:dyDescent="0.2">
      <c r="A697" s="344">
        <v>5</v>
      </c>
      <c r="B697" s="370" t="s">
        <v>3583</v>
      </c>
      <c r="C697" s="371" t="s">
        <v>3868</v>
      </c>
      <c r="D697" s="372" t="s">
        <v>3869</v>
      </c>
      <c r="E697" s="372"/>
      <c r="F697" s="370" t="s">
        <v>3</v>
      </c>
      <c r="G697" s="373">
        <v>1</v>
      </c>
      <c r="H697" s="374"/>
      <c r="I697" s="375">
        <f t="shared" si="93"/>
        <v>0</v>
      </c>
      <c r="J697" s="367">
        <v>2.0000000000000002E-5</v>
      </c>
      <c r="K697" s="367">
        <f t="shared" si="94"/>
        <v>2.0000000000000002E-5</v>
      </c>
      <c r="L697" s="367">
        <v>1E-3</v>
      </c>
      <c r="M697" s="367">
        <f t="shared" si="95"/>
        <v>1E-3</v>
      </c>
    </row>
    <row r="698" spans="1:13" s="343" customFormat="1" outlineLevel="2" x14ac:dyDescent="0.2">
      <c r="A698" s="336">
        <v>6</v>
      </c>
      <c r="B698" s="337" t="s">
        <v>3586</v>
      </c>
      <c r="C698" s="338" t="s">
        <v>3870</v>
      </c>
      <c r="D698" s="339" t="s">
        <v>3871</v>
      </c>
      <c r="E698" s="339"/>
      <c r="F698" s="337" t="s">
        <v>6</v>
      </c>
      <c r="G698" s="340">
        <v>50</v>
      </c>
      <c r="H698" s="341"/>
      <c r="I698" s="342">
        <f t="shared" si="93"/>
        <v>0</v>
      </c>
      <c r="J698" s="368">
        <v>1E-3</v>
      </c>
      <c r="K698" s="368">
        <f t="shared" si="94"/>
        <v>0.05</v>
      </c>
      <c r="L698" s="368">
        <v>0</v>
      </c>
      <c r="M698" s="368">
        <f t="shared" si="95"/>
        <v>0</v>
      </c>
    </row>
    <row r="699" spans="1:13" s="335" customFormat="1" ht="24" outlineLevel="2" x14ac:dyDescent="0.2">
      <c r="A699" s="336">
        <v>7</v>
      </c>
      <c r="B699" s="329" t="s">
        <v>3583</v>
      </c>
      <c r="C699" s="330" t="s">
        <v>389</v>
      </c>
      <c r="D699" s="331" t="s">
        <v>1986</v>
      </c>
      <c r="E699" s="331"/>
      <c r="F699" s="329" t="s">
        <v>4</v>
      </c>
      <c r="G699" s="373">
        <v>0.20599999999999999</v>
      </c>
      <c r="H699" s="333"/>
      <c r="I699" s="334">
        <f t="shared" si="93"/>
        <v>0</v>
      </c>
      <c r="J699" s="367">
        <v>0</v>
      </c>
      <c r="K699" s="367">
        <f t="shared" si="94"/>
        <v>0</v>
      </c>
      <c r="L699" s="367">
        <v>0</v>
      </c>
      <c r="M699" s="367">
        <f t="shared" si="95"/>
        <v>0</v>
      </c>
    </row>
    <row r="700" spans="1:13" s="335" customFormat="1" ht="24" outlineLevel="2" x14ac:dyDescent="0.2">
      <c r="A700" s="336">
        <v>8</v>
      </c>
      <c r="B700" s="329" t="s">
        <v>3583</v>
      </c>
      <c r="C700" s="330" t="s">
        <v>391</v>
      </c>
      <c r="D700" s="331" t="s">
        <v>1953</v>
      </c>
      <c r="E700" s="331"/>
      <c r="F700" s="329" t="s">
        <v>4</v>
      </c>
      <c r="G700" s="373">
        <v>0.20599999999999999</v>
      </c>
      <c r="H700" s="333"/>
      <c r="I700" s="334">
        <f t="shared" si="93"/>
        <v>0</v>
      </c>
      <c r="J700" s="367">
        <v>0</v>
      </c>
      <c r="K700" s="367">
        <f t="shared" si="94"/>
        <v>0</v>
      </c>
      <c r="L700" s="367">
        <v>0</v>
      </c>
      <c r="M700" s="367">
        <f t="shared" si="95"/>
        <v>0</v>
      </c>
    </row>
    <row r="701" spans="1:13" s="335" customFormat="1" ht="24" outlineLevel="2" x14ac:dyDescent="0.2">
      <c r="A701" s="336">
        <v>9</v>
      </c>
      <c r="B701" s="329" t="s">
        <v>3583</v>
      </c>
      <c r="C701" s="330" t="s">
        <v>390</v>
      </c>
      <c r="D701" s="331" t="s">
        <v>1878</v>
      </c>
      <c r="E701" s="331"/>
      <c r="F701" s="329" t="s">
        <v>4</v>
      </c>
      <c r="G701" s="332">
        <f>G700*24</f>
        <v>4.944</v>
      </c>
      <c r="H701" s="333"/>
      <c r="I701" s="334">
        <f t="shared" si="93"/>
        <v>0</v>
      </c>
      <c r="J701" s="367">
        <v>0</v>
      </c>
      <c r="K701" s="367">
        <f t="shared" si="94"/>
        <v>0</v>
      </c>
      <c r="L701" s="367">
        <v>0</v>
      </c>
      <c r="M701" s="367">
        <f t="shared" si="95"/>
        <v>0</v>
      </c>
    </row>
    <row r="702" spans="1:13" s="335" customFormat="1" ht="24" outlineLevel="2" x14ac:dyDescent="0.2">
      <c r="A702" s="336">
        <v>10</v>
      </c>
      <c r="B702" s="329" t="s">
        <v>3583</v>
      </c>
      <c r="C702" s="330" t="s">
        <v>392</v>
      </c>
      <c r="D702" s="331" t="s">
        <v>1966</v>
      </c>
      <c r="E702" s="331"/>
      <c r="F702" s="329" t="s">
        <v>4</v>
      </c>
      <c r="G702" s="373">
        <v>0.20599999999999999</v>
      </c>
      <c r="H702" s="333"/>
      <c r="I702" s="334">
        <f t="shared" si="93"/>
        <v>0</v>
      </c>
      <c r="J702" s="367">
        <v>0</v>
      </c>
      <c r="K702" s="367">
        <f t="shared" si="94"/>
        <v>0</v>
      </c>
      <c r="L702" s="367">
        <v>0</v>
      </c>
      <c r="M702" s="367">
        <f t="shared" si="95"/>
        <v>0</v>
      </c>
    </row>
    <row r="703" spans="1:13" s="327" customFormat="1" ht="16.5" customHeight="1" outlineLevel="1" x14ac:dyDescent="0.2">
      <c r="A703" s="364"/>
      <c r="B703" s="323"/>
      <c r="C703" s="323"/>
      <c r="D703" s="323" t="s">
        <v>4104</v>
      </c>
      <c r="E703" s="365"/>
      <c r="F703" s="324"/>
      <c r="G703" s="325"/>
      <c r="H703" s="326"/>
      <c r="I703" s="326">
        <f>SUBTOTAL(9,I704:I730)</f>
        <v>0</v>
      </c>
      <c r="K703" s="327">
        <f>SUM(K704:K730)</f>
        <v>5.8439999999999999E-2</v>
      </c>
      <c r="M703" s="327">
        <f>SUM(M704:M730)</f>
        <v>0</v>
      </c>
    </row>
    <row r="704" spans="1:13" s="335" customFormat="1" outlineLevel="2" x14ac:dyDescent="0.2">
      <c r="A704" s="369">
        <v>11</v>
      </c>
      <c r="B704" s="370" t="s">
        <v>3583</v>
      </c>
      <c r="C704" s="371" t="s">
        <v>3873</v>
      </c>
      <c r="D704" s="372" t="s">
        <v>3874</v>
      </c>
      <c r="E704" s="372"/>
      <c r="F704" s="370" t="s">
        <v>3</v>
      </c>
      <c r="G704" s="373">
        <v>14</v>
      </c>
      <c r="H704" s="374"/>
      <c r="I704" s="375">
        <f t="shared" ref="I704:I730" si="96">ROUND(H704*G704,2)</f>
        <v>0</v>
      </c>
      <c r="J704" s="367">
        <v>0</v>
      </c>
      <c r="K704" s="367">
        <f t="shared" ref="K704:K730" si="97">J704*G704</f>
        <v>0</v>
      </c>
      <c r="L704" s="367">
        <v>0</v>
      </c>
      <c r="M704" s="367">
        <f t="shared" ref="M704:M730" si="98">L704*G704</f>
        <v>0</v>
      </c>
    </row>
    <row r="705" spans="1:13" s="343" customFormat="1" ht="24" outlineLevel="2" x14ac:dyDescent="0.2">
      <c r="A705" s="376">
        <v>12</v>
      </c>
      <c r="B705" s="337" t="s">
        <v>3586</v>
      </c>
      <c r="C705" s="338" t="s">
        <v>3875</v>
      </c>
      <c r="D705" s="339" t="s">
        <v>3876</v>
      </c>
      <c r="E705" s="339" t="s">
        <v>4105</v>
      </c>
      <c r="F705" s="337" t="s">
        <v>3</v>
      </c>
      <c r="G705" s="340">
        <v>2</v>
      </c>
      <c r="H705" s="341"/>
      <c r="I705" s="342">
        <f t="shared" si="96"/>
        <v>0</v>
      </c>
      <c r="J705" s="368">
        <v>8.0000000000000007E-5</v>
      </c>
      <c r="K705" s="368">
        <f t="shared" si="97"/>
        <v>1.6000000000000001E-4</v>
      </c>
      <c r="L705" s="368">
        <v>0</v>
      </c>
      <c r="M705" s="368">
        <f t="shared" si="98"/>
        <v>0</v>
      </c>
    </row>
    <row r="706" spans="1:13" s="343" customFormat="1" outlineLevel="2" x14ac:dyDescent="0.2">
      <c r="A706" s="376">
        <v>13</v>
      </c>
      <c r="B706" s="337" t="s">
        <v>3586</v>
      </c>
      <c r="C706" s="338" t="s">
        <v>3877</v>
      </c>
      <c r="D706" s="339" t="s">
        <v>3878</v>
      </c>
      <c r="E706" s="339"/>
      <c r="F706" s="337" t="s">
        <v>3</v>
      </c>
      <c r="G706" s="340">
        <v>6</v>
      </c>
      <c r="H706" s="341"/>
      <c r="I706" s="342">
        <f t="shared" si="96"/>
        <v>0</v>
      </c>
      <c r="J706" s="368">
        <v>1.2999999999999999E-4</v>
      </c>
      <c r="K706" s="368">
        <f t="shared" si="97"/>
        <v>7.7999999999999988E-4</v>
      </c>
      <c r="L706" s="368">
        <v>0</v>
      </c>
      <c r="M706" s="368">
        <f t="shared" si="98"/>
        <v>0</v>
      </c>
    </row>
    <row r="707" spans="1:13" s="343" customFormat="1" outlineLevel="2" x14ac:dyDescent="0.2">
      <c r="A707" s="376">
        <v>14</v>
      </c>
      <c r="B707" s="337" t="s">
        <v>3586</v>
      </c>
      <c r="C707" s="338" t="s">
        <v>3879</v>
      </c>
      <c r="D707" s="339" t="s">
        <v>3880</v>
      </c>
      <c r="E707" s="339"/>
      <c r="F707" s="337" t="s">
        <v>3</v>
      </c>
      <c r="G707" s="340">
        <v>6</v>
      </c>
      <c r="H707" s="341"/>
      <c r="I707" s="342">
        <f t="shared" si="96"/>
        <v>0</v>
      </c>
      <c r="J707" s="368">
        <v>3.8999999999999999E-4</v>
      </c>
      <c r="K707" s="368">
        <f t="shared" si="97"/>
        <v>2.3400000000000001E-3</v>
      </c>
      <c r="L707" s="368">
        <v>0</v>
      </c>
      <c r="M707" s="368">
        <f t="shared" si="98"/>
        <v>0</v>
      </c>
    </row>
    <row r="708" spans="1:13" s="335" customFormat="1" outlineLevel="2" x14ac:dyDescent="0.2">
      <c r="A708" s="369">
        <v>15</v>
      </c>
      <c r="B708" s="370" t="s">
        <v>3583</v>
      </c>
      <c r="C708" s="371" t="s">
        <v>3881</v>
      </c>
      <c r="D708" s="372" t="s">
        <v>3882</v>
      </c>
      <c r="E708" s="372"/>
      <c r="F708" s="370" t="s">
        <v>26</v>
      </c>
      <c r="G708" s="373">
        <v>13</v>
      </c>
      <c r="H708" s="374"/>
      <c r="I708" s="375">
        <f t="shared" si="96"/>
        <v>0</v>
      </c>
      <c r="J708" s="367">
        <v>0</v>
      </c>
      <c r="K708" s="367">
        <f t="shared" si="97"/>
        <v>0</v>
      </c>
      <c r="L708" s="367">
        <v>0</v>
      </c>
      <c r="M708" s="367">
        <f t="shared" si="98"/>
        <v>0</v>
      </c>
    </row>
    <row r="709" spans="1:13" s="343" customFormat="1" outlineLevel="2" x14ac:dyDescent="0.2">
      <c r="A709" s="376">
        <v>16</v>
      </c>
      <c r="B709" s="337" t="s">
        <v>3586</v>
      </c>
      <c r="C709" s="338" t="s">
        <v>3883</v>
      </c>
      <c r="D709" s="339" t="s">
        <v>3884</v>
      </c>
      <c r="E709" s="339"/>
      <c r="F709" s="337" t="s">
        <v>26</v>
      </c>
      <c r="G709" s="340">
        <v>9</v>
      </c>
      <c r="H709" s="341"/>
      <c r="I709" s="342">
        <f t="shared" si="96"/>
        <v>0</v>
      </c>
      <c r="J709" s="368">
        <v>3.0000000000000001E-5</v>
      </c>
      <c r="K709" s="368">
        <f t="shared" si="97"/>
        <v>2.7E-4</v>
      </c>
      <c r="L709" s="368">
        <v>0</v>
      </c>
      <c r="M709" s="368">
        <f t="shared" si="98"/>
        <v>0</v>
      </c>
    </row>
    <row r="710" spans="1:13" s="343" customFormat="1" ht="36" outlineLevel="2" x14ac:dyDescent="0.2">
      <c r="A710" s="376">
        <v>17</v>
      </c>
      <c r="B710" s="337" t="s">
        <v>3586</v>
      </c>
      <c r="C710" s="338" t="s">
        <v>3885</v>
      </c>
      <c r="D710" s="339" t="s">
        <v>3886</v>
      </c>
      <c r="E710" s="339" t="s">
        <v>3887</v>
      </c>
      <c r="F710" s="337" t="s">
        <v>26</v>
      </c>
      <c r="G710" s="340">
        <v>2</v>
      </c>
      <c r="H710" s="341"/>
      <c r="I710" s="342">
        <f t="shared" si="96"/>
        <v>0</v>
      </c>
      <c r="J710" s="368">
        <v>0</v>
      </c>
      <c r="K710" s="368">
        <f t="shared" si="97"/>
        <v>0</v>
      </c>
      <c r="L710" s="368">
        <v>0</v>
      </c>
      <c r="M710" s="368">
        <f t="shared" si="98"/>
        <v>0</v>
      </c>
    </row>
    <row r="711" spans="1:13" s="343" customFormat="1" ht="36" outlineLevel="2" x14ac:dyDescent="0.2">
      <c r="A711" s="376">
        <v>18</v>
      </c>
      <c r="B711" s="337" t="s">
        <v>3586</v>
      </c>
      <c r="C711" s="338" t="s">
        <v>3888</v>
      </c>
      <c r="D711" s="339" t="s">
        <v>3889</v>
      </c>
      <c r="E711" s="339" t="s">
        <v>3890</v>
      </c>
      <c r="F711" s="337" t="s">
        <v>26</v>
      </c>
      <c r="G711" s="340">
        <v>2</v>
      </c>
      <c r="H711" s="341"/>
      <c r="I711" s="342">
        <f t="shared" si="96"/>
        <v>0</v>
      </c>
      <c r="J711" s="368">
        <v>0</v>
      </c>
      <c r="K711" s="368">
        <f t="shared" si="97"/>
        <v>0</v>
      </c>
      <c r="L711" s="368">
        <v>0</v>
      </c>
      <c r="M711" s="368">
        <f t="shared" si="98"/>
        <v>0</v>
      </c>
    </row>
    <row r="712" spans="1:13" s="335" customFormat="1" outlineLevel="2" x14ac:dyDescent="0.2">
      <c r="A712" s="369">
        <v>19</v>
      </c>
      <c r="B712" s="370" t="s">
        <v>3583</v>
      </c>
      <c r="C712" s="371" t="s">
        <v>3891</v>
      </c>
      <c r="D712" s="372" t="s">
        <v>3892</v>
      </c>
      <c r="E712" s="372"/>
      <c r="F712" s="370" t="s">
        <v>26</v>
      </c>
      <c r="G712" s="373">
        <v>2</v>
      </c>
      <c r="H712" s="374"/>
      <c r="I712" s="375">
        <f t="shared" si="96"/>
        <v>0</v>
      </c>
      <c r="J712" s="367">
        <v>0</v>
      </c>
      <c r="K712" s="367">
        <f t="shared" si="97"/>
        <v>0</v>
      </c>
      <c r="L712" s="367">
        <v>0</v>
      </c>
      <c r="M712" s="367">
        <f t="shared" si="98"/>
        <v>0</v>
      </c>
    </row>
    <row r="713" spans="1:13" s="343" customFormat="1" ht="24" outlineLevel="2" x14ac:dyDescent="0.2">
      <c r="A713" s="376">
        <v>20</v>
      </c>
      <c r="B713" s="337" t="s">
        <v>3586</v>
      </c>
      <c r="C713" s="338" t="s">
        <v>3893</v>
      </c>
      <c r="D713" s="339" t="s">
        <v>3894</v>
      </c>
      <c r="E713" s="339"/>
      <c r="F713" s="337" t="s">
        <v>26</v>
      </c>
      <c r="G713" s="340">
        <v>2</v>
      </c>
      <c r="H713" s="341"/>
      <c r="I713" s="342">
        <f t="shared" si="96"/>
        <v>0</v>
      </c>
      <c r="J713" s="368">
        <v>1.3999999999999999E-4</v>
      </c>
      <c r="K713" s="368">
        <f t="shared" si="97"/>
        <v>2.7999999999999998E-4</v>
      </c>
      <c r="L713" s="368">
        <v>0</v>
      </c>
      <c r="M713" s="368">
        <f t="shared" si="98"/>
        <v>0</v>
      </c>
    </row>
    <row r="714" spans="1:13" s="335" customFormat="1" ht="24" outlineLevel="2" x14ac:dyDescent="0.2">
      <c r="A714" s="369">
        <v>21</v>
      </c>
      <c r="B714" s="370" t="s">
        <v>3583</v>
      </c>
      <c r="C714" s="371" t="s">
        <v>4274</v>
      </c>
      <c r="D714" s="372" t="s">
        <v>4275</v>
      </c>
      <c r="E714" s="372"/>
      <c r="F714" s="370" t="s">
        <v>3</v>
      </c>
      <c r="G714" s="373">
        <v>35</v>
      </c>
      <c r="H714" s="374"/>
      <c r="I714" s="375">
        <f t="shared" si="96"/>
        <v>0</v>
      </c>
      <c r="J714" s="367">
        <v>0</v>
      </c>
      <c r="K714" s="367">
        <f t="shared" si="97"/>
        <v>0</v>
      </c>
      <c r="L714" s="367">
        <v>0</v>
      </c>
      <c r="M714" s="367">
        <f t="shared" si="98"/>
        <v>0</v>
      </c>
    </row>
    <row r="715" spans="1:13" s="343" customFormat="1" outlineLevel="2" x14ac:dyDescent="0.2">
      <c r="A715" s="376">
        <v>22</v>
      </c>
      <c r="B715" s="337" t="s">
        <v>3586</v>
      </c>
      <c r="C715" s="338" t="s">
        <v>4276</v>
      </c>
      <c r="D715" s="339" t="s">
        <v>4277</v>
      </c>
      <c r="E715" s="339"/>
      <c r="F715" s="337" t="s">
        <v>3</v>
      </c>
      <c r="G715" s="340">
        <v>35</v>
      </c>
      <c r="H715" s="341"/>
      <c r="I715" s="342">
        <f t="shared" si="96"/>
        <v>0</v>
      </c>
      <c r="J715" s="368">
        <v>5.0000000000000002E-5</v>
      </c>
      <c r="K715" s="368">
        <f t="shared" si="97"/>
        <v>1.75E-3</v>
      </c>
      <c r="L715" s="368">
        <v>0</v>
      </c>
      <c r="M715" s="368">
        <f t="shared" si="98"/>
        <v>0</v>
      </c>
    </row>
    <row r="716" spans="1:13" s="335" customFormat="1" ht="24" outlineLevel="2" x14ac:dyDescent="0.2">
      <c r="A716" s="369">
        <v>23</v>
      </c>
      <c r="B716" s="370" t="s">
        <v>3583</v>
      </c>
      <c r="C716" s="371" t="s">
        <v>3909</v>
      </c>
      <c r="D716" s="372" t="s">
        <v>3910</v>
      </c>
      <c r="E716" s="372"/>
      <c r="F716" s="370" t="s">
        <v>3</v>
      </c>
      <c r="G716" s="373">
        <v>25</v>
      </c>
      <c r="H716" s="374"/>
      <c r="I716" s="375">
        <f t="shared" si="96"/>
        <v>0</v>
      </c>
      <c r="J716" s="367">
        <v>0</v>
      </c>
      <c r="K716" s="367">
        <f t="shared" si="97"/>
        <v>0</v>
      </c>
      <c r="L716" s="367">
        <v>0</v>
      </c>
      <c r="M716" s="367">
        <f t="shared" si="98"/>
        <v>0</v>
      </c>
    </row>
    <row r="717" spans="1:13" s="343" customFormat="1" outlineLevel="2" x14ac:dyDescent="0.2">
      <c r="A717" s="376">
        <v>24</v>
      </c>
      <c r="B717" s="337" t="s">
        <v>3586</v>
      </c>
      <c r="C717" s="338" t="s">
        <v>3911</v>
      </c>
      <c r="D717" s="339" t="s">
        <v>3912</v>
      </c>
      <c r="E717" s="339"/>
      <c r="F717" s="337" t="s">
        <v>3</v>
      </c>
      <c r="G717" s="340">
        <v>25</v>
      </c>
      <c r="H717" s="341"/>
      <c r="I717" s="342">
        <f t="shared" si="96"/>
        <v>0</v>
      </c>
      <c r="J717" s="368">
        <v>6.9999999999999994E-5</v>
      </c>
      <c r="K717" s="368">
        <f t="shared" si="97"/>
        <v>1.7499999999999998E-3</v>
      </c>
      <c r="L717" s="368">
        <v>0</v>
      </c>
      <c r="M717" s="368">
        <f t="shared" si="98"/>
        <v>0</v>
      </c>
    </row>
    <row r="718" spans="1:13" s="335" customFormat="1" ht="24" outlineLevel="2" x14ac:dyDescent="0.2">
      <c r="A718" s="369">
        <v>25</v>
      </c>
      <c r="B718" s="370" t="s">
        <v>3583</v>
      </c>
      <c r="C718" s="371" t="s">
        <v>3913</v>
      </c>
      <c r="D718" s="372" t="s">
        <v>3914</v>
      </c>
      <c r="E718" s="372"/>
      <c r="F718" s="370" t="s">
        <v>3</v>
      </c>
      <c r="G718" s="373">
        <v>75</v>
      </c>
      <c r="H718" s="374"/>
      <c r="I718" s="375">
        <f t="shared" si="96"/>
        <v>0</v>
      </c>
      <c r="J718" s="367">
        <v>0</v>
      </c>
      <c r="K718" s="367">
        <f t="shared" si="97"/>
        <v>0</v>
      </c>
      <c r="L718" s="367">
        <v>0</v>
      </c>
      <c r="M718" s="367">
        <f t="shared" si="98"/>
        <v>0</v>
      </c>
    </row>
    <row r="719" spans="1:13" s="343" customFormat="1" outlineLevel="2" x14ac:dyDescent="0.2">
      <c r="A719" s="376">
        <v>26</v>
      </c>
      <c r="B719" s="337" t="s">
        <v>3586</v>
      </c>
      <c r="C719" s="338" t="s">
        <v>3915</v>
      </c>
      <c r="D719" s="339" t="s">
        <v>3916</v>
      </c>
      <c r="E719" s="339"/>
      <c r="F719" s="337" t="s">
        <v>3</v>
      </c>
      <c r="G719" s="340">
        <v>75</v>
      </c>
      <c r="H719" s="341"/>
      <c r="I719" s="342">
        <f t="shared" si="96"/>
        <v>0</v>
      </c>
      <c r="J719" s="368">
        <v>1.2E-4</v>
      </c>
      <c r="K719" s="368">
        <f t="shared" si="97"/>
        <v>9.0000000000000011E-3</v>
      </c>
      <c r="L719" s="368">
        <v>0</v>
      </c>
      <c r="M719" s="368">
        <f t="shared" si="98"/>
        <v>0</v>
      </c>
    </row>
    <row r="720" spans="1:13" s="335" customFormat="1" ht="24" outlineLevel="2" x14ac:dyDescent="0.2">
      <c r="A720" s="369">
        <v>27</v>
      </c>
      <c r="B720" s="370" t="s">
        <v>3583</v>
      </c>
      <c r="C720" s="371" t="s">
        <v>3917</v>
      </c>
      <c r="D720" s="372" t="s">
        <v>3918</v>
      </c>
      <c r="E720" s="372"/>
      <c r="F720" s="370" t="s">
        <v>3</v>
      </c>
      <c r="G720" s="373">
        <v>200</v>
      </c>
      <c r="H720" s="374"/>
      <c r="I720" s="375">
        <f t="shared" si="96"/>
        <v>0</v>
      </c>
      <c r="J720" s="367">
        <v>0</v>
      </c>
      <c r="K720" s="367">
        <f t="shared" si="97"/>
        <v>0</v>
      </c>
      <c r="L720" s="367">
        <v>0</v>
      </c>
      <c r="M720" s="367">
        <f t="shared" si="98"/>
        <v>0</v>
      </c>
    </row>
    <row r="721" spans="1:13" s="343" customFormat="1" outlineLevel="2" x14ac:dyDescent="0.2">
      <c r="A721" s="376">
        <v>28</v>
      </c>
      <c r="B721" s="337" t="s">
        <v>3586</v>
      </c>
      <c r="C721" s="338" t="s">
        <v>3919</v>
      </c>
      <c r="D721" s="339" t="s">
        <v>3920</v>
      </c>
      <c r="E721" s="339"/>
      <c r="F721" s="337" t="s">
        <v>3</v>
      </c>
      <c r="G721" s="340">
        <v>200</v>
      </c>
      <c r="H721" s="341"/>
      <c r="I721" s="342">
        <f t="shared" si="96"/>
        <v>0</v>
      </c>
      <c r="J721" s="368">
        <v>1.7000000000000001E-4</v>
      </c>
      <c r="K721" s="368">
        <f t="shared" si="97"/>
        <v>3.4000000000000002E-2</v>
      </c>
      <c r="L721" s="368">
        <v>0</v>
      </c>
      <c r="M721" s="368">
        <f t="shared" si="98"/>
        <v>0</v>
      </c>
    </row>
    <row r="722" spans="1:13" s="335" customFormat="1" ht="24" outlineLevel="2" x14ac:dyDescent="0.2">
      <c r="A722" s="369">
        <v>29</v>
      </c>
      <c r="B722" s="370" t="s">
        <v>3583</v>
      </c>
      <c r="C722" s="371" t="s">
        <v>3927</v>
      </c>
      <c r="D722" s="372" t="s">
        <v>3928</v>
      </c>
      <c r="E722" s="372"/>
      <c r="F722" s="370" t="s">
        <v>3</v>
      </c>
      <c r="G722" s="373">
        <v>15</v>
      </c>
      <c r="H722" s="374"/>
      <c r="I722" s="375">
        <f t="shared" si="96"/>
        <v>0</v>
      </c>
      <c r="J722" s="367">
        <v>0</v>
      </c>
      <c r="K722" s="367">
        <f t="shared" si="97"/>
        <v>0</v>
      </c>
      <c r="L722" s="367">
        <v>0</v>
      </c>
      <c r="M722" s="367">
        <f t="shared" si="98"/>
        <v>0</v>
      </c>
    </row>
    <row r="723" spans="1:13" s="343" customFormat="1" outlineLevel="2" x14ac:dyDescent="0.2">
      <c r="A723" s="376">
        <v>30</v>
      </c>
      <c r="B723" s="337" t="s">
        <v>3586</v>
      </c>
      <c r="C723" s="338" t="s">
        <v>3929</v>
      </c>
      <c r="D723" s="339" t="s">
        <v>3930</v>
      </c>
      <c r="E723" s="339"/>
      <c r="F723" s="337" t="s">
        <v>3</v>
      </c>
      <c r="G723" s="340">
        <v>15</v>
      </c>
      <c r="H723" s="341"/>
      <c r="I723" s="342">
        <f t="shared" si="96"/>
        <v>0</v>
      </c>
      <c r="J723" s="368">
        <v>3.4000000000000002E-4</v>
      </c>
      <c r="K723" s="368">
        <f t="shared" si="97"/>
        <v>5.1000000000000004E-3</v>
      </c>
      <c r="L723" s="368">
        <v>0</v>
      </c>
      <c r="M723" s="368">
        <f t="shared" si="98"/>
        <v>0</v>
      </c>
    </row>
    <row r="724" spans="1:13" s="335" customFormat="1" outlineLevel="2" x14ac:dyDescent="0.2">
      <c r="A724" s="369">
        <v>31</v>
      </c>
      <c r="B724" s="370" t="s">
        <v>3583</v>
      </c>
      <c r="C724" s="371" t="s">
        <v>3584</v>
      </c>
      <c r="D724" s="372" t="s">
        <v>4278</v>
      </c>
      <c r="E724" s="372"/>
      <c r="F724" s="370" t="s">
        <v>26</v>
      </c>
      <c r="G724" s="373">
        <v>1</v>
      </c>
      <c r="H724" s="374"/>
      <c r="I724" s="375">
        <f t="shared" si="96"/>
        <v>0</v>
      </c>
      <c r="J724" s="367">
        <v>0</v>
      </c>
      <c r="K724" s="367">
        <f t="shared" si="97"/>
        <v>0</v>
      </c>
      <c r="L724" s="367">
        <v>0</v>
      </c>
      <c r="M724" s="367">
        <f t="shared" si="98"/>
        <v>0</v>
      </c>
    </row>
    <row r="725" spans="1:13" s="343" customFormat="1" ht="72" outlineLevel="2" x14ac:dyDescent="0.2">
      <c r="A725" s="376">
        <v>32</v>
      </c>
      <c r="B725" s="337" t="s">
        <v>3586</v>
      </c>
      <c r="C725" s="338" t="s">
        <v>4279</v>
      </c>
      <c r="D725" s="339" t="s">
        <v>4280</v>
      </c>
      <c r="E725" s="339" t="s">
        <v>4281</v>
      </c>
      <c r="F725" s="337" t="s">
        <v>26</v>
      </c>
      <c r="G725" s="340">
        <v>1</v>
      </c>
      <c r="H725" s="341"/>
      <c r="I725" s="342">
        <f t="shared" si="96"/>
        <v>0</v>
      </c>
      <c r="J725" s="368">
        <v>3.0100000000000001E-3</v>
      </c>
      <c r="K725" s="368">
        <f t="shared" si="97"/>
        <v>3.0100000000000001E-3</v>
      </c>
      <c r="L725" s="368">
        <v>0</v>
      </c>
      <c r="M725" s="368">
        <f t="shared" si="98"/>
        <v>0</v>
      </c>
    </row>
    <row r="726" spans="1:13" s="335" customFormat="1" ht="24" outlineLevel="2" x14ac:dyDescent="0.2">
      <c r="A726" s="369">
        <v>33</v>
      </c>
      <c r="B726" s="370" t="s">
        <v>3583</v>
      </c>
      <c r="C726" s="371" t="s">
        <v>3969</v>
      </c>
      <c r="D726" s="372" t="s">
        <v>3970</v>
      </c>
      <c r="E726" s="372"/>
      <c r="F726" s="370" t="s">
        <v>26</v>
      </c>
      <c r="G726" s="373">
        <v>9</v>
      </c>
      <c r="H726" s="374"/>
      <c r="I726" s="375">
        <f t="shared" si="96"/>
        <v>0</v>
      </c>
      <c r="J726" s="367">
        <v>0</v>
      </c>
      <c r="K726" s="367">
        <f t="shared" si="97"/>
        <v>0</v>
      </c>
      <c r="L726" s="367">
        <v>0</v>
      </c>
      <c r="M726" s="367">
        <f t="shared" si="98"/>
        <v>0</v>
      </c>
    </row>
    <row r="727" spans="1:13" s="343" customFormat="1" ht="120" outlineLevel="2" x14ac:dyDescent="0.2">
      <c r="A727" s="376">
        <v>34</v>
      </c>
      <c r="B727" s="337" t="s">
        <v>3586</v>
      </c>
      <c r="C727" s="338" t="s">
        <v>3971</v>
      </c>
      <c r="D727" s="339" t="s">
        <v>4282</v>
      </c>
      <c r="E727" s="339" t="s">
        <v>3973</v>
      </c>
      <c r="F727" s="337" t="s">
        <v>26</v>
      </c>
      <c r="G727" s="340">
        <v>9</v>
      </c>
      <c r="H727" s="341"/>
      <c r="I727" s="342">
        <f t="shared" si="96"/>
        <v>0</v>
      </c>
      <c r="J727" s="368">
        <v>0</v>
      </c>
      <c r="K727" s="368">
        <f t="shared" si="97"/>
        <v>0</v>
      </c>
      <c r="L727" s="368">
        <v>0</v>
      </c>
      <c r="M727" s="368">
        <f t="shared" si="98"/>
        <v>0</v>
      </c>
    </row>
    <row r="728" spans="1:13" s="439" customFormat="1" outlineLevel="2" x14ac:dyDescent="0.2">
      <c r="A728" s="431">
        <v>35</v>
      </c>
      <c r="B728" s="432" t="s">
        <v>3583</v>
      </c>
      <c r="C728" s="433" t="s">
        <v>4002</v>
      </c>
      <c r="D728" s="434" t="s">
        <v>4003</v>
      </c>
      <c r="E728" s="434"/>
      <c r="F728" s="432" t="s">
        <v>26</v>
      </c>
      <c r="G728" s="435">
        <v>10</v>
      </c>
      <c r="H728" s="436"/>
      <c r="I728" s="437">
        <f t="shared" si="96"/>
        <v>0</v>
      </c>
      <c r="J728" s="438">
        <v>0</v>
      </c>
      <c r="K728" s="438">
        <f t="shared" si="97"/>
        <v>0</v>
      </c>
      <c r="L728" s="438">
        <v>0</v>
      </c>
      <c r="M728" s="438">
        <f t="shared" si="98"/>
        <v>0</v>
      </c>
    </row>
    <row r="729" spans="1:13" s="421" customFormat="1" ht="48" outlineLevel="2" x14ac:dyDescent="0.2">
      <c r="A729" s="413">
        <v>36</v>
      </c>
      <c r="B729" s="414" t="s">
        <v>3586</v>
      </c>
      <c r="C729" s="415" t="s">
        <v>4007</v>
      </c>
      <c r="D729" s="416" t="s">
        <v>4008</v>
      </c>
      <c r="E729" s="416" t="s">
        <v>4009</v>
      </c>
      <c r="F729" s="414" t="s">
        <v>26</v>
      </c>
      <c r="G729" s="417">
        <v>2</v>
      </c>
      <c r="H729" s="418"/>
      <c r="I729" s="419">
        <f t="shared" si="96"/>
        <v>0</v>
      </c>
      <c r="J729" s="420">
        <v>0</v>
      </c>
      <c r="K729" s="420">
        <f t="shared" si="97"/>
        <v>0</v>
      </c>
      <c r="L729" s="420">
        <v>0</v>
      </c>
      <c r="M729" s="420">
        <f t="shared" si="98"/>
        <v>0</v>
      </c>
    </row>
    <row r="730" spans="1:13" s="421" customFormat="1" ht="60" outlineLevel="2" x14ac:dyDescent="0.2">
      <c r="A730" s="413">
        <v>37</v>
      </c>
      <c r="B730" s="414" t="s">
        <v>3586</v>
      </c>
      <c r="C730" s="415" t="s">
        <v>3996</v>
      </c>
      <c r="D730" s="416" t="s">
        <v>4283</v>
      </c>
      <c r="E730" s="416" t="s">
        <v>4284</v>
      </c>
      <c r="F730" s="414" t="s">
        <v>26</v>
      </c>
      <c r="G730" s="417">
        <v>8</v>
      </c>
      <c r="H730" s="418"/>
      <c r="I730" s="419">
        <f t="shared" si="96"/>
        <v>0</v>
      </c>
      <c r="J730" s="420">
        <v>0</v>
      </c>
      <c r="K730" s="420">
        <f t="shared" si="97"/>
        <v>0</v>
      </c>
      <c r="L730" s="420">
        <v>0</v>
      </c>
      <c r="M730" s="420">
        <f t="shared" si="98"/>
        <v>0</v>
      </c>
    </row>
    <row r="731" spans="1:13" s="327" customFormat="1" ht="16.5" customHeight="1" outlineLevel="1" x14ac:dyDescent="0.2">
      <c r="A731" s="364"/>
      <c r="B731" s="323"/>
      <c r="C731" s="323"/>
      <c r="D731" s="323" t="s">
        <v>4069</v>
      </c>
      <c r="E731" s="365"/>
      <c r="F731" s="324"/>
      <c r="G731" s="325"/>
      <c r="H731" s="326"/>
      <c r="I731" s="326">
        <f>SUBTOTAL(9,I732:I738)</f>
        <v>0</v>
      </c>
      <c r="K731" s="327">
        <f>SUM(K732:K738)</f>
        <v>6.7000000000000002E-3</v>
      </c>
      <c r="M731" s="327">
        <f>SUM(M732:M738)</f>
        <v>0</v>
      </c>
    </row>
    <row r="732" spans="1:13" s="335" customFormat="1" outlineLevel="2" x14ac:dyDescent="0.2">
      <c r="A732" s="369">
        <v>38</v>
      </c>
      <c r="B732" s="370" t="s">
        <v>3583</v>
      </c>
      <c r="C732" s="371" t="s">
        <v>4070</v>
      </c>
      <c r="D732" s="372" t="s">
        <v>4071</v>
      </c>
      <c r="E732" s="372"/>
      <c r="F732" s="370" t="s">
        <v>24</v>
      </c>
      <c r="G732" s="373">
        <v>3</v>
      </c>
      <c r="H732" s="374"/>
      <c r="I732" s="375">
        <f t="shared" ref="I732:I738" si="99">ROUND(H732*G732,2)</f>
        <v>0</v>
      </c>
      <c r="J732" s="367">
        <v>0</v>
      </c>
      <c r="K732" s="367">
        <f t="shared" ref="K732:K738" si="100">J732*G732</f>
        <v>0</v>
      </c>
      <c r="L732" s="367">
        <v>0</v>
      </c>
      <c r="M732" s="367">
        <f t="shared" ref="M732:M738" si="101">L732*G732</f>
        <v>0</v>
      </c>
    </row>
    <row r="733" spans="1:13" s="343" customFormat="1" ht="24" outlineLevel="2" x14ac:dyDescent="0.2">
      <c r="A733" s="376">
        <v>39</v>
      </c>
      <c r="B733" s="337" t="s">
        <v>3586</v>
      </c>
      <c r="C733" s="338" t="s">
        <v>4072</v>
      </c>
      <c r="D733" s="339" t="s">
        <v>4195</v>
      </c>
      <c r="E733" s="339" t="s">
        <v>4196</v>
      </c>
      <c r="F733" s="337" t="s">
        <v>26</v>
      </c>
      <c r="G733" s="340">
        <v>3</v>
      </c>
      <c r="H733" s="341"/>
      <c r="I733" s="342">
        <f t="shared" si="99"/>
        <v>0</v>
      </c>
      <c r="J733" s="368">
        <v>0</v>
      </c>
      <c r="K733" s="368">
        <f t="shared" si="100"/>
        <v>0</v>
      </c>
      <c r="L733" s="368">
        <v>0</v>
      </c>
      <c r="M733" s="368">
        <f t="shared" si="101"/>
        <v>0</v>
      </c>
    </row>
    <row r="734" spans="1:13" s="335" customFormat="1" outlineLevel="2" x14ac:dyDescent="0.2">
      <c r="A734" s="369">
        <v>40</v>
      </c>
      <c r="B734" s="370" t="s">
        <v>3583</v>
      </c>
      <c r="C734" s="371" t="s">
        <v>4074</v>
      </c>
      <c r="D734" s="372" t="s">
        <v>4075</v>
      </c>
      <c r="E734" s="372"/>
      <c r="F734" s="370" t="s">
        <v>2736</v>
      </c>
      <c r="G734" s="373">
        <v>1</v>
      </c>
      <c r="H734" s="374"/>
      <c r="I734" s="375">
        <f t="shared" si="99"/>
        <v>0</v>
      </c>
      <c r="J734" s="367">
        <v>0</v>
      </c>
      <c r="K734" s="367">
        <f t="shared" si="100"/>
        <v>0</v>
      </c>
      <c r="L734" s="367">
        <v>0</v>
      </c>
      <c r="M734" s="367">
        <f t="shared" si="101"/>
        <v>0</v>
      </c>
    </row>
    <row r="735" spans="1:13" s="343" customFormat="1" outlineLevel="2" x14ac:dyDescent="0.2">
      <c r="A735" s="376">
        <v>41</v>
      </c>
      <c r="B735" s="337" t="s">
        <v>3586</v>
      </c>
      <c r="C735" s="338" t="s">
        <v>4076</v>
      </c>
      <c r="D735" s="339" t="s">
        <v>4077</v>
      </c>
      <c r="E735" s="339"/>
      <c r="F735" s="337" t="s">
        <v>26</v>
      </c>
      <c r="G735" s="340">
        <v>3</v>
      </c>
      <c r="H735" s="341"/>
      <c r="I735" s="342">
        <f t="shared" si="99"/>
        <v>0</v>
      </c>
      <c r="J735" s="368">
        <v>1.1000000000000001E-3</v>
      </c>
      <c r="K735" s="368">
        <f t="shared" si="100"/>
        <v>3.3E-3</v>
      </c>
      <c r="L735" s="368">
        <v>0</v>
      </c>
      <c r="M735" s="368">
        <f t="shared" si="101"/>
        <v>0</v>
      </c>
    </row>
    <row r="736" spans="1:13" s="343" customFormat="1" outlineLevel="2" x14ac:dyDescent="0.2">
      <c r="A736" s="376">
        <v>42</v>
      </c>
      <c r="B736" s="337" t="s">
        <v>3586</v>
      </c>
      <c r="C736" s="338" t="s">
        <v>4078</v>
      </c>
      <c r="D736" s="339" t="s">
        <v>4079</v>
      </c>
      <c r="E736" s="339"/>
      <c r="F736" s="337" t="s">
        <v>26</v>
      </c>
      <c r="G736" s="340">
        <v>1</v>
      </c>
      <c r="H736" s="341"/>
      <c r="I736" s="342">
        <f t="shared" si="99"/>
        <v>0</v>
      </c>
      <c r="J736" s="368">
        <v>1.4E-3</v>
      </c>
      <c r="K736" s="368">
        <f t="shared" si="100"/>
        <v>1.4E-3</v>
      </c>
      <c r="L736" s="368">
        <v>0</v>
      </c>
      <c r="M736" s="368">
        <f t="shared" si="101"/>
        <v>0</v>
      </c>
    </row>
    <row r="737" spans="1:13" s="343" customFormat="1" ht="24" outlineLevel="2" x14ac:dyDescent="0.2">
      <c r="A737" s="376">
        <v>43</v>
      </c>
      <c r="B737" s="337" t="s">
        <v>3586</v>
      </c>
      <c r="C737" s="338" t="s">
        <v>4080</v>
      </c>
      <c r="D737" s="339" t="s">
        <v>4081</v>
      </c>
      <c r="E737" s="339" t="s">
        <v>4197</v>
      </c>
      <c r="F737" s="337" t="s">
        <v>26</v>
      </c>
      <c r="G737" s="340">
        <v>35</v>
      </c>
      <c r="H737" s="341"/>
      <c r="I737" s="342">
        <f t="shared" si="99"/>
        <v>0</v>
      </c>
      <c r="J737" s="368">
        <v>4.0000000000000003E-5</v>
      </c>
      <c r="K737" s="368">
        <f t="shared" si="100"/>
        <v>1.4000000000000002E-3</v>
      </c>
      <c r="L737" s="368">
        <v>0</v>
      </c>
      <c r="M737" s="368">
        <f t="shared" si="101"/>
        <v>0</v>
      </c>
    </row>
    <row r="738" spans="1:13" s="343" customFormat="1" ht="24" outlineLevel="2" x14ac:dyDescent="0.2">
      <c r="A738" s="376">
        <v>44</v>
      </c>
      <c r="B738" s="337" t="s">
        <v>3586</v>
      </c>
      <c r="C738" s="338" t="s">
        <v>4083</v>
      </c>
      <c r="D738" s="339" t="s">
        <v>4084</v>
      </c>
      <c r="E738" s="339" t="s">
        <v>4085</v>
      </c>
      <c r="F738" s="337" t="s">
        <v>26</v>
      </c>
      <c r="G738" s="340">
        <v>20</v>
      </c>
      <c r="H738" s="341"/>
      <c r="I738" s="342">
        <f t="shared" si="99"/>
        <v>0</v>
      </c>
      <c r="J738" s="368">
        <v>3.0000000000000001E-5</v>
      </c>
      <c r="K738" s="368">
        <f t="shared" si="100"/>
        <v>6.0000000000000006E-4</v>
      </c>
      <c r="L738" s="368">
        <v>0</v>
      </c>
      <c r="M738" s="368">
        <f t="shared" si="101"/>
        <v>0</v>
      </c>
    </row>
    <row r="739" spans="1:13" s="327" customFormat="1" ht="16.5" customHeight="1" outlineLevel="1" x14ac:dyDescent="0.2">
      <c r="A739" s="364"/>
      <c r="B739" s="323"/>
      <c r="C739" s="323"/>
      <c r="D739" s="323" t="s">
        <v>4086</v>
      </c>
      <c r="E739" s="365"/>
      <c r="F739" s="324"/>
      <c r="G739" s="325"/>
      <c r="H739" s="326"/>
      <c r="I739" s="326">
        <f>SUBTOTAL(9,I740)</f>
        <v>0</v>
      </c>
      <c r="K739" s="327">
        <f>SUM(K740:K740)</f>
        <v>0</v>
      </c>
      <c r="M739" s="327">
        <f>SUM(M740:M740)</f>
        <v>0</v>
      </c>
    </row>
    <row r="740" spans="1:13" s="335" customFormat="1" ht="48" outlineLevel="2" x14ac:dyDescent="0.2">
      <c r="A740" s="369">
        <v>45</v>
      </c>
      <c r="B740" s="370" t="s">
        <v>3583</v>
      </c>
      <c r="C740" s="371" t="s">
        <v>4087</v>
      </c>
      <c r="D740" s="372" t="s">
        <v>4088</v>
      </c>
      <c r="E740" s="372" t="s">
        <v>4089</v>
      </c>
      <c r="F740" s="370" t="s">
        <v>2736</v>
      </c>
      <c r="G740" s="373">
        <v>1</v>
      </c>
      <c r="H740" s="374"/>
      <c r="I740" s="375">
        <f>ROUND(H740*G740,2)</f>
        <v>0</v>
      </c>
      <c r="J740" s="367">
        <v>0</v>
      </c>
      <c r="K740" s="367">
        <f>J740*G740</f>
        <v>0</v>
      </c>
      <c r="L740" s="367">
        <v>0</v>
      </c>
      <c r="M740" s="367">
        <f>L740*G740</f>
        <v>0</v>
      </c>
    </row>
    <row r="741" spans="1:13" s="327" customFormat="1" ht="16.5" customHeight="1" outlineLevel="1" x14ac:dyDescent="0.2">
      <c r="A741" s="364"/>
      <c r="B741" s="323"/>
      <c r="C741" s="323"/>
      <c r="D741" s="323" t="s">
        <v>4098</v>
      </c>
      <c r="E741" s="365"/>
      <c r="F741" s="324"/>
      <c r="G741" s="325"/>
      <c r="H741" s="326"/>
      <c r="I741" s="326">
        <f>SUBTOTAL(9,I742:I743)</f>
        <v>0</v>
      </c>
      <c r="K741" s="327">
        <f>SUM(K742:K743)</f>
        <v>0</v>
      </c>
      <c r="M741" s="327">
        <f>SUM(M742:M743)</f>
        <v>0</v>
      </c>
    </row>
    <row r="742" spans="1:13" s="335" customFormat="1" outlineLevel="2" x14ac:dyDescent="0.2">
      <c r="A742" s="369">
        <v>46</v>
      </c>
      <c r="B742" s="370" t="s">
        <v>3583</v>
      </c>
      <c r="C742" s="371" t="s">
        <v>4094</v>
      </c>
      <c r="D742" s="372" t="s">
        <v>4285</v>
      </c>
      <c r="E742" s="372"/>
      <c r="F742" s="370" t="s">
        <v>2736</v>
      </c>
      <c r="G742" s="373">
        <v>1</v>
      </c>
      <c r="H742" s="374"/>
      <c r="I742" s="375">
        <f>ROUND(H742*G742,2)</f>
        <v>0</v>
      </c>
      <c r="J742" s="367">
        <v>0</v>
      </c>
      <c r="K742" s="367">
        <f>J742*G742</f>
        <v>0</v>
      </c>
      <c r="L742" s="367">
        <v>0</v>
      </c>
      <c r="M742" s="367">
        <f>L742*G742</f>
        <v>0</v>
      </c>
    </row>
    <row r="743" spans="1:13" s="335" customFormat="1" outlineLevel="2" x14ac:dyDescent="0.2">
      <c r="A743" s="369">
        <v>47</v>
      </c>
      <c r="B743" s="370" t="s">
        <v>3583</v>
      </c>
      <c r="C743" s="371" t="s">
        <v>4096</v>
      </c>
      <c r="D743" s="372" t="s">
        <v>4097</v>
      </c>
      <c r="E743" s="372"/>
      <c r="F743" s="370" t="s">
        <v>2736</v>
      </c>
      <c r="G743" s="373">
        <v>1</v>
      </c>
      <c r="H743" s="374"/>
      <c r="I743" s="375">
        <f>ROUND(H743*G743,2)</f>
        <v>0</v>
      </c>
      <c r="J743" s="367">
        <v>0</v>
      </c>
      <c r="K743" s="367">
        <f>J743*G743</f>
        <v>0</v>
      </c>
      <c r="L743" s="367">
        <v>0</v>
      </c>
      <c r="M743" s="367">
        <f>L743*G743</f>
        <v>0</v>
      </c>
    </row>
    <row r="744" spans="1:13" outlineLevel="1" x14ac:dyDescent="0.2">
      <c r="A744" s="382"/>
    </row>
    <row r="745" spans="1:13" s="363" customFormat="1" ht="15" x14ac:dyDescent="0.25">
      <c r="A745" s="360"/>
      <c r="B745" s="360"/>
      <c r="C745" s="360" t="s">
        <v>4334</v>
      </c>
      <c r="D745" s="361" t="s">
        <v>3094</v>
      </c>
      <c r="E745" s="362"/>
      <c r="F745" s="360"/>
      <c r="G745" s="360"/>
      <c r="H745" s="360"/>
      <c r="I745" s="360">
        <f>SUBTOTAL(9,I746:I754)</f>
        <v>0</v>
      </c>
    </row>
    <row r="746" spans="1:13" s="327" customFormat="1" ht="16.5" customHeight="1" outlineLevel="1" x14ac:dyDescent="0.2">
      <c r="A746" s="364"/>
      <c r="B746" s="323"/>
      <c r="C746" s="323"/>
      <c r="D746" s="323" t="s">
        <v>3872</v>
      </c>
      <c r="E746" s="365"/>
      <c r="F746" s="324"/>
      <c r="G746" s="325"/>
      <c r="H746" s="326"/>
      <c r="I746" s="326">
        <f>SUBTOTAL(9,I747:I753)</f>
        <v>0</v>
      </c>
      <c r="K746" s="327">
        <f>SUM(K747:K753)</f>
        <v>0</v>
      </c>
      <c r="M746" s="327">
        <f>SUM(M747:M753)</f>
        <v>2.21224</v>
      </c>
    </row>
    <row r="747" spans="1:13" s="335" customFormat="1" ht="24" outlineLevel="2" x14ac:dyDescent="0.2">
      <c r="A747" s="344">
        <v>1</v>
      </c>
      <c r="B747" s="370" t="s">
        <v>3583</v>
      </c>
      <c r="C747" s="371" t="s">
        <v>4286</v>
      </c>
      <c r="D747" s="372" t="s">
        <v>4287</v>
      </c>
      <c r="E747" s="372"/>
      <c r="F747" s="370" t="s">
        <v>26</v>
      </c>
      <c r="G747" s="373">
        <v>7</v>
      </c>
      <c r="H747" s="374"/>
      <c r="I747" s="375">
        <f t="shared" ref="I747:I753" si="102">ROUND(H747*G747,2)</f>
        <v>0</v>
      </c>
      <c r="J747" s="367">
        <v>0</v>
      </c>
      <c r="K747" s="367">
        <f t="shared" ref="K747:K753" si="103">J747*G747</f>
        <v>0</v>
      </c>
      <c r="L747" s="367">
        <v>0.03</v>
      </c>
      <c r="M747" s="367">
        <f t="shared" ref="M747:M753" si="104">L747*G747</f>
        <v>0.21</v>
      </c>
    </row>
    <row r="748" spans="1:13" s="335" customFormat="1" ht="24" outlineLevel="2" x14ac:dyDescent="0.2">
      <c r="A748" s="344">
        <v>2</v>
      </c>
      <c r="B748" s="370" t="s">
        <v>3583</v>
      </c>
      <c r="C748" s="371" t="s">
        <v>4288</v>
      </c>
      <c r="D748" s="372" t="s">
        <v>4289</v>
      </c>
      <c r="E748" s="372"/>
      <c r="F748" s="370" t="s">
        <v>26</v>
      </c>
      <c r="G748" s="373">
        <v>10</v>
      </c>
      <c r="H748" s="374"/>
      <c r="I748" s="375">
        <f t="shared" si="102"/>
        <v>0</v>
      </c>
      <c r="J748" s="367">
        <v>0</v>
      </c>
      <c r="K748" s="367">
        <f t="shared" si="103"/>
        <v>0</v>
      </c>
      <c r="L748" s="367">
        <v>0.04</v>
      </c>
      <c r="M748" s="367">
        <f t="shared" si="104"/>
        <v>0.4</v>
      </c>
    </row>
    <row r="749" spans="1:13" s="335" customFormat="1" ht="24" outlineLevel="2" x14ac:dyDescent="0.2">
      <c r="A749" s="344">
        <v>3</v>
      </c>
      <c r="B749" s="370" t="s">
        <v>3583</v>
      </c>
      <c r="C749" s="371" t="s">
        <v>4290</v>
      </c>
      <c r="D749" s="372" t="s">
        <v>4291</v>
      </c>
      <c r="E749" s="372"/>
      <c r="F749" s="370" t="s">
        <v>26</v>
      </c>
      <c r="G749" s="373">
        <v>155</v>
      </c>
      <c r="H749" s="374"/>
      <c r="I749" s="375">
        <f t="shared" si="102"/>
        <v>0</v>
      </c>
      <c r="J749" s="367">
        <v>0</v>
      </c>
      <c r="K749" s="367">
        <f t="shared" si="103"/>
        <v>0</v>
      </c>
      <c r="L749" s="367">
        <v>4.8000000000000001E-5</v>
      </c>
      <c r="M749" s="367">
        <f t="shared" si="104"/>
        <v>7.4400000000000004E-3</v>
      </c>
    </row>
    <row r="750" spans="1:13" s="335" customFormat="1" ht="24" outlineLevel="2" x14ac:dyDescent="0.2">
      <c r="A750" s="344">
        <v>4</v>
      </c>
      <c r="B750" s="370" t="s">
        <v>3583</v>
      </c>
      <c r="C750" s="371" t="s">
        <v>4292</v>
      </c>
      <c r="D750" s="372" t="s">
        <v>4293</v>
      </c>
      <c r="E750" s="372"/>
      <c r="F750" s="370" t="s">
        <v>26</v>
      </c>
      <c r="G750" s="373">
        <v>725</v>
      </c>
      <c r="H750" s="374"/>
      <c r="I750" s="375">
        <f t="shared" si="102"/>
        <v>0</v>
      </c>
      <c r="J750" s="367">
        <v>0</v>
      </c>
      <c r="K750" s="367">
        <f t="shared" si="103"/>
        <v>0</v>
      </c>
      <c r="L750" s="367">
        <v>4.8000000000000001E-5</v>
      </c>
      <c r="M750" s="367">
        <f t="shared" si="104"/>
        <v>3.4799999999999998E-2</v>
      </c>
    </row>
    <row r="751" spans="1:13" s="335" customFormat="1" ht="24" outlineLevel="2" x14ac:dyDescent="0.2">
      <c r="A751" s="344">
        <v>5</v>
      </c>
      <c r="B751" s="370" t="s">
        <v>3583</v>
      </c>
      <c r="C751" s="371" t="s">
        <v>4294</v>
      </c>
      <c r="D751" s="372" t="s">
        <v>4295</v>
      </c>
      <c r="E751" s="372"/>
      <c r="F751" s="370" t="s">
        <v>26</v>
      </c>
      <c r="G751" s="373">
        <v>400</v>
      </c>
      <c r="H751" s="374"/>
      <c r="I751" s="375">
        <f t="shared" si="102"/>
        <v>0</v>
      </c>
      <c r="J751" s="367">
        <v>0</v>
      </c>
      <c r="K751" s="367">
        <f t="shared" si="103"/>
        <v>0</v>
      </c>
      <c r="L751" s="367">
        <v>1E-3</v>
      </c>
      <c r="M751" s="367">
        <f t="shared" si="104"/>
        <v>0.4</v>
      </c>
    </row>
    <row r="752" spans="1:13" s="335" customFormat="1" ht="24" outlineLevel="2" x14ac:dyDescent="0.2">
      <c r="A752" s="344">
        <v>6</v>
      </c>
      <c r="B752" s="370" t="s">
        <v>3583</v>
      </c>
      <c r="C752" s="371" t="s">
        <v>4296</v>
      </c>
      <c r="D752" s="372" t="s">
        <v>4297</v>
      </c>
      <c r="E752" s="372"/>
      <c r="F752" s="370" t="s">
        <v>26</v>
      </c>
      <c r="G752" s="373">
        <v>200</v>
      </c>
      <c r="H752" s="374"/>
      <c r="I752" s="375">
        <f t="shared" si="102"/>
        <v>0</v>
      </c>
      <c r="J752" s="367">
        <v>0</v>
      </c>
      <c r="K752" s="367">
        <f t="shared" si="103"/>
        <v>0</v>
      </c>
      <c r="L752" s="367">
        <v>1.2999999999999999E-3</v>
      </c>
      <c r="M752" s="367">
        <f t="shared" si="104"/>
        <v>0.26</v>
      </c>
    </row>
    <row r="753" spans="1:13" s="335" customFormat="1" ht="24" outlineLevel="2" x14ac:dyDescent="0.2">
      <c r="A753" s="344">
        <v>7</v>
      </c>
      <c r="B753" s="370" t="s">
        <v>3583</v>
      </c>
      <c r="C753" s="371" t="s">
        <v>4298</v>
      </c>
      <c r="D753" s="372" t="s">
        <v>4299</v>
      </c>
      <c r="E753" s="372"/>
      <c r="F753" s="370" t="s">
        <v>26</v>
      </c>
      <c r="G753" s="373">
        <v>300</v>
      </c>
      <c r="H753" s="374"/>
      <c r="I753" s="375">
        <f t="shared" si="102"/>
        <v>0</v>
      </c>
      <c r="J753" s="367">
        <v>0</v>
      </c>
      <c r="K753" s="367">
        <f t="shared" si="103"/>
        <v>0</v>
      </c>
      <c r="L753" s="367">
        <v>3.0000000000000001E-3</v>
      </c>
      <c r="M753" s="367">
        <f t="shared" si="104"/>
        <v>0.9</v>
      </c>
    </row>
    <row r="754" spans="1:13" outlineLevel="1" x14ac:dyDescent="0.2">
      <c r="A754" s="335"/>
    </row>
    <row r="755" spans="1:13" x14ac:dyDescent="0.2">
      <c r="A755" s="335"/>
    </row>
    <row r="756" spans="1:13" x14ac:dyDescent="0.2">
      <c r="A756" s="335"/>
    </row>
    <row r="757" spans="1:13" s="335" customFormat="1" x14ac:dyDescent="0.2">
      <c r="E757" s="383"/>
    </row>
    <row r="758" spans="1:13" x14ac:dyDescent="0.2">
      <c r="A758" s="335"/>
    </row>
    <row r="759" spans="1:13" x14ac:dyDescent="0.2">
      <c r="A759" s="335"/>
    </row>
    <row r="760" spans="1:13" x14ac:dyDescent="0.2">
      <c r="A760" s="335"/>
    </row>
    <row r="761" spans="1:13" x14ac:dyDescent="0.2">
      <c r="A761" s="335"/>
    </row>
    <row r="762" spans="1:13" x14ac:dyDescent="0.2">
      <c r="A762" s="335"/>
    </row>
    <row r="763" spans="1:13" x14ac:dyDescent="0.2">
      <c r="A763" s="335"/>
    </row>
    <row r="764" spans="1:13" x14ac:dyDescent="0.2">
      <c r="A764" s="335"/>
    </row>
    <row r="765" spans="1:13" x14ac:dyDescent="0.2">
      <c r="A765" s="335"/>
    </row>
    <row r="766" spans="1:13" x14ac:dyDescent="0.2">
      <c r="A766" s="335"/>
    </row>
    <row r="767" spans="1:13" x14ac:dyDescent="0.2">
      <c r="A767" s="335"/>
    </row>
    <row r="768" spans="1:13" x14ac:dyDescent="0.2">
      <c r="A768" s="335"/>
    </row>
    <row r="769" spans="1:1" x14ac:dyDescent="0.2">
      <c r="A769" s="335"/>
    </row>
    <row r="770" spans="1:1" x14ac:dyDescent="0.2">
      <c r="A770" s="335"/>
    </row>
    <row r="771" spans="1:1" x14ac:dyDescent="0.2">
      <c r="A771" s="335"/>
    </row>
    <row r="772" spans="1:1" x14ac:dyDescent="0.2">
      <c r="A772" s="335"/>
    </row>
    <row r="773" spans="1:1" x14ac:dyDescent="0.2">
      <c r="A773" s="335"/>
    </row>
    <row r="774" spans="1:1" x14ac:dyDescent="0.2">
      <c r="A774" s="335"/>
    </row>
    <row r="775" spans="1:1" x14ac:dyDescent="0.2">
      <c r="A775" s="335"/>
    </row>
    <row r="776" spans="1:1" x14ac:dyDescent="0.2">
      <c r="A776" s="335"/>
    </row>
    <row r="777" spans="1:1" x14ac:dyDescent="0.2">
      <c r="A777" s="335"/>
    </row>
    <row r="778" spans="1:1" x14ac:dyDescent="0.2">
      <c r="A778" s="335"/>
    </row>
    <row r="779" spans="1:1" x14ac:dyDescent="0.2">
      <c r="A779" s="335"/>
    </row>
    <row r="780" spans="1:1" x14ac:dyDescent="0.2">
      <c r="A780" s="335"/>
    </row>
    <row r="781" spans="1:1" x14ac:dyDescent="0.2">
      <c r="A781" s="335"/>
    </row>
    <row r="782" spans="1:1" x14ac:dyDescent="0.2">
      <c r="A782" s="335"/>
    </row>
    <row r="783" spans="1:1" x14ac:dyDescent="0.2">
      <c r="A783" s="335"/>
    </row>
    <row r="784" spans="1:1" x14ac:dyDescent="0.2">
      <c r="A784" s="335"/>
    </row>
    <row r="785" spans="1:1" x14ac:dyDescent="0.2">
      <c r="A785" s="335"/>
    </row>
    <row r="786" spans="1:1" x14ac:dyDescent="0.2">
      <c r="A786" s="335"/>
    </row>
    <row r="787" spans="1:1" x14ac:dyDescent="0.2">
      <c r="A787" s="335"/>
    </row>
    <row r="788" spans="1:1" x14ac:dyDescent="0.2">
      <c r="A788" s="335"/>
    </row>
    <row r="789" spans="1:1" x14ac:dyDescent="0.2">
      <c r="A789" s="335"/>
    </row>
    <row r="790" spans="1:1" x14ac:dyDescent="0.2">
      <c r="A790" s="335"/>
    </row>
    <row r="791" spans="1:1" x14ac:dyDescent="0.2">
      <c r="A791" s="335"/>
    </row>
    <row r="792" spans="1:1" x14ac:dyDescent="0.2">
      <c r="A792" s="335"/>
    </row>
    <row r="793" spans="1:1" x14ac:dyDescent="0.2">
      <c r="A793" s="335"/>
    </row>
    <row r="794" spans="1:1" x14ac:dyDescent="0.2">
      <c r="A794" s="335"/>
    </row>
    <row r="795" spans="1:1" x14ac:dyDescent="0.2">
      <c r="A795" s="335"/>
    </row>
    <row r="796" spans="1:1" x14ac:dyDescent="0.2">
      <c r="A796" s="335"/>
    </row>
    <row r="797" spans="1:1" x14ac:dyDescent="0.2">
      <c r="A797" s="335"/>
    </row>
    <row r="798" spans="1:1" x14ac:dyDescent="0.2">
      <c r="A798" s="335"/>
    </row>
    <row r="799" spans="1:1" x14ac:dyDescent="0.2">
      <c r="A799" s="335"/>
    </row>
    <row r="800" spans="1:1" x14ac:dyDescent="0.2">
      <c r="A800" s="335"/>
    </row>
    <row r="801" spans="1:1" x14ac:dyDescent="0.2">
      <c r="A801" s="335"/>
    </row>
    <row r="802" spans="1:1" x14ac:dyDescent="0.2">
      <c r="A802" s="335"/>
    </row>
    <row r="803" spans="1:1" x14ac:dyDescent="0.2">
      <c r="A803" s="335"/>
    </row>
    <row r="804" spans="1:1" x14ac:dyDescent="0.2">
      <c r="A804" s="335"/>
    </row>
    <row r="805" spans="1:1" x14ac:dyDescent="0.2">
      <c r="A805" s="335"/>
    </row>
    <row r="806" spans="1:1" x14ac:dyDescent="0.2">
      <c r="A806" s="335"/>
    </row>
    <row r="807" spans="1:1" x14ac:dyDescent="0.2">
      <c r="A807" s="335"/>
    </row>
    <row r="808" spans="1:1" x14ac:dyDescent="0.2">
      <c r="A808" s="335"/>
    </row>
    <row r="809" spans="1:1" x14ac:dyDescent="0.2">
      <c r="A809" s="335"/>
    </row>
    <row r="810" spans="1:1" x14ac:dyDescent="0.2">
      <c r="A810" s="335"/>
    </row>
    <row r="811" spans="1:1" x14ac:dyDescent="0.2">
      <c r="A811" s="335"/>
    </row>
    <row r="812" spans="1:1" x14ac:dyDescent="0.2">
      <c r="A812" s="335"/>
    </row>
    <row r="813" spans="1:1" x14ac:dyDescent="0.2">
      <c r="A813" s="335"/>
    </row>
    <row r="814" spans="1:1" x14ac:dyDescent="0.2">
      <c r="A814" s="335"/>
    </row>
    <row r="815" spans="1:1" x14ac:dyDescent="0.2">
      <c r="A815" s="335"/>
    </row>
    <row r="816" spans="1:1" x14ac:dyDescent="0.2">
      <c r="A816" s="335"/>
    </row>
    <row r="817" spans="1:1" x14ac:dyDescent="0.2">
      <c r="A817" s="335"/>
    </row>
    <row r="818" spans="1:1" x14ac:dyDescent="0.2">
      <c r="A818" s="335"/>
    </row>
    <row r="819" spans="1:1" x14ac:dyDescent="0.2">
      <c r="A819" s="335"/>
    </row>
    <row r="820" spans="1:1" x14ac:dyDescent="0.2">
      <c r="A820" s="335"/>
    </row>
    <row r="821" spans="1:1" x14ac:dyDescent="0.2">
      <c r="A821" s="335"/>
    </row>
    <row r="822" spans="1:1" x14ac:dyDescent="0.2">
      <c r="A822" s="335"/>
    </row>
  </sheetData>
  <sheetProtection algorithmName="SHA-512" hashValue="F24udmakKoEjt38Y3j6MxqnqUgCS7cUVFxERy3y0ikvavgcsS8asrKwGkI+VvuPHP88+aKqc2HnMxRxsK4Pr8w==" saltValue="EYSbNEm4ei0bxFJA5PSSUg==" spinCount="100000" sheet="1" objects="1" scenarios="1"/>
  <protectedRanges>
    <protectedRange sqref="H1:H758" name="Oblast1"/>
  </protectedRanges>
  <pageMargins left="0.31496062992125984" right="0.35433070866141736" top="0.6692913385826772" bottom="0.47244094488188981" header="0.31496062992125984" footer="0.23622047244094491"/>
  <pageSetup paperSize="9" scale="67" orientation="landscape" r:id="rId1"/>
  <headerFooter>
    <oddFooter>&amp;CStránka &amp;P z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outlinePr summaryBelow="0"/>
  </sheetPr>
  <dimension ref="A1:Q5042"/>
  <sheetViews>
    <sheetView showGridLines="0" view="pageBreakPreview" topLeftCell="A2" zoomScaleNormal="100" zoomScaleSheetLayoutView="100" workbookViewId="0">
      <pane ySplit="4" topLeftCell="A300" activePane="bottomLeft" state="frozen"/>
      <selection activeCell="A2" sqref="A2"/>
      <selection pane="bottomLeft" activeCell="B301" sqref="B301"/>
    </sheetView>
  </sheetViews>
  <sheetFormatPr defaultColWidth="11.5703125" defaultRowHeight="12.75" outlineLevelRow="2" x14ac:dyDescent="0.2"/>
  <cols>
    <col min="1" max="1" width="5.5703125" style="158" bestFit="1" customWidth="1"/>
    <col min="2" max="2" width="10.42578125" style="184" customWidth="1"/>
    <col min="3" max="3" width="82.42578125" style="184" customWidth="1"/>
    <col min="4" max="4" width="4.85546875" style="158" customWidth="1"/>
    <col min="5" max="5" width="12.85546875" style="158" customWidth="1"/>
    <col min="6" max="6" width="14.42578125" style="158" customWidth="1"/>
    <col min="7" max="7" width="16.7109375" style="158" customWidth="1"/>
    <col min="8" max="16384" width="11.5703125" style="158"/>
  </cols>
  <sheetData>
    <row r="1" spans="1:17" hidden="1" x14ac:dyDescent="0.2">
      <c r="A1" s="153"/>
      <c r="B1" s="154"/>
      <c r="C1" s="154"/>
      <c r="D1" s="155"/>
      <c r="E1" s="156"/>
      <c r="F1" s="157"/>
      <c r="G1" s="157"/>
    </row>
    <row r="2" spans="1:17" s="91" customFormat="1" ht="21.6" customHeight="1" x14ac:dyDescent="0.25">
      <c r="A2" s="85"/>
      <c r="B2" s="86"/>
      <c r="C2" s="86" t="s">
        <v>2051</v>
      </c>
      <c r="D2" s="87"/>
      <c r="E2" s="86"/>
      <c r="F2" s="88"/>
      <c r="G2" s="87"/>
      <c r="H2" s="88"/>
      <c r="I2" s="87"/>
      <c r="J2" s="89"/>
      <c r="K2" s="90"/>
      <c r="L2" s="87"/>
      <c r="M2" s="87"/>
      <c r="N2" s="87"/>
      <c r="O2" s="87"/>
      <c r="P2" s="87"/>
      <c r="Q2" s="87"/>
    </row>
    <row r="3" spans="1:17" s="91" customFormat="1" ht="21.6" customHeight="1" x14ac:dyDescent="0.25">
      <c r="A3" s="85"/>
      <c r="B3" s="86"/>
      <c r="C3" s="86" t="s">
        <v>3114</v>
      </c>
      <c r="D3" s="87"/>
      <c r="E3" s="86"/>
      <c r="F3" s="88"/>
      <c r="G3" s="87"/>
      <c r="H3" s="88"/>
      <c r="I3" s="87"/>
      <c r="J3" s="89"/>
      <c r="K3" s="90"/>
      <c r="L3" s="87"/>
      <c r="M3" s="87"/>
      <c r="N3" s="87"/>
      <c r="O3" s="87"/>
      <c r="P3" s="87"/>
      <c r="Q3" s="87"/>
    </row>
    <row r="4" spans="1:17" x14ac:dyDescent="0.2">
      <c r="A4" s="153"/>
      <c r="B4" s="154"/>
      <c r="C4" s="154"/>
      <c r="D4" s="155"/>
      <c r="E4" s="156"/>
      <c r="F4" s="157"/>
      <c r="G4" s="157"/>
    </row>
    <row r="5" spans="1:17" s="161" customFormat="1" ht="13.5" thickBot="1" x14ac:dyDescent="0.25">
      <c r="A5" s="159" t="s">
        <v>125</v>
      </c>
      <c r="B5" s="159" t="s">
        <v>12</v>
      </c>
      <c r="C5" s="160" t="s">
        <v>71</v>
      </c>
      <c r="D5" s="159" t="s">
        <v>5</v>
      </c>
      <c r="E5" s="159" t="s">
        <v>526</v>
      </c>
      <c r="F5" s="159" t="s">
        <v>468</v>
      </c>
      <c r="G5" s="159" t="s">
        <v>33</v>
      </c>
    </row>
    <row r="6" spans="1:17" s="161" customFormat="1" x14ac:dyDescent="0.2">
      <c r="B6" s="162"/>
    </row>
    <row r="7" spans="1:17" s="161" customFormat="1" ht="15" x14ac:dyDescent="0.25">
      <c r="A7" s="84"/>
      <c r="B7" s="84" t="s">
        <v>3845</v>
      </c>
      <c r="C7" s="129" t="s">
        <v>3114</v>
      </c>
      <c r="D7" s="84"/>
      <c r="E7" s="84"/>
      <c r="F7" s="84"/>
      <c r="G7" s="84">
        <f>SUBTOTAL(9,G8:G587)</f>
        <v>0</v>
      </c>
    </row>
    <row r="8" spans="1:17" s="168" customFormat="1" ht="16.5" customHeight="1" outlineLevel="1" x14ac:dyDescent="0.2">
      <c r="A8" s="163"/>
      <c r="B8" s="164" t="s">
        <v>4310</v>
      </c>
      <c r="C8" s="164" t="s">
        <v>2733</v>
      </c>
      <c r="D8" s="165"/>
      <c r="E8" s="166"/>
      <c r="F8" s="167"/>
      <c r="G8" s="145">
        <f>SUBTOTAL(9,G9:G237)</f>
        <v>0</v>
      </c>
    </row>
    <row r="9" spans="1:17" s="176" customFormat="1" ht="12" outlineLevel="2" x14ac:dyDescent="0.2">
      <c r="A9" s="169">
        <v>1</v>
      </c>
      <c r="B9" s="170" t="s">
        <v>2734</v>
      </c>
      <c r="C9" s="171" t="s">
        <v>2735</v>
      </c>
      <c r="D9" s="172" t="s">
        <v>2736</v>
      </c>
      <c r="E9" s="173">
        <v>1</v>
      </c>
      <c r="F9" s="174"/>
      <c r="G9" s="175">
        <f t="shared" ref="G9:G26" si="0">ROUND(E9*F9,2)</f>
        <v>0</v>
      </c>
    </row>
    <row r="10" spans="1:17" s="176" customFormat="1" ht="12" outlineLevel="2" x14ac:dyDescent="0.2">
      <c r="A10" s="169">
        <v>2</v>
      </c>
      <c r="B10" s="170" t="s">
        <v>2734</v>
      </c>
      <c r="C10" s="171" t="s">
        <v>2737</v>
      </c>
      <c r="D10" s="172" t="s">
        <v>2736</v>
      </c>
      <c r="E10" s="173">
        <v>1</v>
      </c>
      <c r="F10" s="174"/>
      <c r="G10" s="175">
        <f t="shared" si="0"/>
        <v>0</v>
      </c>
    </row>
    <row r="11" spans="1:17" s="176" customFormat="1" ht="12" outlineLevel="2" x14ac:dyDescent="0.2">
      <c r="A11" s="169">
        <v>3</v>
      </c>
      <c r="B11" s="170" t="s">
        <v>2734</v>
      </c>
      <c r="C11" s="171" t="s">
        <v>2738</v>
      </c>
      <c r="D11" s="172" t="s">
        <v>2736</v>
      </c>
      <c r="E11" s="173">
        <v>2</v>
      </c>
      <c r="F11" s="174"/>
      <c r="G11" s="175">
        <f t="shared" si="0"/>
        <v>0</v>
      </c>
    </row>
    <row r="12" spans="1:17" s="176" customFormat="1" ht="12" outlineLevel="2" x14ac:dyDescent="0.2">
      <c r="A12" s="169">
        <v>4</v>
      </c>
      <c r="B12" s="170" t="s">
        <v>2734</v>
      </c>
      <c r="C12" s="171" t="s">
        <v>2739</v>
      </c>
      <c r="D12" s="172" t="s">
        <v>2736</v>
      </c>
      <c r="E12" s="173">
        <v>5</v>
      </c>
      <c r="F12" s="174"/>
      <c r="G12" s="175">
        <f t="shared" si="0"/>
        <v>0</v>
      </c>
    </row>
    <row r="13" spans="1:17" s="176" customFormat="1" ht="12" outlineLevel="2" x14ac:dyDescent="0.2">
      <c r="A13" s="169">
        <v>5</v>
      </c>
      <c r="B13" s="170" t="s">
        <v>2734</v>
      </c>
      <c r="C13" s="171" t="s">
        <v>2740</v>
      </c>
      <c r="D13" s="172" t="s">
        <v>2736</v>
      </c>
      <c r="E13" s="173">
        <v>1</v>
      </c>
      <c r="F13" s="174"/>
      <c r="G13" s="175">
        <f t="shared" si="0"/>
        <v>0</v>
      </c>
    </row>
    <row r="14" spans="1:17" s="176" customFormat="1" ht="12" outlineLevel="2" x14ac:dyDescent="0.2">
      <c r="A14" s="169">
        <v>6</v>
      </c>
      <c r="B14" s="170" t="s">
        <v>2734</v>
      </c>
      <c r="C14" s="171" t="s">
        <v>2741</v>
      </c>
      <c r="D14" s="172" t="s">
        <v>2736</v>
      </c>
      <c r="E14" s="173">
        <v>7</v>
      </c>
      <c r="F14" s="174"/>
      <c r="G14" s="175">
        <f t="shared" si="0"/>
        <v>0</v>
      </c>
    </row>
    <row r="15" spans="1:17" s="176" customFormat="1" ht="12" outlineLevel="2" x14ac:dyDescent="0.2">
      <c r="A15" s="169">
        <v>7</v>
      </c>
      <c r="B15" s="170" t="s">
        <v>2734</v>
      </c>
      <c r="C15" s="171" t="s">
        <v>2742</v>
      </c>
      <c r="D15" s="172" t="s">
        <v>2736</v>
      </c>
      <c r="E15" s="173">
        <v>2</v>
      </c>
      <c r="F15" s="174"/>
      <c r="G15" s="175">
        <f t="shared" si="0"/>
        <v>0</v>
      </c>
    </row>
    <row r="16" spans="1:17" s="176" customFormat="1" ht="24" outlineLevel="2" x14ac:dyDescent="0.2">
      <c r="A16" s="169">
        <v>8</v>
      </c>
      <c r="B16" s="170" t="s">
        <v>2734</v>
      </c>
      <c r="C16" s="171" t="s">
        <v>2743</v>
      </c>
      <c r="D16" s="172" t="s">
        <v>2736</v>
      </c>
      <c r="E16" s="173">
        <v>2</v>
      </c>
      <c r="F16" s="174"/>
      <c r="G16" s="175">
        <f t="shared" si="0"/>
        <v>0</v>
      </c>
    </row>
    <row r="17" spans="1:7" s="176" customFormat="1" ht="12" outlineLevel="2" x14ac:dyDescent="0.2">
      <c r="A17" s="169">
        <v>9</v>
      </c>
      <c r="B17" s="170" t="s">
        <v>2734</v>
      </c>
      <c r="C17" s="171" t="s">
        <v>2744</v>
      </c>
      <c r="D17" s="172" t="s">
        <v>2736</v>
      </c>
      <c r="E17" s="173">
        <v>2</v>
      </c>
      <c r="F17" s="174"/>
      <c r="G17" s="175">
        <f t="shared" si="0"/>
        <v>0</v>
      </c>
    </row>
    <row r="18" spans="1:7" s="176" customFormat="1" ht="24" outlineLevel="2" x14ac:dyDescent="0.2">
      <c r="A18" s="169">
        <v>10</v>
      </c>
      <c r="B18" s="170" t="s">
        <v>2734</v>
      </c>
      <c r="C18" s="171" t="s">
        <v>2745</v>
      </c>
      <c r="D18" s="172" t="s">
        <v>2736</v>
      </c>
      <c r="E18" s="173">
        <v>66</v>
      </c>
      <c r="F18" s="174"/>
      <c r="G18" s="175">
        <f t="shared" si="0"/>
        <v>0</v>
      </c>
    </row>
    <row r="19" spans="1:7" s="176" customFormat="1" ht="12" outlineLevel="2" x14ac:dyDescent="0.2">
      <c r="A19" s="169">
        <v>11</v>
      </c>
      <c r="B19" s="170" t="s">
        <v>2734</v>
      </c>
      <c r="C19" s="171" t="s">
        <v>2746</v>
      </c>
      <c r="D19" s="172" t="s">
        <v>2736</v>
      </c>
      <c r="E19" s="173">
        <v>70</v>
      </c>
      <c r="F19" s="174"/>
      <c r="G19" s="175">
        <f t="shared" si="0"/>
        <v>0</v>
      </c>
    </row>
    <row r="20" spans="1:7" s="176" customFormat="1" ht="12" outlineLevel="2" x14ac:dyDescent="0.2">
      <c r="A20" s="169">
        <v>12</v>
      </c>
      <c r="B20" s="170" t="s">
        <v>2734</v>
      </c>
      <c r="C20" s="171" t="s">
        <v>2747</v>
      </c>
      <c r="D20" s="172" t="s">
        <v>2736</v>
      </c>
      <c r="E20" s="173">
        <v>66</v>
      </c>
      <c r="F20" s="174"/>
      <c r="G20" s="175">
        <f t="shared" si="0"/>
        <v>0</v>
      </c>
    </row>
    <row r="21" spans="1:7" s="176" customFormat="1" ht="12" outlineLevel="2" x14ac:dyDescent="0.2">
      <c r="A21" s="169">
        <v>13</v>
      </c>
      <c r="B21" s="170" t="s">
        <v>2734</v>
      </c>
      <c r="C21" s="171" t="s">
        <v>2748</v>
      </c>
      <c r="D21" s="172" t="s">
        <v>2736</v>
      </c>
      <c r="E21" s="173">
        <v>70</v>
      </c>
      <c r="F21" s="174"/>
      <c r="G21" s="175">
        <f t="shared" si="0"/>
        <v>0</v>
      </c>
    </row>
    <row r="22" spans="1:7" s="176" customFormat="1" ht="12" outlineLevel="2" x14ac:dyDescent="0.2">
      <c r="A22" s="169">
        <v>14</v>
      </c>
      <c r="B22" s="170" t="s">
        <v>2734</v>
      </c>
      <c r="C22" s="171" t="s">
        <v>2749</v>
      </c>
      <c r="D22" s="172" t="s">
        <v>2736</v>
      </c>
      <c r="E22" s="173">
        <v>2</v>
      </c>
      <c r="F22" s="174"/>
      <c r="G22" s="175">
        <f t="shared" si="0"/>
        <v>0</v>
      </c>
    </row>
    <row r="23" spans="1:7" s="176" customFormat="1" ht="12" outlineLevel="2" x14ac:dyDescent="0.2">
      <c r="A23" s="169">
        <v>15</v>
      </c>
      <c r="B23" s="170" t="s">
        <v>2734</v>
      </c>
      <c r="C23" s="171" t="s">
        <v>2750</v>
      </c>
      <c r="D23" s="172" t="s">
        <v>3</v>
      </c>
      <c r="E23" s="173">
        <v>2100</v>
      </c>
      <c r="F23" s="174"/>
      <c r="G23" s="175">
        <f t="shared" si="0"/>
        <v>0</v>
      </c>
    </row>
    <row r="24" spans="1:7" s="176" customFormat="1" ht="12" outlineLevel="2" x14ac:dyDescent="0.2">
      <c r="A24" s="169">
        <v>16</v>
      </c>
      <c r="B24" s="170" t="s">
        <v>2734</v>
      </c>
      <c r="C24" s="171" t="s">
        <v>2751</v>
      </c>
      <c r="D24" s="172" t="s">
        <v>3</v>
      </c>
      <c r="E24" s="173">
        <v>800</v>
      </c>
      <c r="F24" s="174"/>
      <c r="G24" s="175">
        <f t="shared" si="0"/>
        <v>0</v>
      </c>
    </row>
    <row r="25" spans="1:7" s="176" customFormat="1" ht="12" outlineLevel="2" x14ac:dyDescent="0.2">
      <c r="A25" s="169">
        <v>17</v>
      </c>
      <c r="B25" s="170" t="s">
        <v>2734</v>
      </c>
      <c r="C25" s="171" t="s">
        <v>2752</v>
      </c>
      <c r="D25" s="172" t="s">
        <v>3</v>
      </c>
      <c r="E25" s="173">
        <v>200</v>
      </c>
      <c r="F25" s="174"/>
      <c r="G25" s="175">
        <f t="shared" si="0"/>
        <v>0</v>
      </c>
    </row>
    <row r="26" spans="1:7" s="176" customFormat="1" ht="12" outlineLevel="2" x14ac:dyDescent="0.2">
      <c r="A26" s="169">
        <v>18</v>
      </c>
      <c r="B26" s="170" t="s">
        <v>2753</v>
      </c>
      <c r="C26" s="171" t="s">
        <v>2735</v>
      </c>
      <c r="D26" s="172" t="s">
        <v>2736</v>
      </c>
      <c r="E26" s="173">
        <v>1</v>
      </c>
      <c r="F26" s="174"/>
      <c r="G26" s="175">
        <f t="shared" si="0"/>
        <v>0</v>
      </c>
    </row>
    <row r="27" spans="1:7" s="176" customFormat="1" ht="12" outlineLevel="2" x14ac:dyDescent="0.2">
      <c r="A27" s="169">
        <v>19</v>
      </c>
      <c r="B27" s="170" t="s">
        <v>2753</v>
      </c>
      <c r="C27" s="171" t="s">
        <v>2737</v>
      </c>
      <c r="D27" s="172" t="s">
        <v>2736</v>
      </c>
      <c r="E27" s="173">
        <v>1</v>
      </c>
      <c r="F27" s="174"/>
      <c r="G27" s="175">
        <f>ROUND(E27*F27,2)</f>
        <v>0</v>
      </c>
    </row>
    <row r="28" spans="1:7" s="176" customFormat="1" ht="12" outlineLevel="2" x14ac:dyDescent="0.2">
      <c r="A28" s="169">
        <v>20</v>
      </c>
      <c r="B28" s="170" t="s">
        <v>2753</v>
      </c>
      <c r="C28" s="171" t="s">
        <v>2738</v>
      </c>
      <c r="D28" s="172" t="s">
        <v>2736</v>
      </c>
      <c r="E28" s="173">
        <v>2</v>
      </c>
      <c r="F28" s="174"/>
      <c r="G28" s="175">
        <f>ROUND(E28*F28,2)</f>
        <v>0</v>
      </c>
    </row>
    <row r="29" spans="1:7" s="176" customFormat="1" ht="12" outlineLevel="2" x14ac:dyDescent="0.2">
      <c r="A29" s="169">
        <v>21</v>
      </c>
      <c r="B29" s="170" t="s">
        <v>2753</v>
      </c>
      <c r="C29" s="171" t="s">
        <v>2739</v>
      </c>
      <c r="D29" s="172" t="s">
        <v>2736</v>
      </c>
      <c r="E29" s="173">
        <v>8</v>
      </c>
      <c r="F29" s="174"/>
      <c r="G29" s="175">
        <f t="shared" ref="G29:G170" si="1">ROUND(E29*F29,2)</f>
        <v>0</v>
      </c>
    </row>
    <row r="30" spans="1:7" s="176" customFormat="1" ht="12" outlineLevel="2" x14ac:dyDescent="0.2">
      <c r="A30" s="169">
        <v>22</v>
      </c>
      <c r="B30" s="170" t="s">
        <v>2753</v>
      </c>
      <c r="C30" s="171" t="s">
        <v>2740</v>
      </c>
      <c r="D30" s="172" t="s">
        <v>2736</v>
      </c>
      <c r="E30" s="173">
        <v>1</v>
      </c>
      <c r="F30" s="174"/>
      <c r="G30" s="175">
        <f t="shared" si="1"/>
        <v>0</v>
      </c>
    </row>
    <row r="31" spans="1:7" s="176" customFormat="1" ht="12" outlineLevel="2" x14ac:dyDescent="0.2">
      <c r="A31" s="169">
        <v>23</v>
      </c>
      <c r="B31" s="170" t="s">
        <v>2753</v>
      </c>
      <c r="C31" s="171" t="s">
        <v>2741</v>
      </c>
      <c r="D31" s="172" t="s">
        <v>2736</v>
      </c>
      <c r="E31" s="173">
        <v>9</v>
      </c>
      <c r="F31" s="174"/>
      <c r="G31" s="175">
        <f t="shared" si="1"/>
        <v>0</v>
      </c>
    </row>
    <row r="32" spans="1:7" s="176" customFormat="1" ht="12" outlineLevel="2" x14ac:dyDescent="0.2">
      <c r="A32" s="169">
        <v>24</v>
      </c>
      <c r="B32" s="170" t="s">
        <v>2753</v>
      </c>
      <c r="C32" s="171" t="s">
        <v>2742</v>
      </c>
      <c r="D32" s="172" t="s">
        <v>2736</v>
      </c>
      <c r="E32" s="173">
        <v>2</v>
      </c>
      <c r="F32" s="174"/>
      <c r="G32" s="175">
        <f t="shared" si="1"/>
        <v>0</v>
      </c>
    </row>
    <row r="33" spans="1:7" s="176" customFormat="1" ht="24" outlineLevel="2" x14ac:dyDescent="0.2">
      <c r="A33" s="169">
        <v>25</v>
      </c>
      <c r="B33" s="170" t="s">
        <v>2753</v>
      </c>
      <c r="C33" s="171" t="s">
        <v>2743</v>
      </c>
      <c r="D33" s="172" t="s">
        <v>2736</v>
      </c>
      <c r="E33" s="173">
        <v>41</v>
      </c>
      <c r="F33" s="174"/>
      <c r="G33" s="175">
        <f t="shared" si="1"/>
        <v>0</v>
      </c>
    </row>
    <row r="34" spans="1:7" s="176" customFormat="1" ht="12" outlineLevel="2" x14ac:dyDescent="0.2">
      <c r="A34" s="169">
        <v>26</v>
      </c>
      <c r="B34" s="170" t="s">
        <v>2753</v>
      </c>
      <c r="C34" s="171" t="s">
        <v>2744</v>
      </c>
      <c r="D34" s="172" t="s">
        <v>2736</v>
      </c>
      <c r="E34" s="173">
        <v>41</v>
      </c>
      <c r="F34" s="174"/>
      <c r="G34" s="175">
        <f t="shared" si="1"/>
        <v>0</v>
      </c>
    </row>
    <row r="35" spans="1:7" s="176" customFormat="1" ht="24" outlineLevel="2" x14ac:dyDescent="0.2">
      <c r="A35" s="169">
        <v>27</v>
      </c>
      <c r="B35" s="170" t="s">
        <v>2753</v>
      </c>
      <c r="C35" s="171" t="s">
        <v>2745</v>
      </c>
      <c r="D35" s="172" t="s">
        <v>2736</v>
      </c>
      <c r="E35" s="173">
        <v>58</v>
      </c>
      <c r="F35" s="174"/>
      <c r="G35" s="175">
        <f t="shared" si="1"/>
        <v>0</v>
      </c>
    </row>
    <row r="36" spans="1:7" s="176" customFormat="1" ht="12" outlineLevel="2" x14ac:dyDescent="0.2">
      <c r="A36" s="169">
        <v>28</v>
      </c>
      <c r="B36" s="170" t="s">
        <v>2754</v>
      </c>
      <c r="C36" s="171" t="s">
        <v>2746</v>
      </c>
      <c r="D36" s="172" t="s">
        <v>2736</v>
      </c>
      <c r="E36" s="173">
        <v>140</v>
      </c>
      <c r="F36" s="174"/>
      <c r="G36" s="175">
        <f t="shared" si="1"/>
        <v>0</v>
      </c>
    </row>
    <row r="37" spans="1:7" s="176" customFormat="1" ht="12" outlineLevel="2" x14ac:dyDescent="0.2">
      <c r="A37" s="169">
        <v>29</v>
      </c>
      <c r="B37" s="170" t="s">
        <v>2753</v>
      </c>
      <c r="C37" s="171" t="s">
        <v>2747</v>
      </c>
      <c r="D37" s="172" t="s">
        <v>2736</v>
      </c>
      <c r="E37" s="173">
        <v>58</v>
      </c>
      <c r="F37" s="174"/>
      <c r="G37" s="175">
        <f t="shared" si="1"/>
        <v>0</v>
      </c>
    </row>
    <row r="38" spans="1:7" s="176" customFormat="1" ht="12" outlineLevel="2" x14ac:dyDescent="0.2">
      <c r="A38" s="169">
        <v>30</v>
      </c>
      <c r="B38" s="170" t="s">
        <v>2753</v>
      </c>
      <c r="C38" s="171" t="s">
        <v>2748</v>
      </c>
      <c r="D38" s="172" t="s">
        <v>2736</v>
      </c>
      <c r="E38" s="173">
        <v>140</v>
      </c>
      <c r="F38" s="174"/>
      <c r="G38" s="175">
        <f t="shared" si="1"/>
        <v>0</v>
      </c>
    </row>
    <row r="39" spans="1:7" s="176" customFormat="1" ht="12" outlineLevel="2" x14ac:dyDescent="0.2">
      <c r="A39" s="169">
        <v>31</v>
      </c>
      <c r="B39" s="170" t="s">
        <v>2753</v>
      </c>
      <c r="C39" s="171" t="s">
        <v>2749</v>
      </c>
      <c r="D39" s="172" t="s">
        <v>2736</v>
      </c>
      <c r="E39" s="173">
        <v>41</v>
      </c>
      <c r="F39" s="174"/>
      <c r="G39" s="175">
        <f t="shared" si="1"/>
        <v>0</v>
      </c>
    </row>
    <row r="40" spans="1:7" s="176" customFormat="1" ht="12" outlineLevel="2" x14ac:dyDescent="0.2">
      <c r="A40" s="169">
        <v>32</v>
      </c>
      <c r="B40" s="170" t="s">
        <v>2753</v>
      </c>
      <c r="C40" s="171" t="s">
        <v>2750</v>
      </c>
      <c r="D40" s="172" t="s">
        <v>3</v>
      </c>
      <c r="E40" s="173">
        <v>4200</v>
      </c>
      <c r="F40" s="174"/>
      <c r="G40" s="175">
        <f t="shared" si="1"/>
        <v>0</v>
      </c>
    </row>
    <row r="41" spans="1:7" s="176" customFormat="1" ht="12" outlineLevel="2" x14ac:dyDescent="0.2">
      <c r="A41" s="169">
        <v>33</v>
      </c>
      <c r="B41" s="170" t="s">
        <v>2753</v>
      </c>
      <c r="C41" s="171" t="s">
        <v>2751</v>
      </c>
      <c r="D41" s="172" t="s">
        <v>3</v>
      </c>
      <c r="E41" s="173">
        <v>1600</v>
      </c>
      <c r="F41" s="174"/>
      <c r="G41" s="175">
        <f t="shared" si="1"/>
        <v>0</v>
      </c>
    </row>
    <row r="42" spans="1:7" s="176" customFormat="1" ht="12" outlineLevel="2" x14ac:dyDescent="0.2">
      <c r="A42" s="169">
        <v>34</v>
      </c>
      <c r="B42" s="170" t="s">
        <v>2753</v>
      </c>
      <c r="C42" s="171" t="s">
        <v>2752</v>
      </c>
      <c r="D42" s="172" t="s">
        <v>3</v>
      </c>
      <c r="E42" s="173">
        <v>400</v>
      </c>
      <c r="F42" s="174"/>
      <c r="G42" s="175">
        <f t="shared" si="1"/>
        <v>0</v>
      </c>
    </row>
    <row r="43" spans="1:7" s="176" customFormat="1" ht="12" outlineLevel="2" x14ac:dyDescent="0.2">
      <c r="A43" s="169">
        <v>35</v>
      </c>
      <c r="B43" s="170" t="s">
        <v>2754</v>
      </c>
      <c r="C43" s="171" t="s">
        <v>2735</v>
      </c>
      <c r="D43" s="172" t="s">
        <v>2736</v>
      </c>
      <c r="E43" s="173">
        <v>1</v>
      </c>
      <c r="F43" s="174"/>
      <c r="G43" s="175">
        <f t="shared" si="1"/>
        <v>0</v>
      </c>
    </row>
    <row r="44" spans="1:7" s="176" customFormat="1" ht="12" outlineLevel="2" x14ac:dyDescent="0.2">
      <c r="A44" s="169">
        <v>36</v>
      </c>
      <c r="B44" s="170" t="s">
        <v>2754</v>
      </c>
      <c r="C44" s="171" t="s">
        <v>2737</v>
      </c>
      <c r="D44" s="172" t="s">
        <v>2736</v>
      </c>
      <c r="E44" s="173">
        <v>1</v>
      </c>
      <c r="F44" s="174"/>
      <c r="G44" s="175">
        <f t="shared" si="1"/>
        <v>0</v>
      </c>
    </row>
    <row r="45" spans="1:7" s="176" customFormat="1" ht="12" outlineLevel="2" x14ac:dyDescent="0.2">
      <c r="A45" s="169">
        <v>37</v>
      </c>
      <c r="B45" s="170" t="s">
        <v>2754</v>
      </c>
      <c r="C45" s="171" t="s">
        <v>2738</v>
      </c>
      <c r="D45" s="172" t="s">
        <v>2736</v>
      </c>
      <c r="E45" s="173">
        <v>2</v>
      </c>
      <c r="F45" s="174"/>
      <c r="G45" s="175">
        <f t="shared" si="1"/>
        <v>0</v>
      </c>
    </row>
    <row r="46" spans="1:7" s="176" customFormat="1" ht="12" outlineLevel="2" x14ac:dyDescent="0.2">
      <c r="A46" s="169">
        <v>38</v>
      </c>
      <c r="B46" s="170" t="s">
        <v>2754</v>
      </c>
      <c r="C46" s="171" t="s">
        <v>2739</v>
      </c>
      <c r="D46" s="172" t="s">
        <v>2736</v>
      </c>
      <c r="E46" s="173">
        <v>8</v>
      </c>
      <c r="F46" s="174"/>
      <c r="G46" s="175">
        <f t="shared" si="1"/>
        <v>0</v>
      </c>
    </row>
    <row r="47" spans="1:7" s="176" customFormat="1" ht="12" outlineLevel="2" x14ac:dyDescent="0.2">
      <c r="A47" s="169">
        <v>39</v>
      </c>
      <c r="B47" s="170" t="s">
        <v>2754</v>
      </c>
      <c r="C47" s="171" t="s">
        <v>2740</v>
      </c>
      <c r="D47" s="172" t="s">
        <v>2736</v>
      </c>
      <c r="E47" s="173">
        <v>1</v>
      </c>
      <c r="F47" s="174"/>
      <c r="G47" s="175">
        <f t="shared" si="1"/>
        <v>0</v>
      </c>
    </row>
    <row r="48" spans="1:7" s="176" customFormat="1" ht="12" outlineLevel="2" x14ac:dyDescent="0.2">
      <c r="A48" s="169">
        <v>40</v>
      </c>
      <c r="B48" s="170" t="s">
        <v>2754</v>
      </c>
      <c r="C48" s="171" t="s">
        <v>2741</v>
      </c>
      <c r="D48" s="172" t="s">
        <v>2736</v>
      </c>
      <c r="E48" s="173">
        <v>9</v>
      </c>
      <c r="F48" s="174"/>
      <c r="G48" s="175">
        <f t="shared" si="1"/>
        <v>0</v>
      </c>
    </row>
    <row r="49" spans="1:7" s="176" customFormat="1" ht="12" outlineLevel="2" x14ac:dyDescent="0.2">
      <c r="A49" s="169">
        <v>41</v>
      </c>
      <c r="B49" s="170" t="s">
        <v>2754</v>
      </c>
      <c r="C49" s="171" t="s">
        <v>2742</v>
      </c>
      <c r="D49" s="172" t="s">
        <v>2736</v>
      </c>
      <c r="E49" s="173">
        <v>2</v>
      </c>
      <c r="F49" s="174"/>
      <c r="G49" s="175">
        <f t="shared" si="1"/>
        <v>0</v>
      </c>
    </row>
    <row r="50" spans="1:7" s="176" customFormat="1" ht="24" outlineLevel="2" x14ac:dyDescent="0.2">
      <c r="A50" s="169">
        <v>42</v>
      </c>
      <c r="B50" s="170" t="s">
        <v>2754</v>
      </c>
      <c r="C50" s="171" t="s">
        <v>2743</v>
      </c>
      <c r="D50" s="172" t="s">
        <v>2736</v>
      </c>
      <c r="E50" s="173">
        <v>44</v>
      </c>
      <c r="F50" s="174"/>
      <c r="G50" s="175">
        <f t="shared" si="1"/>
        <v>0</v>
      </c>
    </row>
    <row r="51" spans="1:7" s="176" customFormat="1" ht="12" outlineLevel="2" x14ac:dyDescent="0.2">
      <c r="A51" s="169">
        <v>43</v>
      </c>
      <c r="B51" s="170" t="s">
        <v>2754</v>
      </c>
      <c r="C51" s="171" t="s">
        <v>2744</v>
      </c>
      <c r="D51" s="172" t="s">
        <v>2736</v>
      </c>
      <c r="E51" s="173">
        <v>44</v>
      </c>
      <c r="F51" s="174"/>
      <c r="G51" s="175">
        <f t="shared" si="1"/>
        <v>0</v>
      </c>
    </row>
    <row r="52" spans="1:7" s="176" customFormat="1" ht="24" outlineLevel="2" x14ac:dyDescent="0.2">
      <c r="A52" s="169">
        <v>44</v>
      </c>
      <c r="B52" s="170" t="s">
        <v>2754</v>
      </c>
      <c r="C52" s="171" t="s">
        <v>2745</v>
      </c>
      <c r="D52" s="172" t="s">
        <v>2736</v>
      </c>
      <c r="E52" s="173">
        <v>58</v>
      </c>
      <c r="F52" s="174"/>
      <c r="G52" s="175">
        <f t="shared" si="1"/>
        <v>0</v>
      </c>
    </row>
    <row r="53" spans="1:7" s="176" customFormat="1" ht="12" outlineLevel="2" x14ac:dyDescent="0.2">
      <c r="A53" s="169">
        <v>45</v>
      </c>
      <c r="B53" s="170" t="s">
        <v>2754</v>
      </c>
      <c r="C53" s="171" t="s">
        <v>2746</v>
      </c>
      <c r="D53" s="172" t="s">
        <v>2736</v>
      </c>
      <c r="E53" s="173">
        <v>146</v>
      </c>
      <c r="F53" s="174"/>
      <c r="G53" s="175">
        <f t="shared" si="1"/>
        <v>0</v>
      </c>
    </row>
    <row r="54" spans="1:7" s="176" customFormat="1" ht="12" outlineLevel="2" x14ac:dyDescent="0.2">
      <c r="A54" s="169">
        <v>46</v>
      </c>
      <c r="B54" s="170" t="s">
        <v>2754</v>
      </c>
      <c r="C54" s="171" t="s">
        <v>2747</v>
      </c>
      <c r="D54" s="172" t="s">
        <v>2736</v>
      </c>
      <c r="E54" s="173">
        <v>58</v>
      </c>
      <c r="F54" s="174"/>
      <c r="G54" s="175">
        <f t="shared" si="1"/>
        <v>0</v>
      </c>
    </row>
    <row r="55" spans="1:7" s="176" customFormat="1" ht="12" outlineLevel="2" x14ac:dyDescent="0.2">
      <c r="A55" s="169">
        <v>47</v>
      </c>
      <c r="B55" s="170" t="s">
        <v>2754</v>
      </c>
      <c r="C55" s="171" t="s">
        <v>2748</v>
      </c>
      <c r="D55" s="172" t="s">
        <v>2736</v>
      </c>
      <c r="E55" s="173">
        <v>146</v>
      </c>
      <c r="F55" s="174"/>
      <c r="G55" s="175">
        <f t="shared" si="1"/>
        <v>0</v>
      </c>
    </row>
    <row r="56" spans="1:7" s="176" customFormat="1" ht="12" outlineLevel="2" x14ac:dyDescent="0.2">
      <c r="A56" s="169">
        <v>48</v>
      </c>
      <c r="B56" s="170" t="s">
        <v>2754</v>
      </c>
      <c r="C56" s="171" t="s">
        <v>2749</v>
      </c>
      <c r="D56" s="172" t="s">
        <v>2736</v>
      </c>
      <c r="E56" s="173">
        <v>44</v>
      </c>
      <c r="F56" s="174"/>
      <c r="G56" s="175">
        <f t="shared" si="1"/>
        <v>0</v>
      </c>
    </row>
    <row r="57" spans="1:7" s="176" customFormat="1" ht="12" outlineLevel="2" x14ac:dyDescent="0.2">
      <c r="A57" s="169">
        <v>49</v>
      </c>
      <c r="B57" s="170" t="s">
        <v>2754</v>
      </c>
      <c r="C57" s="171" t="s">
        <v>2750</v>
      </c>
      <c r="D57" s="172" t="s">
        <v>3</v>
      </c>
      <c r="E57" s="173">
        <v>4818</v>
      </c>
      <c r="F57" s="174"/>
      <c r="G57" s="175">
        <f t="shared" si="1"/>
        <v>0</v>
      </c>
    </row>
    <row r="58" spans="1:7" s="176" customFormat="1" ht="12" outlineLevel="2" x14ac:dyDescent="0.2">
      <c r="A58" s="169">
        <v>50</v>
      </c>
      <c r="B58" s="170" t="s">
        <v>2754</v>
      </c>
      <c r="C58" s="171" t="s">
        <v>2751</v>
      </c>
      <c r="D58" s="172" t="s">
        <v>3</v>
      </c>
      <c r="E58" s="173">
        <v>1800</v>
      </c>
      <c r="F58" s="174"/>
      <c r="G58" s="175">
        <f t="shared" si="1"/>
        <v>0</v>
      </c>
    </row>
    <row r="59" spans="1:7" s="176" customFormat="1" ht="12" outlineLevel="2" x14ac:dyDescent="0.2">
      <c r="A59" s="169">
        <v>51</v>
      </c>
      <c r="B59" s="170" t="s">
        <v>2754</v>
      </c>
      <c r="C59" s="171" t="s">
        <v>2752</v>
      </c>
      <c r="D59" s="172" t="s">
        <v>3</v>
      </c>
      <c r="E59" s="173">
        <v>500</v>
      </c>
      <c r="F59" s="174"/>
      <c r="G59" s="175">
        <f t="shared" si="1"/>
        <v>0</v>
      </c>
    </row>
    <row r="60" spans="1:7" s="176" customFormat="1" ht="12" outlineLevel="2" x14ac:dyDescent="0.2">
      <c r="A60" s="169">
        <v>52</v>
      </c>
      <c r="B60" s="170" t="s">
        <v>2755</v>
      </c>
      <c r="C60" s="171" t="s">
        <v>2735</v>
      </c>
      <c r="D60" s="172" t="s">
        <v>2736</v>
      </c>
      <c r="E60" s="173">
        <v>1</v>
      </c>
      <c r="F60" s="174"/>
      <c r="G60" s="175">
        <f t="shared" si="1"/>
        <v>0</v>
      </c>
    </row>
    <row r="61" spans="1:7" s="176" customFormat="1" ht="12" outlineLevel="2" x14ac:dyDescent="0.2">
      <c r="A61" s="169">
        <v>53</v>
      </c>
      <c r="B61" s="170" t="s">
        <v>2755</v>
      </c>
      <c r="C61" s="171" t="s">
        <v>2737</v>
      </c>
      <c r="D61" s="172" t="s">
        <v>2736</v>
      </c>
      <c r="E61" s="173">
        <v>1</v>
      </c>
      <c r="F61" s="174"/>
      <c r="G61" s="175">
        <f t="shared" si="1"/>
        <v>0</v>
      </c>
    </row>
    <row r="62" spans="1:7" s="176" customFormat="1" ht="12" outlineLevel="2" x14ac:dyDescent="0.2">
      <c r="A62" s="169">
        <v>54</v>
      </c>
      <c r="B62" s="170" t="s">
        <v>2755</v>
      </c>
      <c r="C62" s="171" t="s">
        <v>2738</v>
      </c>
      <c r="D62" s="172" t="s">
        <v>2736</v>
      </c>
      <c r="E62" s="173">
        <v>2</v>
      </c>
      <c r="F62" s="174"/>
      <c r="G62" s="175">
        <f t="shared" si="1"/>
        <v>0</v>
      </c>
    </row>
    <row r="63" spans="1:7" s="176" customFormat="1" ht="12" outlineLevel="2" x14ac:dyDescent="0.2">
      <c r="A63" s="169">
        <v>55</v>
      </c>
      <c r="B63" s="170" t="s">
        <v>2755</v>
      </c>
      <c r="C63" s="171" t="s">
        <v>2739</v>
      </c>
      <c r="D63" s="172" t="s">
        <v>2736</v>
      </c>
      <c r="E63" s="173">
        <v>4</v>
      </c>
      <c r="F63" s="174"/>
      <c r="G63" s="175">
        <f t="shared" si="1"/>
        <v>0</v>
      </c>
    </row>
    <row r="64" spans="1:7" s="176" customFormat="1" ht="12" outlineLevel="2" x14ac:dyDescent="0.2">
      <c r="A64" s="169">
        <v>56</v>
      </c>
      <c r="B64" s="170" t="s">
        <v>2755</v>
      </c>
      <c r="C64" s="171" t="s">
        <v>2740</v>
      </c>
      <c r="D64" s="172" t="s">
        <v>2736</v>
      </c>
      <c r="E64" s="173">
        <v>1</v>
      </c>
      <c r="F64" s="174"/>
      <c r="G64" s="175">
        <f t="shared" si="1"/>
        <v>0</v>
      </c>
    </row>
    <row r="65" spans="1:7" s="176" customFormat="1" ht="12" outlineLevel="2" x14ac:dyDescent="0.2">
      <c r="A65" s="169">
        <v>57</v>
      </c>
      <c r="B65" s="170" t="s">
        <v>2755</v>
      </c>
      <c r="C65" s="171" t="s">
        <v>2741</v>
      </c>
      <c r="D65" s="172" t="s">
        <v>2736</v>
      </c>
      <c r="E65" s="173">
        <v>5</v>
      </c>
      <c r="F65" s="174"/>
      <c r="G65" s="175">
        <f t="shared" si="1"/>
        <v>0</v>
      </c>
    </row>
    <row r="66" spans="1:7" s="176" customFormat="1" ht="12" outlineLevel="2" x14ac:dyDescent="0.2">
      <c r="A66" s="169">
        <v>58</v>
      </c>
      <c r="B66" s="170" t="s">
        <v>2755</v>
      </c>
      <c r="C66" s="171" t="s">
        <v>2742</v>
      </c>
      <c r="D66" s="172" t="s">
        <v>2736</v>
      </c>
      <c r="E66" s="173">
        <v>2</v>
      </c>
      <c r="F66" s="174"/>
      <c r="G66" s="175">
        <f t="shared" si="1"/>
        <v>0</v>
      </c>
    </row>
    <row r="67" spans="1:7" s="176" customFormat="1" ht="24" outlineLevel="2" x14ac:dyDescent="0.2">
      <c r="A67" s="169">
        <v>59</v>
      </c>
      <c r="B67" s="170" t="s">
        <v>2755</v>
      </c>
      <c r="C67" s="171" t="s">
        <v>2743</v>
      </c>
      <c r="D67" s="172" t="s">
        <v>2736</v>
      </c>
      <c r="E67" s="173">
        <v>4</v>
      </c>
      <c r="F67" s="174"/>
      <c r="G67" s="175">
        <f t="shared" si="1"/>
        <v>0</v>
      </c>
    </row>
    <row r="68" spans="1:7" s="176" customFormat="1" ht="12" outlineLevel="2" x14ac:dyDescent="0.2">
      <c r="A68" s="169">
        <v>60</v>
      </c>
      <c r="B68" s="170" t="s">
        <v>2755</v>
      </c>
      <c r="C68" s="171" t="s">
        <v>2744</v>
      </c>
      <c r="D68" s="172" t="s">
        <v>2736</v>
      </c>
      <c r="E68" s="173">
        <v>4</v>
      </c>
      <c r="F68" s="174"/>
      <c r="G68" s="175">
        <f t="shared" si="1"/>
        <v>0</v>
      </c>
    </row>
    <row r="69" spans="1:7" s="176" customFormat="1" ht="24" outlineLevel="2" x14ac:dyDescent="0.2">
      <c r="A69" s="169">
        <v>61</v>
      </c>
      <c r="B69" s="170" t="s">
        <v>2755</v>
      </c>
      <c r="C69" s="171" t="s">
        <v>2745</v>
      </c>
      <c r="D69" s="172" t="s">
        <v>2736</v>
      </c>
      <c r="E69" s="173">
        <v>38</v>
      </c>
      <c r="F69" s="174"/>
      <c r="G69" s="175">
        <f t="shared" si="1"/>
        <v>0</v>
      </c>
    </row>
    <row r="70" spans="1:7" s="176" customFormat="1" ht="12" outlineLevel="2" x14ac:dyDescent="0.2">
      <c r="A70" s="169">
        <v>62</v>
      </c>
      <c r="B70" s="170" t="s">
        <v>2755</v>
      </c>
      <c r="C70" s="171" t="s">
        <v>2746</v>
      </c>
      <c r="D70" s="172" t="s">
        <v>2736</v>
      </c>
      <c r="E70" s="173">
        <v>46</v>
      </c>
      <c r="F70" s="174"/>
      <c r="G70" s="175">
        <f t="shared" si="1"/>
        <v>0</v>
      </c>
    </row>
    <row r="71" spans="1:7" s="176" customFormat="1" ht="12" outlineLevel="2" x14ac:dyDescent="0.2">
      <c r="A71" s="169">
        <v>63</v>
      </c>
      <c r="B71" s="170" t="s">
        <v>2755</v>
      </c>
      <c r="C71" s="171" t="s">
        <v>2747</v>
      </c>
      <c r="D71" s="172" t="s">
        <v>2736</v>
      </c>
      <c r="E71" s="173">
        <v>38</v>
      </c>
      <c r="F71" s="174"/>
      <c r="G71" s="175">
        <f t="shared" si="1"/>
        <v>0</v>
      </c>
    </row>
    <row r="72" spans="1:7" s="176" customFormat="1" ht="12" outlineLevel="2" x14ac:dyDescent="0.2">
      <c r="A72" s="169">
        <v>64</v>
      </c>
      <c r="B72" s="170" t="s">
        <v>2755</v>
      </c>
      <c r="C72" s="171" t="s">
        <v>2748</v>
      </c>
      <c r="D72" s="172" t="s">
        <v>2736</v>
      </c>
      <c r="E72" s="173">
        <v>46</v>
      </c>
      <c r="F72" s="174"/>
      <c r="G72" s="175">
        <f t="shared" si="1"/>
        <v>0</v>
      </c>
    </row>
    <row r="73" spans="1:7" s="176" customFormat="1" ht="12" outlineLevel="2" x14ac:dyDescent="0.2">
      <c r="A73" s="169">
        <v>65</v>
      </c>
      <c r="B73" s="170" t="s">
        <v>2755</v>
      </c>
      <c r="C73" s="171" t="s">
        <v>2749</v>
      </c>
      <c r="D73" s="172" t="s">
        <v>2736</v>
      </c>
      <c r="E73" s="173">
        <v>4</v>
      </c>
      <c r="F73" s="174"/>
      <c r="G73" s="175">
        <f t="shared" si="1"/>
        <v>0</v>
      </c>
    </row>
    <row r="74" spans="1:7" s="176" customFormat="1" ht="12" outlineLevel="2" x14ac:dyDescent="0.2">
      <c r="A74" s="169">
        <v>66</v>
      </c>
      <c r="B74" s="170" t="s">
        <v>2755</v>
      </c>
      <c r="C74" s="171" t="s">
        <v>2750</v>
      </c>
      <c r="D74" s="172" t="s">
        <v>3</v>
      </c>
      <c r="E74" s="173">
        <v>690</v>
      </c>
      <c r="F74" s="174"/>
      <c r="G74" s="175">
        <f t="shared" si="1"/>
        <v>0</v>
      </c>
    </row>
    <row r="75" spans="1:7" s="176" customFormat="1" ht="12" outlineLevel="2" x14ac:dyDescent="0.2">
      <c r="A75" s="169">
        <v>67</v>
      </c>
      <c r="B75" s="170" t="s">
        <v>2755</v>
      </c>
      <c r="C75" s="171" t="s">
        <v>2751</v>
      </c>
      <c r="D75" s="172" t="s">
        <v>3</v>
      </c>
      <c r="E75" s="173">
        <v>150</v>
      </c>
      <c r="F75" s="174"/>
      <c r="G75" s="175">
        <f t="shared" si="1"/>
        <v>0</v>
      </c>
    </row>
    <row r="76" spans="1:7" s="176" customFormat="1" ht="12" outlineLevel="2" x14ac:dyDescent="0.2">
      <c r="A76" s="169">
        <v>68</v>
      </c>
      <c r="B76" s="170" t="s">
        <v>2755</v>
      </c>
      <c r="C76" s="171" t="s">
        <v>2752</v>
      </c>
      <c r="D76" s="172" t="s">
        <v>3</v>
      </c>
      <c r="E76" s="173">
        <v>100</v>
      </c>
      <c r="F76" s="174"/>
      <c r="G76" s="175">
        <f t="shared" si="1"/>
        <v>0</v>
      </c>
    </row>
    <row r="77" spans="1:7" s="176" customFormat="1" ht="12" outlineLevel="2" x14ac:dyDescent="0.2">
      <c r="A77" s="169">
        <v>69</v>
      </c>
      <c r="B77" s="170" t="s">
        <v>2756</v>
      </c>
      <c r="C77" s="171" t="s">
        <v>2735</v>
      </c>
      <c r="D77" s="172" t="s">
        <v>2736</v>
      </c>
      <c r="E77" s="173">
        <v>1</v>
      </c>
      <c r="F77" s="174"/>
      <c r="G77" s="175">
        <f t="shared" si="1"/>
        <v>0</v>
      </c>
    </row>
    <row r="78" spans="1:7" s="176" customFormat="1" ht="12" outlineLevel="2" x14ac:dyDescent="0.2">
      <c r="A78" s="169">
        <v>70</v>
      </c>
      <c r="B78" s="170" t="s">
        <v>2756</v>
      </c>
      <c r="C78" s="171" t="s">
        <v>2737</v>
      </c>
      <c r="D78" s="172" t="s">
        <v>2736</v>
      </c>
      <c r="E78" s="173">
        <v>1</v>
      </c>
      <c r="F78" s="174"/>
      <c r="G78" s="175">
        <f t="shared" si="1"/>
        <v>0</v>
      </c>
    </row>
    <row r="79" spans="1:7" s="176" customFormat="1" ht="12" outlineLevel="2" x14ac:dyDescent="0.2">
      <c r="A79" s="169">
        <v>71</v>
      </c>
      <c r="B79" s="170" t="s">
        <v>2756</v>
      </c>
      <c r="C79" s="171" t="s">
        <v>2738</v>
      </c>
      <c r="D79" s="172" t="s">
        <v>2736</v>
      </c>
      <c r="E79" s="173">
        <v>2</v>
      </c>
      <c r="F79" s="174"/>
      <c r="G79" s="175">
        <f t="shared" si="1"/>
        <v>0</v>
      </c>
    </row>
    <row r="80" spans="1:7" s="176" customFormat="1" ht="12" outlineLevel="2" x14ac:dyDescent="0.2">
      <c r="A80" s="169">
        <v>72</v>
      </c>
      <c r="B80" s="170" t="s">
        <v>2756</v>
      </c>
      <c r="C80" s="171" t="s">
        <v>2739</v>
      </c>
      <c r="D80" s="172" t="s">
        <v>2736</v>
      </c>
      <c r="E80" s="173">
        <v>4</v>
      </c>
      <c r="F80" s="174"/>
      <c r="G80" s="175">
        <f t="shared" si="1"/>
        <v>0</v>
      </c>
    </row>
    <row r="81" spans="1:7" s="176" customFormat="1" ht="12" outlineLevel="2" x14ac:dyDescent="0.2">
      <c r="A81" s="169">
        <v>73</v>
      </c>
      <c r="B81" s="170" t="s">
        <v>2756</v>
      </c>
      <c r="C81" s="171" t="s">
        <v>2740</v>
      </c>
      <c r="D81" s="172" t="s">
        <v>2736</v>
      </c>
      <c r="E81" s="173">
        <v>1</v>
      </c>
      <c r="F81" s="174"/>
      <c r="G81" s="175">
        <f t="shared" si="1"/>
        <v>0</v>
      </c>
    </row>
    <row r="82" spans="1:7" s="176" customFormat="1" ht="12" outlineLevel="2" x14ac:dyDescent="0.2">
      <c r="A82" s="169">
        <v>74</v>
      </c>
      <c r="B82" s="170" t="s">
        <v>2756</v>
      </c>
      <c r="C82" s="171" t="s">
        <v>2741</v>
      </c>
      <c r="D82" s="172" t="s">
        <v>2736</v>
      </c>
      <c r="E82" s="173">
        <v>5</v>
      </c>
      <c r="F82" s="174"/>
      <c r="G82" s="175">
        <f t="shared" si="1"/>
        <v>0</v>
      </c>
    </row>
    <row r="83" spans="1:7" s="176" customFormat="1" ht="12" outlineLevel="2" x14ac:dyDescent="0.2">
      <c r="A83" s="169">
        <v>75</v>
      </c>
      <c r="B83" s="170" t="s">
        <v>2756</v>
      </c>
      <c r="C83" s="171" t="s">
        <v>2742</v>
      </c>
      <c r="D83" s="172" t="s">
        <v>2736</v>
      </c>
      <c r="E83" s="173">
        <v>2</v>
      </c>
      <c r="F83" s="174"/>
      <c r="G83" s="175">
        <f t="shared" si="1"/>
        <v>0</v>
      </c>
    </row>
    <row r="84" spans="1:7" s="176" customFormat="1" ht="24" outlineLevel="2" x14ac:dyDescent="0.2">
      <c r="A84" s="169">
        <v>76</v>
      </c>
      <c r="B84" s="170" t="s">
        <v>2756</v>
      </c>
      <c r="C84" s="171" t="s">
        <v>2743</v>
      </c>
      <c r="D84" s="172" t="s">
        <v>2736</v>
      </c>
      <c r="E84" s="173">
        <v>12</v>
      </c>
      <c r="F84" s="174"/>
      <c r="G84" s="175">
        <f t="shared" si="1"/>
        <v>0</v>
      </c>
    </row>
    <row r="85" spans="1:7" s="176" customFormat="1" ht="12" outlineLevel="2" x14ac:dyDescent="0.2">
      <c r="A85" s="169">
        <v>77</v>
      </c>
      <c r="B85" s="170" t="s">
        <v>2756</v>
      </c>
      <c r="C85" s="171" t="s">
        <v>2744</v>
      </c>
      <c r="D85" s="172" t="s">
        <v>2736</v>
      </c>
      <c r="E85" s="173">
        <v>12</v>
      </c>
      <c r="F85" s="174"/>
      <c r="G85" s="175">
        <f t="shared" si="1"/>
        <v>0</v>
      </c>
    </row>
    <row r="86" spans="1:7" s="176" customFormat="1" ht="24" outlineLevel="2" x14ac:dyDescent="0.2">
      <c r="A86" s="169">
        <v>78</v>
      </c>
      <c r="B86" s="170" t="s">
        <v>2756</v>
      </c>
      <c r="C86" s="171" t="s">
        <v>2745</v>
      </c>
      <c r="D86" s="172" t="s">
        <v>2736</v>
      </c>
      <c r="E86" s="173">
        <v>42</v>
      </c>
      <c r="F86" s="174"/>
      <c r="G86" s="175">
        <f t="shared" si="1"/>
        <v>0</v>
      </c>
    </row>
    <row r="87" spans="1:7" s="176" customFormat="1" ht="12" outlineLevel="2" x14ac:dyDescent="0.2">
      <c r="A87" s="169">
        <v>79</v>
      </c>
      <c r="B87" s="170" t="s">
        <v>2756</v>
      </c>
      <c r="C87" s="171" t="s">
        <v>2746</v>
      </c>
      <c r="D87" s="172" t="s">
        <v>2736</v>
      </c>
      <c r="E87" s="173">
        <v>66</v>
      </c>
      <c r="F87" s="174"/>
      <c r="G87" s="175">
        <f t="shared" si="1"/>
        <v>0</v>
      </c>
    </row>
    <row r="88" spans="1:7" s="176" customFormat="1" ht="12" outlineLevel="2" x14ac:dyDescent="0.2">
      <c r="A88" s="169">
        <v>80</v>
      </c>
      <c r="B88" s="170" t="s">
        <v>2756</v>
      </c>
      <c r="C88" s="171" t="s">
        <v>2747</v>
      </c>
      <c r="D88" s="172" t="s">
        <v>2736</v>
      </c>
      <c r="E88" s="173">
        <v>42</v>
      </c>
      <c r="F88" s="174"/>
      <c r="G88" s="175">
        <f t="shared" si="1"/>
        <v>0</v>
      </c>
    </row>
    <row r="89" spans="1:7" s="176" customFormat="1" ht="12" outlineLevel="2" x14ac:dyDescent="0.2">
      <c r="A89" s="169">
        <v>81</v>
      </c>
      <c r="B89" s="170" t="s">
        <v>2756</v>
      </c>
      <c r="C89" s="171" t="s">
        <v>2748</v>
      </c>
      <c r="D89" s="172" t="s">
        <v>2736</v>
      </c>
      <c r="E89" s="173">
        <v>66</v>
      </c>
      <c r="F89" s="174"/>
      <c r="G89" s="175">
        <f t="shared" si="1"/>
        <v>0</v>
      </c>
    </row>
    <row r="90" spans="1:7" s="176" customFormat="1" ht="12" outlineLevel="2" x14ac:dyDescent="0.2">
      <c r="A90" s="169">
        <v>82</v>
      </c>
      <c r="B90" s="170" t="s">
        <v>2756</v>
      </c>
      <c r="C90" s="171" t="s">
        <v>2749</v>
      </c>
      <c r="D90" s="172" t="s">
        <v>2736</v>
      </c>
      <c r="E90" s="173">
        <v>12</v>
      </c>
      <c r="F90" s="174"/>
      <c r="G90" s="175">
        <f t="shared" si="1"/>
        <v>0</v>
      </c>
    </row>
    <row r="91" spans="1:7" s="176" customFormat="1" ht="12" outlineLevel="2" x14ac:dyDescent="0.2">
      <c r="A91" s="169">
        <v>83</v>
      </c>
      <c r="B91" s="170" t="s">
        <v>2756</v>
      </c>
      <c r="C91" s="171" t="s">
        <v>2750</v>
      </c>
      <c r="D91" s="172" t="s">
        <v>3</v>
      </c>
      <c r="E91" s="173">
        <v>1980</v>
      </c>
      <c r="F91" s="174"/>
      <c r="G91" s="175">
        <f t="shared" si="1"/>
        <v>0</v>
      </c>
    </row>
    <row r="92" spans="1:7" s="176" customFormat="1" ht="12" outlineLevel="2" x14ac:dyDescent="0.2">
      <c r="A92" s="169">
        <v>84</v>
      </c>
      <c r="B92" s="170" t="s">
        <v>2756</v>
      </c>
      <c r="C92" s="171" t="s">
        <v>2751</v>
      </c>
      <c r="D92" s="172" t="s">
        <v>3</v>
      </c>
      <c r="E92" s="173">
        <v>800</v>
      </c>
      <c r="F92" s="174"/>
      <c r="G92" s="175">
        <f t="shared" si="1"/>
        <v>0</v>
      </c>
    </row>
    <row r="93" spans="1:7" s="176" customFormat="1" ht="12" outlineLevel="2" x14ac:dyDescent="0.2">
      <c r="A93" s="169">
        <v>85</v>
      </c>
      <c r="B93" s="170" t="s">
        <v>2756</v>
      </c>
      <c r="C93" s="171" t="s">
        <v>2752</v>
      </c>
      <c r="D93" s="172" t="s">
        <v>3</v>
      </c>
      <c r="E93" s="173">
        <v>300</v>
      </c>
      <c r="F93" s="174"/>
      <c r="G93" s="175">
        <f t="shared" si="1"/>
        <v>0</v>
      </c>
    </row>
    <row r="94" spans="1:7" s="176" customFormat="1" ht="12" outlineLevel="2" x14ac:dyDescent="0.2">
      <c r="A94" s="169">
        <v>86</v>
      </c>
      <c r="B94" s="170" t="s">
        <v>2757</v>
      </c>
      <c r="C94" s="171" t="s">
        <v>2735</v>
      </c>
      <c r="D94" s="172" t="s">
        <v>2736</v>
      </c>
      <c r="E94" s="173">
        <v>1</v>
      </c>
      <c r="F94" s="174"/>
      <c r="G94" s="175">
        <f t="shared" si="1"/>
        <v>0</v>
      </c>
    </row>
    <row r="95" spans="1:7" s="176" customFormat="1" ht="12" outlineLevel="2" x14ac:dyDescent="0.2">
      <c r="A95" s="169">
        <v>87</v>
      </c>
      <c r="B95" s="170" t="s">
        <v>2757</v>
      </c>
      <c r="C95" s="171" t="s">
        <v>2737</v>
      </c>
      <c r="D95" s="172" t="s">
        <v>2736</v>
      </c>
      <c r="E95" s="173">
        <v>1</v>
      </c>
      <c r="F95" s="174"/>
      <c r="G95" s="175">
        <f t="shared" si="1"/>
        <v>0</v>
      </c>
    </row>
    <row r="96" spans="1:7" s="176" customFormat="1" ht="12" outlineLevel="2" x14ac:dyDescent="0.2">
      <c r="A96" s="169">
        <v>88</v>
      </c>
      <c r="B96" s="170" t="s">
        <v>2757</v>
      </c>
      <c r="C96" s="171" t="s">
        <v>2738</v>
      </c>
      <c r="D96" s="172" t="s">
        <v>2736</v>
      </c>
      <c r="E96" s="173">
        <v>2</v>
      </c>
      <c r="F96" s="174"/>
      <c r="G96" s="175">
        <f t="shared" si="1"/>
        <v>0</v>
      </c>
    </row>
    <row r="97" spans="1:7" s="176" customFormat="1" ht="12" outlineLevel="2" x14ac:dyDescent="0.2">
      <c r="A97" s="169">
        <v>89</v>
      </c>
      <c r="B97" s="170" t="s">
        <v>2757</v>
      </c>
      <c r="C97" s="171" t="s">
        <v>2739</v>
      </c>
      <c r="D97" s="172" t="s">
        <v>2736</v>
      </c>
      <c r="E97" s="173">
        <v>7</v>
      </c>
      <c r="F97" s="174"/>
      <c r="G97" s="175">
        <f t="shared" si="1"/>
        <v>0</v>
      </c>
    </row>
    <row r="98" spans="1:7" s="176" customFormat="1" ht="12" outlineLevel="2" x14ac:dyDescent="0.2">
      <c r="A98" s="169">
        <v>90</v>
      </c>
      <c r="B98" s="170" t="s">
        <v>2757</v>
      </c>
      <c r="C98" s="171" t="s">
        <v>2740</v>
      </c>
      <c r="D98" s="172" t="s">
        <v>2736</v>
      </c>
      <c r="E98" s="173">
        <v>1</v>
      </c>
      <c r="F98" s="174"/>
      <c r="G98" s="175">
        <f t="shared" si="1"/>
        <v>0</v>
      </c>
    </row>
    <row r="99" spans="1:7" s="176" customFormat="1" ht="12" outlineLevel="2" x14ac:dyDescent="0.2">
      <c r="A99" s="169">
        <v>91</v>
      </c>
      <c r="B99" s="170" t="s">
        <v>2757</v>
      </c>
      <c r="C99" s="171" t="s">
        <v>2741</v>
      </c>
      <c r="D99" s="172" t="s">
        <v>2736</v>
      </c>
      <c r="E99" s="173">
        <v>8</v>
      </c>
      <c r="F99" s="174"/>
      <c r="G99" s="175">
        <f t="shared" si="1"/>
        <v>0</v>
      </c>
    </row>
    <row r="100" spans="1:7" s="176" customFormat="1" ht="12" outlineLevel="2" x14ac:dyDescent="0.2">
      <c r="A100" s="169">
        <v>92</v>
      </c>
      <c r="B100" s="170" t="s">
        <v>2757</v>
      </c>
      <c r="C100" s="171" t="s">
        <v>2742</v>
      </c>
      <c r="D100" s="172" t="s">
        <v>2736</v>
      </c>
      <c r="E100" s="173">
        <v>2</v>
      </c>
      <c r="F100" s="174"/>
      <c r="G100" s="175">
        <f t="shared" si="1"/>
        <v>0</v>
      </c>
    </row>
    <row r="101" spans="1:7" s="176" customFormat="1" ht="24" outlineLevel="2" x14ac:dyDescent="0.2">
      <c r="A101" s="169">
        <v>93</v>
      </c>
      <c r="B101" s="170" t="s">
        <v>2756</v>
      </c>
      <c r="C101" s="171" t="s">
        <v>2743</v>
      </c>
      <c r="D101" s="172" t="s">
        <v>2736</v>
      </c>
      <c r="E101" s="173">
        <v>39</v>
      </c>
      <c r="F101" s="174"/>
      <c r="G101" s="175">
        <f t="shared" si="1"/>
        <v>0</v>
      </c>
    </row>
    <row r="102" spans="1:7" s="176" customFormat="1" ht="12" outlineLevel="2" x14ac:dyDescent="0.2">
      <c r="A102" s="169">
        <v>94</v>
      </c>
      <c r="B102" s="170" t="s">
        <v>2757</v>
      </c>
      <c r="C102" s="171" t="s">
        <v>2744</v>
      </c>
      <c r="D102" s="172" t="s">
        <v>2736</v>
      </c>
      <c r="E102" s="173">
        <v>39</v>
      </c>
      <c r="F102" s="174"/>
      <c r="G102" s="175">
        <f t="shared" si="1"/>
        <v>0</v>
      </c>
    </row>
    <row r="103" spans="1:7" s="176" customFormat="1" ht="24" outlineLevel="2" x14ac:dyDescent="0.2">
      <c r="A103" s="169">
        <v>95</v>
      </c>
      <c r="B103" s="170" t="s">
        <v>2757</v>
      </c>
      <c r="C103" s="171" t="s">
        <v>2745</v>
      </c>
      <c r="D103" s="172" t="s">
        <v>2736</v>
      </c>
      <c r="E103" s="173">
        <v>46</v>
      </c>
      <c r="F103" s="174"/>
      <c r="G103" s="175">
        <f t="shared" si="1"/>
        <v>0</v>
      </c>
    </row>
    <row r="104" spans="1:7" s="176" customFormat="1" ht="12" outlineLevel="2" x14ac:dyDescent="0.2">
      <c r="A104" s="169">
        <v>96</v>
      </c>
      <c r="B104" s="170" t="s">
        <v>2757</v>
      </c>
      <c r="C104" s="171" t="s">
        <v>2746</v>
      </c>
      <c r="D104" s="172" t="s">
        <v>2736</v>
      </c>
      <c r="E104" s="173">
        <v>124</v>
      </c>
      <c r="F104" s="174"/>
      <c r="G104" s="175">
        <f t="shared" si="1"/>
        <v>0</v>
      </c>
    </row>
    <row r="105" spans="1:7" s="176" customFormat="1" ht="12" outlineLevel="2" x14ac:dyDescent="0.2">
      <c r="A105" s="169">
        <v>97</v>
      </c>
      <c r="B105" s="170" t="s">
        <v>2757</v>
      </c>
      <c r="C105" s="171" t="s">
        <v>2747</v>
      </c>
      <c r="D105" s="172" t="s">
        <v>2736</v>
      </c>
      <c r="E105" s="173">
        <v>46</v>
      </c>
      <c r="F105" s="174"/>
      <c r="G105" s="175">
        <f t="shared" si="1"/>
        <v>0</v>
      </c>
    </row>
    <row r="106" spans="1:7" s="176" customFormat="1" ht="12" outlineLevel="2" x14ac:dyDescent="0.2">
      <c r="A106" s="169">
        <v>98</v>
      </c>
      <c r="B106" s="170" t="s">
        <v>2757</v>
      </c>
      <c r="C106" s="171" t="s">
        <v>2748</v>
      </c>
      <c r="D106" s="172" t="s">
        <v>2736</v>
      </c>
      <c r="E106" s="173">
        <v>124</v>
      </c>
      <c r="F106" s="174"/>
      <c r="G106" s="175">
        <f t="shared" si="1"/>
        <v>0</v>
      </c>
    </row>
    <row r="107" spans="1:7" s="176" customFormat="1" ht="12" outlineLevel="2" x14ac:dyDescent="0.2">
      <c r="A107" s="169">
        <v>99</v>
      </c>
      <c r="B107" s="170" t="s">
        <v>2757</v>
      </c>
      <c r="C107" s="171" t="s">
        <v>2749</v>
      </c>
      <c r="D107" s="172" t="s">
        <v>2736</v>
      </c>
      <c r="E107" s="173">
        <v>39</v>
      </c>
      <c r="F107" s="174"/>
      <c r="G107" s="175">
        <f t="shared" si="1"/>
        <v>0</v>
      </c>
    </row>
    <row r="108" spans="1:7" s="176" customFormat="1" ht="12" outlineLevel="2" x14ac:dyDescent="0.2">
      <c r="A108" s="169">
        <v>100</v>
      </c>
      <c r="B108" s="170" t="s">
        <v>2757</v>
      </c>
      <c r="C108" s="171" t="s">
        <v>2750</v>
      </c>
      <c r="D108" s="172" t="s">
        <v>3</v>
      </c>
      <c r="E108" s="173">
        <v>1830</v>
      </c>
      <c r="F108" s="174"/>
      <c r="G108" s="175">
        <f t="shared" si="1"/>
        <v>0</v>
      </c>
    </row>
    <row r="109" spans="1:7" s="176" customFormat="1" ht="12" outlineLevel="2" x14ac:dyDescent="0.2">
      <c r="A109" s="169">
        <v>101</v>
      </c>
      <c r="B109" s="170" t="s">
        <v>2757</v>
      </c>
      <c r="C109" s="171" t="s">
        <v>2751</v>
      </c>
      <c r="D109" s="172" t="s">
        <v>3</v>
      </c>
      <c r="E109" s="173">
        <v>800</v>
      </c>
      <c r="F109" s="174"/>
      <c r="G109" s="175">
        <f t="shared" si="1"/>
        <v>0</v>
      </c>
    </row>
    <row r="110" spans="1:7" s="176" customFormat="1" ht="12" outlineLevel="2" x14ac:dyDescent="0.2">
      <c r="A110" s="169">
        <v>102</v>
      </c>
      <c r="B110" s="170" t="s">
        <v>2757</v>
      </c>
      <c r="C110" s="171" t="s">
        <v>2752</v>
      </c>
      <c r="D110" s="172" t="s">
        <v>3</v>
      </c>
      <c r="E110" s="173">
        <v>300</v>
      </c>
      <c r="F110" s="174"/>
      <c r="G110" s="175">
        <f t="shared" si="1"/>
        <v>0</v>
      </c>
    </row>
    <row r="111" spans="1:7" s="176" customFormat="1" ht="12" outlineLevel="2" x14ac:dyDescent="0.2">
      <c r="A111" s="169">
        <v>103</v>
      </c>
      <c r="B111" s="170" t="s">
        <v>2758</v>
      </c>
      <c r="C111" s="171" t="s">
        <v>2735</v>
      </c>
      <c r="D111" s="172" t="s">
        <v>2736</v>
      </c>
      <c r="E111" s="173">
        <v>1</v>
      </c>
      <c r="F111" s="174"/>
      <c r="G111" s="175">
        <f t="shared" si="1"/>
        <v>0</v>
      </c>
    </row>
    <row r="112" spans="1:7" s="176" customFormat="1" ht="12" outlineLevel="2" x14ac:dyDescent="0.2">
      <c r="A112" s="169">
        <v>104</v>
      </c>
      <c r="B112" s="170" t="s">
        <v>2758</v>
      </c>
      <c r="C112" s="171" t="s">
        <v>2737</v>
      </c>
      <c r="D112" s="172" t="s">
        <v>2736</v>
      </c>
      <c r="E112" s="173">
        <v>1</v>
      </c>
      <c r="F112" s="174"/>
      <c r="G112" s="175">
        <f t="shared" si="1"/>
        <v>0</v>
      </c>
    </row>
    <row r="113" spans="1:7" s="176" customFormat="1" ht="12" outlineLevel="2" x14ac:dyDescent="0.2">
      <c r="A113" s="169">
        <v>105</v>
      </c>
      <c r="B113" s="170" t="s">
        <v>2758</v>
      </c>
      <c r="C113" s="171" t="s">
        <v>2738</v>
      </c>
      <c r="D113" s="172" t="s">
        <v>2736</v>
      </c>
      <c r="E113" s="173">
        <v>2</v>
      </c>
      <c r="F113" s="174"/>
      <c r="G113" s="175">
        <f t="shared" si="1"/>
        <v>0</v>
      </c>
    </row>
    <row r="114" spans="1:7" s="176" customFormat="1" ht="12" outlineLevel="2" x14ac:dyDescent="0.2">
      <c r="A114" s="169">
        <v>106</v>
      </c>
      <c r="B114" s="170" t="s">
        <v>2758</v>
      </c>
      <c r="C114" s="171" t="s">
        <v>2739</v>
      </c>
      <c r="D114" s="172" t="s">
        <v>2736</v>
      </c>
      <c r="E114" s="173">
        <v>13</v>
      </c>
      <c r="F114" s="174"/>
      <c r="G114" s="175">
        <f t="shared" si="1"/>
        <v>0</v>
      </c>
    </row>
    <row r="115" spans="1:7" s="176" customFormat="1" ht="12" outlineLevel="2" x14ac:dyDescent="0.2">
      <c r="A115" s="169">
        <v>107</v>
      </c>
      <c r="B115" s="170" t="s">
        <v>2758</v>
      </c>
      <c r="C115" s="171" t="s">
        <v>2740</v>
      </c>
      <c r="D115" s="172" t="s">
        <v>2736</v>
      </c>
      <c r="E115" s="173">
        <v>1</v>
      </c>
      <c r="F115" s="174"/>
      <c r="G115" s="175">
        <f t="shared" si="1"/>
        <v>0</v>
      </c>
    </row>
    <row r="116" spans="1:7" s="176" customFormat="1" ht="12" outlineLevel="2" x14ac:dyDescent="0.2">
      <c r="A116" s="169">
        <v>108</v>
      </c>
      <c r="B116" s="170" t="s">
        <v>2758</v>
      </c>
      <c r="C116" s="171" t="s">
        <v>2741</v>
      </c>
      <c r="D116" s="172" t="s">
        <v>2736</v>
      </c>
      <c r="E116" s="173">
        <v>14</v>
      </c>
      <c r="F116" s="174"/>
      <c r="G116" s="175">
        <f t="shared" si="1"/>
        <v>0</v>
      </c>
    </row>
    <row r="117" spans="1:7" s="176" customFormat="1" ht="12" outlineLevel="2" x14ac:dyDescent="0.2">
      <c r="A117" s="169">
        <v>109</v>
      </c>
      <c r="B117" s="170" t="s">
        <v>2758</v>
      </c>
      <c r="C117" s="171" t="s">
        <v>2742</v>
      </c>
      <c r="D117" s="172" t="s">
        <v>2736</v>
      </c>
      <c r="E117" s="173">
        <v>2</v>
      </c>
      <c r="F117" s="174"/>
      <c r="G117" s="175">
        <f t="shared" si="1"/>
        <v>0</v>
      </c>
    </row>
    <row r="118" spans="1:7" s="176" customFormat="1" ht="24" outlineLevel="2" x14ac:dyDescent="0.2">
      <c r="A118" s="169">
        <v>110</v>
      </c>
      <c r="B118" s="170" t="s">
        <v>2758</v>
      </c>
      <c r="C118" s="171" t="s">
        <v>2743</v>
      </c>
      <c r="D118" s="172" t="s">
        <v>2736</v>
      </c>
      <c r="E118" s="173">
        <v>225</v>
      </c>
      <c r="F118" s="174"/>
      <c r="G118" s="175">
        <f t="shared" si="1"/>
        <v>0</v>
      </c>
    </row>
    <row r="119" spans="1:7" s="176" customFormat="1" ht="12" outlineLevel="2" x14ac:dyDescent="0.2">
      <c r="A119" s="169">
        <v>111</v>
      </c>
      <c r="B119" s="170" t="s">
        <v>2758</v>
      </c>
      <c r="C119" s="171" t="s">
        <v>2744</v>
      </c>
      <c r="D119" s="172" t="s">
        <v>2736</v>
      </c>
      <c r="E119" s="173">
        <v>225</v>
      </c>
      <c r="F119" s="174"/>
      <c r="G119" s="175">
        <f t="shared" si="1"/>
        <v>0</v>
      </c>
    </row>
    <row r="120" spans="1:7" s="176" customFormat="1" ht="24" outlineLevel="2" x14ac:dyDescent="0.2">
      <c r="A120" s="169">
        <v>112</v>
      </c>
      <c r="B120" s="170" t="s">
        <v>2758</v>
      </c>
      <c r="C120" s="171" t="s">
        <v>2745</v>
      </c>
      <c r="D120" s="172" t="s">
        <v>2736</v>
      </c>
      <c r="E120" s="173">
        <v>66</v>
      </c>
      <c r="F120" s="174"/>
      <c r="G120" s="175">
        <f t="shared" si="1"/>
        <v>0</v>
      </c>
    </row>
    <row r="121" spans="1:7" s="176" customFormat="1" ht="12" outlineLevel="2" x14ac:dyDescent="0.2">
      <c r="A121" s="169">
        <v>113</v>
      </c>
      <c r="B121" s="170" t="s">
        <v>2758</v>
      </c>
      <c r="C121" s="171" t="s">
        <v>2746</v>
      </c>
      <c r="D121" s="172" t="s">
        <v>2736</v>
      </c>
      <c r="E121" s="173">
        <v>260</v>
      </c>
      <c r="F121" s="174"/>
      <c r="G121" s="175">
        <f t="shared" si="1"/>
        <v>0</v>
      </c>
    </row>
    <row r="122" spans="1:7" s="176" customFormat="1" ht="12" outlineLevel="2" x14ac:dyDescent="0.2">
      <c r="A122" s="169">
        <v>114</v>
      </c>
      <c r="B122" s="170" t="s">
        <v>2758</v>
      </c>
      <c r="C122" s="171" t="s">
        <v>2747</v>
      </c>
      <c r="D122" s="172" t="s">
        <v>2736</v>
      </c>
      <c r="E122" s="173">
        <v>66</v>
      </c>
      <c r="F122" s="174"/>
      <c r="G122" s="175">
        <f t="shared" si="1"/>
        <v>0</v>
      </c>
    </row>
    <row r="123" spans="1:7" s="176" customFormat="1" ht="12" outlineLevel="2" x14ac:dyDescent="0.2">
      <c r="A123" s="169">
        <v>115</v>
      </c>
      <c r="B123" s="170" t="s">
        <v>2758</v>
      </c>
      <c r="C123" s="171" t="s">
        <v>2748</v>
      </c>
      <c r="D123" s="172" t="s">
        <v>2736</v>
      </c>
      <c r="E123" s="173">
        <v>260</v>
      </c>
      <c r="F123" s="174"/>
      <c r="G123" s="175">
        <f t="shared" si="1"/>
        <v>0</v>
      </c>
    </row>
    <row r="124" spans="1:7" s="176" customFormat="1" ht="12" outlineLevel="2" x14ac:dyDescent="0.2">
      <c r="A124" s="169">
        <v>116</v>
      </c>
      <c r="B124" s="170" t="s">
        <v>2758</v>
      </c>
      <c r="C124" s="171" t="s">
        <v>2749</v>
      </c>
      <c r="D124" s="172" t="s">
        <v>2736</v>
      </c>
      <c r="E124" s="173">
        <v>225</v>
      </c>
      <c r="F124" s="174"/>
      <c r="G124" s="175">
        <f t="shared" si="1"/>
        <v>0</v>
      </c>
    </row>
    <row r="125" spans="1:7" s="176" customFormat="1" ht="12" outlineLevel="2" x14ac:dyDescent="0.2">
      <c r="A125" s="169">
        <v>117</v>
      </c>
      <c r="B125" s="170" t="s">
        <v>2758</v>
      </c>
      <c r="C125" s="171" t="s">
        <v>2750</v>
      </c>
      <c r="D125" s="172" t="s">
        <v>3</v>
      </c>
      <c r="E125" s="173">
        <v>9360</v>
      </c>
      <c r="F125" s="174"/>
      <c r="G125" s="175">
        <f t="shared" si="1"/>
        <v>0</v>
      </c>
    </row>
    <row r="126" spans="1:7" s="176" customFormat="1" ht="12" outlineLevel="2" x14ac:dyDescent="0.2">
      <c r="A126" s="169">
        <v>118</v>
      </c>
      <c r="B126" s="170" t="s">
        <v>2758</v>
      </c>
      <c r="C126" s="171" t="s">
        <v>2751</v>
      </c>
      <c r="D126" s="172" t="s">
        <v>3</v>
      </c>
      <c r="E126" s="173">
        <v>3800</v>
      </c>
      <c r="F126" s="174"/>
      <c r="G126" s="175">
        <f t="shared" si="1"/>
        <v>0</v>
      </c>
    </row>
    <row r="127" spans="1:7" s="176" customFormat="1" ht="12" outlineLevel="2" x14ac:dyDescent="0.2">
      <c r="A127" s="169">
        <v>119</v>
      </c>
      <c r="B127" s="170" t="s">
        <v>2758</v>
      </c>
      <c r="C127" s="171" t="s">
        <v>2752</v>
      </c>
      <c r="D127" s="172" t="s">
        <v>3</v>
      </c>
      <c r="E127" s="173">
        <v>800</v>
      </c>
      <c r="F127" s="174"/>
      <c r="G127" s="175">
        <f t="shared" si="1"/>
        <v>0</v>
      </c>
    </row>
    <row r="128" spans="1:7" s="176" customFormat="1" ht="12" outlineLevel="2" x14ac:dyDescent="0.2">
      <c r="A128" s="169">
        <v>120</v>
      </c>
      <c r="B128" s="170" t="s">
        <v>2759</v>
      </c>
      <c r="C128" s="171" t="s">
        <v>2735</v>
      </c>
      <c r="D128" s="172" t="s">
        <v>2736</v>
      </c>
      <c r="E128" s="173">
        <v>1</v>
      </c>
      <c r="F128" s="174"/>
      <c r="G128" s="175">
        <f t="shared" si="1"/>
        <v>0</v>
      </c>
    </row>
    <row r="129" spans="1:7" s="176" customFormat="1" ht="12" outlineLevel="2" x14ac:dyDescent="0.2">
      <c r="A129" s="169">
        <v>121</v>
      </c>
      <c r="B129" s="170" t="s">
        <v>2759</v>
      </c>
      <c r="C129" s="171" t="s">
        <v>2737</v>
      </c>
      <c r="D129" s="172" t="s">
        <v>2736</v>
      </c>
      <c r="E129" s="173">
        <v>1</v>
      </c>
      <c r="F129" s="174"/>
      <c r="G129" s="175">
        <f t="shared" si="1"/>
        <v>0</v>
      </c>
    </row>
    <row r="130" spans="1:7" s="176" customFormat="1" ht="12" outlineLevel="2" x14ac:dyDescent="0.2">
      <c r="A130" s="169">
        <v>122</v>
      </c>
      <c r="B130" s="170" t="s">
        <v>2759</v>
      </c>
      <c r="C130" s="171" t="s">
        <v>2738</v>
      </c>
      <c r="D130" s="172" t="s">
        <v>2736</v>
      </c>
      <c r="E130" s="173">
        <v>2</v>
      </c>
      <c r="F130" s="174"/>
      <c r="G130" s="175">
        <f t="shared" si="1"/>
        <v>0</v>
      </c>
    </row>
    <row r="131" spans="1:7" s="176" customFormat="1" ht="12" outlineLevel="2" x14ac:dyDescent="0.2">
      <c r="A131" s="169">
        <v>123</v>
      </c>
      <c r="B131" s="170" t="s">
        <v>2759</v>
      </c>
      <c r="C131" s="171" t="s">
        <v>2739</v>
      </c>
      <c r="D131" s="172" t="s">
        <v>2736</v>
      </c>
      <c r="E131" s="173">
        <v>7</v>
      </c>
      <c r="F131" s="174"/>
      <c r="G131" s="175">
        <f t="shared" si="1"/>
        <v>0</v>
      </c>
    </row>
    <row r="132" spans="1:7" s="176" customFormat="1" ht="12" outlineLevel="2" x14ac:dyDescent="0.2">
      <c r="A132" s="169">
        <v>124</v>
      </c>
      <c r="B132" s="170" t="s">
        <v>2759</v>
      </c>
      <c r="C132" s="171" t="s">
        <v>2740</v>
      </c>
      <c r="D132" s="172" t="s">
        <v>2736</v>
      </c>
      <c r="E132" s="173">
        <v>1</v>
      </c>
      <c r="F132" s="174"/>
      <c r="G132" s="175">
        <f t="shared" si="1"/>
        <v>0</v>
      </c>
    </row>
    <row r="133" spans="1:7" s="176" customFormat="1" ht="12" outlineLevel="2" x14ac:dyDescent="0.2">
      <c r="A133" s="169">
        <v>125</v>
      </c>
      <c r="B133" s="170" t="s">
        <v>2759</v>
      </c>
      <c r="C133" s="171" t="s">
        <v>2741</v>
      </c>
      <c r="D133" s="172" t="s">
        <v>2736</v>
      </c>
      <c r="E133" s="173">
        <v>8</v>
      </c>
      <c r="F133" s="174"/>
      <c r="G133" s="175">
        <f t="shared" si="1"/>
        <v>0</v>
      </c>
    </row>
    <row r="134" spans="1:7" s="176" customFormat="1" ht="12" outlineLevel="2" x14ac:dyDescent="0.2">
      <c r="A134" s="169">
        <v>126</v>
      </c>
      <c r="B134" s="170" t="s">
        <v>2759</v>
      </c>
      <c r="C134" s="171" t="s">
        <v>2742</v>
      </c>
      <c r="D134" s="172" t="s">
        <v>2736</v>
      </c>
      <c r="E134" s="173">
        <v>2</v>
      </c>
      <c r="F134" s="174"/>
      <c r="G134" s="175">
        <f t="shared" si="1"/>
        <v>0</v>
      </c>
    </row>
    <row r="135" spans="1:7" s="176" customFormat="1" ht="24" outlineLevel="2" x14ac:dyDescent="0.2">
      <c r="A135" s="169">
        <v>127</v>
      </c>
      <c r="B135" s="170" t="s">
        <v>2759</v>
      </c>
      <c r="C135" s="171" t="s">
        <v>2743</v>
      </c>
      <c r="D135" s="172" t="s">
        <v>2736</v>
      </c>
      <c r="E135" s="173">
        <v>36</v>
      </c>
      <c r="F135" s="174"/>
      <c r="G135" s="175">
        <f t="shared" si="1"/>
        <v>0</v>
      </c>
    </row>
    <row r="136" spans="1:7" s="176" customFormat="1" ht="12" outlineLevel="2" x14ac:dyDescent="0.2">
      <c r="A136" s="169">
        <v>128</v>
      </c>
      <c r="B136" s="170" t="s">
        <v>2759</v>
      </c>
      <c r="C136" s="171" t="s">
        <v>2744</v>
      </c>
      <c r="D136" s="172" t="s">
        <v>2736</v>
      </c>
      <c r="E136" s="173">
        <v>36</v>
      </c>
      <c r="F136" s="174"/>
      <c r="G136" s="175">
        <f t="shared" si="1"/>
        <v>0</v>
      </c>
    </row>
    <row r="137" spans="1:7" s="176" customFormat="1" ht="24" outlineLevel="2" x14ac:dyDescent="0.2">
      <c r="A137" s="169">
        <v>129</v>
      </c>
      <c r="B137" s="170" t="s">
        <v>2759</v>
      </c>
      <c r="C137" s="171" t="s">
        <v>2745</v>
      </c>
      <c r="D137" s="172" t="s">
        <v>2736</v>
      </c>
      <c r="E137" s="173">
        <v>36</v>
      </c>
      <c r="F137" s="174"/>
      <c r="G137" s="175">
        <f t="shared" si="1"/>
        <v>0</v>
      </c>
    </row>
    <row r="138" spans="1:7" s="176" customFormat="1" ht="12" outlineLevel="2" x14ac:dyDescent="0.2">
      <c r="A138" s="169">
        <v>130</v>
      </c>
      <c r="B138" s="170" t="s">
        <v>2759</v>
      </c>
      <c r="C138" s="171" t="s">
        <v>2746</v>
      </c>
      <c r="D138" s="172" t="s">
        <v>2736</v>
      </c>
      <c r="E138" s="173">
        <v>108</v>
      </c>
      <c r="F138" s="174"/>
      <c r="G138" s="175">
        <f t="shared" si="1"/>
        <v>0</v>
      </c>
    </row>
    <row r="139" spans="1:7" s="176" customFormat="1" ht="12" outlineLevel="2" x14ac:dyDescent="0.2">
      <c r="A139" s="169">
        <v>131</v>
      </c>
      <c r="B139" s="170" t="s">
        <v>2759</v>
      </c>
      <c r="C139" s="171" t="s">
        <v>2747</v>
      </c>
      <c r="D139" s="172" t="s">
        <v>2736</v>
      </c>
      <c r="E139" s="173">
        <v>36</v>
      </c>
      <c r="F139" s="174"/>
      <c r="G139" s="175">
        <f t="shared" si="1"/>
        <v>0</v>
      </c>
    </row>
    <row r="140" spans="1:7" s="176" customFormat="1" ht="12" outlineLevel="2" x14ac:dyDescent="0.2">
      <c r="A140" s="169">
        <v>132</v>
      </c>
      <c r="B140" s="170" t="s">
        <v>2759</v>
      </c>
      <c r="C140" s="171" t="s">
        <v>2748</v>
      </c>
      <c r="D140" s="172" t="s">
        <v>2736</v>
      </c>
      <c r="E140" s="173">
        <v>108</v>
      </c>
      <c r="F140" s="174"/>
      <c r="G140" s="175">
        <f t="shared" si="1"/>
        <v>0</v>
      </c>
    </row>
    <row r="141" spans="1:7" s="176" customFormat="1" ht="12" outlineLevel="2" x14ac:dyDescent="0.2">
      <c r="A141" s="169">
        <v>133</v>
      </c>
      <c r="B141" s="170" t="s">
        <v>2759</v>
      </c>
      <c r="C141" s="171" t="s">
        <v>2749</v>
      </c>
      <c r="D141" s="172" t="s">
        <v>2736</v>
      </c>
      <c r="E141" s="173">
        <v>36</v>
      </c>
      <c r="F141" s="174"/>
      <c r="G141" s="175">
        <f t="shared" si="1"/>
        <v>0</v>
      </c>
    </row>
    <row r="142" spans="1:7" s="176" customFormat="1" ht="12" outlineLevel="2" x14ac:dyDescent="0.2">
      <c r="A142" s="169">
        <v>134</v>
      </c>
      <c r="B142" s="170" t="s">
        <v>2759</v>
      </c>
      <c r="C142" s="171" t="s">
        <v>2750</v>
      </c>
      <c r="D142" s="172" t="s">
        <v>3</v>
      </c>
      <c r="E142" s="173">
        <v>1944</v>
      </c>
      <c r="F142" s="174"/>
      <c r="G142" s="175">
        <f t="shared" si="1"/>
        <v>0</v>
      </c>
    </row>
    <row r="143" spans="1:7" s="176" customFormat="1" ht="12" outlineLevel="2" x14ac:dyDescent="0.2">
      <c r="A143" s="169">
        <v>135</v>
      </c>
      <c r="B143" s="170" t="s">
        <v>2759</v>
      </c>
      <c r="C143" s="171" t="s">
        <v>2751</v>
      </c>
      <c r="D143" s="172" t="s">
        <v>3</v>
      </c>
      <c r="E143" s="173">
        <v>750</v>
      </c>
      <c r="F143" s="174"/>
      <c r="G143" s="175">
        <f t="shared" si="1"/>
        <v>0</v>
      </c>
    </row>
    <row r="144" spans="1:7" s="176" customFormat="1" ht="12" outlineLevel="2" x14ac:dyDescent="0.2">
      <c r="A144" s="169">
        <v>136</v>
      </c>
      <c r="B144" s="170" t="s">
        <v>2759</v>
      </c>
      <c r="C144" s="171" t="s">
        <v>2752</v>
      </c>
      <c r="D144" s="172" t="s">
        <v>3</v>
      </c>
      <c r="E144" s="173">
        <v>250</v>
      </c>
      <c r="F144" s="174"/>
      <c r="G144" s="175">
        <f t="shared" si="1"/>
        <v>0</v>
      </c>
    </row>
    <row r="145" spans="1:7" s="176" customFormat="1" ht="12" outlineLevel="2" x14ac:dyDescent="0.2">
      <c r="A145" s="169">
        <v>137</v>
      </c>
      <c r="B145" s="170" t="s">
        <v>2760</v>
      </c>
      <c r="C145" s="171" t="s">
        <v>2735</v>
      </c>
      <c r="D145" s="172" t="s">
        <v>2736</v>
      </c>
      <c r="E145" s="173">
        <v>1</v>
      </c>
      <c r="F145" s="174"/>
      <c r="G145" s="175">
        <f t="shared" si="1"/>
        <v>0</v>
      </c>
    </row>
    <row r="146" spans="1:7" s="176" customFormat="1" ht="12" outlineLevel="2" x14ac:dyDescent="0.2">
      <c r="A146" s="169">
        <v>138</v>
      </c>
      <c r="B146" s="170" t="s">
        <v>2760</v>
      </c>
      <c r="C146" s="171" t="s">
        <v>2737</v>
      </c>
      <c r="D146" s="172" t="s">
        <v>2736</v>
      </c>
      <c r="E146" s="173">
        <v>1</v>
      </c>
      <c r="F146" s="174"/>
      <c r="G146" s="175">
        <f t="shared" si="1"/>
        <v>0</v>
      </c>
    </row>
    <row r="147" spans="1:7" s="176" customFormat="1" ht="12" outlineLevel="2" x14ac:dyDescent="0.2">
      <c r="A147" s="169">
        <v>139</v>
      </c>
      <c r="B147" s="170" t="s">
        <v>2760</v>
      </c>
      <c r="C147" s="171" t="s">
        <v>2738</v>
      </c>
      <c r="D147" s="172" t="s">
        <v>2736</v>
      </c>
      <c r="E147" s="173">
        <v>2</v>
      </c>
      <c r="F147" s="174"/>
      <c r="G147" s="175">
        <f t="shared" si="1"/>
        <v>0</v>
      </c>
    </row>
    <row r="148" spans="1:7" s="176" customFormat="1" ht="12" outlineLevel="2" x14ac:dyDescent="0.2">
      <c r="A148" s="169">
        <v>140</v>
      </c>
      <c r="B148" s="170" t="s">
        <v>2760</v>
      </c>
      <c r="C148" s="171" t="s">
        <v>2739</v>
      </c>
      <c r="D148" s="172" t="s">
        <v>2736</v>
      </c>
      <c r="E148" s="173">
        <v>3</v>
      </c>
      <c r="F148" s="174"/>
      <c r="G148" s="175">
        <f t="shared" si="1"/>
        <v>0</v>
      </c>
    </row>
    <row r="149" spans="1:7" s="176" customFormat="1" ht="12" outlineLevel="2" x14ac:dyDescent="0.2">
      <c r="A149" s="169">
        <v>141</v>
      </c>
      <c r="B149" s="170" t="s">
        <v>2760</v>
      </c>
      <c r="C149" s="171" t="s">
        <v>2740</v>
      </c>
      <c r="D149" s="172" t="s">
        <v>2736</v>
      </c>
      <c r="E149" s="173">
        <v>1</v>
      </c>
      <c r="F149" s="174"/>
      <c r="G149" s="175">
        <f t="shared" si="1"/>
        <v>0</v>
      </c>
    </row>
    <row r="150" spans="1:7" s="176" customFormat="1" ht="12" outlineLevel="2" x14ac:dyDescent="0.2">
      <c r="A150" s="169">
        <v>142</v>
      </c>
      <c r="B150" s="170" t="s">
        <v>2760</v>
      </c>
      <c r="C150" s="171" t="s">
        <v>2741</v>
      </c>
      <c r="D150" s="172" t="s">
        <v>2736</v>
      </c>
      <c r="E150" s="173">
        <v>5</v>
      </c>
      <c r="F150" s="174"/>
      <c r="G150" s="175">
        <f t="shared" si="1"/>
        <v>0</v>
      </c>
    </row>
    <row r="151" spans="1:7" s="176" customFormat="1" ht="12" outlineLevel="2" x14ac:dyDescent="0.2">
      <c r="A151" s="169">
        <v>143</v>
      </c>
      <c r="B151" s="170" t="s">
        <v>2760</v>
      </c>
      <c r="C151" s="171" t="s">
        <v>2742</v>
      </c>
      <c r="D151" s="172" t="s">
        <v>2736</v>
      </c>
      <c r="E151" s="173">
        <v>2</v>
      </c>
      <c r="F151" s="174"/>
      <c r="G151" s="175">
        <f t="shared" si="1"/>
        <v>0</v>
      </c>
    </row>
    <row r="152" spans="1:7" s="176" customFormat="1" ht="24" outlineLevel="2" x14ac:dyDescent="0.2">
      <c r="A152" s="169">
        <v>144</v>
      </c>
      <c r="B152" s="170" t="s">
        <v>2760</v>
      </c>
      <c r="C152" s="171" t="s">
        <v>2743</v>
      </c>
      <c r="D152" s="172" t="s">
        <v>2736</v>
      </c>
      <c r="E152" s="173">
        <v>15</v>
      </c>
      <c r="F152" s="174"/>
      <c r="G152" s="175">
        <f t="shared" si="1"/>
        <v>0</v>
      </c>
    </row>
    <row r="153" spans="1:7" s="176" customFormat="1" ht="12" outlineLevel="2" x14ac:dyDescent="0.2">
      <c r="A153" s="169">
        <v>145</v>
      </c>
      <c r="B153" s="170" t="s">
        <v>2760</v>
      </c>
      <c r="C153" s="171" t="s">
        <v>2744</v>
      </c>
      <c r="D153" s="172" t="s">
        <v>2736</v>
      </c>
      <c r="E153" s="173">
        <v>15</v>
      </c>
      <c r="F153" s="174"/>
      <c r="G153" s="175">
        <f t="shared" si="1"/>
        <v>0</v>
      </c>
    </row>
    <row r="154" spans="1:7" s="176" customFormat="1" ht="24" outlineLevel="2" x14ac:dyDescent="0.2">
      <c r="A154" s="169">
        <v>146</v>
      </c>
      <c r="B154" s="170" t="s">
        <v>2760</v>
      </c>
      <c r="C154" s="171" t="s">
        <v>2745</v>
      </c>
      <c r="D154" s="172" t="s">
        <v>2736</v>
      </c>
      <c r="E154" s="173">
        <v>10</v>
      </c>
      <c r="F154" s="174"/>
      <c r="G154" s="175">
        <f t="shared" si="1"/>
        <v>0</v>
      </c>
    </row>
    <row r="155" spans="1:7" s="176" customFormat="1" ht="12" outlineLevel="2" x14ac:dyDescent="0.2">
      <c r="A155" s="169">
        <v>147</v>
      </c>
      <c r="B155" s="170" t="s">
        <v>2760</v>
      </c>
      <c r="C155" s="171" t="s">
        <v>2746</v>
      </c>
      <c r="D155" s="172" t="s">
        <v>2736</v>
      </c>
      <c r="E155" s="173">
        <v>40</v>
      </c>
      <c r="F155" s="174"/>
      <c r="G155" s="175">
        <f t="shared" si="1"/>
        <v>0</v>
      </c>
    </row>
    <row r="156" spans="1:7" s="176" customFormat="1" ht="12" outlineLevel="2" x14ac:dyDescent="0.2">
      <c r="A156" s="169">
        <v>148</v>
      </c>
      <c r="B156" s="170" t="s">
        <v>2760</v>
      </c>
      <c r="C156" s="171" t="s">
        <v>2747</v>
      </c>
      <c r="D156" s="172" t="s">
        <v>2736</v>
      </c>
      <c r="E156" s="173">
        <v>10</v>
      </c>
      <c r="F156" s="174"/>
      <c r="G156" s="175">
        <f t="shared" si="1"/>
        <v>0</v>
      </c>
    </row>
    <row r="157" spans="1:7" s="176" customFormat="1" ht="12" outlineLevel="2" x14ac:dyDescent="0.2">
      <c r="A157" s="169">
        <v>149</v>
      </c>
      <c r="B157" s="170" t="s">
        <v>2760</v>
      </c>
      <c r="C157" s="171" t="s">
        <v>2748</v>
      </c>
      <c r="D157" s="172" t="s">
        <v>2736</v>
      </c>
      <c r="E157" s="173">
        <v>40</v>
      </c>
      <c r="F157" s="174"/>
      <c r="G157" s="175">
        <f t="shared" si="1"/>
        <v>0</v>
      </c>
    </row>
    <row r="158" spans="1:7" s="176" customFormat="1" ht="12" outlineLevel="2" x14ac:dyDescent="0.2">
      <c r="A158" s="169">
        <v>150</v>
      </c>
      <c r="B158" s="170" t="s">
        <v>2760</v>
      </c>
      <c r="C158" s="171" t="s">
        <v>2749</v>
      </c>
      <c r="D158" s="172" t="s">
        <v>2736</v>
      </c>
      <c r="E158" s="173">
        <v>15</v>
      </c>
      <c r="F158" s="174"/>
      <c r="G158" s="175">
        <f t="shared" si="1"/>
        <v>0</v>
      </c>
    </row>
    <row r="159" spans="1:7" s="176" customFormat="1" ht="12" outlineLevel="2" x14ac:dyDescent="0.2">
      <c r="A159" s="169">
        <v>151</v>
      </c>
      <c r="B159" s="170" t="s">
        <v>2760</v>
      </c>
      <c r="C159" s="171" t="s">
        <v>2750</v>
      </c>
      <c r="D159" s="172" t="s">
        <v>3</v>
      </c>
      <c r="E159" s="173">
        <v>600</v>
      </c>
      <c r="F159" s="174"/>
      <c r="G159" s="175">
        <f t="shared" si="1"/>
        <v>0</v>
      </c>
    </row>
    <row r="160" spans="1:7" s="176" customFormat="1" ht="12" outlineLevel="2" x14ac:dyDescent="0.2">
      <c r="A160" s="169">
        <v>152</v>
      </c>
      <c r="B160" s="170" t="s">
        <v>2760</v>
      </c>
      <c r="C160" s="171" t="s">
        <v>2751</v>
      </c>
      <c r="D160" s="172" t="s">
        <v>3</v>
      </c>
      <c r="E160" s="173">
        <v>250</v>
      </c>
      <c r="F160" s="174"/>
      <c r="G160" s="175">
        <f t="shared" si="1"/>
        <v>0</v>
      </c>
    </row>
    <row r="161" spans="1:7" s="176" customFormat="1" ht="12" outlineLevel="2" x14ac:dyDescent="0.2">
      <c r="A161" s="169">
        <v>153</v>
      </c>
      <c r="B161" s="170" t="s">
        <v>2760</v>
      </c>
      <c r="C161" s="171" t="s">
        <v>2752</v>
      </c>
      <c r="D161" s="172" t="s">
        <v>3</v>
      </c>
      <c r="E161" s="173">
        <v>100</v>
      </c>
      <c r="F161" s="174"/>
      <c r="G161" s="175">
        <f t="shared" si="1"/>
        <v>0</v>
      </c>
    </row>
    <row r="162" spans="1:7" s="176" customFormat="1" ht="12" outlineLevel="2" x14ac:dyDescent="0.2">
      <c r="A162" s="169">
        <v>154</v>
      </c>
      <c r="B162" s="170" t="s">
        <v>2761</v>
      </c>
      <c r="C162" s="171" t="s">
        <v>2735</v>
      </c>
      <c r="D162" s="172" t="s">
        <v>2736</v>
      </c>
      <c r="E162" s="173">
        <v>1</v>
      </c>
      <c r="F162" s="174"/>
      <c r="G162" s="175">
        <f t="shared" si="1"/>
        <v>0</v>
      </c>
    </row>
    <row r="163" spans="1:7" s="176" customFormat="1" ht="12" outlineLevel="2" x14ac:dyDescent="0.2">
      <c r="A163" s="169">
        <v>155</v>
      </c>
      <c r="B163" s="170" t="s">
        <v>2761</v>
      </c>
      <c r="C163" s="171" t="s">
        <v>2737</v>
      </c>
      <c r="D163" s="172" t="s">
        <v>2736</v>
      </c>
      <c r="E163" s="173">
        <v>1</v>
      </c>
      <c r="F163" s="174"/>
      <c r="G163" s="175">
        <f t="shared" si="1"/>
        <v>0</v>
      </c>
    </row>
    <row r="164" spans="1:7" s="176" customFormat="1" ht="12" outlineLevel="2" x14ac:dyDescent="0.2">
      <c r="A164" s="169">
        <v>156</v>
      </c>
      <c r="B164" s="170" t="s">
        <v>2761</v>
      </c>
      <c r="C164" s="171" t="s">
        <v>2738</v>
      </c>
      <c r="D164" s="172" t="s">
        <v>2736</v>
      </c>
      <c r="E164" s="173">
        <v>2</v>
      </c>
      <c r="F164" s="174"/>
      <c r="G164" s="175">
        <f t="shared" si="1"/>
        <v>0</v>
      </c>
    </row>
    <row r="165" spans="1:7" s="176" customFormat="1" ht="12" outlineLevel="2" x14ac:dyDescent="0.2">
      <c r="A165" s="169">
        <v>157</v>
      </c>
      <c r="B165" s="170" t="s">
        <v>2761</v>
      </c>
      <c r="C165" s="171" t="s">
        <v>2739</v>
      </c>
      <c r="D165" s="172" t="s">
        <v>2736</v>
      </c>
      <c r="E165" s="173">
        <v>9</v>
      </c>
      <c r="F165" s="174"/>
      <c r="G165" s="175">
        <f t="shared" si="1"/>
        <v>0</v>
      </c>
    </row>
    <row r="166" spans="1:7" s="176" customFormat="1" ht="12" outlineLevel="2" x14ac:dyDescent="0.2">
      <c r="A166" s="169">
        <v>158</v>
      </c>
      <c r="B166" s="170" t="s">
        <v>2761</v>
      </c>
      <c r="C166" s="171" t="s">
        <v>2740</v>
      </c>
      <c r="D166" s="172" t="s">
        <v>2736</v>
      </c>
      <c r="E166" s="173">
        <v>1</v>
      </c>
      <c r="F166" s="174"/>
      <c r="G166" s="175">
        <f t="shared" si="1"/>
        <v>0</v>
      </c>
    </row>
    <row r="167" spans="1:7" s="176" customFormat="1" ht="12" outlineLevel="2" x14ac:dyDescent="0.2">
      <c r="A167" s="169">
        <v>159</v>
      </c>
      <c r="B167" s="170" t="s">
        <v>2761</v>
      </c>
      <c r="C167" s="171" t="s">
        <v>2741</v>
      </c>
      <c r="D167" s="172" t="s">
        <v>2736</v>
      </c>
      <c r="E167" s="173">
        <v>10</v>
      </c>
      <c r="F167" s="174"/>
      <c r="G167" s="175">
        <f t="shared" si="1"/>
        <v>0</v>
      </c>
    </row>
    <row r="168" spans="1:7" s="176" customFormat="1" ht="12" outlineLevel="2" x14ac:dyDescent="0.2">
      <c r="A168" s="169">
        <v>160</v>
      </c>
      <c r="B168" s="170" t="s">
        <v>2761</v>
      </c>
      <c r="C168" s="171" t="s">
        <v>2742</v>
      </c>
      <c r="D168" s="172" t="s">
        <v>2736</v>
      </c>
      <c r="E168" s="173">
        <v>2</v>
      </c>
      <c r="F168" s="174"/>
      <c r="G168" s="175">
        <f t="shared" si="1"/>
        <v>0</v>
      </c>
    </row>
    <row r="169" spans="1:7" s="176" customFormat="1" ht="24" outlineLevel="2" x14ac:dyDescent="0.2">
      <c r="A169" s="169">
        <v>161</v>
      </c>
      <c r="B169" s="170" t="s">
        <v>2761</v>
      </c>
      <c r="C169" s="171" t="s">
        <v>2743</v>
      </c>
      <c r="D169" s="172" t="s">
        <v>2736</v>
      </c>
      <c r="E169" s="173">
        <v>54</v>
      </c>
      <c r="F169" s="174"/>
      <c r="G169" s="175">
        <f t="shared" si="1"/>
        <v>0</v>
      </c>
    </row>
    <row r="170" spans="1:7" s="176" customFormat="1" ht="12" outlineLevel="2" x14ac:dyDescent="0.2">
      <c r="A170" s="169">
        <v>162</v>
      </c>
      <c r="B170" s="170" t="s">
        <v>2761</v>
      </c>
      <c r="C170" s="171" t="s">
        <v>2744</v>
      </c>
      <c r="D170" s="172" t="s">
        <v>2736</v>
      </c>
      <c r="E170" s="173">
        <v>54</v>
      </c>
      <c r="F170" s="174"/>
      <c r="G170" s="175">
        <f t="shared" si="1"/>
        <v>0</v>
      </c>
    </row>
    <row r="171" spans="1:7" s="176" customFormat="1" ht="24" outlineLevel="2" x14ac:dyDescent="0.2">
      <c r="A171" s="169">
        <v>163</v>
      </c>
      <c r="B171" s="170" t="s">
        <v>2761</v>
      </c>
      <c r="C171" s="171" t="s">
        <v>2745</v>
      </c>
      <c r="D171" s="172" t="s">
        <v>2736</v>
      </c>
      <c r="E171" s="173">
        <v>52</v>
      </c>
      <c r="F171" s="174"/>
      <c r="G171" s="175">
        <f t="shared" ref="G171:G234" si="2">ROUND(E171*F171,2)</f>
        <v>0</v>
      </c>
    </row>
    <row r="172" spans="1:7" s="176" customFormat="1" ht="12" outlineLevel="2" x14ac:dyDescent="0.2">
      <c r="A172" s="169">
        <v>164</v>
      </c>
      <c r="B172" s="170" t="s">
        <v>2761</v>
      </c>
      <c r="C172" s="171" t="s">
        <v>2746</v>
      </c>
      <c r="D172" s="172" t="s">
        <v>2736</v>
      </c>
      <c r="E172" s="173">
        <v>160</v>
      </c>
      <c r="F172" s="174"/>
      <c r="G172" s="175">
        <f t="shared" si="2"/>
        <v>0</v>
      </c>
    </row>
    <row r="173" spans="1:7" s="176" customFormat="1" ht="12" outlineLevel="2" x14ac:dyDescent="0.2">
      <c r="A173" s="169">
        <v>165</v>
      </c>
      <c r="B173" s="170" t="s">
        <v>2761</v>
      </c>
      <c r="C173" s="171" t="s">
        <v>2747</v>
      </c>
      <c r="D173" s="172" t="s">
        <v>2736</v>
      </c>
      <c r="E173" s="173">
        <v>52</v>
      </c>
      <c r="F173" s="174"/>
      <c r="G173" s="175">
        <f t="shared" si="2"/>
        <v>0</v>
      </c>
    </row>
    <row r="174" spans="1:7" s="176" customFormat="1" ht="12" outlineLevel="2" x14ac:dyDescent="0.2">
      <c r="A174" s="169">
        <v>166</v>
      </c>
      <c r="B174" s="170" t="s">
        <v>2761</v>
      </c>
      <c r="C174" s="171" t="s">
        <v>2748</v>
      </c>
      <c r="D174" s="172" t="s">
        <v>2736</v>
      </c>
      <c r="E174" s="173">
        <v>160</v>
      </c>
      <c r="F174" s="174"/>
      <c r="G174" s="175">
        <f t="shared" si="2"/>
        <v>0</v>
      </c>
    </row>
    <row r="175" spans="1:7" s="176" customFormat="1" ht="12" outlineLevel="2" x14ac:dyDescent="0.2">
      <c r="A175" s="169">
        <v>167</v>
      </c>
      <c r="B175" s="170" t="s">
        <v>2761</v>
      </c>
      <c r="C175" s="171" t="s">
        <v>2749</v>
      </c>
      <c r="D175" s="172" t="s">
        <v>2736</v>
      </c>
      <c r="E175" s="173">
        <v>54</v>
      </c>
      <c r="F175" s="174"/>
      <c r="G175" s="175">
        <f t="shared" si="2"/>
        <v>0</v>
      </c>
    </row>
    <row r="176" spans="1:7" s="176" customFormat="1" ht="12" outlineLevel="2" x14ac:dyDescent="0.2">
      <c r="A176" s="169">
        <v>168</v>
      </c>
      <c r="B176" s="170" t="s">
        <v>2761</v>
      </c>
      <c r="C176" s="171" t="s">
        <v>2750</v>
      </c>
      <c r="D176" s="172" t="s">
        <v>3</v>
      </c>
      <c r="E176" s="173">
        <v>4800</v>
      </c>
      <c r="F176" s="174"/>
      <c r="G176" s="175">
        <f t="shared" si="2"/>
        <v>0</v>
      </c>
    </row>
    <row r="177" spans="1:7" s="176" customFormat="1" ht="12" outlineLevel="2" x14ac:dyDescent="0.2">
      <c r="A177" s="169">
        <v>169</v>
      </c>
      <c r="B177" s="170" t="s">
        <v>2761</v>
      </c>
      <c r="C177" s="171" t="s">
        <v>2751</v>
      </c>
      <c r="D177" s="172" t="s">
        <v>3</v>
      </c>
      <c r="E177" s="173">
        <v>1800</v>
      </c>
      <c r="F177" s="174"/>
      <c r="G177" s="175">
        <f t="shared" si="2"/>
        <v>0</v>
      </c>
    </row>
    <row r="178" spans="1:7" s="176" customFormat="1" ht="12" outlineLevel="2" x14ac:dyDescent="0.2">
      <c r="A178" s="169">
        <v>170</v>
      </c>
      <c r="B178" s="170" t="s">
        <v>2761</v>
      </c>
      <c r="C178" s="171" t="s">
        <v>2752</v>
      </c>
      <c r="D178" s="172" t="s">
        <v>3</v>
      </c>
      <c r="E178" s="173">
        <v>400</v>
      </c>
      <c r="F178" s="174"/>
      <c r="G178" s="175">
        <f t="shared" si="2"/>
        <v>0</v>
      </c>
    </row>
    <row r="179" spans="1:7" s="176" customFormat="1" ht="12" outlineLevel="2" x14ac:dyDescent="0.2">
      <c r="A179" s="169">
        <v>171</v>
      </c>
      <c r="B179" s="170" t="s">
        <v>2762</v>
      </c>
      <c r="C179" s="171" t="s">
        <v>2735</v>
      </c>
      <c r="D179" s="172" t="s">
        <v>2736</v>
      </c>
      <c r="E179" s="173">
        <v>1</v>
      </c>
      <c r="F179" s="174"/>
      <c r="G179" s="175">
        <f t="shared" si="2"/>
        <v>0</v>
      </c>
    </row>
    <row r="180" spans="1:7" s="176" customFormat="1" ht="12" outlineLevel="2" x14ac:dyDescent="0.2">
      <c r="A180" s="169">
        <v>172</v>
      </c>
      <c r="B180" s="170" t="s">
        <v>2762</v>
      </c>
      <c r="C180" s="171" t="s">
        <v>2737</v>
      </c>
      <c r="D180" s="172" t="s">
        <v>2736</v>
      </c>
      <c r="E180" s="173">
        <v>1</v>
      </c>
      <c r="F180" s="174"/>
      <c r="G180" s="175">
        <f t="shared" si="2"/>
        <v>0</v>
      </c>
    </row>
    <row r="181" spans="1:7" s="176" customFormat="1" ht="12" outlineLevel="2" x14ac:dyDescent="0.2">
      <c r="A181" s="169">
        <v>173</v>
      </c>
      <c r="B181" s="170" t="s">
        <v>2762</v>
      </c>
      <c r="C181" s="171" t="s">
        <v>2738</v>
      </c>
      <c r="D181" s="172" t="s">
        <v>2736</v>
      </c>
      <c r="E181" s="173">
        <v>2</v>
      </c>
      <c r="F181" s="174"/>
      <c r="G181" s="175">
        <f t="shared" si="2"/>
        <v>0</v>
      </c>
    </row>
    <row r="182" spans="1:7" s="176" customFormat="1" ht="12" outlineLevel="2" x14ac:dyDescent="0.2">
      <c r="A182" s="169">
        <v>174</v>
      </c>
      <c r="B182" s="170" t="s">
        <v>2762</v>
      </c>
      <c r="C182" s="171" t="s">
        <v>2739</v>
      </c>
      <c r="D182" s="172" t="s">
        <v>2736</v>
      </c>
      <c r="E182" s="173">
        <v>11</v>
      </c>
      <c r="F182" s="174"/>
      <c r="G182" s="175">
        <f t="shared" si="2"/>
        <v>0</v>
      </c>
    </row>
    <row r="183" spans="1:7" s="176" customFormat="1" ht="12" outlineLevel="2" x14ac:dyDescent="0.2">
      <c r="A183" s="169">
        <v>175</v>
      </c>
      <c r="B183" s="170" t="s">
        <v>2762</v>
      </c>
      <c r="C183" s="171" t="s">
        <v>2740</v>
      </c>
      <c r="D183" s="172" t="s">
        <v>2736</v>
      </c>
      <c r="E183" s="173">
        <v>1</v>
      </c>
      <c r="F183" s="174"/>
      <c r="G183" s="175">
        <f t="shared" si="2"/>
        <v>0</v>
      </c>
    </row>
    <row r="184" spans="1:7" s="176" customFormat="1" ht="12" outlineLevel="2" x14ac:dyDescent="0.2">
      <c r="A184" s="169">
        <v>176</v>
      </c>
      <c r="B184" s="170" t="s">
        <v>2762</v>
      </c>
      <c r="C184" s="171" t="s">
        <v>2741</v>
      </c>
      <c r="D184" s="172" t="s">
        <v>2736</v>
      </c>
      <c r="E184" s="173">
        <v>12</v>
      </c>
      <c r="F184" s="174"/>
      <c r="G184" s="175">
        <f t="shared" si="2"/>
        <v>0</v>
      </c>
    </row>
    <row r="185" spans="1:7" s="176" customFormat="1" ht="12" outlineLevel="2" x14ac:dyDescent="0.2">
      <c r="A185" s="169">
        <v>177</v>
      </c>
      <c r="B185" s="170" t="s">
        <v>2762</v>
      </c>
      <c r="C185" s="171" t="s">
        <v>2742</v>
      </c>
      <c r="D185" s="172" t="s">
        <v>2736</v>
      </c>
      <c r="E185" s="173">
        <v>2</v>
      </c>
      <c r="F185" s="174"/>
      <c r="G185" s="175">
        <f t="shared" si="2"/>
        <v>0</v>
      </c>
    </row>
    <row r="186" spans="1:7" s="176" customFormat="1" ht="24" outlineLevel="2" x14ac:dyDescent="0.2">
      <c r="A186" s="169">
        <v>178</v>
      </c>
      <c r="B186" s="170" t="s">
        <v>2762</v>
      </c>
      <c r="C186" s="171" t="s">
        <v>2743</v>
      </c>
      <c r="D186" s="172" t="s">
        <v>2736</v>
      </c>
      <c r="E186" s="173">
        <v>89</v>
      </c>
      <c r="F186" s="174"/>
      <c r="G186" s="175">
        <f t="shared" si="2"/>
        <v>0</v>
      </c>
    </row>
    <row r="187" spans="1:7" s="176" customFormat="1" ht="12" outlineLevel="2" x14ac:dyDescent="0.2">
      <c r="A187" s="169">
        <v>179</v>
      </c>
      <c r="B187" s="170" t="s">
        <v>2762</v>
      </c>
      <c r="C187" s="171" t="s">
        <v>2744</v>
      </c>
      <c r="D187" s="172" t="s">
        <v>2736</v>
      </c>
      <c r="E187" s="173">
        <v>89</v>
      </c>
      <c r="F187" s="174"/>
      <c r="G187" s="175">
        <f t="shared" si="2"/>
        <v>0</v>
      </c>
    </row>
    <row r="188" spans="1:7" s="176" customFormat="1" ht="24" outlineLevel="2" x14ac:dyDescent="0.2">
      <c r="A188" s="169">
        <v>180</v>
      </c>
      <c r="B188" s="170" t="s">
        <v>2762</v>
      </c>
      <c r="C188" s="171" t="s">
        <v>2745</v>
      </c>
      <c r="D188" s="172" t="s">
        <v>2736</v>
      </c>
      <c r="E188" s="173">
        <v>48</v>
      </c>
      <c r="F188" s="174"/>
      <c r="G188" s="175">
        <f t="shared" si="2"/>
        <v>0</v>
      </c>
    </row>
    <row r="189" spans="1:7" s="176" customFormat="1" ht="12" outlineLevel="2" x14ac:dyDescent="0.2">
      <c r="A189" s="169">
        <v>181</v>
      </c>
      <c r="B189" s="170" t="s">
        <v>2762</v>
      </c>
      <c r="C189" s="171" t="s">
        <v>2746</v>
      </c>
      <c r="D189" s="172" t="s">
        <v>2736</v>
      </c>
      <c r="E189" s="173">
        <v>226</v>
      </c>
      <c r="F189" s="174"/>
      <c r="G189" s="175">
        <f t="shared" si="2"/>
        <v>0</v>
      </c>
    </row>
    <row r="190" spans="1:7" s="176" customFormat="1" ht="12" outlineLevel="2" x14ac:dyDescent="0.2">
      <c r="A190" s="169">
        <v>182</v>
      </c>
      <c r="B190" s="170" t="s">
        <v>2762</v>
      </c>
      <c r="C190" s="171" t="s">
        <v>2747</v>
      </c>
      <c r="D190" s="172" t="s">
        <v>2736</v>
      </c>
      <c r="E190" s="173">
        <v>48</v>
      </c>
      <c r="F190" s="174"/>
      <c r="G190" s="175">
        <f t="shared" si="2"/>
        <v>0</v>
      </c>
    </row>
    <row r="191" spans="1:7" s="176" customFormat="1" ht="12" outlineLevel="2" x14ac:dyDescent="0.2">
      <c r="A191" s="169">
        <v>183</v>
      </c>
      <c r="B191" s="170" t="s">
        <v>2762</v>
      </c>
      <c r="C191" s="171" t="s">
        <v>2748</v>
      </c>
      <c r="D191" s="172" t="s">
        <v>2736</v>
      </c>
      <c r="E191" s="173">
        <v>226</v>
      </c>
      <c r="F191" s="174"/>
      <c r="G191" s="175">
        <f t="shared" si="2"/>
        <v>0</v>
      </c>
    </row>
    <row r="192" spans="1:7" s="176" customFormat="1" ht="12" outlineLevel="2" x14ac:dyDescent="0.2">
      <c r="A192" s="169">
        <v>184</v>
      </c>
      <c r="B192" s="170" t="s">
        <v>2762</v>
      </c>
      <c r="C192" s="171" t="s">
        <v>2749</v>
      </c>
      <c r="D192" s="172" t="s">
        <v>2736</v>
      </c>
      <c r="E192" s="173">
        <v>89</v>
      </c>
      <c r="F192" s="174"/>
      <c r="G192" s="175">
        <f t="shared" si="2"/>
        <v>0</v>
      </c>
    </row>
    <row r="193" spans="1:7" s="176" customFormat="1" ht="12" outlineLevel="2" x14ac:dyDescent="0.2">
      <c r="A193" s="169">
        <v>185</v>
      </c>
      <c r="B193" s="170" t="s">
        <v>2762</v>
      </c>
      <c r="C193" s="171" t="s">
        <v>2750</v>
      </c>
      <c r="D193" s="172" t="s">
        <v>3</v>
      </c>
      <c r="E193" s="173">
        <v>4746</v>
      </c>
      <c r="F193" s="174"/>
      <c r="G193" s="175">
        <f t="shared" si="2"/>
        <v>0</v>
      </c>
    </row>
    <row r="194" spans="1:7" s="176" customFormat="1" ht="12" outlineLevel="2" x14ac:dyDescent="0.2">
      <c r="A194" s="169">
        <v>186</v>
      </c>
      <c r="B194" s="170" t="s">
        <v>2762</v>
      </c>
      <c r="C194" s="171" t="s">
        <v>2751</v>
      </c>
      <c r="D194" s="172" t="s">
        <v>3</v>
      </c>
      <c r="E194" s="173">
        <v>1800</v>
      </c>
      <c r="F194" s="174"/>
      <c r="G194" s="175">
        <f t="shared" si="2"/>
        <v>0</v>
      </c>
    </row>
    <row r="195" spans="1:7" s="176" customFormat="1" ht="12" outlineLevel="2" x14ac:dyDescent="0.2">
      <c r="A195" s="169">
        <v>187</v>
      </c>
      <c r="B195" s="170" t="s">
        <v>2762</v>
      </c>
      <c r="C195" s="171" t="s">
        <v>2752</v>
      </c>
      <c r="D195" s="172" t="s">
        <v>3</v>
      </c>
      <c r="E195" s="173">
        <v>400</v>
      </c>
      <c r="F195" s="174"/>
      <c r="G195" s="175">
        <f t="shared" si="2"/>
        <v>0</v>
      </c>
    </row>
    <row r="196" spans="1:7" s="176" customFormat="1" ht="12" outlineLevel="2" x14ac:dyDescent="0.2">
      <c r="A196" s="169">
        <v>188</v>
      </c>
      <c r="B196" s="170" t="s">
        <v>2763</v>
      </c>
      <c r="C196" s="171" t="s">
        <v>2735</v>
      </c>
      <c r="D196" s="172" t="s">
        <v>2736</v>
      </c>
      <c r="E196" s="173">
        <v>1</v>
      </c>
      <c r="F196" s="174"/>
      <c r="G196" s="175">
        <f t="shared" si="2"/>
        <v>0</v>
      </c>
    </row>
    <row r="197" spans="1:7" s="176" customFormat="1" ht="12" outlineLevel="2" x14ac:dyDescent="0.2">
      <c r="A197" s="169">
        <v>189</v>
      </c>
      <c r="B197" s="170" t="s">
        <v>2763</v>
      </c>
      <c r="C197" s="171" t="s">
        <v>2737</v>
      </c>
      <c r="D197" s="172" t="s">
        <v>2736</v>
      </c>
      <c r="E197" s="173">
        <v>1</v>
      </c>
      <c r="F197" s="174"/>
      <c r="G197" s="175">
        <f t="shared" si="2"/>
        <v>0</v>
      </c>
    </row>
    <row r="198" spans="1:7" s="176" customFormat="1" ht="12" outlineLevel="2" x14ac:dyDescent="0.2">
      <c r="A198" s="169">
        <v>190</v>
      </c>
      <c r="B198" s="170" t="s">
        <v>2763</v>
      </c>
      <c r="C198" s="171" t="s">
        <v>2738</v>
      </c>
      <c r="D198" s="172" t="s">
        <v>2736</v>
      </c>
      <c r="E198" s="173">
        <v>2</v>
      </c>
      <c r="F198" s="174"/>
      <c r="G198" s="175">
        <f t="shared" si="2"/>
        <v>0</v>
      </c>
    </row>
    <row r="199" spans="1:7" s="176" customFormat="1" ht="12" outlineLevel="2" x14ac:dyDescent="0.2">
      <c r="A199" s="169">
        <v>191</v>
      </c>
      <c r="B199" s="170" t="s">
        <v>2763</v>
      </c>
      <c r="C199" s="171" t="s">
        <v>2739</v>
      </c>
      <c r="D199" s="172" t="s">
        <v>2736</v>
      </c>
      <c r="E199" s="173">
        <v>4</v>
      </c>
      <c r="F199" s="174"/>
      <c r="G199" s="175">
        <f t="shared" si="2"/>
        <v>0</v>
      </c>
    </row>
    <row r="200" spans="1:7" s="176" customFormat="1" ht="12" outlineLevel="2" x14ac:dyDescent="0.2">
      <c r="A200" s="169">
        <v>192</v>
      </c>
      <c r="B200" s="170" t="s">
        <v>2763</v>
      </c>
      <c r="C200" s="171" t="s">
        <v>2740</v>
      </c>
      <c r="D200" s="172" t="s">
        <v>2736</v>
      </c>
      <c r="E200" s="173">
        <v>1</v>
      </c>
      <c r="F200" s="174"/>
      <c r="G200" s="175">
        <f t="shared" si="2"/>
        <v>0</v>
      </c>
    </row>
    <row r="201" spans="1:7" s="176" customFormat="1" ht="12" outlineLevel="2" x14ac:dyDescent="0.2">
      <c r="A201" s="169">
        <v>193</v>
      </c>
      <c r="B201" s="170" t="s">
        <v>2763</v>
      </c>
      <c r="C201" s="171" t="s">
        <v>2741</v>
      </c>
      <c r="D201" s="172" t="s">
        <v>2736</v>
      </c>
      <c r="E201" s="173">
        <v>5</v>
      </c>
      <c r="F201" s="174"/>
      <c r="G201" s="175">
        <f t="shared" si="2"/>
        <v>0</v>
      </c>
    </row>
    <row r="202" spans="1:7" s="176" customFormat="1" ht="12" outlineLevel="2" x14ac:dyDescent="0.2">
      <c r="A202" s="169">
        <v>194</v>
      </c>
      <c r="B202" s="170" t="s">
        <v>2763</v>
      </c>
      <c r="C202" s="171" t="s">
        <v>2742</v>
      </c>
      <c r="D202" s="172" t="s">
        <v>2736</v>
      </c>
      <c r="E202" s="173">
        <v>2</v>
      </c>
      <c r="F202" s="174"/>
      <c r="G202" s="175">
        <f t="shared" si="2"/>
        <v>0</v>
      </c>
    </row>
    <row r="203" spans="1:7" s="176" customFormat="1" ht="24" outlineLevel="2" x14ac:dyDescent="0.2">
      <c r="A203" s="169">
        <v>195</v>
      </c>
      <c r="B203" s="170" t="s">
        <v>2763</v>
      </c>
      <c r="C203" s="171" t="s">
        <v>2743</v>
      </c>
      <c r="D203" s="172" t="s">
        <v>2736</v>
      </c>
      <c r="E203" s="173">
        <v>17</v>
      </c>
      <c r="F203" s="174"/>
      <c r="G203" s="175">
        <f t="shared" si="2"/>
        <v>0</v>
      </c>
    </row>
    <row r="204" spans="1:7" s="176" customFormat="1" ht="12" outlineLevel="2" x14ac:dyDescent="0.2">
      <c r="A204" s="169">
        <v>196</v>
      </c>
      <c r="B204" s="170" t="s">
        <v>2763</v>
      </c>
      <c r="C204" s="171" t="s">
        <v>2744</v>
      </c>
      <c r="D204" s="172" t="s">
        <v>2736</v>
      </c>
      <c r="E204" s="173">
        <v>17</v>
      </c>
      <c r="F204" s="174"/>
      <c r="G204" s="175">
        <f t="shared" si="2"/>
        <v>0</v>
      </c>
    </row>
    <row r="205" spans="1:7" s="176" customFormat="1" ht="24" outlineLevel="2" x14ac:dyDescent="0.2">
      <c r="A205" s="169">
        <v>197</v>
      </c>
      <c r="B205" s="170" t="s">
        <v>2763</v>
      </c>
      <c r="C205" s="171" t="s">
        <v>2745</v>
      </c>
      <c r="D205" s="172" t="s">
        <v>2736</v>
      </c>
      <c r="E205" s="173">
        <v>14</v>
      </c>
      <c r="F205" s="174"/>
      <c r="G205" s="175">
        <f t="shared" si="2"/>
        <v>0</v>
      </c>
    </row>
    <row r="206" spans="1:7" s="176" customFormat="1" ht="12" outlineLevel="2" x14ac:dyDescent="0.2">
      <c r="A206" s="169">
        <v>198</v>
      </c>
      <c r="B206" s="170" t="s">
        <v>2763</v>
      </c>
      <c r="C206" s="171" t="s">
        <v>2746</v>
      </c>
      <c r="D206" s="172" t="s">
        <v>2736</v>
      </c>
      <c r="E206" s="173">
        <v>46</v>
      </c>
      <c r="F206" s="174"/>
      <c r="G206" s="175">
        <f t="shared" si="2"/>
        <v>0</v>
      </c>
    </row>
    <row r="207" spans="1:7" s="176" customFormat="1" ht="12" outlineLevel="2" x14ac:dyDescent="0.2">
      <c r="A207" s="169">
        <v>199</v>
      </c>
      <c r="B207" s="170" t="s">
        <v>2763</v>
      </c>
      <c r="C207" s="171" t="s">
        <v>2747</v>
      </c>
      <c r="D207" s="172" t="s">
        <v>2736</v>
      </c>
      <c r="E207" s="173">
        <v>14</v>
      </c>
      <c r="F207" s="174"/>
      <c r="G207" s="175">
        <f t="shared" si="2"/>
        <v>0</v>
      </c>
    </row>
    <row r="208" spans="1:7" s="176" customFormat="1" ht="12" outlineLevel="2" x14ac:dyDescent="0.2">
      <c r="A208" s="169">
        <v>200</v>
      </c>
      <c r="B208" s="170" t="s">
        <v>2763</v>
      </c>
      <c r="C208" s="171" t="s">
        <v>2748</v>
      </c>
      <c r="D208" s="172" t="s">
        <v>2736</v>
      </c>
      <c r="E208" s="173">
        <v>46</v>
      </c>
      <c r="F208" s="174"/>
      <c r="G208" s="175">
        <f t="shared" si="2"/>
        <v>0</v>
      </c>
    </row>
    <row r="209" spans="1:7" s="176" customFormat="1" ht="12" outlineLevel="2" x14ac:dyDescent="0.2">
      <c r="A209" s="169">
        <v>201</v>
      </c>
      <c r="B209" s="170" t="s">
        <v>2763</v>
      </c>
      <c r="C209" s="171" t="s">
        <v>2749</v>
      </c>
      <c r="D209" s="172" t="s">
        <v>2736</v>
      </c>
      <c r="E209" s="173">
        <v>17</v>
      </c>
      <c r="F209" s="174"/>
      <c r="G209" s="175">
        <f t="shared" si="2"/>
        <v>0</v>
      </c>
    </row>
    <row r="210" spans="1:7" s="176" customFormat="1" ht="12" outlineLevel="2" x14ac:dyDescent="0.2">
      <c r="A210" s="169">
        <v>202</v>
      </c>
      <c r="B210" s="170" t="s">
        <v>2763</v>
      </c>
      <c r="C210" s="171" t="s">
        <v>2750</v>
      </c>
      <c r="D210" s="172" t="s">
        <v>3</v>
      </c>
      <c r="E210" s="173">
        <v>576</v>
      </c>
      <c r="F210" s="174"/>
      <c r="G210" s="175">
        <f t="shared" si="2"/>
        <v>0</v>
      </c>
    </row>
    <row r="211" spans="1:7" s="176" customFormat="1" ht="12" outlineLevel="2" x14ac:dyDescent="0.2">
      <c r="A211" s="169">
        <v>203</v>
      </c>
      <c r="B211" s="170" t="s">
        <v>2763</v>
      </c>
      <c r="C211" s="171" t="s">
        <v>2751</v>
      </c>
      <c r="D211" s="172" t="s">
        <v>3</v>
      </c>
      <c r="E211" s="173">
        <v>200</v>
      </c>
      <c r="F211" s="174"/>
      <c r="G211" s="175">
        <f t="shared" si="2"/>
        <v>0</v>
      </c>
    </row>
    <row r="212" spans="1:7" s="176" customFormat="1" ht="12" outlineLevel="2" x14ac:dyDescent="0.2">
      <c r="A212" s="169">
        <v>204</v>
      </c>
      <c r="B212" s="170" t="s">
        <v>2763</v>
      </c>
      <c r="C212" s="171" t="s">
        <v>2752</v>
      </c>
      <c r="D212" s="172" t="s">
        <v>3</v>
      </c>
      <c r="E212" s="173">
        <v>100</v>
      </c>
      <c r="F212" s="174"/>
      <c r="G212" s="175">
        <f t="shared" si="2"/>
        <v>0</v>
      </c>
    </row>
    <row r="213" spans="1:7" s="176" customFormat="1" ht="12" outlineLevel="2" x14ac:dyDescent="0.2">
      <c r="A213" s="169">
        <v>205</v>
      </c>
      <c r="B213" s="170" t="s">
        <v>2764</v>
      </c>
      <c r="C213" s="171" t="s">
        <v>2765</v>
      </c>
      <c r="D213" s="172" t="s">
        <v>2736</v>
      </c>
      <c r="E213" s="173">
        <v>2</v>
      </c>
      <c r="F213" s="174"/>
      <c r="G213" s="175">
        <f t="shared" si="2"/>
        <v>0</v>
      </c>
    </row>
    <row r="214" spans="1:7" s="176" customFormat="1" ht="12" outlineLevel="2" x14ac:dyDescent="0.2">
      <c r="A214" s="169">
        <v>206</v>
      </c>
      <c r="B214" s="170" t="s">
        <v>2764</v>
      </c>
      <c r="C214" s="171" t="s">
        <v>2737</v>
      </c>
      <c r="D214" s="172" t="s">
        <v>2736</v>
      </c>
      <c r="E214" s="173">
        <v>2</v>
      </c>
      <c r="F214" s="174"/>
      <c r="G214" s="175">
        <f t="shared" si="2"/>
        <v>0</v>
      </c>
    </row>
    <row r="215" spans="1:7" s="176" customFormat="1" ht="12" outlineLevel="2" x14ac:dyDescent="0.2">
      <c r="A215" s="169">
        <v>207</v>
      </c>
      <c r="B215" s="170" t="s">
        <v>2764</v>
      </c>
      <c r="C215" s="171" t="s">
        <v>2738</v>
      </c>
      <c r="D215" s="172" t="s">
        <v>2736</v>
      </c>
      <c r="E215" s="173">
        <v>4</v>
      </c>
      <c r="F215" s="174"/>
      <c r="G215" s="175">
        <f t="shared" si="2"/>
        <v>0</v>
      </c>
    </row>
    <row r="216" spans="1:7" s="176" customFormat="1" ht="12" outlineLevel="2" x14ac:dyDescent="0.2">
      <c r="A216" s="169">
        <v>208</v>
      </c>
      <c r="B216" s="170" t="s">
        <v>2764</v>
      </c>
      <c r="C216" s="171" t="s">
        <v>2766</v>
      </c>
      <c r="D216" s="172" t="s">
        <v>2736</v>
      </c>
      <c r="E216" s="173">
        <v>4</v>
      </c>
      <c r="F216" s="174"/>
      <c r="G216" s="175">
        <f t="shared" si="2"/>
        <v>0</v>
      </c>
    </row>
    <row r="217" spans="1:7" s="176" customFormat="1" ht="12" outlineLevel="2" x14ac:dyDescent="0.2">
      <c r="A217" s="169">
        <v>209</v>
      </c>
      <c r="B217" s="170" t="s">
        <v>2764</v>
      </c>
      <c r="C217" s="171" t="s">
        <v>2739</v>
      </c>
      <c r="D217" s="172" t="s">
        <v>2736</v>
      </c>
      <c r="E217" s="173">
        <v>7</v>
      </c>
      <c r="F217" s="174"/>
      <c r="G217" s="175">
        <f t="shared" si="2"/>
        <v>0</v>
      </c>
    </row>
    <row r="218" spans="1:7" s="176" customFormat="1" ht="12" outlineLevel="2" x14ac:dyDescent="0.2">
      <c r="A218" s="169">
        <v>210</v>
      </c>
      <c r="B218" s="170" t="s">
        <v>2764</v>
      </c>
      <c r="C218" s="171" t="s">
        <v>2767</v>
      </c>
      <c r="D218" s="172" t="s">
        <v>2736</v>
      </c>
      <c r="E218" s="173">
        <v>7</v>
      </c>
      <c r="F218" s="174"/>
      <c r="G218" s="175">
        <f t="shared" si="2"/>
        <v>0</v>
      </c>
    </row>
    <row r="219" spans="1:7" s="176" customFormat="1" ht="12" outlineLevel="2" x14ac:dyDescent="0.2">
      <c r="A219" s="169">
        <v>211</v>
      </c>
      <c r="B219" s="170" t="s">
        <v>2764</v>
      </c>
      <c r="C219" s="171" t="s">
        <v>2741</v>
      </c>
      <c r="D219" s="172" t="s">
        <v>2736</v>
      </c>
      <c r="E219" s="173">
        <v>12</v>
      </c>
      <c r="F219" s="174"/>
      <c r="G219" s="175">
        <f t="shared" si="2"/>
        <v>0</v>
      </c>
    </row>
    <row r="220" spans="1:7" s="176" customFormat="1" ht="12" outlineLevel="2" x14ac:dyDescent="0.2">
      <c r="A220" s="169">
        <v>212</v>
      </c>
      <c r="B220" s="170" t="s">
        <v>2764</v>
      </c>
      <c r="C220" s="171" t="s">
        <v>2742</v>
      </c>
      <c r="D220" s="172" t="s">
        <v>2736</v>
      </c>
      <c r="E220" s="173">
        <v>4</v>
      </c>
      <c r="F220" s="174"/>
      <c r="G220" s="175">
        <f t="shared" si="2"/>
        <v>0</v>
      </c>
    </row>
    <row r="221" spans="1:7" s="176" customFormat="1" ht="24" outlineLevel="2" x14ac:dyDescent="0.2">
      <c r="A221" s="169">
        <v>213</v>
      </c>
      <c r="B221" s="170" t="s">
        <v>2764</v>
      </c>
      <c r="C221" s="171" t="s">
        <v>2768</v>
      </c>
      <c r="D221" s="172" t="s">
        <v>2736</v>
      </c>
      <c r="E221" s="173">
        <v>106</v>
      </c>
      <c r="F221" s="174"/>
      <c r="G221" s="175">
        <f t="shared" si="2"/>
        <v>0</v>
      </c>
    </row>
    <row r="222" spans="1:7" s="176" customFormat="1" ht="12" outlineLevel="2" x14ac:dyDescent="0.2">
      <c r="A222" s="169">
        <v>214</v>
      </c>
      <c r="B222" s="170" t="s">
        <v>2764</v>
      </c>
      <c r="C222" s="171" t="s">
        <v>2769</v>
      </c>
      <c r="D222" s="172" t="s">
        <v>2736</v>
      </c>
      <c r="E222" s="173">
        <v>5</v>
      </c>
      <c r="F222" s="174"/>
      <c r="G222" s="175">
        <f t="shared" si="2"/>
        <v>0</v>
      </c>
    </row>
    <row r="223" spans="1:7" s="176" customFormat="1" ht="12" outlineLevel="2" x14ac:dyDescent="0.2">
      <c r="A223" s="169">
        <v>215</v>
      </c>
      <c r="B223" s="170" t="s">
        <v>2764</v>
      </c>
      <c r="C223" s="171" t="s">
        <v>2746</v>
      </c>
      <c r="D223" s="172" t="s">
        <v>2736</v>
      </c>
      <c r="E223" s="173">
        <v>106</v>
      </c>
      <c r="F223" s="174"/>
      <c r="G223" s="175">
        <f t="shared" si="2"/>
        <v>0</v>
      </c>
    </row>
    <row r="224" spans="1:7" s="176" customFormat="1" ht="12" outlineLevel="2" x14ac:dyDescent="0.2">
      <c r="A224" s="169">
        <v>216</v>
      </c>
      <c r="B224" s="170" t="s">
        <v>2764</v>
      </c>
      <c r="C224" s="171" t="s">
        <v>2770</v>
      </c>
      <c r="D224" s="172"/>
      <c r="E224" s="173">
        <v>152</v>
      </c>
      <c r="F224" s="174"/>
      <c r="G224" s="175">
        <f t="shared" si="2"/>
        <v>0</v>
      </c>
    </row>
    <row r="225" spans="1:7" s="176" customFormat="1" ht="12" outlineLevel="2" x14ac:dyDescent="0.2">
      <c r="A225" s="169">
        <v>217</v>
      </c>
      <c r="B225" s="170" t="s">
        <v>2764</v>
      </c>
      <c r="C225" s="171" t="s">
        <v>2747</v>
      </c>
      <c r="D225" s="172" t="s">
        <v>2736</v>
      </c>
      <c r="E225" s="173">
        <v>106</v>
      </c>
      <c r="F225" s="174"/>
      <c r="G225" s="175">
        <f t="shared" si="2"/>
        <v>0</v>
      </c>
    </row>
    <row r="226" spans="1:7" s="176" customFormat="1" ht="12" outlineLevel="2" x14ac:dyDescent="0.2">
      <c r="A226" s="169">
        <v>218</v>
      </c>
      <c r="B226" s="170" t="s">
        <v>2764</v>
      </c>
      <c r="C226" s="171" t="s">
        <v>2748</v>
      </c>
      <c r="D226" s="172" t="s">
        <v>2736</v>
      </c>
      <c r="E226" s="173">
        <v>106</v>
      </c>
      <c r="F226" s="174"/>
      <c r="G226" s="175">
        <f t="shared" si="2"/>
        <v>0</v>
      </c>
    </row>
    <row r="227" spans="1:7" s="176" customFormat="1" ht="12" outlineLevel="2" x14ac:dyDescent="0.2">
      <c r="A227" s="169">
        <v>219</v>
      </c>
      <c r="B227" s="170" t="s">
        <v>2764</v>
      </c>
      <c r="C227" s="171" t="s">
        <v>2750</v>
      </c>
      <c r="D227" s="172" t="s">
        <v>2736</v>
      </c>
      <c r="E227" s="173">
        <v>7847</v>
      </c>
      <c r="F227" s="174"/>
      <c r="G227" s="175">
        <f t="shared" si="2"/>
        <v>0</v>
      </c>
    </row>
    <row r="228" spans="1:7" s="176" customFormat="1" ht="12" outlineLevel="2" x14ac:dyDescent="0.2">
      <c r="A228" s="169">
        <v>220</v>
      </c>
      <c r="B228" s="170" t="s">
        <v>2764</v>
      </c>
      <c r="C228" s="171" t="s">
        <v>2771</v>
      </c>
      <c r="D228" s="172"/>
      <c r="E228" s="173">
        <v>630</v>
      </c>
      <c r="F228" s="174"/>
      <c r="G228" s="175">
        <f t="shared" si="2"/>
        <v>0</v>
      </c>
    </row>
    <row r="229" spans="1:7" s="176" customFormat="1" ht="12" outlineLevel="2" x14ac:dyDescent="0.2">
      <c r="A229" s="169">
        <v>221</v>
      </c>
      <c r="B229" s="170" t="s">
        <v>2764</v>
      </c>
      <c r="C229" s="171" t="s">
        <v>2772</v>
      </c>
      <c r="D229" s="172" t="s">
        <v>3</v>
      </c>
      <c r="E229" s="173">
        <v>840</v>
      </c>
      <c r="F229" s="174"/>
      <c r="G229" s="175">
        <f t="shared" si="2"/>
        <v>0</v>
      </c>
    </row>
    <row r="230" spans="1:7" s="176" customFormat="1" ht="12" outlineLevel="2" x14ac:dyDescent="0.2">
      <c r="A230" s="169">
        <v>222</v>
      </c>
      <c r="B230" s="170" t="s">
        <v>2764</v>
      </c>
      <c r="C230" s="171" t="s">
        <v>2751</v>
      </c>
      <c r="D230" s="172" t="s">
        <v>3</v>
      </c>
      <c r="E230" s="173">
        <v>3500</v>
      </c>
      <c r="F230" s="174"/>
      <c r="G230" s="175">
        <f t="shared" si="2"/>
        <v>0</v>
      </c>
    </row>
    <row r="231" spans="1:7" s="176" customFormat="1" ht="12" outlineLevel="2" x14ac:dyDescent="0.2">
      <c r="A231" s="169">
        <v>223</v>
      </c>
      <c r="B231" s="170" t="s">
        <v>2764</v>
      </c>
      <c r="C231" s="171" t="s">
        <v>2752</v>
      </c>
      <c r="D231" s="172" t="s">
        <v>3</v>
      </c>
      <c r="E231" s="173">
        <v>1500</v>
      </c>
      <c r="F231" s="174"/>
      <c r="G231" s="175">
        <f t="shared" si="2"/>
        <v>0</v>
      </c>
    </row>
    <row r="232" spans="1:7" s="176" customFormat="1" ht="12" outlineLevel="2" x14ac:dyDescent="0.2">
      <c r="A232" s="169">
        <v>224</v>
      </c>
      <c r="B232" s="170" t="s">
        <v>2773</v>
      </c>
      <c r="C232" s="171" t="s">
        <v>2774</v>
      </c>
      <c r="D232" s="172" t="s">
        <v>2736</v>
      </c>
      <c r="E232" s="173">
        <v>1</v>
      </c>
      <c r="F232" s="174"/>
      <c r="G232" s="175">
        <f t="shared" si="2"/>
        <v>0</v>
      </c>
    </row>
    <row r="233" spans="1:7" s="176" customFormat="1" ht="12" outlineLevel="2" x14ac:dyDescent="0.2">
      <c r="A233" s="169">
        <v>225</v>
      </c>
      <c r="B233" s="170" t="s">
        <v>2773</v>
      </c>
      <c r="C233" s="171" t="s">
        <v>2775</v>
      </c>
      <c r="D233" s="172" t="s">
        <v>2736</v>
      </c>
      <c r="E233" s="173">
        <v>1</v>
      </c>
      <c r="F233" s="174"/>
      <c r="G233" s="175">
        <f t="shared" si="2"/>
        <v>0</v>
      </c>
    </row>
    <row r="234" spans="1:7" s="176" customFormat="1" ht="12" outlineLevel="2" x14ac:dyDescent="0.2">
      <c r="A234" s="169">
        <v>226</v>
      </c>
      <c r="B234" s="170" t="s">
        <v>2773</v>
      </c>
      <c r="C234" s="171" t="s">
        <v>2776</v>
      </c>
      <c r="D234" s="172" t="s">
        <v>2736</v>
      </c>
      <c r="E234" s="173">
        <v>1</v>
      </c>
      <c r="F234" s="174"/>
      <c r="G234" s="175">
        <f t="shared" si="2"/>
        <v>0</v>
      </c>
    </row>
    <row r="235" spans="1:7" s="176" customFormat="1" ht="12" outlineLevel="2" x14ac:dyDescent="0.2">
      <c r="A235" s="169">
        <v>227</v>
      </c>
      <c r="B235" s="170" t="s">
        <v>2773</v>
      </c>
      <c r="C235" s="171" t="s">
        <v>2777</v>
      </c>
      <c r="D235" s="172" t="s">
        <v>2736</v>
      </c>
      <c r="E235" s="173">
        <v>1</v>
      </c>
      <c r="F235" s="174"/>
      <c r="G235" s="175">
        <f>ROUND(E235*F235,2)</f>
        <v>0</v>
      </c>
    </row>
    <row r="236" spans="1:7" s="176" customFormat="1" ht="12" outlineLevel="2" x14ac:dyDescent="0.2">
      <c r="A236" s="169">
        <v>228</v>
      </c>
      <c r="B236" s="170" t="s">
        <v>2773</v>
      </c>
      <c r="C236" s="171" t="s">
        <v>2778</v>
      </c>
      <c r="D236" s="172" t="s">
        <v>2736</v>
      </c>
      <c r="E236" s="173">
        <v>1</v>
      </c>
      <c r="F236" s="174"/>
      <c r="G236" s="175">
        <f>ROUND(E236*F236,2)</f>
        <v>0</v>
      </c>
    </row>
    <row r="237" spans="1:7" s="176" customFormat="1" ht="12" outlineLevel="2" x14ac:dyDescent="0.2">
      <c r="A237" s="177"/>
      <c r="B237" s="178"/>
      <c r="C237" s="179"/>
      <c r="D237" s="180"/>
      <c r="E237" s="181"/>
      <c r="F237" s="182"/>
      <c r="G237" s="183"/>
    </row>
    <row r="238" spans="1:7" s="168" customFormat="1" ht="16.5" customHeight="1" outlineLevel="1" x14ac:dyDescent="0.2">
      <c r="A238" s="163"/>
      <c r="B238" s="164" t="s">
        <v>4311</v>
      </c>
      <c r="C238" s="164" t="s">
        <v>2779</v>
      </c>
      <c r="D238" s="165"/>
      <c r="E238" s="166"/>
      <c r="F238" s="167"/>
      <c r="G238" s="145">
        <f>SUBTOTAL(9,G239:G265)</f>
        <v>0</v>
      </c>
    </row>
    <row r="239" spans="1:7" s="176" customFormat="1" ht="12" outlineLevel="2" x14ac:dyDescent="0.2">
      <c r="A239" s="169">
        <v>1</v>
      </c>
      <c r="B239" s="170" t="s">
        <v>2780</v>
      </c>
      <c r="C239" s="171" t="s">
        <v>2781</v>
      </c>
      <c r="D239" s="172" t="s">
        <v>2736</v>
      </c>
      <c r="E239" s="173">
        <v>1</v>
      </c>
      <c r="F239" s="174"/>
      <c r="G239" s="175">
        <f t="shared" ref="G239:G264" si="3">ROUND(E239*F239,2)</f>
        <v>0</v>
      </c>
    </row>
    <row r="240" spans="1:7" s="176" customFormat="1" ht="12" outlineLevel="2" x14ac:dyDescent="0.2">
      <c r="A240" s="169">
        <v>2</v>
      </c>
      <c r="B240" s="170" t="s">
        <v>2782</v>
      </c>
      <c r="C240" s="171" t="s">
        <v>2783</v>
      </c>
      <c r="D240" s="172" t="s">
        <v>2736</v>
      </c>
      <c r="E240" s="173">
        <v>6</v>
      </c>
      <c r="F240" s="174"/>
      <c r="G240" s="175">
        <f t="shared" si="3"/>
        <v>0</v>
      </c>
    </row>
    <row r="241" spans="1:7" s="176" customFormat="1" ht="12" outlineLevel="2" x14ac:dyDescent="0.2">
      <c r="A241" s="169">
        <v>3</v>
      </c>
      <c r="B241" s="170" t="s">
        <v>2784</v>
      </c>
      <c r="C241" s="171" t="s">
        <v>2785</v>
      </c>
      <c r="D241" s="172" t="s">
        <v>2736</v>
      </c>
      <c r="E241" s="173">
        <v>1</v>
      </c>
      <c r="F241" s="174"/>
      <c r="G241" s="175">
        <f t="shared" si="3"/>
        <v>0</v>
      </c>
    </row>
    <row r="242" spans="1:7" s="176" customFormat="1" ht="12" outlineLevel="2" x14ac:dyDescent="0.2">
      <c r="A242" s="169">
        <v>4</v>
      </c>
      <c r="B242" s="170" t="s">
        <v>2786</v>
      </c>
      <c r="C242" s="171" t="s">
        <v>2787</v>
      </c>
      <c r="D242" s="172" t="s">
        <v>2736</v>
      </c>
      <c r="E242" s="173">
        <v>3</v>
      </c>
      <c r="F242" s="174"/>
      <c r="G242" s="175">
        <f t="shared" si="3"/>
        <v>0</v>
      </c>
    </row>
    <row r="243" spans="1:7" s="176" customFormat="1" ht="12" outlineLevel="2" x14ac:dyDescent="0.2">
      <c r="A243" s="169">
        <v>5</v>
      </c>
      <c r="B243" s="170" t="s">
        <v>2788</v>
      </c>
      <c r="C243" s="171" t="s">
        <v>2789</v>
      </c>
      <c r="D243" s="172" t="s">
        <v>2736</v>
      </c>
      <c r="E243" s="173">
        <v>1</v>
      </c>
      <c r="F243" s="174"/>
      <c r="G243" s="175">
        <f t="shared" si="3"/>
        <v>0</v>
      </c>
    </row>
    <row r="244" spans="1:7" s="176" customFormat="1" ht="12" outlineLevel="2" x14ac:dyDescent="0.2">
      <c r="A244" s="169">
        <v>6</v>
      </c>
      <c r="B244" s="170" t="s">
        <v>2790</v>
      </c>
      <c r="C244" s="171" t="s">
        <v>2791</v>
      </c>
      <c r="D244" s="172" t="s">
        <v>2736</v>
      </c>
      <c r="E244" s="173">
        <v>1</v>
      </c>
      <c r="F244" s="174"/>
      <c r="G244" s="175">
        <f t="shared" si="3"/>
        <v>0</v>
      </c>
    </row>
    <row r="245" spans="1:7" s="176" customFormat="1" ht="12" outlineLevel="2" x14ac:dyDescent="0.2">
      <c r="A245" s="169">
        <v>7</v>
      </c>
      <c r="B245" s="170" t="s">
        <v>2792</v>
      </c>
      <c r="C245" s="171" t="s">
        <v>2793</v>
      </c>
      <c r="D245" s="172" t="s">
        <v>2736</v>
      </c>
      <c r="E245" s="173">
        <v>20</v>
      </c>
      <c r="F245" s="174"/>
      <c r="G245" s="175">
        <f t="shared" si="3"/>
        <v>0</v>
      </c>
    </row>
    <row r="246" spans="1:7" s="176" customFormat="1" ht="12" outlineLevel="2" x14ac:dyDescent="0.2">
      <c r="A246" s="169">
        <v>8</v>
      </c>
      <c r="B246" s="170" t="s">
        <v>2794</v>
      </c>
      <c r="C246" s="171" t="s">
        <v>2795</v>
      </c>
      <c r="D246" s="172" t="s">
        <v>2736</v>
      </c>
      <c r="E246" s="173">
        <v>29</v>
      </c>
      <c r="F246" s="174"/>
      <c r="G246" s="175">
        <f t="shared" si="3"/>
        <v>0</v>
      </c>
    </row>
    <row r="247" spans="1:7" s="176" customFormat="1" ht="12" outlineLevel="2" x14ac:dyDescent="0.2">
      <c r="A247" s="169">
        <v>9</v>
      </c>
      <c r="B247" s="170" t="s">
        <v>2796</v>
      </c>
      <c r="C247" s="171" t="s">
        <v>2797</v>
      </c>
      <c r="D247" s="172" t="s">
        <v>2736</v>
      </c>
      <c r="E247" s="173">
        <v>18</v>
      </c>
      <c r="F247" s="174"/>
      <c r="G247" s="175">
        <f t="shared" si="3"/>
        <v>0</v>
      </c>
    </row>
    <row r="248" spans="1:7" s="176" customFormat="1" ht="12" outlineLevel="2" x14ac:dyDescent="0.2">
      <c r="A248" s="169">
        <v>10</v>
      </c>
      <c r="B248" s="170" t="s">
        <v>2798</v>
      </c>
      <c r="C248" s="171" t="s">
        <v>2799</v>
      </c>
      <c r="D248" s="172" t="s">
        <v>2736</v>
      </c>
      <c r="E248" s="173">
        <v>1</v>
      </c>
      <c r="F248" s="174"/>
      <c r="G248" s="175">
        <f t="shared" si="3"/>
        <v>0</v>
      </c>
    </row>
    <row r="249" spans="1:7" s="176" customFormat="1" ht="12" outlineLevel="2" x14ac:dyDescent="0.2">
      <c r="A249" s="169">
        <v>11</v>
      </c>
      <c r="B249" s="170" t="s">
        <v>2800</v>
      </c>
      <c r="C249" s="171" t="s">
        <v>2801</v>
      </c>
      <c r="D249" s="172" t="s">
        <v>2736</v>
      </c>
      <c r="E249" s="173">
        <v>1</v>
      </c>
      <c r="F249" s="174"/>
      <c r="G249" s="175">
        <f t="shared" si="3"/>
        <v>0</v>
      </c>
    </row>
    <row r="250" spans="1:7" s="176" customFormat="1" ht="12" outlineLevel="2" x14ac:dyDescent="0.2">
      <c r="A250" s="169">
        <v>12</v>
      </c>
      <c r="B250" s="170" t="s">
        <v>2802</v>
      </c>
      <c r="C250" s="171" t="s">
        <v>2803</v>
      </c>
      <c r="D250" s="172" t="s">
        <v>2736</v>
      </c>
      <c r="E250" s="173">
        <v>6</v>
      </c>
      <c r="F250" s="174"/>
      <c r="G250" s="175">
        <f t="shared" si="3"/>
        <v>0</v>
      </c>
    </row>
    <row r="251" spans="1:7" s="176" customFormat="1" ht="12" outlineLevel="2" x14ac:dyDescent="0.2">
      <c r="A251" s="169">
        <v>13</v>
      </c>
      <c r="B251" s="170" t="s">
        <v>2804</v>
      </c>
      <c r="C251" s="171" t="s">
        <v>2805</v>
      </c>
      <c r="D251" s="172" t="s">
        <v>2736</v>
      </c>
      <c r="E251" s="173">
        <v>3</v>
      </c>
      <c r="F251" s="174"/>
      <c r="G251" s="175">
        <f t="shared" si="3"/>
        <v>0</v>
      </c>
    </row>
    <row r="252" spans="1:7" s="176" customFormat="1" ht="12" outlineLevel="2" x14ac:dyDescent="0.2">
      <c r="A252" s="169">
        <v>14</v>
      </c>
      <c r="B252" s="170" t="s">
        <v>2806</v>
      </c>
      <c r="C252" s="171" t="s">
        <v>2807</v>
      </c>
      <c r="D252" s="172" t="s">
        <v>2736</v>
      </c>
      <c r="E252" s="173">
        <v>3</v>
      </c>
      <c r="F252" s="174"/>
      <c r="G252" s="175">
        <f t="shared" si="3"/>
        <v>0</v>
      </c>
    </row>
    <row r="253" spans="1:7" s="176" customFormat="1" ht="12" outlineLevel="2" x14ac:dyDescent="0.2">
      <c r="A253" s="169">
        <v>15</v>
      </c>
      <c r="B253" s="170" t="s">
        <v>2808</v>
      </c>
      <c r="C253" s="171" t="s">
        <v>2809</v>
      </c>
      <c r="D253" s="172" t="s">
        <v>3</v>
      </c>
      <c r="E253" s="173">
        <v>200</v>
      </c>
      <c r="F253" s="174"/>
      <c r="G253" s="175">
        <f t="shared" si="3"/>
        <v>0</v>
      </c>
    </row>
    <row r="254" spans="1:7" s="176" customFormat="1" ht="12" outlineLevel="2" x14ac:dyDescent="0.2">
      <c r="A254" s="169">
        <v>16</v>
      </c>
      <c r="B254" s="170" t="s">
        <v>2810</v>
      </c>
      <c r="C254" s="171" t="s">
        <v>2811</v>
      </c>
      <c r="D254" s="172" t="s">
        <v>3</v>
      </c>
      <c r="E254" s="173">
        <v>200</v>
      </c>
      <c r="F254" s="174"/>
      <c r="G254" s="175">
        <f t="shared" si="3"/>
        <v>0</v>
      </c>
    </row>
    <row r="255" spans="1:7" s="176" customFormat="1" ht="12" outlineLevel="2" x14ac:dyDescent="0.2">
      <c r="A255" s="169">
        <v>17</v>
      </c>
      <c r="B255" s="170" t="s">
        <v>2812</v>
      </c>
      <c r="C255" s="171" t="s">
        <v>2813</v>
      </c>
      <c r="D255" s="172" t="s">
        <v>3</v>
      </c>
      <c r="E255" s="173">
        <v>600</v>
      </c>
      <c r="F255" s="174"/>
      <c r="G255" s="175">
        <f t="shared" si="3"/>
        <v>0</v>
      </c>
    </row>
    <row r="256" spans="1:7" s="176" customFormat="1" ht="12" outlineLevel="2" x14ac:dyDescent="0.2">
      <c r="A256" s="169">
        <v>18</v>
      </c>
      <c r="B256" s="170" t="s">
        <v>2814</v>
      </c>
      <c r="C256" s="171" t="s">
        <v>2815</v>
      </c>
      <c r="D256" s="172" t="s">
        <v>3</v>
      </c>
      <c r="E256" s="173">
        <v>400</v>
      </c>
      <c r="F256" s="174"/>
      <c r="G256" s="175">
        <f t="shared" si="3"/>
        <v>0</v>
      </c>
    </row>
    <row r="257" spans="1:7" s="176" customFormat="1" ht="12" outlineLevel="2" x14ac:dyDescent="0.2">
      <c r="A257" s="169">
        <v>19</v>
      </c>
      <c r="B257" s="170" t="s">
        <v>2816</v>
      </c>
      <c r="C257" s="171" t="s">
        <v>2751</v>
      </c>
      <c r="D257" s="172" t="s">
        <v>3</v>
      </c>
      <c r="E257" s="173">
        <v>400</v>
      </c>
      <c r="F257" s="174"/>
      <c r="G257" s="175">
        <f t="shared" si="3"/>
        <v>0</v>
      </c>
    </row>
    <row r="258" spans="1:7" s="176" customFormat="1" ht="12" outlineLevel="2" x14ac:dyDescent="0.2">
      <c r="A258" s="169">
        <v>20</v>
      </c>
      <c r="B258" s="170" t="s">
        <v>2817</v>
      </c>
      <c r="C258" s="171" t="s">
        <v>2752</v>
      </c>
      <c r="D258" s="172" t="s">
        <v>3</v>
      </c>
      <c r="E258" s="173">
        <v>200</v>
      </c>
      <c r="F258" s="174"/>
      <c r="G258" s="175">
        <f t="shared" si="3"/>
        <v>0</v>
      </c>
    </row>
    <row r="259" spans="1:7" s="176" customFormat="1" ht="24" outlineLevel="2" x14ac:dyDescent="0.2">
      <c r="A259" s="169">
        <v>21</v>
      </c>
      <c r="B259" s="170" t="s">
        <v>2818</v>
      </c>
      <c r="C259" s="171" t="s">
        <v>2819</v>
      </c>
      <c r="D259" s="172" t="s">
        <v>8</v>
      </c>
      <c r="E259" s="173">
        <v>0.05</v>
      </c>
      <c r="F259" s="174"/>
      <c r="G259" s="175">
        <f t="shared" si="3"/>
        <v>0</v>
      </c>
    </row>
    <row r="260" spans="1:7" s="176" customFormat="1" ht="12" outlineLevel="2" x14ac:dyDescent="0.2">
      <c r="A260" s="169">
        <v>22</v>
      </c>
      <c r="B260" s="170" t="s">
        <v>2820</v>
      </c>
      <c r="C260" s="171" t="s">
        <v>2774</v>
      </c>
      <c r="D260" s="172" t="s">
        <v>2736</v>
      </c>
      <c r="E260" s="173">
        <v>1</v>
      </c>
      <c r="F260" s="174"/>
      <c r="G260" s="175">
        <f t="shared" si="3"/>
        <v>0</v>
      </c>
    </row>
    <row r="261" spans="1:7" s="176" customFormat="1" ht="12" outlineLevel="2" x14ac:dyDescent="0.2">
      <c r="A261" s="169">
        <v>23</v>
      </c>
      <c r="B261" s="170" t="s">
        <v>2821</v>
      </c>
      <c r="C261" s="171" t="s">
        <v>2775</v>
      </c>
      <c r="D261" s="172" t="s">
        <v>2736</v>
      </c>
      <c r="E261" s="173">
        <v>1</v>
      </c>
      <c r="F261" s="174"/>
      <c r="G261" s="175">
        <f t="shared" si="3"/>
        <v>0</v>
      </c>
    </row>
    <row r="262" spans="1:7" s="176" customFormat="1" ht="12" outlineLevel="2" x14ac:dyDescent="0.2">
      <c r="A262" s="169">
        <v>24</v>
      </c>
      <c r="B262" s="170" t="s">
        <v>2822</v>
      </c>
      <c r="C262" s="171" t="s">
        <v>2776</v>
      </c>
      <c r="D262" s="172" t="s">
        <v>2736</v>
      </c>
      <c r="E262" s="173">
        <v>1</v>
      </c>
      <c r="F262" s="174"/>
      <c r="G262" s="175">
        <f t="shared" si="3"/>
        <v>0</v>
      </c>
    </row>
    <row r="263" spans="1:7" s="176" customFormat="1" ht="12" outlineLevel="2" x14ac:dyDescent="0.2">
      <c r="A263" s="169">
        <v>25</v>
      </c>
      <c r="B263" s="170" t="s">
        <v>2823</v>
      </c>
      <c r="C263" s="171" t="s">
        <v>2777</v>
      </c>
      <c r="D263" s="172" t="s">
        <v>2736</v>
      </c>
      <c r="E263" s="173">
        <v>1</v>
      </c>
      <c r="F263" s="174"/>
      <c r="G263" s="175">
        <f t="shared" si="3"/>
        <v>0</v>
      </c>
    </row>
    <row r="264" spans="1:7" s="176" customFormat="1" ht="12" outlineLevel="2" x14ac:dyDescent="0.2">
      <c r="A264" s="169">
        <v>26</v>
      </c>
      <c r="B264" s="170" t="s">
        <v>2824</v>
      </c>
      <c r="C264" s="171" t="s">
        <v>2778</v>
      </c>
      <c r="D264" s="172" t="s">
        <v>2736</v>
      </c>
      <c r="E264" s="173">
        <v>1</v>
      </c>
      <c r="F264" s="174"/>
      <c r="G264" s="175">
        <f t="shared" si="3"/>
        <v>0</v>
      </c>
    </row>
    <row r="265" spans="1:7" s="176" customFormat="1" ht="12" outlineLevel="2" x14ac:dyDescent="0.2">
      <c r="A265" s="177"/>
      <c r="B265" s="178"/>
      <c r="C265" s="179"/>
      <c r="D265" s="180"/>
      <c r="E265" s="181"/>
      <c r="F265" s="182"/>
      <c r="G265" s="183"/>
    </row>
    <row r="266" spans="1:7" s="168" customFormat="1" ht="16.5" customHeight="1" outlineLevel="1" x14ac:dyDescent="0.2">
      <c r="A266" s="163"/>
      <c r="B266" s="164" t="s">
        <v>4312</v>
      </c>
      <c r="C266" s="164" t="s">
        <v>2825</v>
      </c>
      <c r="D266" s="165"/>
      <c r="E266" s="166"/>
      <c r="F266" s="167"/>
      <c r="G266" s="145">
        <f>SUBTOTAL(9,G267:G300)</f>
        <v>0</v>
      </c>
    </row>
    <row r="267" spans="1:7" s="176" customFormat="1" ht="12" outlineLevel="2" x14ac:dyDescent="0.2">
      <c r="A267" s="169">
        <v>1</v>
      </c>
      <c r="B267" s="170" t="s">
        <v>2826</v>
      </c>
      <c r="C267" s="171" t="s">
        <v>2827</v>
      </c>
      <c r="D267" s="172" t="s">
        <v>2736</v>
      </c>
      <c r="E267" s="173">
        <v>1</v>
      </c>
      <c r="F267" s="174"/>
      <c r="G267" s="175">
        <f t="shared" ref="G267:G299" si="4">ROUND(E267*F267,2)</f>
        <v>0</v>
      </c>
    </row>
    <row r="268" spans="1:7" s="176" customFormat="1" ht="12" outlineLevel="2" x14ac:dyDescent="0.2">
      <c r="A268" s="169">
        <v>2</v>
      </c>
      <c r="B268" s="170" t="s">
        <v>2828</v>
      </c>
      <c r="C268" s="171" t="s">
        <v>2829</v>
      </c>
      <c r="D268" s="172" t="s">
        <v>2736</v>
      </c>
      <c r="E268" s="173">
        <v>1</v>
      </c>
      <c r="F268" s="174"/>
      <c r="G268" s="175">
        <f t="shared" si="4"/>
        <v>0</v>
      </c>
    </row>
    <row r="269" spans="1:7" s="176" customFormat="1" ht="12" outlineLevel="2" x14ac:dyDescent="0.2">
      <c r="A269" s="169">
        <v>3</v>
      </c>
      <c r="B269" s="170" t="s">
        <v>2830</v>
      </c>
      <c r="C269" s="171" t="s">
        <v>2831</v>
      </c>
      <c r="D269" s="172" t="s">
        <v>2736</v>
      </c>
      <c r="E269" s="173">
        <v>2</v>
      </c>
      <c r="F269" s="174"/>
      <c r="G269" s="175">
        <f t="shared" si="4"/>
        <v>0</v>
      </c>
    </row>
    <row r="270" spans="1:7" s="176" customFormat="1" ht="12" outlineLevel="2" x14ac:dyDescent="0.2">
      <c r="A270" s="169">
        <v>4</v>
      </c>
      <c r="B270" s="170" t="s">
        <v>2832</v>
      </c>
      <c r="C270" s="171" t="s">
        <v>2833</v>
      </c>
      <c r="D270" s="172" t="s">
        <v>2736</v>
      </c>
      <c r="E270" s="173">
        <v>1</v>
      </c>
      <c r="F270" s="174"/>
      <c r="G270" s="175">
        <f t="shared" si="4"/>
        <v>0</v>
      </c>
    </row>
    <row r="271" spans="1:7" s="176" customFormat="1" ht="12" outlineLevel="2" x14ac:dyDescent="0.2">
      <c r="A271" s="169">
        <v>5</v>
      </c>
      <c r="B271" s="170" t="s">
        <v>2834</v>
      </c>
      <c r="C271" s="171" t="s">
        <v>2835</v>
      </c>
      <c r="D271" s="172" t="s">
        <v>2736</v>
      </c>
      <c r="E271" s="173">
        <v>4</v>
      </c>
      <c r="F271" s="174"/>
      <c r="G271" s="175">
        <f t="shared" si="4"/>
        <v>0</v>
      </c>
    </row>
    <row r="272" spans="1:7" s="176" customFormat="1" ht="60" outlineLevel="2" x14ac:dyDescent="0.2">
      <c r="A272" s="169">
        <v>6</v>
      </c>
      <c r="B272" s="170" t="s">
        <v>2836</v>
      </c>
      <c r="C272" s="171" t="s">
        <v>2837</v>
      </c>
      <c r="D272" s="172" t="s">
        <v>2736</v>
      </c>
      <c r="E272" s="173">
        <v>1</v>
      </c>
      <c r="F272" s="174"/>
      <c r="G272" s="175">
        <f t="shared" si="4"/>
        <v>0</v>
      </c>
    </row>
    <row r="273" spans="1:7" s="176" customFormat="1" ht="12" outlineLevel="2" x14ac:dyDescent="0.2">
      <c r="A273" s="169">
        <v>7</v>
      </c>
      <c r="B273" s="170" t="s">
        <v>2838</v>
      </c>
      <c r="C273" s="171" t="s">
        <v>2839</v>
      </c>
      <c r="D273" s="172" t="s">
        <v>2736</v>
      </c>
      <c r="E273" s="173">
        <v>1</v>
      </c>
      <c r="F273" s="174"/>
      <c r="G273" s="175">
        <f t="shared" si="4"/>
        <v>0</v>
      </c>
    </row>
    <row r="274" spans="1:7" s="176" customFormat="1" ht="12" outlineLevel="2" x14ac:dyDescent="0.2">
      <c r="A274" s="169">
        <v>8</v>
      </c>
      <c r="B274" s="170" t="s">
        <v>2840</v>
      </c>
      <c r="C274" s="171" t="s">
        <v>2841</v>
      </c>
      <c r="D274" s="172" t="s">
        <v>2736</v>
      </c>
      <c r="E274" s="173">
        <v>20</v>
      </c>
      <c r="F274" s="174"/>
      <c r="G274" s="175">
        <f t="shared" si="4"/>
        <v>0</v>
      </c>
    </row>
    <row r="275" spans="1:7" s="176" customFormat="1" ht="12" outlineLevel="2" x14ac:dyDescent="0.2">
      <c r="A275" s="169">
        <v>9</v>
      </c>
      <c r="B275" s="170" t="s">
        <v>2842</v>
      </c>
      <c r="C275" s="171" t="s">
        <v>2843</v>
      </c>
      <c r="D275" s="172" t="s">
        <v>2736</v>
      </c>
      <c r="E275" s="173">
        <v>5</v>
      </c>
      <c r="F275" s="174"/>
      <c r="G275" s="175">
        <f t="shared" si="4"/>
        <v>0</v>
      </c>
    </row>
    <row r="276" spans="1:7" s="176" customFormat="1" ht="12" outlineLevel="2" x14ac:dyDescent="0.2">
      <c r="A276" s="169">
        <v>10</v>
      </c>
      <c r="B276" s="170" t="s">
        <v>2836</v>
      </c>
      <c r="C276" s="171" t="s">
        <v>2844</v>
      </c>
      <c r="D276" s="172" t="s">
        <v>2736</v>
      </c>
      <c r="E276" s="173">
        <v>5</v>
      </c>
      <c r="F276" s="174"/>
      <c r="G276" s="175">
        <f t="shared" si="4"/>
        <v>0</v>
      </c>
    </row>
    <row r="277" spans="1:7" s="176" customFormat="1" ht="12" outlineLevel="2" x14ac:dyDescent="0.2">
      <c r="A277" s="169">
        <v>11</v>
      </c>
      <c r="B277" s="170" t="s">
        <v>2838</v>
      </c>
      <c r="C277" s="171" t="s">
        <v>2845</v>
      </c>
      <c r="D277" s="172" t="s">
        <v>2736</v>
      </c>
      <c r="E277" s="173">
        <v>1</v>
      </c>
      <c r="F277" s="174"/>
      <c r="G277" s="175">
        <f t="shared" si="4"/>
        <v>0</v>
      </c>
    </row>
    <row r="278" spans="1:7" s="176" customFormat="1" ht="12" outlineLevel="2" x14ac:dyDescent="0.2">
      <c r="A278" s="169">
        <v>12</v>
      </c>
      <c r="B278" s="170" t="s">
        <v>2840</v>
      </c>
      <c r="C278" s="171" t="s">
        <v>2846</v>
      </c>
      <c r="D278" s="172" t="s">
        <v>2736</v>
      </c>
      <c r="E278" s="173">
        <v>4</v>
      </c>
      <c r="F278" s="174"/>
      <c r="G278" s="175">
        <f t="shared" si="4"/>
        <v>0</v>
      </c>
    </row>
    <row r="279" spans="1:7" s="176" customFormat="1" ht="12" outlineLevel="2" x14ac:dyDescent="0.2">
      <c r="A279" s="169">
        <v>13</v>
      </c>
      <c r="B279" s="170" t="s">
        <v>2842</v>
      </c>
      <c r="C279" s="171" t="s">
        <v>2847</v>
      </c>
      <c r="D279" s="172" t="s">
        <v>2736</v>
      </c>
      <c r="E279" s="173">
        <v>4</v>
      </c>
      <c r="F279" s="174"/>
      <c r="G279" s="175">
        <f t="shared" si="4"/>
        <v>0</v>
      </c>
    </row>
    <row r="280" spans="1:7" s="176" customFormat="1" ht="12" outlineLevel="2" x14ac:dyDescent="0.2">
      <c r="A280" s="169">
        <v>14</v>
      </c>
      <c r="B280" s="170" t="s">
        <v>2836</v>
      </c>
      <c r="C280" s="171" t="s">
        <v>2848</v>
      </c>
      <c r="D280" s="172" t="s">
        <v>2736</v>
      </c>
      <c r="E280" s="173">
        <v>2</v>
      </c>
      <c r="F280" s="174"/>
      <c r="G280" s="175">
        <f t="shared" si="4"/>
        <v>0</v>
      </c>
    </row>
    <row r="281" spans="1:7" s="176" customFormat="1" ht="12" outlineLevel="2" x14ac:dyDescent="0.2">
      <c r="A281" s="169">
        <v>15</v>
      </c>
      <c r="B281" s="170" t="s">
        <v>2838</v>
      </c>
      <c r="C281" s="171" t="s">
        <v>2849</v>
      </c>
      <c r="D281" s="172" t="s">
        <v>2736</v>
      </c>
      <c r="E281" s="173">
        <v>2</v>
      </c>
      <c r="F281" s="174"/>
      <c r="G281" s="175">
        <f t="shared" si="4"/>
        <v>0</v>
      </c>
    </row>
    <row r="282" spans="1:7" s="176" customFormat="1" ht="12" outlineLevel="2" x14ac:dyDescent="0.2">
      <c r="A282" s="169">
        <v>16</v>
      </c>
      <c r="B282" s="170" t="s">
        <v>2840</v>
      </c>
      <c r="C282" s="171" t="s">
        <v>2850</v>
      </c>
      <c r="D282" s="172" t="s">
        <v>3</v>
      </c>
      <c r="E282" s="173">
        <v>40</v>
      </c>
      <c r="F282" s="174"/>
      <c r="G282" s="175">
        <f t="shared" si="4"/>
        <v>0</v>
      </c>
    </row>
    <row r="283" spans="1:7" s="176" customFormat="1" ht="24" outlineLevel="2" x14ac:dyDescent="0.2">
      <c r="A283" s="169">
        <v>17</v>
      </c>
      <c r="B283" s="170" t="s">
        <v>2842</v>
      </c>
      <c r="C283" s="171" t="s">
        <v>2851</v>
      </c>
      <c r="D283" s="172" t="s">
        <v>3</v>
      </c>
      <c r="E283" s="173">
        <v>120</v>
      </c>
      <c r="F283" s="174"/>
      <c r="G283" s="175">
        <f t="shared" si="4"/>
        <v>0</v>
      </c>
    </row>
    <row r="284" spans="1:7" s="176" customFormat="1" ht="24" outlineLevel="2" x14ac:dyDescent="0.2">
      <c r="A284" s="169">
        <v>18</v>
      </c>
      <c r="B284" s="170" t="s">
        <v>2836</v>
      </c>
      <c r="C284" s="171" t="s">
        <v>2852</v>
      </c>
      <c r="D284" s="172" t="s">
        <v>3</v>
      </c>
      <c r="E284" s="173">
        <v>700</v>
      </c>
      <c r="F284" s="174"/>
      <c r="G284" s="175">
        <f t="shared" si="4"/>
        <v>0</v>
      </c>
    </row>
    <row r="285" spans="1:7" s="176" customFormat="1" ht="12" outlineLevel="2" x14ac:dyDescent="0.2">
      <c r="A285" s="169">
        <v>19</v>
      </c>
      <c r="B285" s="170" t="s">
        <v>2838</v>
      </c>
      <c r="C285" s="171" t="s">
        <v>2853</v>
      </c>
      <c r="D285" s="172" t="s">
        <v>3</v>
      </c>
      <c r="E285" s="173">
        <v>100</v>
      </c>
      <c r="F285" s="174"/>
      <c r="G285" s="175">
        <f t="shared" si="4"/>
        <v>0</v>
      </c>
    </row>
    <row r="286" spans="1:7" s="176" customFormat="1" ht="12" outlineLevel="2" x14ac:dyDescent="0.2">
      <c r="A286" s="169">
        <v>20</v>
      </c>
      <c r="B286" s="170" t="s">
        <v>2840</v>
      </c>
      <c r="C286" s="171" t="s">
        <v>2854</v>
      </c>
      <c r="D286" s="172" t="s">
        <v>3</v>
      </c>
      <c r="E286" s="173">
        <v>100</v>
      </c>
      <c r="F286" s="174"/>
      <c r="G286" s="175">
        <f t="shared" si="4"/>
        <v>0</v>
      </c>
    </row>
    <row r="287" spans="1:7" s="176" customFormat="1" ht="12" outlineLevel="2" x14ac:dyDescent="0.2">
      <c r="A287" s="169">
        <v>21</v>
      </c>
      <c r="B287" s="170" t="s">
        <v>2842</v>
      </c>
      <c r="C287" s="171" t="s">
        <v>2855</v>
      </c>
      <c r="D287" s="172" t="s">
        <v>3</v>
      </c>
      <c r="E287" s="173">
        <v>100</v>
      </c>
      <c r="F287" s="174"/>
      <c r="G287" s="175">
        <f t="shared" si="4"/>
        <v>0</v>
      </c>
    </row>
    <row r="288" spans="1:7" s="176" customFormat="1" ht="12" outlineLevel="2" x14ac:dyDescent="0.2">
      <c r="A288" s="169">
        <v>22</v>
      </c>
      <c r="B288" s="170" t="s">
        <v>2836</v>
      </c>
      <c r="C288" s="171" t="s">
        <v>2856</v>
      </c>
      <c r="D288" s="172" t="s">
        <v>3</v>
      </c>
      <c r="E288" s="173">
        <v>25</v>
      </c>
      <c r="F288" s="174"/>
      <c r="G288" s="175">
        <f t="shared" si="4"/>
        <v>0</v>
      </c>
    </row>
    <row r="289" spans="1:7" s="176" customFormat="1" ht="12" outlineLevel="2" x14ac:dyDescent="0.2">
      <c r="A289" s="169">
        <v>23</v>
      </c>
      <c r="B289" s="170" t="s">
        <v>2838</v>
      </c>
      <c r="C289" s="171" t="s">
        <v>2857</v>
      </c>
      <c r="D289" s="172" t="s">
        <v>3</v>
      </c>
      <c r="E289" s="173">
        <v>30</v>
      </c>
      <c r="F289" s="174"/>
      <c r="G289" s="175">
        <f t="shared" si="4"/>
        <v>0</v>
      </c>
    </row>
    <row r="290" spans="1:7" s="176" customFormat="1" ht="12" outlineLevel="2" x14ac:dyDescent="0.2">
      <c r="A290" s="169">
        <v>24</v>
      </c>
      <c r="B290" s="170" t="s">
        <v>2840</v>
      </c>
      <c r="C290" s="171" t="s">
        <v>2858</v>
      </c>
      <c r="D290" s="172" t="s">
        <v>2736</v>
      </c>
      <c r="E290" s="173">
        <v>10</v>
      </c>
      <c r="F290" s="174"/>
      <c r="G290" s="175">
        <f t="shared" si="4"/>
        <v>0</v>
      </c>
    </row>
    <row r="291" spans="1:7" s="176" customFormat="1" ht="12" outlineLevel="2" x14ac:dyDescent="0.2">
      <c r="A291" s="169">
        <v>25</v>
      </c>
      <c r="B291" s="170" t="s">
        <v>2842</v>
      </c>
      <c r="C291" s="171" t="s">
        <v>2859</v>
      </c>
      <c r="D291" s="172" t="s">
        <v>2736</v>
      </c>
      <c r="E291" s="173">
        <v>10</v>
      </c>
      <c r="F291" s="174"/>
      <c r="G291" s="175">
        <f t="shared" si="4"/>
        <v>0</v>
      </c>
    </row>
    <row r="292" spans="1:7" s="176" customFormat="1" ht="12" outlineLevel="2" x14ac:dyDescent="0.2">
      <c r="A292" s="169">
        <v>26</v>
      </c>
      <c r="B292" s="170" t="s">
        <v>2836</v>
      </c>
      <c r="C292" s="171" t="s">
        <v>2860</v>
      </c>
      <c r="D292" s="172" t="s">
        <v>2736</v>
      </c>
      <c r="E292" s="173">
        <v>1</v>
      </c>
      <c r="F292" s="174"/>
      <c r="G292" s="175">
        <f t="shared" si="4"/>
        <v>0</v>
      </c>
    </row>
    <row r="293" spans="1:7" s="176" customFormat="1" ht="12" outlineLevel="2" x14ac:dyDescent="0.2">
      <c r="A293" s="169">
        <v>27</v>
      </c>
      <c r="B293" s="170" t="s">
        <v>2838</v>
      </c>
      <c r="C293" s="171" t="s">
        <v>2861</v>
      </c>
      <c r="D293" s="172" t="s">
        <v>25</v>
      </c>
      <c r="E293" s="173">
        <v>1</v>
      </c>
      <c r="F293" s="174"/>
      <c r="G293" s="175">
        <f t="shared" si="4"/>
        <v>0</v>
      </c>
    </row>
    <row r="294" spans="1:7" s="176" customFormat="1" ht="24" outlineLevel="2" x14ac:dyDescent="0.2">
      <c r="A294" s="169">
        <v>28</v>
      </c>
      <c r="B294" s="170" t="s">
        <v>2840</v>
      </c>
      <c r="C294" s="171" t="s">
        <v>2862</v>
      </c>
      <c r="D294" s="172" t="s">
        <v>8</v>
      </c>
      <c r="E294" s="173">
        <v>0.01</v>
      </c>
      <c r="F294" s="174"/>
      <c r="G294" s="175">
        <f t="shared" si="4"/>
        <v>0</v>
      </c>
    </row>
    <row r="295" spans="1:7" s="176" customFormat="1" ht="12" outlineLevel="2" x14ac:dyDescent="0.2">
      <c r="A295" s="169">
        <v>29</v>
      </c>
      <c r="B295" s="170" t="s">
        <v>2836</v>
      </c>
      <c r="C295" s="171" t="s">
        <v>2774</v>
      </c>
      <c r="D295" s="172" t="s">
        <v>2736</v>
      </c>
      <c r="E295" s="173">
        <v>1</v>
      </c>
      <c r="F295" s="174"/>
      <c r="G295" s="175">
        <f t="shared" si="4"/>
        <v>0</v>
      </c>
    </row>
    <row r="296" spans="1:7" s="176" customFormat="1" ht="12" outlineLevel="2" x14ac:dyDescent="0.2">
      <c r="A296" s="169">
        <v>30</v>
      </c>
      <c r="B296" s="170" t="s">
        <v>2838</v>
      </c>
      <c r="C296" s="171" t="s">
        <v>2775</v>
      </c>
      <c r="D296" s="172" t="s">
        <v>2736</v>
      </c>
      <c r="E296" s="173">
        <v>1</v>
      </c>
      <c r="F296" s="174"/>
      <c r="G296" s="175">
        <f t="shared" si="4"/>
        <v>0</v>
      </c>
    </row>
    <row r="297" spans="1:7" s="176" customFormat="1" ht="12" outlineLevel="2" x14ac:dyDescent="0.2">
      <c r="A297" s="169">
        <v>31</v>
      </c>
      <c r="B297" s="170" t="s">
        <v>2840</v>
      </c>
      <c r="C297" s="171" t="s">
        <v>2776</v>
      </c>
      <c r="D297" s="172" t="s">
        <v>2736</v>
      </c>
      <c r="E297" s="173">
        <v>1</v>
      </c>
      <c r="F297" s="174"/>
      <c r="G297" s="175">
        <f t="shared" si="4"/>
        <v>0</v>
      </c>
    </row>
    <row r="298" spans="1:7" s="176" customFormat="1" ht="12" outlineLevel="2" x14ac:dyDescent="0.2">
      <c r="A298" s="169">
        <v>32</v>
      </c>
      <c r="B298" s="170" t="s">
        <v>2842</v>
      </c>
      <c r="C298" s="171" t="s">
        <v>2777</v>
      </c>
      <c r="D298" s="172" t="s">
        <v>2736</v>
      </c>
      <c r="E298" s="173">
        <v>1</v>
      </c>
      <c r="F298" s="174"/>
      <c r="G298" s="175">
        <f t="shared" si="4"/>
        <v>0</v>
      </c>
    </row>
    <row r="299" spans="1:7" s="176" customFormat="1" ht="12" outlineLevel="2" x14ac:dyDescent="0.2">
      <c r="A299" s="169">
        <v>33</v>
      </c>
      <c r="B299" s="170" t="s">
        <v>2838</v>
      </c>
      <c r="C299" s="171" t="s">
        <v>2778</v>
      </c>
      <c r="D299" s="172" t="s">
        <v>2736</v>
      </c>
      <c r="E299" s="173">
        <v>1</v>
      </c>
      <c r="F299" s="174"/>
      <c r="G299" s="175">
        <f t="shared" si="4"/>
        <v>0</v>
      </c>
    </row>
    <row r="300" spans="1:7" outlineLevel="2" x14ac:dyDescent="0.2">
      <c r="D300" s="185"/>
    </row>
    <row r="301" spans="1:7" s="168" customFormat="1" ht="16.5" customHeight="1" outlineLevel="1" x14ac:dyDescent="0.2">
      <c r="A301" s="163"/>
      <c r="B301" s="164" t="s">
        <v>4313</v>
      </c>
      <c r="C301" s="164" t="s">
        <v>2863</v>
      </c>
      <c r="D301" s="165"/>
      <c r="E301" s="166"/>
      <c r="F301" s="167"/>
      <c r="G301" s="145">
        <f>SUBTOTAL(9,G302:G320)</f>
        <v>0</v>
      </c>
    </row>
    <row r="302" spans="1:7" s="176" customFormat="1" ht="96" outlineLevel="2" x14ac:dyDescent="0.2">
      <c r="A302" s="169">
        <v>1</v>
      </c>
      <c r="B302" s="170" t="s">
        <v>2864</v>
      </c>
      <c r="C302" s="171" t="s">
        <v>2865</v>
      </c>
      <c r="D302" s="172" t="s">
        <v>2736</v>
      </c>
      <c r="E302" s="173">
        <v>1</v>
      </c>
      <c r="F302" s="174"/>
      <c r="G302" s="175">
        <f t="shared" ref="G302:G319" si="5">ROUND(E302*F302,2)</f>
        <v>0</v>
      </c>
    </row>
    <row r="303" spans="1:7" s="176" customFormat="1" ht="12" outlineLevel="2" x14ac:dyDescent="0.2">
      <c r="A303" s="169">
        <v>2</v>
      </c>
      <c r="B303" s="170" t="s">
        <v>2866</v>
      </c>
      <c r="C303" s="171" t="s">
        <v>2867</v>
      </c>
      <c r="D303" s="172" t="s">
        <v>2736</v>
      </c>
      <c r="E303" s="173">
        <v>2</v>
      </c>
      <c r="F303" s="174"/>
      <c r="G303" s="175">
        <f t="shared" si="5"/>
        <v>0</v>
      </c>
    </row>
    <row r="304" spans="1:7" s="176" customFormat="1" ht="12" outlineLevel="2" x14ac:dyDescent="0.2">
      <c r="A304" s="169">
        <v>3</v>
      </c>
      <c r="B304" s="170" t="s">
        <v>2868</v>
      </c>
      <c r="C304" s="171" t="s">
        <v>2869</v>
      </c>
      <c r="D304" s="172" t="s">
        <v>2736</v>
      </c>
      <c r="E304" s="173">
        <v>1</v>
      </c>
      <c r="F304" s="174"/>
      <c r="G304" s="175">
        <f t="shared" si="5"/>
        <v>0</v>
      </c>
    </row>
    <row r="305" spans="1:7" s="176" customFormat="1" ht="24" outlineLevel="2" x14ac:dyDescent="0.2">
      <c r="A305" s="169">
        <v>4</v>
      </c>
      <c r="B305" s="170" t="s">
        <v>2870</v>
      </c>
      <c r="C305" s="171" t="s">
        <v>2871</v>
      </c>
      <c r="D305" s="172" t="s">
        <v>2736</v>
      </c>
      <c r="E305" s="173">
        <v>1</v>
      </c>
      <c r="F305" s="174"/>
      <c r="G305" s="175">
        <f t="shared" si="5"/>
        <v>0</v>
      </c>
    </row>
    <row r="306" spans="1:7" s="176" customFormat="1" ht="12" outlineLevel="2" x14ac:dyDescent="0.2">
      <c r="A306" s="169">
        <v>5</v>
      </c>
      <c r="B306" s="170" t="s">
        <v>2872</v>
      </c>
      <c r="C306" s="171" t="s">
        <v>2873</v>
      </c>
      <c r="D306" s="172" t="s">
        <v>2736</v>
      </c>
      <c r="E306" s="173">
        <v>1</v>
      </c>
      <c r="F306" s="174"/>
      <c r="G306" s="175">
        <f t="shared" si="5"/>
        <v>0</v>
      </c>
    </row>
    <row r="307" spans="1:7" s="176" customFormat="1" ht="12" outlineLevel="2" x14ac:dyDescent="0.2">
      <c r="A307" s="169">
        <v>6</v>
      </c>
      <c r="B307" s="170" t="s">
        <v>2874</v>
      </c>
      <c r="C307" s="171" t="s">
        <v>2875</v>
      </c>
      <c r="D307" s="172" t="s">
        <v>2736</v>
      </c>
      <c r="E307" s="173">
        <v>2</v>
      </c>
      <c r="F307" s="174"/>
      <c r="G307" s="175">
        <f t="shared" si="5"/>
        <v>0</v>
      </c>
    </row>
    <row r="308" spans="1:7" s="176" customFormat="1" ht="12" outlineLevel="2" x14ac:dyDescent="0.2">
      <c r="A308" s="169">
        <v>7</v>
      </c>
      <c r="B308" s="170" t="s">
        <v>2876</v>
      </c>
      <c r="C308" s="171" t="s">
        <v>2877</v>
      </c>
      <c r="D308" s="172" t="s">
        <v>2736</v>
      </c>
      <c r="E308" s="173">
        <v>1</v>
      </c>
      <c r="F308" s="174"/>
      <c r="G308" s="175">
        <f t="shared" si="5"/>
        <v>0</v>
      </c>
    </row>
    <row r="309" spans="1:7" s="176" customFormat="1" ht="96" outlineLevel="2" x14ac:dyDescent="0.2">
      <c r="A309" s="169">
        <v>8</v>
      </c>
      <c r="B309" s="170" t="s">
        <v>2878</v>
      </c>
      <c r="C309" s="171" t="s">
        <v>2879</v>
      </c>
      <c r="D309" s="172" t="s">
        <v>2736</v>
      </c>
      <c r="E309" s="173">
        <v>1</v>
      </c>
      <c r="F309" s="174"/>
      <c r="G309" s="175">
        <f t="shared" si="5"/>
        <v>0</v>
      </c>
    </row>
    <row r="310" spans="1:7" s="176" customFormat="1" ht="72" outlineLevel="2" x14ac:dyDescent="0.2">
      <c r="A310" s="169">
        <v>9</v>
      </c>
      <c r="B310" s="170" t="s">
        <v>2880</v>
      </c>
      <c r="C310" s="171" t="s">
        <v>2881</v>
      </c>
      <c r="D310" s="172" t="s">
        <v>2736</v>
      </c>
      <c r="E310" s="173">
        <v>1</v>
      </c>
      <c r="F310" s="174"/>
      <c r="G310" s="175">
        <f t="shared" si="5"/>
        <v>0</v>
      </c>
    </row>
    <row r="311" spans="1:7" s="176" customFormat="1" ht="36" outlineLevel="2" x14ac:dyDescent="0.2">
      <c r="A311" s="169">
        <v>10</v>
      </c>
      <c r="B311" s="170" t="s">
        <v>2882</v>
      </c>
      <c r="C311" s="171" t="s">
        <v>2883</v>
      </c>
      <c r="D311" s="172" t="s">
        <v>2736</v>
      </c>
      <c r="E311" s="173">
        <v>93</v>
      </c>
      <c r="F311" s="174"/>
      <c r="G311" s="175">
        <f t="shared" si="5"/>
        <v>0</v>
      </c>
    </row>
    <row r="312" spans="1:7" s="176" customFormat="1" ht="12" outlineLevel="2" x14ac:dyDescent="0.2">
      <c r="A312" s="169">
        <v>11</v>
      </c>
      <c r="B312" s="170" t="s">
        <v>2884</v>
      </c>
      <c r="C312" s="171" t="s">
        <v>2885</v>
      </c>
      <c r="D312" s="172" t="s">
        <v>2736</v>
      </c>
      <c r="E312" s="173">
        <v>1</v>
      </c>
      <c r="F312" s="174"/>
      <c r="G312" s="175">
        <f t="shared" si="5"/>
        <v>0</v>
      </c>
    </row>
    <row r="313" spans="1:7" s="176" customFormat="1" ht="12" outlineLevel="2" x14ac:dyDescent="0.2">
      <c r="A313" s="169">
        <v>12</v>
      </c>
      <c r="B313" s="170" t="s">
        <v>2886</v>
      </c>
      <c r="C313" s="171" t="s">
        <v>2752</v>
      </c>
      <c r="D313" s="172" t="s">
        <v>3</v>
      </c>
      <c r="E313" s="173">
        <v>500</v>
      </c>
      <c r="F313" s="174"/>
      <c r="G313" s="175">
        <f t="shared" si="5"/>
        <v>0</v>
      </c>
    </row>
    <row r="314" spans="1:7" s="176" customFormat="1" ht="24" outlineLevel="2" x14ac:dyDescent="0.2">
      <c r="A314" s="169">
        <v>13</v>
      </c>
      <c r="B314" s="170" t="s">
        <v>2887</v>
      </c>
      <c r="C314" s="171" t="s">
        <v>2862</v>
      </c>
      <c r="D314" s="172" t="s">
        <v>8</v>
      </c>
      <c r="E314" s="173">
        <v>0.1</v>
      </c>
      <c r="F314" s="174"/>
      <c r="G314" s="175">
        <f t="shared" si="5"/>
        <v>0</v>
      </c>
    </row>
    <row r="315" spans="1:7" s="176" customFormat="1" ht="12" outlineLevel="2" x14ac:dyDescent="0.2">
      <c r="A315" s="169">
        <v>14</v>
      </c>
      <c r="B315" s="170" t="s">
        <v>2888</v>
      </c>
      <c r="C315" s="171" t="s">
        <v>2774</v>
      </c>
      <c r="D315" s="172" t="s">
        <v>2736</v>
      </c>
      <c r="E315" s="173">
        <v>1</v>
      </c>
      <c r="F315" s="174"/>
      <c r="G315" s="175">
        <f t="shared" si="5"/>
        <v>0</v>
      </c>
    </row>
    <row r="316" spans="1:7" s="176" customFormat="1" ht="12" outlineLevel="2" x14ac:dyDescent="0.2">
      <c r="A316" s="169">
        <v>15</v>
      </c>
      <c r="B316" s="170" t="s">
        <v>2889</v>
      </c>
      <c r="C316" s="171" t="s">
        <v>2775</v>
      </c>
      <c r="D316" s="172" t="s">
        <v>2736</v>
      </c>
      <c r="E316" s="173">
        <v>1</v>
      </c>
      <c r="F316" s="174"/>
      <c r="G316" s="175">
        <f t="shared" si="5"/>
        <v>0</v>
      </c>
    </row>
    <row r="317" spans="1:7" s="176" customFormat="1" ht="12" outlineLevel="2" x14ac:dyDescent="0.2">
      <c r="A317" s="169">
        <v>16</v>
      </c>
      <c r="B317" s="170" t="s">
        <v>2890</v>
      </c>
      <c r="C317" s="171" t="s">
        <v>2776</v>
      </c>
      <c r="D317" s="172" t="s">
        <v>2736</v>
      </c>
      <c r="E317" s="173">
        <v>1</v>
      </c>
      <c r="F317" s="174"/>
      <c r="G317" s="175">
        <f t="shared" si="5"/>
        <v>0</v>
      </c>
    </row>
    <row r="318" spans="1:7" s="176" customFormat="1" ht="12" outlineLevel="2" x14ac:dyDescent="0.2">
      <c r="A318" s="169">
        <v>17</v>
      </c>
      <c r="B318" s="170" t="s">
        <v>2891</v>
      </c>
      <c r="C318" s="171" t="s">
        <v>2777</v>
      </c>
      <c r="D318" s="172" t="s">
        <v>2736</v>
      </c>
      <c r="E318" s="173">
        <v>1</v>
      </c>
      <c r="F318" s="174"/>
      <c r="G318" s="175">
        <f t="shared" si="5"/>
        <v>0</v>
      </c>
    </row>
    <row r="319" spans="1:7" s="176" customFormat="1" ht="12" outlineLevel="2" x14ac:dyDescent="0.2">
      <c r="A319" s="169">
        <v>18</v>
      </c>
      <c r="B319" s="170" t="s">
        <v>2892</v>
      </c>
      <c r="C319" s="171" t="s">
        <v>2778</v>
      </c>
      <c r="D319" s="172" t="s">
        <v>2736</v>
      </c>
      <c r="E319" s="173">
        <v>1</v>
      </c>
      <c r="F319" s="174"/>
      <c r="G319" s="175">
        <f t="shared" si="5"/>
        <v>0</v>
      </c>
    </row>
    <row r="320" spans="1:7" outlineLevel="2" x14ac:dyDescent="0.2">
      <c r="D320" s="185"/>
    </row>
    <row r="321" spans="1:7" s="168" customFormat="1" ht="16.5" customHeight="1" outlineLevel="1" x14ac:dyDescent="0.2">
      <c r="A321" s="163"/>
      <c r="B321" s="164" t="s">
        <v>4314</v>
      </c>
      <c r="C321" s="164" t="s">
        <v>2893</v>
      </c>
      <c r="D321" s="165"/>
      <c r="E321" s="166"/>
      <c r="F321" s="167"/>
      <c r="G321" s="145">
        <f>SUBTOTAL(9,G322:G337)</f>
        <v>0</v>
      </c>
    </row>
    <row r="322" spans="1:7" s="176" customFormat="1" ht="324" outlineLevel="2" x14ac:dyDescent="0.2">
      <c r="A322" s="169">
        <v>1</v>
      </c>
      <c r="B322" s="170" t="s">
        <v>2894</v>
      </c>
      <c r="C322" s="171" t="s">
        <v>2895</v>
      </c>
      <c r="D322" s="172" t="s">
        <v>2736</v>
      </c>
      <c r="E322" s="173">
        <v>4</v>
      </c>
      <c r="F322" s="174"/>
      <c r="G322" s="175">
        <f t="shared" ref="G322:G337" si="6">ROUND(E322*F322,2)</f>
        <v>0</v>
      </c>
    </row>
    <row r="323" spans="1:7" s="176" customFormat="1" ht="276" outlineLevel="2" x14ac:dyDescent="0.2">
      <c r="A323" s="169">
        <v>2</v>
      </c>
      <c r="B323" s="170" t="s">
        <v>2896</v>
      </c>
      <c r="C323" s="171" t="s">
        <v>2897</v>
      </c>
      <c r="D323" s="172" t="s">
        <v>2736</v>
      </c>
      <c r="E323" s="173">
        <v>20</v>
      </c>
      <c r="F323" s="174"/>
      <c r="G323" s="175">
        <f t="shared" si="6"/>
        <v>0</v>
      </c>
    </row>
    <row r="324" spans="1:7" s="176" customFormat="1" ht="12" outlineLevel="2" x14ac:dyDescent="0.2">
      <c r="A324" s="169">
        <v>3</v>
      </c>
      <c r="B324" s="170" t="s">
        <v>2898</v>
      </c>
      <c r="C324" s="171" t="s">
        <v>2899</v>
      </c>
      <c r="D324" s="172" t="s">
        <v>2736</v>
      </c>
      <c r="E324" s="173">
        <v>1</v>
      </c>
      <c r="F324" s="174"/>
      <c r="G324" s="175">
        <f t="shared" si="6"/>
        <v>0</v>
      </c>
    </row>
    <row r="325" spans="1:7" s="176" customFormat="1" ht="12" outlineLevel="2" x14ac:dyDescent="0.2">
      <c r="A325" s="169">
        <v>4</v>
      </c>
      <c r="B325" s="170" t="s">
        <v>2900</v>
      </c>
      <c r="C325" s="171" t="s">
        <v>2901</v>
      </c>
      <c r="D325" s="172" t="s">
        <v>2736</v>
      </c>
      <c r="E325" s="173">
        <v>6</v>
      </c>
      <c r="F325" s="174"/>
      <c r="G325" s="175">
        <f t="shared" si="6"/>
        <v>0</v>
      </c>
    </row>
    <row r="326" spans="1:7" s="176" customFormat="1" ht="36" outlineLevel="2" x14ac:dyDescent="0.2">
      <c r="A326" s="169">
        <v>5</v>
      </c>
      <c r="B326" s="170" t="s">
        <v>2902</v>
      </c>
      <c r="C326" s="171" t="s">
        <v>2903</v>
      </c>
      <c r="D326" s="172" t="s">
        <v>2736</v>
      </c>
      <c r="E326" s="173">
        <v>1</v>
      </c>
      <c r="F326" s="174"/>
      <c r="G326" s="175">
        <f t="shared" si="6"/>
        <v>0</v>
      </c>
    </row>
    <row r="327" spans="1:7" s="176" customFormat="1" ht="12" outlineLevel="2" x14ac:dyDescent="0.2">
      <c r="A327" s="169">
        <v>6</v>
      </c>
      <c r="B327" s="170" t="s">
        <v>2904</v>
      </c>
      <c r="C327" s="171" t="s">
        <v>2905</v>
      </c>
      <c r="D327" s="172" t="s">
        <v>2736</v>
      </c>
      <c r="E327" s="173">
        <v>1</v>
      </c>
      <c r="F327" s="174"/>
      <c r="G327" s="175">
        <f t="shared" si="6"/>
        <v>0</v>
      </c>
    </row>
    <row r="328" spans="1:7" s="176" customFormat="1" ht="24" outlineLevel="2" x14ac:dyDescent="0.2">
      <c r="A328" s="169">
        <v>7</v>
      </c>
      <c r="B328" s="170" t="s">
        <v>2906</v>
      </c>
      <c r="C328" s="171" t="s">
        <v>2907</v>
      </c>
      <c r="D328" s="172" t="s">
        <v>2736</v>
      </c>
      <c r="E328" s="173">
        <v>4</v>
      </c>
      <c r="F328" s="174"/>
      <c r="G328" s="175">
        <f t="shared" si="6"/>
        <v>0</v>
      </c>
    </row>
    <row r="329" spans="1:7" s="176" customFormat="1" ht="36" outlineLevel="2" x14ac:dyDescent="0.2">
      <c r="A329" s="169">
        <v>8</v>
      </c>
      <c r="B329" s="170" t="s">
        <v>2908</v>
      </c>
      <c r="C329" s="171" t="s">
        <v>2909</v>
      </c>
      <c r="D329" s="172" t="s">
        <v>2736</v>
      </c>
      <c r="E329" s="173">
        <v>4</v>
      </c>
      <c r="F329" s="174"/>
      <c r="G329" s="175">
        <f t="shared" si="6"/>
        <v>0</v>
      </c>
    </row>
    <row r="330" spans="1:7" s="176" customFormat="1" ht="12" outlineLevel="2" x14ac:dyDescent="0.2">
      <c r="A330" s="169">
        <v>9</v>
      </c>
      <c r="B330" s="170" t="s">
        <v>2910</v>
      </c>
      <c r="C330" s="171" t="s">
        <v>2911</v>
      </c>
      <c r="D330" s="172" t="s">
        <v>2736</v>
      </c>
      <c r="E330" s="173">
        <v>4</v>
      </c>
      <c r="F330" s="174"/>
      <c r="G330" s="175">
        <f t="shared" si="6"/>
        <v>0</v>
      </c>
    </row>
    <row r="331" spans="1:7" s="176" customFormat="1" ht="12" outlineLevel="2" x14ac:dyDescent="0.2">
      <c r="A331" s="169">
        <v>10</v>
      </c>
      <c r="B331" s="170" t="s">
        <v>2912</v>
      </c>
      <c r="C331" s="171" t="s">
        <v>2913</v>
      </c>
      <c r="D331" s="172" t="s">
        <v>2736</v>
      </c>
      <c r="E331" s="173">
        <v>0</v>
      </c>
      <c r="F331" s="174"/>
      <c r="G331" s="175">
        <f t="shared" si="6"/>
        <v>0</v>
      </c>
    </row>
    <row r="332" spans="1:7" s="176" customFormat="1" ht="12" outlineLevel="2" x14ac:dyDescent="0.2">
      <c r="A332" s="169">
        <v>11</v>
      </c>
      <c r="B332" s="170" t="s">
        <v>2914</v>
      </c>
      <c r="C332" s="171" t="s">
        <v>2915</v>
      </c>
      <c r="D332" s="172" t="s">
        <v>2736</v>
      </c>
      <c r="E332" s="173">
        <v>1</v>
      </c>
      <c r="F332" s="174"/>
      <c r="G332" s="175">
        <f t="shared" si="6"/>
        <v>0</v>
      </c>
    </row>
    <row r="333" spans="1:7" s="176" customFormat="1" ht="12" outlineLevel="2" x14ac:dyDescent="0.2">
      <c r="A333" s="169">
        <v>12</v>
      </c>
      <c r="B333" s="170" t="s">
        <v>2916</v>
      </c>
      <c r="C333" s="171" t="s">
        <v>2774</v>
      </c>
      <c r="D333" s="172" t="s">
        <v>2736</v>
      </c>
      <c r="E333" s="173">
        <v>1</v>
      </c>
      <c r="F333" s="174"/>
      <c r="G333" s="175">
        <f t="shared" si="6"/>
        <v>0</v>
      </c>
    </row>
    <row r="334" spans="1:7" s="176" customFormat="1" ht="12" outlineLevel="2" x14ac:dyDescent="0.2">
      <c r="A334" s="169">
        <v>13</v>
      </c>
      <c r="B334" s="170" t="s">
        <v>2917</v>
      </c>
      <c r="C334" s="171" t="s">
        <v>2775</v>
      </c>
      <c r="D334" s="172" t="s">
        <v>2736</v>
      </c>
      <c r="E334" s="173">
        <v>1</v>
      </c>
      <c r="F334" s="174"/>
      <c r="G334" s="175">
        <f t="shared" si="6"/>
        <v>0</v>
      </c>
    </row>
    <row r="335" spans="1:7" s="176" customFormat="1" ht="12" outlineLevel="2" x14ac:dyDescent="0.2">
      <c r="A335" s="169">
        <v>14</v>
      </c>
      <c r="B335" s="170" t="s">
        <v>2918</v>
      </c>
      <c r="C335" s="171" t="s">
        <v>2776</v>
      </c>
      <c r="D335" s="172" t="s">
        <v>2736</v>
      </c>
      <c r="E335" s="173">
        <v>1</v>
      </c>
      <c r="F335" s="174"/>
      <c r="G335" s="175">
        <f t="shared" si="6"/>
        <v>0</v>
      </c>
    </row>
    <row r="336" spans="1:7" s="176" customFormat="1" ht="12" outlineLevel="2" x14ac:dyDescent="0.2">
      <c r="A336" s="169">
        <v>15</v>
      </c>
      <c r="B336" s="170" t="s">
        <v>2919</v>
      </c>
      <c r="C336" s="171" t="s">
        <v>2777</v>
      </c>
      <c r="D336" s="172" t="s">
        <v>2736</v>
      </c>
      <c r="E336" s="173">
        <v>1</v>
      </c>
      <c r="F336" s="174"/>
      <c r="G336" s="175">
        <f t="shared" si="6"/>
        <v>0</v>
      </c>
    </row>
    <row r="337" spans="1:7" s="176" customFormat="1" ht="12" outlineLevel="2" x14ac:dyDescent="0.2">
      <c r="A337" s="169">
        <v>16</v>
      </c>
      <c r="B337" s="170" t="s">
        <v>2920</v>
      </c>
      <c r="C337" s="171" t="s">
        <v>2778</v>
      </c>
      <c r="D337" s="172" t="s">
        <v>2736</v>
      </c>
      <c r="E337" s="173">
        <v>1</v>
      </c>
      <c r="F337" s="174"/>
      <c r="G337" s="175">
        <f t="shared" si="6"/>
        <v>0</v>
      </c>
    </row>
    <row r="338" spans="1:7" s="168" customFormat="1" ht="16.5" customHeight="1" outlineLevel="1" x14ac:dyDescent="0.2">
      <c r="A338" s="163"/>
      <c r="B338" s="164" t="s">
        <v>4315</v>
      </c>
      <c r="C338" s="164" t="s">
        <v>2921</v>
      </c>
      <c r="D338" s="165"/>
      <c r="E338" s="166"/>
      <c r="F338" s="167"/>
      <c r="G338" s="145">
        <f>SUBTOTAL(9,G339:G353)</f>
        <v>0</v>
      </c>
    </row>
    <row r="339" spans="1:7" s="176" customFormat="1" ht="60" outlineLevel="2" x14ac:dyDescent="0.2">
      <c r="A339" s="169">
        <v>1</v>
      </c>
      <c r="B339" s="170" t="s">
        <v>2922</v>
      </c>
      <c r="C339" s="171" t="s">
        <v>2923</v>
      </c>
      <c r="D339" s="172" t="s">
        <v>2736</v>
      </c>
      <c r="E339" s="173">
        <v>79</v>
      </c>
      <c r="F339" s="174"/>
      <c r="G339" s="175">
        <f t="shared" ref="G339:G352" si="7">ROUND(E339*F339,2)</f>
        <v>0</v>
      </c>
    </row>
    <row r="340" spans="1:7" s="176" customFormat="1" ht="60" outlineLevel="2" x14ac:dyDescent="0.2">
      <c r="A340" s="169">
        <v>2</v>
      </c>
      <c r="B340" s="170" t="s">
        <v>2924</v>
      </c>
      <c r="C340" s="171" t="s">
        <v>2925</v>
      </c>
      <c r="D340" s="172" t="s">
        <v>2736</v>
      </c>
      <c r="E340" s="173">
        <v>2</v>
      </c>
      <c r="F340" s="174"/>
      <c r="G340" s="175">
        <f t="shared" si="7"/>
        <v>0</v>
      </c>
    </row>
    <row r="341" spans="1:7" s="176" customFormat="1" ht="60" outlineLevel="2" x14ac:dyDescent="0.2">
      <c r="A341" s="169">
        <v>3</v>
      </c>
      <c r="B341" s="170" t="s">
        <v>2926</v>
      </c>
      <c r="C341" s="171" t="s">
        <v>2927</v>
      </c>
      <c r="D341" s="172" t="s">
        <v>2736</v>
      </c>
      <c r="E341" s="173">
        <v>2</v>
      </c>
      <c r="F341" s="174"/>
      <c r="G341" s="175">
        <f t="shared" si="7"/>
        <v>0</v>
      </c>
    </row>
    <row r="342" spans="1:7" s="176" customFormat="1" ht="120" outlineLevel="2" x14ac:dyDescent="0.2">
      <c r="A342" s="169">
        <v>4</v>
      </c>
      <c r="B342" s="170" t="s">
        <v>2928</v>
      </c>
      <c r="C342" s="171" t="s">
        <v>2929</v>
      </c>
      <c r="D342" s="172" t="s">
        <v>2736</v>
      </c>
      <c r="E342" s="173">
        <v>1</v>
      </c>
      <c r="F342" s="174"/>
      <c r="G342" s="175">
        <f t="shared" si="7"/>
        <v>0</v>
      </c>
    </row>
    <row r="343" spans="1:7" s="176" customFormat="1" ht="12" outlineLevel="2" x14ac:dyDescent="0.2">
      <c r="A343" s="169">
        <v>5</v>
      </c>
      <c r="B343" s="170" t="s">
        <v>2930</v>
      </c>
      <c r="C343" s="171" t="s">
        <v>2931</v>
      </c>
      <c r="D343" s="172" t="s">
        <v>2736</v>
      </c>
      <c r="E343" s="173">
        <v>1</v>
      </c>
      <c r="F343" s="174"/>
      <c r="G343" s="175">
        <f t="shared" si="7"/>
        <v>0</v>
      </c>
    </row>
    <row r="344" spans="1:7" s="176" customFormat="1" ht="12" outlineLevel="2" x14ac:dyDescent="0.2">
      <c r="A344" s="169">
        <v>6</v>
      </c>
      <c r="B344" s="170" t="s">
        <v>2932</v>
      </c>
      <c r="C344" s="171" t="s">
        <v>2933</v>
      </c>
      <c r="D344" s="172" t="s">
        <v>2736</v>
      </c>
      <c r="E344" s="173">
        <v>1</v>
      </c>
      <c r="F344" s="174"/>
      <c r="G344" s="175">
        <f t="shared" si="7"/>
        <v>0</v>
      </c>
    </row>
    <row r="345" spans="1:7" s="176" customFormat="1" ht="12" outlineLevel="2" x14ac:dyDescent="0.2">
      <c r="A345" s="169">
        <v>7</v>
      </c>
      <c r="B345" s="170" t="s">
        <v>2934</v>
      </c>
      <c r="C345" s="171" t="s">
        <v>2935</v>
      </c>
      <c r="D345" s="172" t="s">
        <v>2736</v>
      </c>
      <c r="E345" s="173">
        <v>1</v>
      </c>
      <c r="F345" s="174"/>
      <c r="G345" s="175">
        <f t="shared" si="7"/>
        <v>0</v>
      </c>
    </row>
    <row r="346" spans="1:7" s="176" customFormat="1" ht="12" outlineLevel="2" x14ac:dyDescent="0.2">
      <c r="A346" s="169">
        <v>8</v>
      </c>
      <c r="B346" s="170" t="s">
        <v>2936</v>
      </c>
      <c r="C346" s="171" t="s">
        <v>2913</v>
      </c>
      <c r="D346" s="172" t="s">
        <v>2736</v>
      </c>
      <c r="E346" s="173">
        <v>0</v>
      </c>
      <c r="F346" s="174"/>
      <c r="G346" s="175">
        <f t="shared" si="7"/>
        <v>0</v>
      </c>
    </row>
    <row r="347" spans="1:7" s="176" customFormat="1" ht="12" outlineLevel="2" x14ac:dyDescent="0.2">
      <c r="A347" s="169">
        <v>9</v>
      </c>
      <c r="B347" s="170" t="s">
        <v>2937</v>
      </c>
      <c r="C347" s="171" t="s">
        <v>2938</v>
      </c>
      <c r="D347" s="172" t="s">
        <v>2736</v>
      </c>
      <c r="E347" s="173">
        <v>0</v>
      </c>
      <c r="F347" s="174"/>
      <c r="G347" s="175">
        <f t="shared" si="7"/>
        <v>0</v>
      </c>
    </row>
    <row r="348" spans="1:7" s="176" customFormat="1" ht="12" outlineLevel="2" x14ac:dyDescent="0.2">
      <c r="A348" s="169">
        <v>10</v>
      </c>
      <c r="B348" s="170" t="s">
        <v>2939</v>
      </c>
      <c r="C348" s="171" t="s">
        <v>2774</v>
      </c>
      <c r="D348" s="172" t="s">
        <v>2736</v>
      </c>
      <c r="E348" s="173">
        <v>1</v>
      </c>
      <c r="F348" s="174"/>
      <c r="G348" s="175">
        <f t="shared" si="7"/>
        <v>0</v>
      </c>
    </row>
    <row r="349" spans="1:7" s="176" customFormat="1" ht="12" outlineLevel="2" x14ac:dyDescent="0.2">
      <c r="A349" s="169">
        <v>11</v>
      </c>
      <c r="B349" s="170" t="s">
        <v>2940</v>
      </c>
      <c r="C349" s="171" t="s">
        <v>2775</v>
      </c>
      <c r="D349" s="172" t="s">
        <v>2736</v>
      </c>
      <c r="E349" s="173">
        <v>1</v>
      </c>
      <c r="F349" s="174"/>
      <c r="G349" s="175">
        <f t="shared" si="7"/>
        <v>0</v>
      </c>
    </row>
    <row r="350" spans="1:7" s="176" customFormat="1" ht="12" outlineLevel="2" x14ac:dyDescent="0.2">
      <c r="A350" s="169">
        <v>12</v>
      </c>
      <c r="B350" s="170" t="s">
        <v>2941</v>
      </c>
      <c r="C350" s="171" t="s">
        <v>2776</v>
      </c>
      <c r="D350" s="172" t="s">
        <v>2736</v>
      </c>
      <c r="E350" s="173">
        <v>1</v>
      </c>
      <c r="F350" s="174"/>
      <c r="G350" s="175">
        <f t="shared" si="7"/>
        <v>0</v>
      </c>
    </row>
    <row r="351" spans="1:7" s="176" customFormat="1" ht="12" outlineLevel="2" x14ac:dyDescent="0.2">
      <c r="A351" s="169">
        <v>13</v>
      </c>
      <c r="B351" s="170" t="s">
        <v>2942</v>
      </c>
      <c r="C351" s="171" t="s">
        <v>2777</v>
      </c>
      <c r="D351" s="172" t="s">
        <v>2736</v>
      </c>
      <c r="E351" s="173">
        <v>1</v>
      </c>
      <c r="F351" s="174"/>
      <c r="G351" s="175">
        <f t="shared" si="7"/>
        <v>0</v>
      </c>
    </row>
    <row r="352" spans="1:7" s="176" customFormat="1" ht="12" outlineLevel="2" x14ac:dyDescent="0.2">
      <c r="A352" s="169">
        <v>14</v>
      </c>
      <c r="B352" s="170" t="s">
        <v>2943</v>
      </c>
      <c r="C352" s="171" t="s">
        <v>2778</v>
      </c>
      <c r="D352" s="172" t="s">
        <v>2736</v>
      </c>
      <c r="E352" s="173">
        <v>1</v>
      </c>
      <c r="F352" s="174"/>
      <c r="G352" s="175">
        <f t="shared" si="7"/>
        <v>0</v>
      </c>
    </row>
    <row r="353" spans="1:7" outlineLevel="2" x14ac:dyDescent="0.2">
      <c r="A353" s="153"/>
      <c r="B353" s="154"/>
      <c r="C353" s="186"/>
      <c r="D353" s="155"/>
      <c r="E353" s="153"/>
      <c r="F353" s="153"/>
      <c r="G353" s="153"/>
    </row>
    <row r="354" spans="1:7" s="168" customFormat="1" ht="16.5" customHeight="1" outlineLevel="1" x14ac:dyDescent="0.2">
      <c r="A354" s="163"/>
      <c r="B354" s="164" t="s">
        <v>4316</v>
      </c>
      <c r="C354" s="164" t="s">
        <v>2944</v>
      </c>
      <c r="D354" s="165"/>
      <c r="E354" s="166"/>
      <c r="F354" s="167"/>
      <c r="G354" s="145">
        <f>SUBTOTAL(9,G355:G388)</f>
        <v>0</v>
      </c>
    </row>
    <row r="355" spans="1:7" s="176" customFormat="1" ht="264" outlineLevel="2" x14ac:dyDescent="0.2">
      <c r="A355" s="169">
        <v>1</v>
      </c>
      <c r="B355" s="170" t="s">
        <v>2945</v>
      </c>
      <c r="C355" s="171" t="s">
        <v>2946</v>
      </c>
      <c r="D355" s="172" t="s">
        <v>2736</v>
      </c>
      <c r="E355" s="173">
        <v>1</v>
      </c>
      <c r="F355" s="174"/>
      <c r="G355" s="175">
        <f t="shared" ref="G355:G369" si="8">ROUND(E355*F355,2)</f>
        <v>0</v>
      </c>
    </row>
    <row r="356" spans="1:7" s="176" customFormat="1" ht="12" outlineLevel="2" x14ac:dyDescent="0.2">
      <c r="A356" s="169">
        <v>2</v>
      </c>
      <c r="B356" s="170" t="s">
        <v>2947</v>
      </c>
      <c r="C356" s="171" t="s">
        <v>2948</v>
      </c>
      <c r="D356" s="172" t="s">
        <v>2736</v>
      </c>
      <c r="E356" s="173">
        <v>39</v>
      </c>
      <c r="F356" s="174"/>
      <c r="G356" s="175">
        <f t="shared" si="8"/>
        <v>0</v>
      </c>
    </row>
    <row r="357" spans="1:7" s="176" customFormat="1" ht="204" outlineLevel="2" x14ac:dyDescent="0.2">
      <c r="A357" s="169">
        <v>3</v>
      </c>
      <c r="B357" s="170" t="s">
        <v>2949</v>
      </c>
      <c r="C357" s="171" t="s">
        <v>2950</v>
      </c>
      <c r="D357" s="172" t="s">
        <v>2736</v>
      </c>
      <c r="E357" s="173">
        <v>30</v>
      </c>
      <c r="F357" s="174"/>
      <c r="G357" s="175">
        <f t="shared" si="8"/>
        <v>0</v>
      </c>
    </row>
    <row r="358" spans="1:7" s="176" customFormat="1" ht="288" outlineLevel="2" x14ac:dyDescent="0.2">
      <c r="A358" s="169">
        <v>4</v>
      </c>
      <c r="B358" s="170" t="s">
        <v>2951</v>
      </c>
      <c r="C358" s="171" t="s">
        <v>2952</v>
      </c>
      <c r="D358" s="172" t="s">
        <v>2736</v>
      </c>
      <c r="E358" s="173">
        <v>9</v>
      </c>
      <c r="F358" s="174"/>
      <c r="G358" s="175">
        <f t="shared" si="8"/>
        <v>0</v>
      </c>
    </row>
    <row r="359" spans="1:7" s="176" customFormat="1" ht="24" outlineLevel="2" x14ac:dyDescent="0.2">
      <c r="A359" s="169">
        <v>5</v>
      </c>
      <c r="B359" s="170" t="s">
        <v>2953</v>
      </c>
      <c r="C359" s="171" t="s">
        <v>2954</v>
      </c>
      <c r="D359" s="172" t="s">
        <v>2736</v>
      </c>
      <c r="E359" s="173">
        <v>9</v>
      </c>
      <c r="F359" s="174"/>
      <c r="G359" s="175">
        <f t="shared" si="8"/>
        <v>0</v>
      </c>
    </row>
    <row r="360" spans="1:7" s="176" customFormat="1" ht="12" outlineLevel="2" x14ac:dyDescent="0.2">
      <c r="A360" s="169">
        <v>6</v>
      </c>
      <c r="B360" s="170" t="s">
        <v>2955</v>
      </c>
      <c r="C360" s="171" t="s">
        <v>2956</v>
      </c>
      <c r="D360" s="172" t="s">
        <v>2736</v>
      </c>
      <c r="E360" s="173">
        <v>9</v>
      </c>
      <c r="F360" s="174"/>
      <c r="G360" s="175">
        <f t="shared" si="8"/>
        <v>0</v>
      </c>
    </row>
    <row r="361" spans="1:7" s="176" customFormat="1" ht="12" outlineLevel="2" x14ac:dyDescent="0.2">
      <c r="A361" s="169">
        <v>7</v>
      </c>
      <c r="B361" s="170" t="s">
        <v>2957</v>
      </c>
      <c r="C361" s="171" t="s">
        <v>2958</v>
      </c>
      <c r="D361" s="172" t="s">
        <v>2736</v>
      </c>
      <c r="E361" s="173">
        <v>1</v>
      </c>
      <c r="F361" s="174"/>
      <c r="G361" s="175">
        <f t="shared" si="8"/>
        <v>0</v>
      </c>
    </row>
    <row r="362" spans="1:7" s="176" customFormat="1" ht="12" outlineLevel="2" x14ac:dyDescent="0.2">
      <c r="A362" s="169">
        <v>8</v>
      </c>
      <c r="B362" s="170" t="s">
        <v>2959</v>
      </c>
      <c r="C362" s="171" t="s">
        <v>2960</v>
      </c>
      <c r="D362" s="172" t="s">
        <v>2736</v>
      </c>
      <c r="E362" s="173">
        <v>7</v>
      </c>
      <c r="F362" s="174"/>
      <c r="G362" s="175">
        <f t="shared" si="8"/>
        <v>0</v>
      </c>
    </row>
    <row r="363" spans="1:7" s="176" customFormat="1" ht="12" outlineLevel="2" x14ac:dyDescent="0.2">
      <c r="A363" s="169">
        <v>9</v>
      </c>
      <c r="B363" s="170" t="s">
        <v>2961</v>
      </c>
      <c r="C363" s="171" t="s">
        <v>2962</v>
      </c>
      <c r="D363" s="172" t="s">
        <v>2736</v>
      </c>
      <c r="E363" s="173">
        <v>7</v>
      </c>
      <c r="F363" s="174"/>
      <c r="G363" s="175">
        <f t="shared" si="8"/>
        <v>0</v>
      </c>
    </row>
    <row r="364" spans="1:7" s="176" customFormat="1" ht="12" outlineLevel="2" x14ac:dyDescent="0.2">
      <c r="A364" s="169">
        <v>10</v>
      </c>
      <c r="B364" s="170" t="s">
        <v>2963</v>
      </c>
      <c r="C364" s="171" t="s">
        <v>2964</v>
      </c>
      <c r="D364" s="172" t="s">
        <v>2736</v>
      </c>
      <c r="E364" s="173">
        <v>2</v>
      </c>
      <c r="F364" s="174"/>
      <c r="G364" s="175">
        <f t="shared" si="8"/>
        <v>0</v>
      </c>
    </row>
    <row r="365" spans="1:7" s="176" customFormat="1" ht="12" outlineLevel="2" x14ac:dyDescent="0.2">
      <c r="A365" s="169">
        <v>11</v>
      </c>
      <c r="B365" s="170" t="s">
        <v>2965</v>
      </c>
      <c r="C365" s="171" t="s">
        <v>2966</v>
      </c>
      <c r="D365" s="172" t="s">
        <v>2736</v>
      </c>
      <c r="E365" s="173">
        <v>2</v>
      </c>
      <c r="F365" s="174"/>
      <c r="G365" s="175">
        <f t="shared" si="8"/>
        <v>0</v>
      </c>
    </row>
    <row r="366" spans="1:7" s="176" customFormat="1" ht="12" outlineLevel="2" x14ac:dyDescent="0.2">
      <c r="A366" s="169">
        <v>12</v>
      </c>
      <c r="B366" s="170" t="s">
        <v>2967</v>
      </c>
      <c r="C366" s="171" t="s">
        <v>2968</v>
      </c>
      <c r="D366" s="172" t="s">
        <v>2736</v>
      </c>
      <c r="E366" s="173">
        <v>2</v>
      </c>
      <c r="F366" s="174"/>
      <c r="G366" s="175">
        <f t="shared" si="8"/>
        <v>0</v>
      </c>
    </row>
    <row r="367" spans="1:7" s="176" customFormat="1" ht="12" outlineLevel="2" x14ac:dyDescent="0.2">
      <c r="A367" s="169">
        <v>13</v>
      </c>
      <c r="B367" s="170" t="s">
        <v>2969</v>
      </c>
      <c r="C367" s="171" t="s">
        <v>2970</v>
      </c>
      <c r="D367" s="172" t="s">
        <v>2736</v>
      </c>
      <c r="E367" s="173">
        <v>2</v>
      </c>
      <c r="F367" s="174"/>
      <c r="G367" s="175">
        <f t="shared" si="8"/>
        <v>0</v>
      </c>
    </row>
    <row r="368" spans="1:7" s="176" customFormat="1" ht="12" outlineLevel="2" x14ac:dyDescent="0.2">
      <c r="A368" s="169">
        <v>14</v>
      </c>
      <c r="B368" s="170" t="s">
        <v>2971</v>
      </c>
      <c r="C368" s="171" t="s">
        <v>2972</v>
      </c>
      <c r="D368" s="172" t="s">
        <v>2736</v>
      </c>
      <c r="E368" s="173">
        <v>50</v>
      </c>
      <c r="F368" s="174"/>
      <c r="G368" s="175">
        <f t="shared" si="8"/>
        <v>0</v>
      </c>
    </row>
    <row r="369" spans="1:7" s="176" customFormat="1" ht="12" outlineLevel="2" x14ac:dyDescent="0.2">
      <c r="A369" s="169">
        <v>15</v>
      </c>
      <c r="B369" s="170" t="s">
        <v>2973</v>
      </c>
      <c r="C369" s="171" t="s">
        <v>2974</v>
      </c>
      <c r="D369" s="172" t="s">
        <v>2736</v>
      </c>
      <c r="E369" s="173">
        <v>1</v>
      </c>
      <c r="F369" s="174"/>
      <c r="G369" s="175">
        <f t="shared" si="8"/>
        <v>0</v>
      </c>
    </row>
    <row r="370" spans="1:7" s="176" customFormat="1" ht="12" outlineLevel="2" x14ac:dyDescent="0.2">
      <c r="A370" s="169">
        <v>16</v>
      </c>
      <c r="B370" s="170" t="s">
        <v>2975</v>
      </c>
      <c r="C370" s="171" t="s">
        <v>2976</v>
      </c>
      <c r="D370" s="172" t="s">
        <v>2736</v>
      </c>
      <c r="E370" s="173">
        <v>1</v>
      </c>
      <c r="F370" s="174"/>
      <c r="G370" s="175">
        <f>ROUND(E370*F370,2)</f>
        <v>0</v>
      </c>
    </row>
    <row r="371" spans="1:7" s="176" customFormat="1" ht="12" outlineLevel="2" x14ac:dyDescent="0.2">
      <c r="A371" s="169">
        <v>17</v>
      </c>
      <c r="B371" s="170" t="s">
        <v>2977</v>
      </c>
      <c r="C371" s="171" t="s">
        <v>2978</v>
      </c>
      <c r="D371" s="172" t="s">
        <v>2736</v>
      </c>
      <c r="E371" s="173">
        <v>9</v>
      </c>
      <c r="F371" s="174"/>
      <c r="G371" s="175">
        <f>ROUND(E371*F371,2)</f>
        <v>0</v>
      </c>
    </row>
    <row r="372" spans="1:7" s="176" customFormat="1" ht="12" outlineLevel="2" x14ac:dyDescent="0.2">
      <c r="A372" s="169">
        <v>18</v>
      </c>
      <c r="B372" s="170" t="s">
        <v>2979</v>
      </c>
      <c r="C372" s="171" t="s">
        <v>2980</v>
      </c>
      <c r="D372" s="172" t="s">
        <v>2736</v>
      </c>
      <c r="E372" s="173">
        <v>9</v>
      </c>
      <c r="F372" s="174"/>
      <c r="G372" s="175">
        <f t="shared" ref="G372:G387" si="9">ROUND(E372*F372,2)</f>
        <v>0</v>
      </c>
    </row>
    <row r="373" spans="1:7" s="176" customFormat="1" ht="12" outlineLevel="2" x14ac:dyDescent="0.2">
      <c r="A373" s="169">
        <v>19</v>
      </c>
      <c r="B373" s="170" t="s">
        <v>2981</v>
      </c>
      <c r="C373" s="171" t="s">
        <v>2982</v>
      </c>
      <c r="D373" s="172" t="s">
        <v>2736</v>
      </c>
      <c r="E373" s="173">
        <v>9</v>
      </c>
      <c r="F373" s="174"/>
      <c r="G373" s="175">
        <f t="shared" si="9"/>
        <v>0</v>
      </c>
    </row>
    <row r="374" spans="1:7" s="176" customFormat="1" ht="12" outlineLevel="2" x14ac:dyDescent="0.2">
      <c r="A374" s="169">
        <v>20</v>
      </c>
      <c r="B374" s="170" t="s">
        <v>2983</v>
      </c>
      <c r="C374" s="171" t="s">
        <v>2984</v>
      </c>
      <c r="D374" s="172" t="s">
        <v>2736</v>
      </c>
      <c r="E374" s="173">
        <v>9</v>
      </c>
      <c r="F374" s="174"/>
      <c r="G374" s="175">
        <f t="shared" si="9"/>
        <v>0</v>
      </c>
    </row>
    <row r="375" spans="1:7" s="176" customFormat="1" ht="12" outlineLevel="2" x14ac:dyDescent="0.2">
      <c r="A375" s="169">
        <v>21</v>
      </c>
      <c r="B375" s="170" t="s">
        <v>2985</v>
      </c>
      <c r="C375" s="171" t="s">
        <v>2986</v>
      </c>
      <c r="D375" s="172" t="s">
        <v>2736</v>
      </c>
      <c r="E375" s="173">
        <v>9</v>
      </c>
      <c r="F375" s="174"/>
      <c r="G375" s="175">
        <f t="shared" si="9"/>
        <v>0</v>
      </c>
    </row>
    <row r="376" spans="1:7" s="176" customFormat="1" ht="12" outlineLevel="2" x14ac:dyDescent="0.2">
      <c r="A376" s="169">
        <v>22</v>
      </c>
      <c r="B376" s="170" t="s">
        <v>2987</v>
      </c>
      <c r="C376" s="171" t="s">
        <v>2988</v>
      </c>
      <c r="D376" s="172" t="s">
        <v>2736</v>
      </c>
      <c r="E376" s="173">
        <v>2</v>
      </c>
      <c r="F376" s="174"/>
      <c r="G376" s="175">
        <f t="shared" si="9"/>
        <v>0</v>
      </c>
    </row>
    <row r="377" spans="1:7" s="176" customFormat="1" ht="12" outlineLevel="2" x14ac:dyDescent="0.2">
      <c r="A377" s="169">
        <v>23</v>
      </c>
      <c r="B377" s="170" t="s">
        <v>2989</v>
      </c>
      <c r="C377" s="171" t="s">
        <v>2990</v>
      </c>
      <c r="D377" s="172" t="s">
        <v>2736</v>
      </c>
      <c r="E377" s="173">
        <v>4</v>
      </c>
      <c r="F377" s="174"/>
      <c r="G377" s="175">
        <f t="shared" si="9"/>
        <v>0</v>
      </c>
    </row>
    <row r="378" spans="1:7" s="176" customFormat="1" ht="12" outlineLevel="2" x14ac:dyDescent="0.2">
      <c r="A378" s="169">
        <v>24</v>
      </c>
      <c r="B378" s="170" t="s">
        <v>2991</v>
      </c>
      <c r="C378" s="171" t="s">
        <v>2913</v>
      </c>
      <c r="D378" s="172" t="s">
        <v>2736</v>
      </c>
      <c r="E378" s="173">
        <v>0</v>
      </c>
      <c r="F378" s="174"/>
      <c r="G378" s="175">
        <f t="shared" si="9"/>
        <v>0</v>
      </c>
    </row>
    <row r="379" spans="1:7" s="176" customFormat="1" ht="12" outlineLevel="2" x14ac:dyDescent="0.2">
      <c r="A379" s="169">
        <v>25</v>
      </c>
      <c r="B379" s="170" t="s">
        <v>2992</v>
      </c>
      <c r="C379" s="171" t="s">
        <v>2993</v>
      </c>
      <c r="D379" s="172" t="s">
        <v>2736</v>
      </c>
      <c r="E379" s="173">
        <v>20</v>
      </c>
      <c r="F379" s="174"/>
      <c r="G379" s="175">
        <f t="shared" si="9"/>
        <v>0</v>
      </c>
    </row>
    <row r="380" spans="1:7" s="176" customFormat="1" ht="12" outlineLevel="2" x14ac:dyDescent="0.2">
      <c r="A380" s="169">
        <v>26</v>
      </c>
      <c r="B380" s="170" t="s">
        <v>2994</v>
      </c>
      <c r="C380" s="171" t="s">
        <v>2995</v>
      </c>
      <c r="D380" s="172" t="s">
        <v>2736</v>
      </c>
      <c r="E380" s="173">
        <v>1000</v>
      </c>
      <c r="F380" s="174"/>
      <c r="G380" s="175">
        <f t="shared" si="9"/>
        <v>0</v>
      </c>
    </row>
    <row r="381" spans="1:7" s="176" customFormat="1" ht="12" outlineLevel="2" x14ac:dyDescent="0.2">
      <c r="A381" s="169">
        <v>27</v>
      </c>
      <c r="B381" s="170" t="s">
        <v>2996</v>
      </c>
      <c r="C381" s="171" t="s">
        <v>2751</v>
      </c>
      <c r="D381" s="172" t="s">
        <v>3</v>
      </c>
      <c r="E381" s="173">
        <v>600</v>
      </c>
      <c r="F381" s="174"/>
      <c r="G381" s="175">
        <f t="shared" si="9"/>
        <v>0</v>
      </c>
    </row>
    <row r="382" spans="1:7" s="176" customFormat="1" ht="12" outlineLevel="2" x14ac:dyDescent="0.2">
      <c r="A382" s="169">
        <v>28</v>
      </c>
      <c r="B382" s="170" t="s">
        <v>2997</v>
      </c>
      <c r="C382" s="171" t="s">
        <v>2752</v>
      </c>
      <c r="D382" s="172" t="s">
        <v>3</v>
      </c>
      <c r="E382" s="173">
        <v>200</v>
      </c>
      <c r="F382" s="174"/>
      <c r="G382" s="175">
        <f t="shared" si="9"/>
        <v>0</v>
      </c>
    </row>
    <row r="383" spans="1:7" s="176" customFormat="1" ht="12" outlineLevel="2" x14ac:dyDescent="0.2">
      <c r="A383" s="169">
        <v>29</v>
      </c>
      <c r="B383" s="170" t="s">
        <v>2998</v>
      </c>
      <c r="C383" s="171" t="s">
        <v>2774</v>
      </c>
      <c r="D383" s="172" t="s">
        <v>2736</v>
      </c>
      <c r="E383" s="173">
        <v>1</v>
      </c>
      <c r="F383" s="174"/>
      <c r="G383" s="175">
        <f t="shared" si="9"/>
        <v>0</v>
      </c>
    </row>
    <row r="384" spans="1:7" s="176" customFormat="1" ht="12" outlineLevel="2" x14ac:dyDescent="0.2">
      <c r="A384" s="169">
        <v>30</v>
      </c>
      <c r="B384" s="170" t="s">
        <v>2999</v>
      </c>
      <c r="C384" s="171" t="s">
        <v>2775</v>
      </c>
      <c r="D384" s="172" t="s">
        <v>2736</v>
      </c>
      <c r="E384" s="173">
        <v>1</v>
      </c>
      <c r="F384" s="174"/>
      <c r="G384" s="175">
        <f t="shared" si="9"/>
        <v>0</v>
      </c>
    </row>
    <row r="385" spans="1:7" s="176" customFormat="1" ht="12" outlineLevel="2" x14ac:dyDescent="0.2">
      <c r="A385" s="169">
        <v>31</v>
      </c>
      <c r="B385" s="170" t="s">
        <v>3000</v>
      </c>
      <c r="C385" s="171" t="s">
        <v>2776</v>
      </c>
      <c r="D385" s="172" t="s">
        <v>2736</v>
      </c>
      <c r="E385" s="173">
        <v>1</v>
      </c>
      <c r="F385" s="174"/>
      <c r="G385" s="175">
        <f t="shared" si="9"/>
        <v>0</v>
      </c>
    </row>
    <row r="386" spans="1:7" s="176" customFormat="1" ht="12" outlineLevel="2" x14ac:dyDescent="0.2">
      <c r="A386" s="169">
        <v>32</v>
      </c>
      <c r="B386" s="170" t="s">
        <v>3001</v>
      </c>
      <c r="C386" s="171" t="s">
        <v>2777</v>
      </c>
      <c r="D386" s="172" t="s">
        <v>2736</v>
      </c>
      <c r="E386" s="173">
        <v>1</v>
      </c>
      <c r="F386" s="174"/>
      <c r="G386" s="175">
        <f t="shared" si="9"/>
        <v>0</v>
      </c>
    </row>
    <row r="387" spans="1:7" s="176" customFormat="1" ht="12" outlineLevel="2" x14ac:dyDescent="0.2">
      <c r="A387" s="169">
        <v>33</v>
      </c>
      <c r="B387" s="170" t="s">
        <v>3002</v>
      </c>
      <c r="C387" s="171" t="s">
        <v>2778</v>
      </c>
      <c r="D387" s="172" t="s">
        <v>2736</v>
      </c>
      <c r="E387" s="173">
        <v>1</v>
      </c>
      <c r="F387" s="174"/>
      <c r="G387" s="175">
        <f t="shared" si="9"/>
        <v>0</v>
      </c>
    </row>
    <row r="388" spans="1:7" outlineLevel="2" x14ac:dyDescent="0.2">
      <c r="A388" s="153"/>
      <c r="B388" s="154"/>
      <c r="C388" s="186"/>
      <c r="D388" s="155"/>
      <c r="E388" s="153"/>
      <c r="F388" s="153"/>
      <c r="G388" s="153"/>
    </row>
    <row r="389" spans="1:7" s="168" customFormat="1" ht="16.5" customHeight="1" outlineLevel="1" x14ac:dyDescent="0.2">
      <c r="A389" s="163"/>
      <c r="B389" s="164" t="s">
        <v>4317</v>
      </c>
      <c r="C389" s="164" t="s">
        <v>3003</v>
      </c>
      <c r="D389" s="165"/>
      <c r="E389" s="166"/>
      <c r="F389" s="167"/>
      <c r="G389" s="145">
        <f>SUBTOTAL(9,G390:G561)</f>
        <v>0</v>
      </c>
    </row>
    <row r="390" spans="1:7" s="176" customFormat="1" ht="24" outlineLevel="2" x14ac:dyDescent="0.2">
      <c r="A390" s="169">
        <v>1</v>
      </c>
      <c r="B390" s="170" t="s">
        <v>3004</v>
      </c>
      <c r="C390" s="171" t="s">
        <v>3005</v>
      </c>
      <c r="D390" s="172" t="s">
        <v>2736</v>
      </c>
      <c r="E390" s="173">
        <v>1</v>
      </c>
      <c r="F390" s="174"/>
      <c r="G390" s="175">
        <f t="shared" ref="G390:G453" si="10">ROUND(E390*F390,2)</f>
        <v>0</v>
      </c>
    </row>
    <row r="391" spans="1:7" s="176" customFormat="1" ht="12" outlineLevel="2" x14ac:dyDescent="0.2">
      <c r="A391" s="169">
        <v>2</v>
      </c>
      <c r="B391" s="170" t="s">
        <v>3004</v>
      </c>
      <c r="C391" s="171" t="s">
        <v>2737</v>
      </c>
      <c r="D391" s="172" t="s">
        <v>2736</v>
      </c>
      <c r="E391" s="173">
        <v>1</v>
      </c>
      <c r="F391" s="174"/>
      <c r="G391" s="175">
        <f t="shared" si="10"/>
        <v>0</v>
      </c>
    </row>
    <row r="392" spans="1:7" s="176" customFormat="1" ht="12" outlineLevel="2" x14ac:dyDescent="0.2">
      <c r="A392" s="169">
        <v>3</v>
      </c>
      <c r="B392" s="170" t="s">
        <v>3004</v>
      </c>
      <c r="C392" s="171" t="s">
        <v>3006</v>
      </c>
      <c r="D392" s="172" t="s">
        <v>2736</v>
      </c>
      <c r="E392" s="173">
        <v>3</v>
      </c>
      <c r="F392" s="174"/>
      <c r="G392" s="175">
        <f t="shared" si="10"/>
        <v>0</v>
      </c>
    </row>
    <row r="393" spans="1:7" s="176" customFormat="1" ht="12" outlineLevel="2" x14ac:dyDescent="0.2">
      <c r="A393" s="169">
        <v>4</v>
      </c>
      <c r="B393" s="170" t="s">
        <v>3004</v>
      </c>
      <c r="C393" s="171" t="s">
        <v>3007</v>
      </c>
      <c r="D393" s="172" t="s">
        <v>2736</v>
      </c>
      <c r="E393" s="173">
        <v>2</v>
      </c>
      <c r="F393" s="174"/>
      <c r="G393" s="175">
        <f t="shared" si="10"/>
        <v>0</v>
      </c>
    </row>
    <row r="394" spans="1:7" s="176" customFormat="1" ht="12" outlineLevel="2" x14ac:dyDescent="0.2">
      <c r="A394" s="169">
        <v>5</v>
      </c>
      <c r="B394" s="170" t="s">
        <v>3004</v>
      </c>
      <c r="C394" s="171" t="s">
        <v>3008</v>
      </c>
      <c r="D394" s="172" t="s">
        <v>2736</v>
      </c>
      <c r="E394" s="173">
        <v>1</v>
      </c>
      <c r="F394" s="174"/>
      <c r="G394" s="175">
        <f t="shared" si="10"/>
        <v>0</v>
      </c>
    </row>
    <row r="395" spans="1:7" s="176" customFormat="1" ht="24" outlineLevel="2" x14ac:dyDescent="0.2">
      <c r="A395" s="169">
        <v>6</v>
      </c>
      <c r="B395" s="170" t="s">
        <v>3004</v>
      </c>
      <c r="C395" s="171" t="s">
        <v>3009</v>
      </c>
      <c r="D395" s="172" t="s">
        <v>2736</v>
      </c>
      <c r="E395" s="173">
        <v>4</v>
      </c>
      <c r="F395" s="174"/>
      <c r="G395" s="175">
        <f t="shared" si="10"/>
        <v>0</v>
      </c>
    </row>
    <row r="396" spans="1:7" s="176" customFormat="1" ht="60" outlineLevel="2" x14ac:dyDescent="0.2">
      <c r="A396" s="169">
        <v>7</v>
      </c>
      <c r="B396" s="170" t="s">
        <v>3004</v>
      </c>
      <c r="C396" s="171" t="s">
        <v>3010</v>
      </c>
      <c r="D396" s="172" t="s">
        <v>2736</v>
      </c>
      <c r="E396" s="173">
        <v>2</v>
      </c>
      <c r="F396" s="174"/>
      <c r="G396" s="175">
        <f t="shared" si="10"/>
        <v>0</v>
      </c>
    </row>
    <row r="397" spans="1:7" s="176" customFormat="1" ht="60" outlineLevel="2" x14ac:dyDescent="0.2">
      <c r="A397" s="169">
        <v>8</v>
      </c>
      <c r="B397" s="170" t="s">
        <v>3004</v>
      </c>
      <c r="C397" s="171" t="s">
        <v>3011</v>
      </c>
      <c r="D397" s="172" t="s">
        <v>2736</v>
      </c>
      <c r="E397" s="173">
        <v>2</v>
      </c>
      <c r="F397" s="174"/>
      <c r="G397" s="175">
        <f t="shared" si="10"/>
        <v>0</v>
      </c>
    </row>
    <row r="398" spans="1:7" s="176" customFormat="1" ht="12" outlineLevel="2" x14ac:dyDescent="0.2">
      <c r="A398" s="169">
        <v>9</v>
      </c>
      <c r="B398" s="170" t="s">
        <v>3004</v>
      </c>
      <c r="C398" s="171" t="s">
        <v>3012</v>
      </c>
      <c r="D398" s="172" t="s">
        <v>2736</v>
      </c>
      <c r="E398" s="173">
        <v>2</v>
      </c>
      <c r="F398" s="174"/>
      <c r="G398" s="175">
        <f t="shared" si="10"/>
        <v>0</v>
      </c>
    </row>
    <row r="399" spans="1:7" s="176" customFormat="1" ht="24" outlineLevel="2" x14ac:dyDescent="0.2">
      <c r="A399" s="169">
        <v>10</v>
      </c>
      <c r="B399" s="170" t="s">
        <v>3004</v>
      </c>
      <c r="C399" s="171" t="s">
        <v>3013</v>
      </c>
      <c r="D399" s="172" t="s">
        <v>2736</v>
      </c>
      <c r="E399" s="173">
        <v>2</v>
      </c>
      <c r="F399" s="174"/>
      <c r="G399" s="175">
        <f t="shared" si="10"/>
        <v>0</v>
      </c>
    </row>
    <row r="400" spans="1:7" s="176" customFormat="1" ht="48" outlineLevel="2" x14ac:dyDescent="0.2">
      <c r="A400" s="169">
        <v>11</v>
      </c>
      <c r="B400" s="170" t="s">
        <v>3004</v>
      </c>
      <c r="C400" s="171" t="s">
        <v>3014</v>
      </c>
      <c r="D400" s="172" t="s">
        <v>2736</v>
      </c>
      <c r="E400" s="173">
        <v>4</v>
      </c>
      <c r="F400" s="174"/>
      <c r="G400" s="175">
        <f t="shared" si="10"/>
        <v>0</v>
      </c>
    </row>
    <row r="401" spans="1:7" s="176" customFormat="1" ht="24" outlineLevel="2" x14ac:dyDescent="0.2">
      <c r="A401" s="169">
        <v>12</v>
      </c>
      <c r="B401" s="170" t="s">
        <v>3004</v>
      </c>
      <c r="C401" s="171" t="s">
        <v>3015</v>
      </c>
      <c r="D401" s="172" t="s">
        <v>2736</v>
      </c>
      <c r="E401" s="173">
        <v>1</v>
      </c>
      <c r="F401" s="174"/>
      <c r="G401" s="175">
        <f t="shared" si="10"/>
        <v>0</v>
      </c>
    </row>
    <row r="402" spans="1:7" s="176" customFormat="1" ht="24" outlineLevel="2" x14ac:dyDescent="0.2">
      <c r="A402" s="169">
        <v>13</v>
      </c>
      <c r="B402" s="170" t="s">
        <v>3004</v>
      </c>
      <c r="C402" s="171" t="s">
        <v>3016</v>
      </c>
      <c r="D402" s="172" t="s">
        <v>2736</v>
      </c>
      <c r="E402" s="173">
        <v>1</v>
      </c>
      <c r="F402" s="174"/>
      <c r="G402" s="175">
        <f t="shared" si="10"/>
        <v>0</v>
      </c>
    </row>
    <row r="403" spans="1:7" s="176" customFormat="1" ht="36" outlineLevel="2" x14ac:dyDescent="0.2">
      <c r="A403" s="169">
        <v>14</v>
      </c>
      <c r="B403" s="170" t="s">
        <v>3004</v>
      </c>
      <c r="C403" s="171" t="s">
        <v>3017</v>
      </c>
      <c r="D403" s="172" t="s">
        <v>2736</v>
      </c>
      <c r="E403" s="173">
        <v>2</v>
      </c>
      <c r="F403" s="174"/>
      <c r="G403" s="175">
        <f t="shared" si="10"/>
        <v>0</v>
      </c>
    </row>
    <row r="404" spans="1:7" s="176" customFormat="1" ht="24" outlineLevel="2" x14ac:dyDescent="0.2">
      <c r="A404" s="169">
        <v>15</v>
      </c>
      <c r="B404" s="170" t="s">
        <v>3004</v>
      </c>
      <c r="C404" s="171" t="s">
        <v>3018</v>
      </c>
      <c r="D404" s="172" t="s">
        <v>2736</v>
      </c>
      <c r="E404" s="173">
        <v>1</v>
      </c>
      <c r="F404" s="174"/>
      <c r="G404" s="175">
        <f t="shared" si="10"/>
        <v>0</v>
      </c>
    </row>
    <row r="405" spans="1:7" s="176" customFormat="1" ht="180" outlineLevel="2" x14ac:dyDescent="0.2">
      <c r="A405" s="169">
        <v>16</v>
      </c>
      <c r="B405" s="170" t="s">
        <v>3004</v>
      </c>
      <c r="C405" s="171" t="s">
        <v>3019</v>
      </c>
      <c r="D405" s="172" t="s">
        <v>2736</v>
      </c>
      <c r="E405" s="173">
        <v>1</v>
      </c>
      <c r="F405" s="174"/>
      <c r="G405" s="175">
        <f t="shared" si="10"/>
        <v>0</v>
      </c>
    </row>
    <row r="406" spans="1:7" s="176" customFormat="1" ht="24" outlineLevel="2" x14ac:dyDescent="0.2">
      <c r="A406" s="169">
        <v>17</v>
      </c>
      <c r="B406" s="170" t="s">
        <v>3004</v>
      </c>
      <c r="C406" s="171" t="s">
        <v>3020</v>
      </c>
      <c r="D406" s="172" t="s">
        <v>2736</v>
      </c>
      <c r="E406" s="173">
        <v>1</v>
      </c>
      <c r="F406" s="174"/>
      <c r="G406" s="175">
        <f t="shared" si="10"/>
        <v>0</v>
      </c>
    </row>
    <row r="407" spans="1:7" s="176" customFormat="1" ht="24" outlineLevel="2" x14ac:dyDescent="0.2">
      <c r="A407" s="169">
        <v>18</v>
      </c>
      <c r="B407" s="170" t="s">
        <v>3004</v>
      </c>
      <c r="C407" s="171" t="s">
        <v>3021</v>
      </c>
      <c r="D407" s="172" t="s">
        <v>2736</v>
      </c>
      <c r="E407" s="173">
        <v>1</v>
      </c>
      <c r="F407" s="174"/>
      <c r="G407" s="175">
        <f t="shared" si="10"/>
        <v>0</v>
      </c>
    </row>
    <row r="408" spans="1:7" s="176" customFormat="1" ht="72" outlineLevel="2" x14ac:dyDescent="0.2">
      <c r="A408" s="169">
        <v>19</v>
      </c>
      <c r="B408" s="170" t="s">
        <v>3004</v>
      </c>
      <c r="C408" s="171" t="s">
        <v>3022</v>
      </c>
      <c r="D408" s="172" t="s">
        <v>2736</v>
      </c>
      <c r="E408" s="173">
        <v>1</v>
      </c>
      <c r="F408" s="174"/>
      <c r="G408" s="175">
        <f t="shared" si="10"/>
        <v>0</v>
      </c>
    </row>
    <row r="409" spans="1:7" s="176" customFormat="1" ht="48" outlineLevel="2" x14ac:dyDescent="0.2">
      <c r="A409" s="169">
        <v>20</v>
      </c>
      <c r="B409" s="170" t="s">
        <v>3004</v>
      </c>
      <c r="C409" s="171" t="s">
        <v>3023</v>
      </c>
      <c r="D409" s="172" t="s">
        <v>2736</v>
      </c>
      <c r="E409" s="173">
        <v>3</v>
      </c>
      <c r="F409" s="174"/>
      <c r="G409" s="175">
        <f t="shared" si="10"/>
        <v>0</v>
      </c>
    </row>
    <row r="410" spans="1:7" s="176" customFormat="1" ht="36" outlineLevel="2" x14ac:dyDescent="0.2">
      <c r="A410" s="169">
        <v>21</v>
      </c>
      <c r="B410" s="170" t="s">
        <v>3004</v>
      </c>
      <c r="C410" s="171" t="s">
        <v>3024</v>
      </c>
      <c r="D410" s="172" t="s">
        <v>2736</v>
      </c>
      <c r="E410" s="173">
        <v>2</v>
      </c>
      <c r="F410" s="174"/>
      <c r="G410" s="175">
        <f>ROUND(E410*F410,2)</f>
        <v>0</v>
      </c>
    </row>
    <row r="411" spans="1:7" s="176" customFormat="1" ht="48" outlineLevel="2" x14ac:dyDescent="0.2">
      <c r="A411" s="169">
        <v>22</v>
      </c>
      <c r="B411" s="170" t="s">
        <v>3004</v>
      </c>
      <c r="C411" s="171" t="s">
        <v>3025</v>
      </c>
      <c r="D411" s="172" t="s">
        <v>2736</v>
      </c>
      <c r="E411" s="173">
        <v>2</v>
      </c>
      <c r="F411" s="174"/>
      <c r="G411" s="175">
        <f>ROUND(E411*F411,2)</f>
        <v>0</v>
      </c>
    </row>
    <row r="412" spans="1:7" s="176" customFormat="1" ht="12" outlineLevel="2" x14ac:dyDescent="0.2">
      <c r="A412" s="169">
        <v>23</v>
      </c>
      <c r="B412" s="170" t="s">
        <v>3004</v>
      </c>
      <c r="C412" s="171" t="s">
        <v>3026</v>
      </c>
      <c r="D412" s="172" t="s">
        <v>2736</v>
      </c>
      <c r="E412" s="173">
        <v>4</v>
      </c>
      <c r="F412" s="174"/>
      <c r="G412" s="175">
        <f t="shared" si="10"/>
        <v>0</v>
      </c>
    </row>
    <row r="413" spans="1:7" s="176" customFormat="1" ht="36" outlineLevel="2" x14ac:dyDescent="0.2">
      <c r="A413" s="169">
        <v>24</v>
      </c>
      <c r="B413" s="170" t="s">
        <v>3004</v>
      </c>
      <c r="C413" s="171" t="s">
        <v>3027</v>
      </c>
      <c r="D413" s="172" t="s">
        <v>2736</v>
      </c>
      <c r="E413" s="173">
        <v>2</v>
      </c>
      <c r="F413" s="174"/>
      <c r="G413" s="175">
        <f t="shared" si="10"/>
        <v>0</v>
      </c>
    </row>
    <row r="414" spans="1:7" s="176" customFormat="1" ht="12" outlineLevel="2" x14ac:dyDescent="0.2">
      <c r="A414" s="169">
        <v>25</v>
      </c>
      <c r="B414" s="170" t="s">
        <v>3004</v>
      </c>
      <c r="C414" s="171" t="s">
        <v>3028</v>
      </c>
      <c r="D414" s="172" t="s">
        <v>2736</v>
      </c>
      <c r="E414" s="173">
        <v>2</v>
      </c>
      <c r="F414" s="174"/>
      <c r="G414" s="175">
        <f t="shared" si="10"/>
        <v>0</v>
      </c>
    </row>
    <row r="415" spans="1:7" s="176" customFormat="1" ht="24" outlineLevel="2" x14ac:dyDescent="0.2">
      <c r="A415" s="169">
        <v>26</v>
      </c>
      <c r="B415" s="170" t="s">
        <v>3004</v>
      </c>
      <c r="C415" s="171" t="s">
        <v>3029</v>
      </c>
      <c r="D415" s="172" t="s">
        <v>2736</v>
      </c>
      <c r="E415" s="173">
        <v>1</v>
      </c>
      <c r="F415" s="174"/>
      <c r="G415" s="175">
        <f t="shared" si="10"/>
        <v>0</v>
      </c>
    </row>
    <row r="416" spans="1:7" s="176" customFormat="1" ht="72" outlineLevel="2" x14ac:dyDescent="0.2">
      <c r="A416" s="169">
        <v>27</v>
      </c>
      <c r="B416" s="170" t="s">
        <v>3004</v>
      </c>
      <c r="C416" s="171" t="s">
        <v>3030</v>
      </c>
      <c r="D416" s="172" t="s">
        <v>2736</v>
      </c>
      <c r="E416" s="173">
        <v>1</v>
      </c>
      <c r="F416" s="174"/>
      <c r="G416" s="175">
        <f t="shared" si="10"/>
        <v>0</v>
      </c>
    </row>
    <row r="417" spans="1:7" s="176" customFormat="1" ht="24" outlineLevel="2" x14ac:dyDescent="0.2">
      <c r="A417" s="169">
        <v>28</v>
      </c>
      <c r="B417" s="170" t="s">
        <v>3004</v>
      </c>
      <c r="C417" s="171" t="s">
        <v>3031</v>
      </c>
      <c r="D417" s="172" t="s">
        <v>2736</v>
      </c>
      <c r="E417" s="173">
        <v>1</v>
      </c>
      <c r="F417" s="174"/>
      <c r="G417" s="175">
        <f t="shared" si="10"/>
        <v>0</v>
      </c>
    </row>
    <row r="418" spans="1:7" s="176" customFormat="1" ht="12" outlineLevel="2" x14ac:dyDescent="0.2">
      <c r="A418" s="169">
        <v>29</v>
      </c>
      <c r="B418" s="170" t="s">
        <v>3004</v>
      </c>
      <c r="C418" s="171" t="s">
        <v>3032</v>
      </c>
      <c r="D418" s="172" t="s">
        <v>2736</v>
      </c>
      <c r="E418" s="173">
        <v>4</v>
      </c>
      <c r="F418" s="174"/>
      <c r="G418" s="175">
        <f t="shared" si="10"/>
        <v>0</v>
      </c>
    </row>
    <row r="419" spans="1:7" s="176" customFormat="1" ht="12" outlineLevel="2" x14ac:dyDescent="0.2">
      <c r="A419" s="169">
        <v>30</v>
      </c>
      <c r="B419" s="170" t="s">
        <v>3004</v>
      </c>
      <c r="C419" s="171" t="s">
        <v>3033</v>
      </c>
      <c r="D419" s="172" t="s">
        <v>2736</v>
      </c>
      <c r="E419" s="173">
        <v>1</v>
      </c>
      <c r="F419" s="174"/>
      <c r="G419" s="175">
        <f t="shared" si="10"/>
        <v>0</v>
      </c>
    </row>
    <row r="420" spans="1:7" s="176" customFormat="1" ht="12" outlineLevel="2" x14ac:dyDescent="0.2">
      <c r="A420" s="169">
        <v>31</v>
      </c>
      <c r="B420" s="170" t="s">
        <v>3004</v>
      </c>
      <c r="C420" s="171" t="s">
        <v>3034</v>
      </c>
      <c r="D420" s="172" t="s">
        <v>2736</v>
      </c>
      <c r="E420" s="173">
        <v>1</v>
      </c>
      <c r="F420" s="174"/>
      <c r="G420" s="175">
        <f t="shared" si="10"/>
        <v>0</v>
      </c>
    </row>
    <row r="421" spans="1:7" s="176" customFormat="1" ht="12" outlineLevel="2" x14ac:dyDescent="0.2">
      <c r="A421" s="169">
        <v>32</v>
      </c>
      <c r="B421" s="170" t="s">
        <v>3004</v>
      </c>
      <c r="C421" s="171" t="s">
        <v>3035</v>
      </c>
      <c r="D421" s="172" t="s">
        <v>2736</v>
      </c>
      <c r="E421" s="173">
        <v>1</v>
      </c>
      <c r="F421" s="174"/>
      <c r="G421" s="175">
        <f t="shared" si="10"/>
        <v>0</v>
      </c>
    </row>
    <row r="422" spans="1:7" s="176" customFormat="1" ht="12" outlineLevel="2" x14ac:dyDescent="0.2">
      <c r="A422" s="169">
        <v>33</v>
      </c>
      <c r="B422" s="170" t="s">
        <v>3004</v>
      </c>
      <c r="C422" s="171" t="s">
        <v>3036</v>
      </c>
      <c r="D422" s="172" t="s">
        <v>2736</v>
      </c>
      <c r="E422" s="173">
        <v>1</v>
      </c>
      <c r="F422" s="174"/>
      <c r="G422" s="175">
        <f t="shared" si="10"/>
        <v>0</v>
      </c>
    </row>
    <row r="423" spans="1:7" s="176" customFormat="1" ht="12" outlineLevel="2" x14ac:dyDescent="0.2">
      <c r="A423" s="169">
        <v>34</v>
      </c>
      <c r="B423" s="170" t="s">
        <v>3004</v>
      </c>
      <c r="C423" s="171" t="s">
        <v>3037</v>
      </c>
      <c r="D423" s="172" t="s">
        <v>2736</v>
      </c>
      <c r="E423" s="173">
        <v>1</v>
      </c>
      <c r="F423" s="174"/>
      <c r="G423" s="175">
        <f t="shared" si="10"/>
        <v>0</v>
      </c>
    </row>
    <row r="424" spans="1:7" s="176" customFormat="1" ht="24" outlineLevel="2" x14ac:dyDescent="0.2">
      <c r="A424" s="169">
        <v>35</v>
      </c>
      <c r="B424" s="170" t="s">
        <v>3004</v>
      </c>
      <c r="C424" s="171" t="s">
        <v>3038</v>
      </c>
      <c r="D424" s="172" t="s">
        <v>2736</v>
      </c>
      <c r="E424" s="173">
        <v>1</v>
      </c>
      <c r="F424" s="174"/>
      <c r="G424" s="175">
        <f t="shared" si="10"/>
        <v>0</v>
      </c>
    </row>
    <row r="425" spans="1:7" s="176" customFormat="1" ht="24" outlineLevel="2" x14ac:dyDescent="0.2">
      <c r="A425" s="169">
        <v>36</v>
      </c>
      <c r="B425" s="170" t="s">
        <v>3004</v>
      </c>
      <c r="C425" s="171" t="s">
        <v>3039</v>
      </c>
      <c r="D425" s="172" t="s">
        <v>2736</v>
      </c>
      <c r="E425" s="173">
        <v>1</v>
      </c>
      <c r="F425" s="174"/>
      <c r="G425" s="175">
        <f t="shared" si="10"/>
        <v>0</v>
      </c>
    </row>
    <row r="426" spans="1:7" s="176" customFormat="1" ht="24" outlineLevel="2" x14ac:dyDescent="0.2">
      <c r="A426" s="169">
        <v>37</v>
      </c>
      <c r="B426" s="170" t="s">
        <v>3004</v>
      </c>
      <c r="C426" s="171" t="s">
        <v>3040</v>
      </c>
      <c r="D426" s="172" t="s">
        <v>2736</v>
      </c>
      <c r="E426" s="173">
        <v>2</v>
      </c>
      <c r="F426" s="174"/>
      <c r="G426" s="175">
        <f t="shared" si="10"/>
        <v>0</v>
      </c>
    </row>
    <row r="427" spans="1:7" s="176" customFormat="1" ht="24" outlineLevel="2" x14ac:dyDescent="0.2">
      <c r="A427" s="169">
        <v>38</v>
      </c>
      <c r="B427" s="170" t="s">
        <v>3004</v>
      </c>
      <c r="C427" s="171" t="s">
        <v>3041</v>
      </c>
      <c r="D427" s="172" t="s">
        <v>2736</v>
      </c>
      <c r="E427" s="173">
        <v>1</v>
      </c>
      <c r="F427" s="174"/>
      <c r="G427" s="175">
        <f t="shared" si="10"/>
        <v>0</v>
      </c>
    </row>
    <row r="428" spans="1:7" s="176" customFormat="1" ht="24" outlineLevel="2" x14ac:dyDescent="0.2">
      <c r="A428" s="169">
        <v>39</v>
      </c>
      <c r="B428" s="170" t="s">
        <v>3004</v>
      </c>
      <c r="C428" s="171" t="s">
        <v>3042</v>
      </c>
      <c r="D428" s="172" t="s">
        <v>2736</v>
      </c>
      <c r="E428" s="173">
        <v>4</v>
      </c>
      <c r="F428" s="174"/>
      <c r="G428" s="175">
        <f t="shared" si="10"/>
        <v>0</v>
      </c>
    </row>
    <row r="429" spans="1:7" s="176" customFormat="1" ht="24" outlineLevel="2" x14ac:dyDescent="0.2">
      <c r="A429" s="169">
        <v>40</v>
      </c>
      <c r="B429" s="170" t="s">
        <v>3004</v>
      </c>
      <c r="C429" s="171" t="s">
        <v>3043</v>
      </c>
      <c r="D429" s="172" t="s">
        <v>2736</v>
      </c>
      <c r="E429" s="173">
        <v>2</v>
      </c>
      <c r="F429" s="174"/>
      <c r="G429" s="175">
        <f t="shared" si="10"/>
        <v>0</v>
      </c>
    </row>
    <row r="430" spans="1:7" s="176" customFormat="1" ht="24" outlineLevel="2" x14ac:dyDescent="0.2">
      <c r="A430" s="169">
        <v>41</v>
      </c>
      <c r="B430" s="170" t="s">
        <v>3004</v>
      </c>
      <c r="C430" s="171" t="s">
        <v>3044</v>
      </c>
      <c r="D430" s="172" t="s">
        <v>2736</v>
      </c>
      <c r="E430" s="173">
        <v>1</v>
      </c>
      <c r="F430" s="174"/>
      <c r="G430" s="175">
        <f t="shared" si="10"/>
        <v>0</v>
      </c>
    </row>
    <row r="431" spans="1:7" s="176" customFormat="1" ht="12" outlineLevel="2" x14ac:dyDescent="0.2">
      <c r="A431" s="169">
        <v>42</v>
      </c>
      <c r="B431" s="170" t="s">
        <v>3004</v>
      </c>
      <c r="C431" s="171" t="s">
        <v>3045</v>
      </c>
      <c r="D431" s="172" t="s">
        <v>2736</v>
      </c>
      <c r="E431" s="173">
        <v>1</v>
      </c>
      <c r="F431" s="174"/>
      <c r="G431" s="175">
        <f t="shared" si="10"/>
        <v>0</v>
      </c>
    </row>
    <row r="432" spans="1:7" s="176" customFormat="1" ht="12" outlineLevel="2" x14ac:dyDescent="0.2">
      <c r="A432" s="169">
        <v>43</v>
      </c>
      <c r="B432" s="170" t="s">
        <v>3004</v>
      </c>
      <c r="C432" s="171" t="s">
        <v>3046</v>
      </c>
      <c r="D432" s="172" t="s">
        <v>3</v>
      </c>
      <c r="E432" s="173">
        <v>90</v>
      </c>
      <c r="F432" s="174"/>
      <c r="G432" s="175">
        <f t="shared" si="10"/>
        <v>0</v>
      </c>
    </row>
    <row r="433" spans="1:7" s="176" customFormat="1" ht="12" outlineLevel="2" x14ac:dyDescent="0.2">
      <c r="A433" s="169">
        <v>44</v>
      </c>
      <c r="B433" s="170" t="s">
        <v>3004</v>
      </c>
      <c r="C433" s="171" t="s">
        <v>3047</v>
      </c>
      <c r="D433" s="172" t="s">
        <v>3</v>
      </c>
      <c r="E433" s="173">
        <v>157</v>
      </c>
      <c r="F433" s="174"/>
      <c r="G433" s="175">
        <f t="shared" si="10"/>
        <v>0</v>
      </c>
    </row>
    <row r="434" spans="1:7" s="176" customFormat="1" ht="12" outlineLevel="2" x14ac:dyDescent="0.2">
      <c r="A434" s="169">
        <v>45</v>
      </c>
      <c r="B434" s="170" t="s">
        <v>3004</v>
      </c>
      <c r="C434" s="171" t="s">
        <v>3048</v>
      </c>
      <c r="D434" s="172" t="s">
        <v>3</v>
      </c>
      <c r="E434" s="173">
        <v>154</v>
      </c>
      <c r="F434" s="174"/>
      <c r="G434" s="175">
        <f t="shared" si="10"/>
        <v>0</v>
      </c>
    </row>
    <row r="435" spans="1:7" s="176" customFormat="1" ht="12" outlineLevel="2" x14ac:dyDescent="0.2">
      <c r="A435" s="169">
        <v>46</v>
      </c>
      <c r="B435" s="170" t="s">
        <v>3004</v>
      </c>
      <c r="C435" s="171" t="s">
        <v>3049</v>
      </c>
      <c r="D435" s="172" t="s">
        <v>3</v>
      </c>
      <c r="E435" s="173">
        <v>57</v>
      </c>
      <c r="F435" s="174"/>
      <c r="G435" s="175">
        <f t="shared" si="10"/>
        <v>0</v>
      </c>
    </row>
    <row r="436" spans="1:7" s="176" customFormat="1" ht="12" outlineLevel="2" x14ac:dyDescent="0.2">
      <c r="A436" s="169">
        <v>47</v>
      </c>
      <c r="B436" s="170" t="s">
        <v>3004</v>
      </c>
      <c r="C436" s="171" t="s">
        <v>2750</v>
      </c>
      <c r="D436" s="172" t="s">
        <v>3</v>
      </c>
      <c r="E436" s="173">
        <v>148</v>
      </c>
      <c r="F436" s="174"/>
      <c r="G436" s="175">
        <f t="shared" si="10"/>
        <v>0</v>
      </c>
    </row>
    <row r="437" spans="1:7" s="176" customFormat="1" ht="12" outlineLevel="2" x14ac:dyDescent="0.2">
      <c r="A437" s="169">
        <v>48</v>
      </c>
      <c r="B437" s="170" t="s">
        <v>3004</v>
      </c>
      <c r="C437" s="171" t="s">
        <v>3050</v>
      </c>
      <c r="D437" s="172" t="s">
        <v>3</v>
      </c>
      <c r="E437" s="173">
        <v>30</v>
      </c>
      <c r="F437" s="174"/>
      <c r="G437" s="175">
        <f t="shared" si="10"/>
        <v>0</v>
      </c>
    </row>
    <row r="438" spans="1:7" s="176" customFormat="1" ht="12" outlineLevel="2" x14ac:dyDescent="0.2">
      <c r="A438" s="169">
        <v>49</v>
      </c>
      <c r="B438" s="170" t="s">
        <v>3004</v>
      </c>
      <c r="C438" s="171" t="s">
        <v>3051</v>
      </c>
      <c r="D438" s="172" t="s">
        <v>2736</v>
      </c>
      <c r="E438" s="173">
        <v>1</v>
      </c>
      <c r="F438" s="174"/>
      <c r="G438" s="175">
        <f t="shared" si="10"/>
        <v>0</v>
      </c>
    </row>
    <row r="439" spans="1:7" s="176" customFormat="1" ht="12" outlineLevel="2" x14ac:dyDescent="0.2">
      <c r="A439" s="169">
        <v>50</v>
      </c>
      <c r="B439" s="170" t="s">
        <v>3004</v>
      </c>
      <c r="C439" s="171" t="s">
        <v>3052</v>
      </c>
      <c r="D439" s="172" t="s">
        <v>3</v>
      </c>
      <c r="E439" s="173">
        <v>300</v>
      </c>
      <c r="F439" s="174"/>
      <c r="G439" s="175">
        <f t="shared" si="10"/>
        <v>0</v>
      </c>
    </row>
    <row r="440" spans="1:7" s="176" customFormat="1" ht="12" outlineLevel="2" x14ac:dyDescent="0.2">
      <c r="A440" s="169">
        <v>51</v>
      </c>
      <c r="B440" s="170" t="s">
        <v>3004</v>
      </c>
      <c r="C440" s="171" t="s">
        <v>3053</v>
      </c>
      <c r="D440" s="172" t="s">
        <v>3</v>
      </c>
      <c r="E440" s="173">
        <v>300</v>
      </c>
      <c r="F440" s="174"/>
      <c r="G440" s="175">
        <f t="shared" si="10"/>
        <v>0</v>
      </c>
    </row>
    <row r="441" spans="1:7" s="176" customFormat="1" ht="24" outlineLevel="2" x14ac:dyDescent="0.2">
      <c r="A441" s="169">
        <v>52</v>
      </c>
      <c r="B441" s="170" t="s">
        <v>3004</v>
      </c>
      <c r="C441" s="171" t="s">
        <v>3054</v>
      </c>
      <c r="D441" s="172" t="s">
        <v>2736</v>
      </c>
      <c r="E441" s="173">
        <v>1</v>
      </c>
      <c r="F441" s="174"/>
      <c r="G441" s="175">
        <f t="shared" si="10"/>
        <v>0</v>
      </c>
    </row>
    <row r="442" spans="1:7" s="176" customFormat="1" ht="24" outlineLevel="2" x14ac:dyDescent="0.2">
      <c r="A442" s="169">
        <v>53</v>
      </c>
      <c r="B442" s="170" t="s">
        <v>3055</v>
      </c>
      <c r="C442" s="171" t="s">
        <v>3005</v>
      </c>
      <c r="D442" s="172" t="s">
        <v>2736</v>
      </c>
      <c r="E442" s="173">
        <v>1</v>
      </c>
      <c r="F442" s="174"/>
      <c r="G442" s="175">
        <f t="shared" si="10"/>
        <v>0</v>
      </c>
    </row>
    <row r="443" spans="1:7" s="176" customFormat="1" ht="12" outlineLevel="2" x14ac:dyDescent="0.2">
      <c r="A443" s="169">
        <v>54</v>
      </c>
      <c r="B443" s="170" t="s">
        <v>3055</v>
      </c>
      <c r="C443" s="171" t="s">
        <v>2737</v>
      </c>
      <c r="D443" s="172" t="s">
        <v>2736</v>
      </c>
      <c r="E443" s="173">
        <v>1</v>
      </c>
      <c r="F443" s="174"/>
      <c r="G443" s="175">
        <f t="shared" si="10"/>
        <v>0</v>
      </c>
    </row>
    <row r="444" spans="1:7" s="176" customFormat="1" ht="12" outlineLevel="2" x14ac:dyDescent="0.2">
      <c r="A444" s="169">
        <v>55</v>
      </c>
      <c r="B444" s="170" t="s">
        <v>3055</v>
      </c>
      <c r="C444" s="171" t="s">
        <v>3006</v>
      </c>
      <c r="D444" s="172" t="s">
        <v>2736</v>
      </c>
      <c r="E444" s="173">
        <v>2</v>
      </c>
      <c r="F444" s="174"/>
      <c r="G444" s="175">
        <f t="shared" si="10"/>
        <v>0</v>
      </c>
    </row>
    <row r="445" spans="1:7" s="176" customFormat="1" ht="12" outlineLevel="2" x14ac:dyDescent="0.2">
      <c r="A445" s="169">
        <v>56</v>
      </c>
      <c r="B445" s="170" t="s">
        <v>3055</v>
      </c>
      <c r="C445" s="171" t="s">
        <v>3007</v>
      </c>
      <c r="D445" s="172" t="s">
        <v>2736</v>
      </c>
      <c r="E445" s="173">
        <v>2</v>
      </c>
      <c r="F445" s="174"/>
      <c r="G445" s="175">
        <f t="shared" si="10"/>
        <v>0</v>
      </c>
    </row>
    <row r="446" spans="1:7" s="176" customFormat="1" ht="12" outlineLevel="2" x14ac:dyDescent="0.2">
      <c r="A446" s="169">
        <v>57</v>
      </c>
      <c r="B446" s="170" t="s">
        <v>3055</v>
      </c>
      <c r="C446" s="171" t="s">
        <v>3008</v>
      </c>
      <c r="D446" s="172" t="s">
        <v>2736</v>
      </c>
      <c r="E446" s="173">
        <v>1</v>
      </c>
      <c r="F446" s="174"/>
      <c r="G446" s="175">
        <f t="shared" si="10"/>
        <v>0</v>
      </c>
    </row>
    <row r="447" spans="1:7" s="176" customFormat="1" ht="24" outlineLevel="2" x14ac:dyDescent="0.2">
      <c r="A447" s="169">
        <v>58</v>
      </c>
      <c r="B447" s="170" t="s">
        <v>3055</v>
      </c>
      <c r="C447" s="171" t="s">
        <v>3009</v>
      </c>
      <c r="D447" s="172" t="s">
        <v>2736</v>
      </c>
      <c r="E447" s="173">
        <v>2</v>
      </c>
      <c r="F447" s="174"/>
      <c r="G447" s="175">
        <f t="shared" si="10"/>
        <v>0</v>
      </c>
    </row>
    <row r="448" spans="1:7" s="176" customFormat="1" ht="60" outlineLevel="2" x14ac:dyDescent="0.2">
      <c r="A448" s="169">
        <v>59</v>
      </c>
      <c r="B448" s="170" t="s">
        <v>3055</v>
      </c>
      <c r="C448" s="171" t="s">
        <v>3010</v>
      </c>
      <c r="D448" s="172" t="s">
        <v>2736</v>
      </c>
      <c r="E448" s="173">
        <v>1</v>
      </c>
      <c r="F448" s="174"/>
      <c r="G448" s="175">
        <f t="shared" si="10"/>
        <v>0</v>
      </c>
    </row>
    <row r="449" spans="1:7" s="176" customFormat="1" ht="60" outlineLevel="2" x14ac:dyDescent="0.2">
      <c r="A449" s="169">
        <v>60</v>
      </c>
      <c r="B449" s="170" t="s">
        <v>3055</v>
      </c>
      <c r="C449" s="171" t="s">
        <v>3011</v>
      </c>
      <c r="D449" s="172" t="s">
        <v>2736</v>
      </c>
      <c r="E449" s="173">
        <v>1</v>
      </c>
      <c r="F449" s="174"/>
      <c r="G449" s="175">
        <f t="shared" si="10"/>
        <v>0</v>
      </c>
    </row>
    <row r="450" spans="1:7" s="176" customFormat="1" ht="12" outlineLevel="2" x14ac:dyDescent="0.2">
      <c r="A450" s="169">
        <v>61</v>
      </c>
      <c r="B450" s="170" t="s">
        <v>3055</v>
      </c>
      <c r="C450" s="171" t="s">
        <v>3012</v>
      </c>
      <c r="D450" s="172" t="s">
        <v>2736</v>
      </c>
      <c r="E450" s="173">
        <v>1</v>
      </c>
      <c r="F450" s="174"/>
      <c r="G450" s="175">
        <f t="shared" si="10"/>
        <v>0</v>
      </c>
    </row>
    <row r="451" spans="1:7" s="176" customFormat="1" ht="24" outlineLevel="2" x14ac:dyDescent="0.2">
      <c r="A451" s="169">
        <v>62</v>
      </c>
      <c r="B451" s="170" t="s">
        <v>3055</v>
      </c>
      <c r="C451" s="171" t="s">
        <v>3013</v>
      </c>
      <c r="D451" s="172" t="s">
        <v>2736</v>
      </c>
      <c r="E451" s="173">
        <v>1</v>
      </c>
      <c r="F451" s="174"/>
      <c r="G451" s="175">
        <f t="shared" si="10"/>
        <v>0</v>
      </c>
    </row>
    <row r="452" spans="1:7" s="176" customFormat="1" ht="48" outlineLevel="2" x14ac:dyDescent="0.2">
      <c r="A452" s="169">
        <v>63</v>
      </c>
      <c r="B452" s="170" t="s">
        <v>3055</v>
      </c>
      <c r="C452" s="171" t="s">
        <v>3014</v>
      </c>
      <c r="D452" s="172" t="s">
        <v>2736</v>
      </c>
      <c r="E452" s="173">
        <v>2</v>
      </c>
      <c r="F452" s="174"/>
      <c r="G452" s="175">
        <f t="shared" si="10"/>
        <v>0</v>
      </c>
    </row>
    <row r="453" spans="1:7" s="176" customFormat="1" ht="24" outlineLevel="2" x14ac:dyDescent="0.2">
      <c r="A453" s="169">
        <v>64</v>
      </c>
      <c r="B453" s="170" t="s">
        <v>3055</v>
      </c>
      <c r="C453" s="171" t="s">
        <v>3015</v>
      </c>
      <c r="D453" s="172" t="s">
        <v>2736</v>
      </c>
      <c r="E453" s="173">
        <v>1</v>
      </c>
      <c r="F453" s="174"/>
      <c r="G453" s="175">
        <f t="shared" si="10"/>
        <v>0</v>
      </c>
    </row>
    <row r="454" spans="1:7" s="176" customFormat="1" ht="24" outlineLevel="2" x14ac:dyDescent="0.2">
      <c r="A454" s="169">
        <v>65</v>
      </c>
      <c r="B454" s="170" t="s">
        <v>3055</v>
      </c>
      <c r="C454" s="171" t="s">
        <v>3016</v>
      </c>
      <c r="D454" s="172" t="s">
        <v>2736</v>
      </c>
      <c r="E454" s="173">
        <v>1</v>
      </c>
      <c r="F454" s="174"/>
      <c r="G454" s="175">
        <f t="shared" ref="G454:G517" si="11">ROUND(E454*F454,2)</f>
        <v>0</v>
      </c>
    </row>
    <row r="455" spans="1:7" s="176" customFormat="1" ht="36" outlineLevel="2" x14ac:dyDescent="0.2">
      <c r="A455" s="169">
        <v>66</v>
      </c>
      <c r="B455" s="170" t="s">
        <v>3055</v>
      </c>
      <c r="C455" s="171" t="s">
        <v>3017</v>
      </c>
      <c r="D455" s="172" t="s">
        <v>2736</v>
      </c>
      <c r="E455" s="173">
        <v>2</v>
      </c>
      <c r="F455" s="174"/>
      <c r="G455" s="175">
        <f t="shared" si="11"/>
        <v>0</v>
      </c>
    </row>
    <row r="456" spans="1:7" s="176" customFormat="1" ht="24" outlineLevel="2" x14ac:dyDescent="0.2">
      <c r="A456" s="169">
        <v>67</v>
      </c>
      <c r="B456" s="170" t="s">
        <v>3055</v>
      </c>
      <c r="C456" s="171" t="s">
        <v>3018</v>
      </c>
      <c r="D456" s="172" t="s">
        <v>2736</v>
      </c>
      <c r="E456" s="173">
        <v>1</v>
      </c>
      <c r="F456" s="174"/>
      <c r="G456" s="175">
        <f t="shared" si="11"/>
        <v>0</v>
      </c>
    </row>
    <row r="457" spans="1:7" s="176" customFormat="1" ht="180" outlineLevel="2" x14ac:dyDescent="0.2">
      <c r="A457" s="169">
        <v>68</v>
      </c>
      <c r="B457" s="170" t="s">
        <v>3055</v>
      </c>
      <c r="C457" s="171" t="s">
        <v>3019</v>
      </c>
      <c r="D457" s="172" t="s">
        <v>2736</v>
      </c>
      <c r="E457" s="173">
        <v>1</v>
      </c>
      <c r="F457" s="174"/>
      <c r="G457" s="175">
        <f t="shared" si="11"/>
        <v>0</v>
      </c>
    </row>
    <row r="458" spans="1:7" s="176" customFormat="1" ht="24" outlineLevel="2" x14ac:dyDescent="0.2">
      <c r="A458" s="169">
        <v>69</v>
      </c>
      <c r="B458" s="170" t="s">
        <v>3055</v>
      </c>
      <c r="C458" s="171" t="s">
        <v>3020</v>
      </c>
      <c r="D458" s="172" t="s">
        <v>2736</v>
      </c>
      <c r="E458" s="173">
        <v>1</v>
      </c>
      <c r="F458" s="174"/>
      <c r="G458" s="175">
        <f t="shared" si="11"/>
        <v>0</v>
      </c>
    </row>
    <row r="459" spans="1:7" s="176" customFormat="1" ht="24" outlineLevel="2" x14ac:dyDescent="0.2">
      <c r="A459" s="169">
        <v>70</v>
      </c>
      <c r="B459" s="170" t="s">
        <v>3055</v>
      </c>
      <c r="C459" s="171" t="s">
        <v>3021</v>
      </c>
      <c r="D459" s="172" t="s">
        <v>2736</v>
      </c>
      <c r="E459" s="173">
        <v>1</v>
      </c>
      <c r="F459" s="174"/>
      <c r="G459" s="175">
        <f t="shared" si="11"/>
        <v>0</v>
      </c>
    </row>
    <row r="460" spans="1:7" s="176" customFormat="1" ht="72" outlineLevel="2" x14ac:dyDescent="0.2">
      <c r="A460" s="169">
        <v>71</v>
      </c>
      <c r="B460" s="170" t="s">
        <v>3055</v>
      </c>
      <c r="C460" s="171" t="s">
        <v>3022</v>
      </c>
      <c r="D460" s="172" t="s">
        <v>2736</v>
      </c>
      <c r="E460" s="173">
        <v>1</v>
      </c>
      <c r="F460" s="174"/>
      <c r="G460" s="175">
        <f t="shared" si="11"/>
        <v>0</v>
      </c>
    </row>
    <row r="461" spans="1:7" s="176" customFormat="1" ht="60" outlineLevel="2" x14ac:dyDescent="0.2">
      <c r="A461" s="169">
        <v>72</v>
      </c>
      <c r="B461" s="170" t="s">
        <v>3055</v>
      </c>
      <c r="C461" s="171" t="s">
        <v>3056</v>
      </c>
      <c r="D461" s="172" t="s">
        <v>2736</v>
      </c>
      <c r="E461" s="173">
        <v>3</v>
      </c>
      <c r="F461" s="174"/>
      <c r="G461" s="175">
        <f t="shared" si="11"/>
        <v>0</v>
      </c>
    </row>
    <row r="462" spans="1:7" s="176" customFormat="1" ht="60" outlineLevel="2" x14ac:dyDescent="0.2">
      <c r="A462" s="169">
        <v>73</v>
      </c>
      <c r="B462" s="170" t="s">
        <v>3055</v>
      </c>
      <c r="C462" s="171" t="s">
        <v>3057</v>
      </c>
      <c r="D462" s="172" t="s">
        <v>2736</v>
      </c>
      <c r="E462" s="173">
        <v>6</v>
      </c>
      <c r="F462" s="174"/>
      <c r="G462" s="175">
        <f t="shared" si="11"/>
        <v>0</v>
      </c>
    </row>
    <row r="463" spans="1:7" s="176" customFormat="1" ht="12" outlineLevel="2" x14ac:dyDescent="0.2">
      <c r="A463" s="169">
        <v>74</v>
      </c>
      <c r="B463" s="170" t="s">
        <v>3055</v>
      </c>
      <c r="C463" s="171" t="s">
        <v>3058</v>
      </c>
      <c r="D463" s="172" t="s">
        <v>2736</v>
      </c>
      <c r="E463" s="173">
        <v>6</v>
      </c>
      <c r="F463" s="174"/>
      <c r="G463" s="175">
        <f t="shared" si="11"/>
        <v>0</v>
      </c>
    </row>
    <row r="464" spans="1:7" s="176" customFormat="1" ht="48" outlineLevel="2" x14ac:dyDescent="0.2">
      <c r="A464" s="169">
        <v>75</v>
      </c>
      <c r="B464" s="170" t="s">
        <v>3055</v>
      </c>
      <c r="C464" s="171" t="s">
        <v>3059</v>
      </c>
      <c r="D464" s="172" t="s">
        <v>2736</v>
      </c>
      <c r="E464" s="173">
        <v>2</v>
      </c>
      <c r="F464" s="174"/>
      <c r="G464" s="175">
        <f t="shared" si="11"/>
        <v>0</v>
      </c>
    </row>
    <row r="465" spans="1:7" s="176" customFormat="1" ht="36" outlineLevel="2" x14ac:dyDescent="0.2">
      <c r="A465" s="169">
        <v>76</v>
      </c>
      <c r="B465" s="170" t="s">
        <v>3055</v>
      </c>
      <c r="C465" s="171" t="s">
        <v>3060</v>
      </c>
      <c r="D465" s="172" t="s">
        <v>2736</v>
      </c>
      <c r="E465" s="173">
        <v>1</v>
      </c>
      <c r="F465" s="174"/>
      <c r="G465" s="175">
        <f t="shared" si="11"/>
        <v>0</v>
      </c>
    </row>
    <row r="466" spans="1:7" s="176" customFormat="1" ht="12" outlineLevel="2" x14ac:dyDescent="0.2">
      <c r="A466" s="169">
        <v>77</v>
      </c>
      <c r="B466" s="170" t="s">
        <v>3055</v>
      </c>
      <c r="C466" s="171" t="s">
        <v>3034</v>
      </c>
      <c r="D466" s="172" t="s">
        <v>2736</v>
      </c>
      <c r="E466" s="173">
        <v>1</v>
      </c>
      <c r="F466" s="174"/>
      <c r="G466" s="175">
        <f t="shared" si="11"/>
        <v>0</v>
      </c>
    </row>
    <row r="467" spans="1:7" s="176" customFormat="1" ht="12" outlineLevel="2" x14ac:dyDescent="0.2">
      <c r="A467" s="169">
        <v>78</v>
      </c>
      <c r="B467" s="170" t="s">
        <v>3055</v>
      </c>
      <c r="C467" s="171" t="s">
        <v>3035</v>
      </c>
      <c r="D467" s="172" t="s">
        <v>2736</v>
      </c>
      <c r="E467" s="173">
        <v>1</v>
      </c>
      <c r="F467" s="174"/>
      <c r="G467" s="175">
        <f t="shared" si="11"/>
        <v>0</v>
      </c>
    </row>
    <row r="468" spans="1:7" s="176" customFormat="1" ht="12" outlineLevel="2" x14ac:dyDescent="0.2">
      <c r="A468" s="169">
        <v>79</v>
      </c>
      <c r="B468" s="170" t="s">
        <v>3055</v>
      </c>
      <c r="C468" s="171" t="s">
        <v>3036</v>
      </c>
      <c r="D468" s="172" t="s">
        <v>2736</v>
      </c>
      <c r="E468" s="173">
        <v>1</v>
      </c>
      <c r="F468" s="174"/>
      <c r="G468" s="175">
        <f t="shared" si="11"/>
        <v>0</v>
      </c>
    </row>
    <row r="469" spans="1:7" s="176" customFormat="1" ht="12" outlineLevel="2" x14ac:dyDescent="0.2">
      <c r="A469" s="169">
        <v>80</v>
      </c>
      <c r="B469" s="170" t="s">
        <v>3055</v>
      </c>
      <c r="C469" s="171" t="s">
        <v>3037</v>
      </c>
      <c r="D469" s="172" t="s">
        <v>2736</v>
      </c>
      <c r="E469" s="173">
        <v>1</v>
      </c>
      <c r="F469" s="174"/>
      <c r="G469" s="175">
        <f t="shared" si="11"/>
        <v>0</v>
      </c>
    </row>
    <row r="470" spans="1:7" s="176" customFormat="1" ht="24" outlineLevel="2" x14ac:dyDescent="0.2">
      <c r="A470" s="169">
        <v>81</v>
      </c>
      <c r="B470" s="170" t="s">
        <v>3055</v>
      </c>
      <c r="C470" s="171" t="s">
        <v>3042</v>
      </c>
      <c r="D470" s="172" t="s">
        <v>2736</v>
      </c>
      <c r="E470" s="173">
        <v>5</v>
      </c>
      <c r="F470" s="174"/>
      <c r="G470" s="175">
        <f t="shared" si="11"/>
        <v>0</v>
      </c>
    </row>
    <row r="471" spans="1:7" s="176" customFormat="1" ht="12" outlineLevel="2" x14ac:dyDescent="0.2">
      <c r="A471" s="169">
        <v>82</v>
      </c>
      <c r="B471" s="170" t="s">
        <v>3055</v>
      </c>
      <c r="C471" s="171" t="s">
        <v>3046</v>
      </c>
      <c r="D471" s="172" t="s">
        <v>3</v>
      </c>
      <c r="E471" s="173">
        <v>52</v>
      </c>
      <c r="F471" s="174"/>
      <c r="G471" s="175">
        <f t="shared" si="11"/>
        <v>0</v>
      </c>
    </row>
    <row r="472" spans="1:7" s="176" customFormat="1" ht="12" outlineLevel="2" x14ac:dyDescent="0.2">
      <c r="A472" s="169">
        <v>83</v>
      </c>
      <c r="B472" s="170" t="s">
        <v>3055</v>
      </c>
      <c r="C472" s="171" t="s">
        <v>3047</v>
      </c>
      <c r="D472" s="172" t="s">
        <v>3</v>
      </c>
      <c r="E472" s="173">
        <v>198</v>
      </c>
      <c r="F472" s="174"/>
      <c r="G472" s="175">
        <f t="shared" si="11"/>
        <v>0</v>
      </c>
    </row>
    <row r="473" spans="1:7" s="176" customFormat="1" ht="12" outlineLevel="2" x14ac:dyDescent="0.2">
      <c r="A473" s="169">
        <v>84</v>
      </c>
      <c r="B473" s="170" t="s">
        <v>3055</v>
      </c>
      <c r="C473" s="171" t="s">
        <v>3048</v>
      </c>
      <c r="D473" s="172" t="s">
        <v>3</v>
      </c>
      <c r="E473" s="173">
        <v>260</v>
      </c>
      <c r="F473" s="174"/>
      <c r="G473" s="175">
        <f t="shared" si="11"/>
        <v>0</v>
      </c>
    </row>
    <row r="474" spans="1:7" s="176" customFormat="1" ht="12" outlineLevel="2" x14ac:dyDescent="0.2">
      <c r="A474" s="169">
        <v>85</v>
      </c>
      <c r="B474" s="170" t="s">
        <v>3055</v>
      </c>
      <c r="C474" s="171" t="s">
        <v>2750</v>
      </c>
      <c r="D474" s="172" t="s">
        <v>3</v>
      </c>
      <c r="E474" s="173">
        <v>20</v>
      </c>
      <c r="F474" s="174"/>
      <c r="G474" s="175">
        <f t="shared" si="11"/>
        <v>0</v>
      </c>
    </row>
    <row r="475" spans="1:7" s="176" customFormat="1" ht="12" outlineLevel="2" x14ac:dyDescent="0.2">
      <c r="A475" s="169">
        <v>86</v>
      </c>
      <c r="B475" s="170" t="s">
        <v>3055</v>
      </c>
      <c r="C475" s="171" t="s">
        <v>3050</v>
      </c>
      <c r="D475" s="172" t="s">
        <v>3</v>
      </c>
      <c r="E475" s="173">
        <v>20</v>
      </c>
      <c r="F475" s="174"/>
      <c r="G475" s="175">
        <f t="shared" si="11"/>
        <v>0</v>
      </c>
    </row>
    <row r="476" spans="1:7" s="176" customFormat="1" ht="12" outlineLevel="2" x14ac:dyDescent="0.2">
      <c r="A476" s="169">
        <v>87</v>
      </c>
      <c r="B476" s="170" t="s">
        <v>3055</v>
      </c>
      <c r="C476" s="171" t="s">
        <v>3052</v>
      </c>
      <c r="D476" s="172" t="s">
        <v>3</v>
      </c>
      <c r="E476" s="173">
        <v>300</v>
      </c>
      <c r="F476" s="174"/>
      <c r="G476" s="175">
        <f t="shared" si="11"/>
        <v>0</v>
      </c>
    </row>
    <row r="477" spans="1:7" s="176" customFormat="1" ht="12" outlineLevel="2" x14ac:dyDescent="0.2">
      <c r="A477" s="169">
        <v>88</v>
      </c>
      <c r="B477" s="170" t="s">
        <v>3055</v>
      </c>
      <c r="C477" s="171" t="s">
        <v>3053</v>
      </c>
      <c r="D477" s="172" t="s">
        <v>3</v>
      </c>
      <c r="E477" s="173">
        <v>300</v>
      </c>
      <c r="F477" s="174"/>
      <c r="G477" s="175">
        <f t="shared" si="11"/>
        <v>0</v>
      </c>
    </row>
    <row r="478" spans="1:7" s="176" customFormat="1" ht="24" outlineLevel="2" x14ac:dyDescent="0.2">
      <c r="A478" s="169">
        <v>89</v>
      </c>
      <c r="B478" s="170" t="s">
        <v>3055</v>
      </c>
      <c r="C478" s="171" t="s">
        <v>3054</v>
      </c>
      <c r="D478" s="172" t="s">
        <v>2736</v>
      </c>
      <c r="E478" s="173">
        <v>1</v>
      </c>
      <c r="F478" s="174"/>
      <c r="G478" s="175">
        <f t="shared" si="11"/>
        <v>0</v>
      </c>
    </row>
    <row r="479" spans="1:7" s="176" customFormat="1" ht="24" outlineLevel="2" x14ac:dyDescent="0.2">
      <c r="A479" s="169">
        <v>90</v>
      </c>
      <c r="B479" s="170" t="s">
        <v>3061</v>
      </c>
      <c r="C479" s="171" t="s">
        <v>3062</v>
      </c>
      <c r="D479" s="172" t="s">
        <v>2736</v>
      </c>
      <c r="E479" s="173">
        <v>1</v>
      </c>
      <c r="F479" s="174"/>
      <c r="G479" s="175">
        <f t="shared" si="11"/>
        <v>0</v>
      </c>
    </row>
    <row r="480" spans="1:7" s="176" customFormat="1" ht="12" outlineLevel="2" x14ac:dyDescent="0.2">
      <c r="A480" s="169">
        <v>91</v>
      </c>
      <c r="B480" s="170" t="s">
        <v>3061</v>
      </c>
      <c r="C480" s="171" t="s">
        <v>2737</v>
      </c>
      <c r="D480" s="172" t="s">
        <v>2736</v>
      </c>
      <c r="E480" s="173">
        <v>1</v>
      </c>
      <c r="F480" s="174"/>
      <c r="G480" s="175">
        <f t="shared" si="11"/>
        <v>0</v>
      </c>
    </row>
    <row r="481" spans="1:7" s="176" customFormat="1" ht="12" outlineLevel="2" x14ac:dyDescent="0.2">
      <c r="A481" s="169">
        <v>92</v>
      </c>
      <c r="B481" s="170" t="s">
        <v>3061</v>
      </c>
      <c r="C481" s="171" t="s">
        <v>3006</v>
      </c>
      <c r="D481" s="172" t="s">
        <v>2736</v>
      </c>
      <c r="E481" s="173">
        <v>2</v>
      </c>
      <c r="F481" s="174"/>
      <c r="G481" s="175">
        <f t="shared" si="11"/>
        <v>0</v>
      </c>
    </row>
    <row r="482" spans="1:7" s="176" customFormat="1" ht="12" outlineLevel="2" x14ac:dyDescent="0.2">
      <c r="A482" s="169">
        <v>93</v>
      </c>
      <c r="B482" s="170" t="s">
        <v>3061</v>
      </c>
      <c r="C482" s="171" t="s">
        <v>3007</v>
      </c>
      <c r="D482" s="172" t="s">
        <v>2736</v>
      </c>
      <c r="E482" s="173">
        <v>1</v>
      </c>
      <c r="F482" s="174"/>
      <c r="G482" s="175">
        <f t="shared" si="11"/>
        <v>0</v>
      </c>
    </row>
    <row r="483" spans="1:7" s="176" customFormat="1" ht="12" outlineLevel="2" x14ac:dyDescent="0.2">
      <c r="A483" s="169">
        <v>94</v>
      </c>
      <c r="B483" s="170" t="s">
        <v>3061</v>
      </c>
      <c r="C483" s="171" t="s">
        <v>3008</v>
      </c>
      <c r="D483" s="172" t="s">
        <v>2736</v>
      </c>
      <c r="E483" s="173">
        <v>1</v>
      </c>
      <c r="F483" s="174"/>
      <c r="G483" s="175">
        <f t="shared" si="11"/>
        <v>0</v>
      </c>
    </row>
    <row r="484" spans="1:7" s="176" customFormat="1" ht="24" outlineLevel="2" x14ac:dyDescent="0.2">
      <c r="A484" s="169">
        <v>95</v>
      </c>
      <c r="B484" s="170" t="s">
        <v>3061</v>
      </c>
      <c r="C484" s="171" t="s">
        <v>3009</v>
      </c>
      <c r="D484" s="172" t="s">
        <v>2736</v>
      </c>
      <c r="E484" s="173">
        <v>2</v>
      </c>
      <c r="F484" s="174"/>
      <c r="G484" s="175">
        <f t="shared" si="11"/>
        <v>0</v>
      </c>
    </row>
    <row r="485" spans="1:7" s="176" customFormat="1" ht="60" outlineLevel="2" x14ac:dyDescent="0.2">
      <c r="A485" s="169">
        <v>96</v>
      </c>
      <c r="B485" s="170" t="s">
        <v>3061</v>
      </c>
      <c r="C485" s="171" t="s">
        <v>3010</v>
      </c>
      <c r="D485" s="172" t="s">
        <v>2736</v>
      </c>
      <c r="E485" s="173">
        <v>1</v>
      </c>
      <c r="F485" s="174"/>
      <c r="G485" s="175">
        <f t="shared" si="11"/>
        <v>0</v>
      </c>
    </row>
    <row r="486" spans="1:7" s="176" customFormat="1" ht="60" outlineLevel="2" x14ac:dyDescent="0.2">
      <c r="A486" s="169">
        <v>97</v>
      </c>
      <c r="B486" s="170" t="s">
        <v>3061</v>
      </c>
      <c r="C486" s="171" t="s">
        <v>3011</v>
      </c>
      <c r="D486" s="172" t="s">
        <v>2736</v>
      </c>
      <c r="E486" s="173">
        <v>1</v>
      </c>
      <c r="F486" s="174"/>
      <c r="G486" s="175">
        <f t="shared" si="11"/>
        <v>0</v>
      </c>
    </row>
    <row r="487" spans="1:7" s="176" customFormat="1" ht="12" outlineLevel="2" x14ac:dyDescent="0.2">
      <c r="A487" s="169">
        <v>98</v>
      </c>
      <c r="B487" s="170" t="s">
        <v>3061</v>
      </c>
      <c r="C487" s="171" t="s">
        <v>3012</v>
      </c>
      <c r="D487" s="172" t="s">
        <v>2736</v>
      </c>
      <c r="E487" s="173">
        <v>1</v>
      </c>
      <c r="F487" s="174"/>
      <c r="G487" s="175">
        <f t="shared" si="11"/>
        <v>0</v>
      </c>
    </row>
    <row r="488" spans="1:7" s="176" customFormat="1" ht="24" outlineLevel="2" x14ac:dyDescent="0.2">
      <c r="A488" s="169">
        <v>99</v>
      </c>
      <c r="B488" s="170" t="s">
        <v>3061</v>
      </c>
      <c r="C488" s="171" t="s">
        <v>3013</v>
      </c>
      <c r="D488" s="172" t="s">
        <v>2736</v>
      </c>
      <c r="E488" s="173">
        <v>1</v>
      </c>
      <c r="F488" s="174"/>
      <c r="G488" s="175">
        <f t="shared" si="11"/>
        <v>0</v>
      </c>
    </row>
    <row r="489" spans="1:7" s="176" customFormat="1" ht="48" outlineLevel="2" x14ac:dyDescent="0.2">
      <c r="A489" s="169">
        <v>100</v>
      </c>
      <c r="B489" s="170" t="s">
        <v>3061</v>
      </c>
      <c r="C489" s="171" t="s">
        <v>3014</v>
      </c>
      <c r="D489" s="172" t="s">
        <v>2736</v>
      </c>
      <c r="E489" s="173">
        <v>2</v>
      </c>
      <c r="F489" s="174"/>
      <c r="G489" s="175">
        <f t="shared" si="11"/>
        <v>0</v>
      </c>
    </row>
    <row r="490" spans="1:7" s="176" customFormat="1" ht="24" outlineLevel="2" x14ac:dyDescent="0.2">
      <c r="A490" s="169">
        <v>101</v>
      </c>
      <c r="B490" s="170" t="s">
        <v>3061</v>
      </c>
      <c r="C490" s="171" t="s">
        <v>3015</v>
      </c>
      <c r="D490" s="172" t="s">
        <v>2736</v>
      </c>
      <c r="E490" s="173">
        <v>1</v>
      </c>
      <c r="F490" s="174"/>
      <c r="G490" s="175">
        <f t="shared" si="11"/>
        <v>0</v>
      </c>
    </row>
    <row r="491" spans="1:7" s="176" customFormat="1" ht="24" outlineLevel="2" x14ac:dyDescent="0.2">
      <c r="A491" s="169">
        <v>102</v>
      </c>
      <c r="B491" s="170" t="s">
        <v>3061</v>
      </c>
      <c r="C491" s="171" t="s">
        <v>3018</v>
      </c>
      <c r="D491" s="172" t="s">
        <v>2736</v>
      </c>
      <c r="E491" s="173">
        <v>1</v>
      </c>
      <c r="F491" s="174"/>
      <c r="G491" s="175">
        <f t="shared" si="11"/>
        <v>0</v>
      </c>
    </row>
    <row r="492" spans="1:7" s="176" customFormat="1" ht="180" outlineLevel="2" x14ac:dyDescent="0.2">
      <c r="A492" s="169">
        <v>103</v>
      </c>
      <c r="B492" s="170" t="s">
        <v>3061</v>
      </c>
      <c r="C492" s="171" t="s">
        <v>3019</v>
      </c>
      <c r="D492" s="172" t="s">
        <v>2736</v>
      </c>
      <c r="E492" s="173">
        <v>1</v>
      </c>
      <c r="F492" s="174"/>
      <c r="G492" s="175">
        <f t="shared" si="11"/>
        <v>0</v>
      </c>
    </row>
    <row r="493" spans="1:7" s="176" customFormat="1" ht="24" outlineLevel="2" x14ac:dyDescent="0.2">
      <c r="A493" s="169">
        <v>104</v>
      </c>
      <c r="B493" s="170" t="s">
        <v>3061</v>
      </c>
      <c r="C493" s="171" t="s">
        <v>3021</v>
      </c>
      <c r="D493" s="172" t="s">
        <v>2736</v>
      </c>
      <c r="E493" s="173">
        <v>1</v>
      </c>
      <c r="F493" s="174"/>
      <c r="G493" s="175">
        <f t="shared" si="11"/>
        <v>0</v>
      </c>
    </row>
    <row r="494" spans="1:7" s="176" customFormat="1" ht="72" outlineLevel="2" x14ac:dyDescent="0.2">
      <c r="A494" s="169">
        <v>105</v>
      </c>
      <c r="B494" s="170" t="s">
        <v>3061</v>
      </c>
      <c r="C494" s="171" t="s">
        <v>3022</v>
      </c>
      <c r="D494" s="172" t="s">
        <v>2736</v>
      </c>
      <c r="E494" s="173">
        <v>1</v>
      </c>
      <c r="F494" s="174"/>
      <c r="G494" s="175">
        <f t="shared" si="11"/>
        <v>0</v>
      </c>
    </row>
    <row r="495" spans="1:7" s="176" customFormat="1" ht="60" outlineLevel="2" x14ac:dyDescent="0.2">
      <c r="A495" s="169">
        <v>106</v>
      </c>
      <c r="B495" s="170" t="s">
        <v>3061</v>
      </c>
      <c r="C495" s="171" t="s">
        <v>3056</v>
      </c>
      <c r="D495" s="172" t="s">
        <v>2736</v>
      </c>
      <c r="E495" s="173">
        <v>1</v>
      </c>
      <c r="F495" s="174"/>
      <c r="G495" s="175">
        <f t="shared" si="11"/>
        <v>0</v>
      </c>
    </row>
    <row r="496" spans="1:7" s="176" customFormat="1" ht="48" outlineLevel="2" x14ac:dyDescent="0.2">
      <c r="A496" s="169">
        <v>107</v>
      </c>
      <c r="B496" s="170" t="s">
        <v>3061</v>
      </c>
      <c r="C496" s="171" t="s">
        <v>3063</v>
      </c>
      <c r="D496" s="172" t="s">
        <v>2736</v>
      </c>
      <c r="E496" s="173">
        <v>2</v>
      </c>
      <c r="F496" s="174"/>
      <c r="G496" s="175">
        <f t="shared" si="11"/>
        <v>0</v>
      </c>
    </row>
    <row r="497" spans="1:7" s="176" customFormat="1" ht="12" outlineLevel="2" x14ac:dyDescent="0.2">
      <c r="A497" s="169">
        <v>108</v>
      </c>
      <c r="B497" s="170" t="s">
        <v>3061</v>
      </c>
      <c r="C497" s="171" t="s">
        <v>3064</v>
      </c>
      <c r="D497" s="172" t="s">
        <v>2736</v>
      </c>
      <c r="E497" s="173">
        <v>2</v>
      </c>
      <c r="F497" s="174"/>
      <c r="G497" s="175">
        <f t="shared" si="11"/>
        <v>0</v>
      </c>
    </row>
    <row r="498" spans="1:7" s="176" customFormat="1" ht="24" outlineLevel="2" x14ac:dyDescent="0.2">
      <c r="A498" s="169">
        <v>109</v>
      </c>
      <c r="B498" s="170" t="s">
        <v>3061</v>
      </c>
      <c r="C498" s="171" t="s">
        <v>3029</v>
      </c>
      <c r="D498" s="172" t="s">
        <v>2736</v>
      </c>
      <c r="E498" s="173">
        <v>1</v>
      </c>
      <c r="F498" s="174"/>
      <c r="G498" s="175">
        <f t="shared" si="11"/>
        <v>0</v>
      </c>
    </row>
    <row r="499" spans="1:7" s="176" customFormat="1" ht="72" outlineLevel="2" x14ac:dyDescent="0.2">
      <c r="A499" s="169">
        <v>110</v>
      </c>
      <c r="B499" s="170" t="s">
        <v>3061</v>
      </c>
      <c r="C499" s="171" t="s">
        <v>3065</v>
      </c>
      <c r="D499" s="172" t="s">
        <v>2736</v>
      </c>
      <c r="E499" s="173">
        <v>1</v>
      </c>
      <c r="F499" s="174"/>
      <c r="G499" s="175">
        <f t="shared" si="11"/>
        <v>0</v>
      </c>
    </row>
    <row r="500" spans="1:7" s="176" customFormat="1" ht="24" outlineLevel="2" x14ac:dyDescent="0.2">
      <c r="A500" s="169">
        <v>111</v>
      </c>
      <c r="B500" s="170" t="s">
        <v>3061</v>
      </c>
      <c r="C500" s="171" t="s">
        <v>3031</v>
      </c>
      <c r="D500" s="172" t="s">
        <v>2736</v>
      </c>
      <c r="E500" s="173">
        <v>1</v>
      </c>
      <c r="F500" s="174"/>
      <c r="G500" s="175">
        <f t="shared" si="11"/>
        <v>0</v>
      </c>
    </row>
    <row r="501" spans="1:7" s="176" customFormat="1" ht="12" outlineLevel="2" x14ac:dyDescent="0.2">
      <c r="A501" s="169">
        <v>112</v>
      </c>
      <c r="B501" s="170" t="s">
        <v>3061</v>
      </c>
      <c r="C501" s="171" t="s">
        <v>3034</v>
      </c>
      <c r="D501" s="172" t="s">
        <v>2736</v>
      </c>
      <c r="E501" s="173">
        <v>1</v>
      </c>
      <c r="F501" s="174"/>
      <c r="G501" s="175">
        <f t="shared" si="11"/>
        <v>0</v>
      </c>
    </row>
    <row r="502" spans="1:7" s="176" customFormat="1" ht="12" outlineLevel="2" x14ac:dyDescent="0.2">
      <c r="A502" s="169">
        <v>113</v>
      </c>
      <c r="B502" s="170" t="s">
        <v>3061</v>
      </c>
      <c r="C502" s="171" t="s">
        <v>3035</v>
      </c>
      <c r="D502" s="172" t="s">
        <v>2736</v>
      </c>
      <c r="E502" s="173">
        <v>1</v>
      </c>
      <c r="F502" s="174"/>
      <c r="G502" s="175">
        <f t="shared" si="11"/>
        <v>0</v>
      </c>
    </row>
    <row r="503" spans="1:7" s="176" customFormat="1" ht="12" outlineLevel="2" x14ac:dyDescent="0.2">
      <c r="A503" s="169">
        <v>114</v>
      </c>
      <c r="B503" s="170" t="s">
        <v>3061</v>
      </c>
      <c r="C503" s="171" t="s">
        <v>3036</v>
      </c>
      <c r="D503" s="172" t="s">
        <v>2736</v>
      </c>
      <c r="E503" s="173">
        <v>1</v>
      </c>
      <c r="F503" s="174"/>
      <c r="G503" s="175">
        <f t="shared" si="11"/>
        <v>0</v>
      </c>
    </row>
    <row r="504" spans="1:7" s="176" customFormat="1" ht="12" outlineLevel="2" x14ac:dyDescent="0.2">
      <c r="A504" s="169">
        <v>115</v>
      </c>
      <c r="B504" s="170" t="s">
        <v>3061</v>
      </c>
      <c r="C504" s="171" t="s">
        <v>3037</v>
      </c>
      <c r="D504" s="172" t="s">
        <v>2736</v>
      </c>
      <c r="E504" s="173">
        <v>1</v>
      </c>
      <c r="F504" s="174"/>
      <c r="G504" s="175">
        <f t="shared" si="11"/>
        <v>0</v>
      </c>
    </row>
    <row r="505" spans="1:7" s="176" customFormat="1" ht="24" outlineLevel="2" x14ac:dyDescent="0.2">
      <c r="A505" s="169">
        <v>116</v>
      </c>
      <c r="B505" s="170" t="s">
        <v>3061</v>
      </c>
      <c r="C505" s="171" t="s">
        <v>3039</v>
      </c>
      <c r="D505" s="172" t="s">
        <v>2736</v>
      </c>
      <c r="E505" s="173">
        <v>1</v>
      </c>
      <c r="F505" s="174"/>
      <c r="G505" s="175">
        <f t="shared" si="11"/>
        <v>0</v>
      </c>
    </row>
    <row r="506" spans="1:7" s="176" customFormat="1" ht="24" outlineLevel="2" x14ac:dyDescent="0.2">
      <c r="A506" s="169">
        <v>117</v>
      </c>
      <c r="B506" s="170" t="s">
        <v>3061</v>
      </c>
      <c r="C506" s="171" t="s">
        <v>3044</v>
      </c>
      <c r="D506" s="172" t="s">
        <v>2736</v>
      </c>
      <c r="E506" s="173">
        <v>3</v>
      </c>
      <c r="F506" s="174"/>
      <c r="G506" s="175">
        <f t="shared" si="11"/>
        <v>0</v>
      </c>
    </row>
    <row r="507" spans="1:7" s="176" customFormat="1" ht="12" outlineLevel="2" x14ac:dyDescent="0.2">
      <c r="A507" s="169">
        <v>118</v>
      </c>
      <c r="B507" s="170" t="s">
        <v>3061</v>
      </c>
      <c r="C507" s="171" t="s">
        <v>3045</v>
      </c>
      <c r="D507" s="172" t="s">
        <v>2736</v>
      </c>
      <c r="E507" s="173">
        <v>1</v>
      </c>
      <c r="F507" s="174"/>
      <c r="G507" s="175">
        <f t="shared" si="11"/>
        <v>0</v>
      </c>
    </row>
    <row r="508" spans="1:7" s="176" customFormat="1" ht="12" outlineLevel="2" x14ac:dyDescent="0.2">
      <c r="A508" s="169">
        <v>119</v>
      </c>
      <c r="B508" s="170" t="s">
        <v>3061</v>
      </c>
      <c r="C508" s="171" t="s">
        <v>3046</v>
      </c>
      <c r="D508" s="172" t="s">
        <v>3</v>
      </c>
      <c r="E508" s="173">
        <v>26</v>
      </c>
      <c r="F508" s="174"/>
      <c r="G508" s="175">
        <f t="shared" si="11"/>
        <v>0</v>
      </c>
    </row>
    <row r="509" spans="1:7" s="176" customFormat="1" ht="12" outlineLevel="2" x14ac:dyDescent="0.2">
      <c r="A509" s="169">
        <v>120</v>
      </c>
      <c r="B509" s="170" t="s">
        <v>3061</v>
      </c>
      <c r="C509" s="171" t="s">
        <v>3047</v>
      </c>
      <c r="D509" s="172" t="s">
        <v>3</v>
      </c>
      <c r="E509" s="173">
        <v>64</v>
      </c>
      <c r="F509" s="174"/>
      <c r="G509" s="175">
        <f t="shared" si="11"/>
        <v>0</v>
      </c>
    </row>
    <row r="510" spans="1:7" s="176" customFormat="1" ht="12" outlineLevel="2" x14ac:dyDescent="0.2">
      <c r="A510" s="169">
        <v>121</v>
      </c>
      <c r="B510" s="170" t="s">
        <v>3061</v>
      </c>
      <c r="C510" s="171" t="s">
        <v>3048</v>
      </c>
      <c r="D510" s="172" t="s">
        <v>3</v>
      </c>
      <c r="E510" s="173">
        <v>50</v>
      </c>
      <c r="F510" s="174"/>
      <c r="G510" s="175">
        <f t="shared" si="11"/>
        <v>0</v>
      </c>
    </row>
    <row r="511" spans="1:7" s="176" customFormat="1" ht="12" outlineLevel="2" x14ac:dyDescent="0.2">
      <c r="A511" s="169">
        <v>122</v>
      </c>
      <c r="B511" s="170" t="s">
        <v>3061</v>
      </c>
      <c r="C511" s="171" t="s">
        <v>3049</v>
      </c>
      <c r="D511" s="172" t="s">
        <v>3</v>
      </c>
      <c r="E511" s="173">
        <v>64</v>
      </c>
      <c r="F511" s="174"/>
      <c r="G511" s="175">
        <f t="shared" si="11"/>
        <v>0</v>
      </c>
    </row>
    <row r="512" spans="1:7" s="176" customFormat="1" ht="12" outlineLevel="2" x14ac:dyDescent="0.2">
      <c r="A512" s="169">
        <v>123</v>
      </c>
      <c r="B512" s="170" t="s">
        <v>3061</v>
      </c>
      <c r="C512" s="171" t="s">
        <v>2750</v>
      </c>
      <c r="D512" s="172" t="s">
        <v>3</v>
      </c>
      <c r="E512" s="173">
        <v>70</v>
      </c>
      <c r="F512" s="174"/>
      <c r="G512" s="175">
        <f t="shared" si="11"/>
        <v>0</v>
      </c>
    </row>
    <row r="513" spans="1:7" s="176" customFormat="1" ht="12" outlineLevel="2" x14ac:dyDescent="0.2">
      <c r="A513" s="169">
        <v>124</v>
      </c>
      <c r="B513" s="170" t="s">
        <v>3061</v>
      </c>
      <c r="C513" s="171" t="s">
        <v>3050</v>
      </c>
      <c r="D513" s="172" t="s">
        <v>3</v>
      </c>
      <c r="E513" s="173">
        <v>20</v>
      </c>
      <c r="F513" s="174"/>
      <c r="G513" s="175">
        <f t="shared" si="11"/>
        <v>0</v>
      </c>
    </row>
    <row r="514" spans="1:7" s="176" customFormat="1" ht="12" outlineLevel="2" x14ac:dyDescent="0.2">
      <c r="A514" s="169">
        <v>125</v>
      </c>
      <c r="B514" s="170" t="s">
        <v>3061</v>
      </c>
      <c r="C514" s="171" t="s">
        <v>3066</v>
      </c>
      <c r="D514" s="172" t="s">
        <v>2736</v>
      </c>
      <c r="E514" s="173">
        <v>1</v>
      </c>
      <c r="F514" s="174"/>
      <c r="G514" s="175">
        <f t="shared" si="11"/>
        <v>0</v>
      </c>
    </row>
    <row r="515" spans="1:7" s="176" customFormat="1" ht="12" outlineLevel="2" x14ac:dyDescent="0.2">
      <c r="A515" s="169">
        <v>126</v>
      </c>
      <c r="B515" s="170" t="s">
        <v>3061</v>
      </c>
      <c r="C515" s="171" t="s">
        <v>3052</v>
      </c>
      <c r="D515" s="172" t="s">
        <v>3</v>
      </c>
      <c r="E515" s="173">
        <v>150</v>
      </c>
      <c r="F515" s="174"/>
      <c r="G515" s="175">
        <f t="shared" si="11"/>
        <v>0</v>
      </c>
    </row>
    <row r="516" spans="1:7" s="176" customFormat="1" ht="12" outlineLevel="2" x14ac:dyDescent="0.2">
      <c r="A516" s="169">
        <v>127</v>
      </c>
      <c r="B516" s="170" t="s">
        <v>3061</v>
      </c>
      <c r="C516" s="171" t="s">
        <v>3053</v>
      </c>
      <c r="D516" s="172" t="s">
        <v>3</v>
      </c>
      <c r="E516" s="173">
        <v>150</v>
      </c>
      <c r="F516" s="174"/>
      <c r="G516" s="175">
        <f t="shared" si="11"/>
        <v>0</v>
      </c>
    </row>
    <row r="517" spans="1:7" s="176" customFormat="1" ht="24" outlineLevel="2" x14ac:dyDescent="0.2">
      <c r="A517" s="169">
        <v>128</v>
      </c>
      <c r="B517" s="170" t="s">
        <v>3061</v>
      </c>
      <c r="C517" s="171" t="s">
        <v>3054</v>
      </c>
      <c r="D517" s="172" t="s">
        <v>2736</v>
      </c>
      <c r="E517" s="173">
        <v>1</v>
      </c>
      <c r="F517" s="174"/>
      <c r="G517" s="175">
        <f t="shared" si="11"/>
        <v>0</v>
      </c>
    </row>
    <row r="518" spans="1:7" s="176" customFormat="1" ht="24" outlineLevel="2" x14ac:dyDescent="0.2">
      <c r="A518" s="169">
        <v>129</v>
      </c>
      <c r="B518" s="170" t="s">
        <v>3067</v>
      </c>
      <c r="C518" s="171" t="s">
        <v>3068</v>
      </c>
      <c r="D518" s="172" t="s">
        <v>2736</v>
      </c>
      <c r="E518" s="173">
        <v>1</v>
      </c>
      <c r="F518" s="174"/>
      <c r="G518" s="175">
        <f t="shared" ref="G518:G560" si="12">ROUND(E518*F518,2)</f>
        <v>0</v>
      </c>
    </row>
    <row r="519" spans="1:7" s="176" customFormat="1" ht="12" outlineLevel="2" x14ac:dyDescent="0.2">
      <c r="A519" s="169">
        <v>130</v>
      </c>
      <c r="B519" s="170" t="s">
        <v>3067</v>
      </c>
      <c r="C519" s="171" t="s">
        <v>3007</v>
      </c>
      <c r="D519" s="172" t="s">
        <v>2736</v>
      </c>
      <c r="E519" s="173">
        <v>1</v>
      </c>
      <c r="F519" s="174"/>
      <c r="G519" s="175">
        <f t="shared" si="12"/>
        <v>0</v>
      </c>
    </row>
    <row r="520" spans="1:7" s="176" customFormat="1" ht="24" outlineLevel="2" x14ac:dyDescent="0.2">
      <c r="A520" s="169">
        <v>131</v>
      </c>
      <c r="B520" s="170" t="s">
        <v>3067</v>
      </c>
      <c r="C520" s="171" t="s">
        <v>3018</v>
      </c>
      <c r="D520" s="172" t="s">
        <v>2736</v>
      </c>
      <c r="E520" s="173">
        <v>1</v>
      </c>
      <c r="F520" s="174"/>
      <c r="G520" s="175">
        <f t="shared" si="12"/>
        <v>0</v>
      </c>
    </row>
    <row r="521" spans="1:7" s="176" customFormat="1" ht="72" outlineLevel="2" x14ac:dyDescent="0.2">
      <c r="A521" s="169">
        <v>132</v>
      </c>
      <c r="B521" s="170" t="s">
        <v>3067</v>
      </c>
      <c r="C521" s="171" t="s">
        <v>3069</v>
      </c>
      <c r="D521" s="172" t="s">
        <v>2736</v>
      </c>
      <c r="E521" s="173">
        <v>1</v>
      </c>
      <c r="F521" s="174"/>
      <c r="G521" s="175">
        <f t="shared" si="12"/>
        <v>0</v>
      </c>
    </row>
    <row r="522" spans="1:7" s="176" customFormat="1" ht="48" outlineLevel="2" x14ac:dyDescent="0.2">
      <c r="A522" s="169">
        <v>133</v>
      </c>
      <c r="B522" s="170" t="s">
        <v>3067</v>
      </c>
      <c r="C522" s="171" t="s">
        <v>3063</v>
      </c>
      <c r="D522" s="172" t="s">
        <v>2736</v>
      </c>
      <c r="E522" s="173">
        <v>2</v>
      </c>
      <c r="F522" s="174"/>
      <c r="G522" s="175">
        <f t="shared" si="12"/>
        <v>0</v>
      </c>
    </row>
    <row r="523" spans="1:7" s="176" customFormat="1" ht="12" outlineLevel="2" x14ac:dyDescent="0.2">
      <c r="A523" s="169">
        <v>134</v>
      </c>
      <c r="B523" s="170" t="s">
        <v>3067</v>
      </c>
      <c r="C523" s="171" t="s">
        <v>3064</v>
      </c>
      <c r="D523" s="172" t="s">
        <v>2736</v>
      </c>
      <c r="E523" s="173">
        <v>2</v>
      </c>
      <c r="F523" s="174"/>
      <c r="G523" s="175">
        <f t="shared" si="12"/>
        <v>0</v>
      </c>
    </row>
    <row r="524" spans="1:7" s="176" customFormat="1" ht="24" outlineLevel="2" x14ac:dyDescent="0.2">
      <c r="A524" s="169">
        <v>135</v>
      </c>
      <c r="B524" s="170" t="s">
        <v>3067</v>
      </c>
      <c r="C524" s="171" t="s">
        <v>3070</v>
      </c>
      <c r="D524" s="172" t="s">
        <v>2736</v>
      </c>
      <c r="E524" s="173">
        <v>1</v>
      </c>
      <c r="F524" s="174"/>
      <c r="G524" s="175">
        <f t="shared" si="12"/>
        <v>0</v>
      </c>
    </row>
    <row r="525" spans="1:7" s="176" customFormat="1" ht="12" outlineLevel="2" x14ac:dyDescent="0.2">
      <c r="A525" s="169">
        <v>136</v>
      </c>
      <c r="B525" s="170" t="s">
        <v>3067</v>
      </c>
      <c r="C525" s="171" t="s">
        <v>3071</v>
      </c>
      <c r="D525" s="172" t="s">
        <v>3</v>
      </c>
      <c r="E525" s="173">
        <v>17</v>
      </c>
      <c r="F525" s="174"/>
      <c r="G525" s="175">
        <f t="shared" si="12"/>
        <v>0</v>
      </c>
    </row>
    <row r="526" spans="1:7" s="176" customFormat="1" ht="12" outlineLevel="2" x14ac:dyDescent="0.2">
      <c r="A526" s="169">
        <v>137</v>
      </c>
      <c r="B526" s="170" t="s">
        <v>3067</v>
      </c>
      <c r="C526" s="171" t="s">
        <v>3048</v>
      </c>
      <c r="D526" s="172" t="s">
        <v>3</v>
      </c>
      <c r="E526" s="173">
        <v>40</v>
      </c>
      <c r="F526" s="174"/>
      <c r="G526" s="175">
        <f t="shared" si="12"/>
        <v>0</v>
      </c>
    </row>
    <row r="527" spans="1:7" s="176" customFormat="1" ht="12" outlineLevel="2" x14ac:dyDescent="0.2">
      <c r="A527" s="169">
        <v>138</v>
      </c>
      <c r="B527" s="170" t="s">
        <v>3067</v>
      </c>
      <c r="C527" s="171" t="s">
        <v>3052</v>
      </c>
      <c r="D527" s="172" t="s">
        <v>3</v>
      </c>
      <c r="E527" s="173">
        <v>40</v>
      </c>
      <c r="F527" s="174"/>
      <c r="G527" s="175">
        <f t="shared" si="12"/>
        <v>0</v>
      </c>
    </row>
    <row r="528" spans="1:7" s="176" customFormat="1" ht="12" outlineLevel="2" x14ac:dyDescent="0.2">
      <c r="A528" s="169">
        <v>139</v>
      </c>
      <c r="B528" s="170" t="s">
        <v>3067</v>
      </c>
      <c r="C528" s="171" t="s">
        <v>3053</v>
      </c>
      <c r="D528" s="172" t="s">
        <v>3</v>
      </c>
      <c r="E528" s="173">
        <v>40</v>
      </c>
      <c r="F528" s="174"/>
      <c r="G528" s="175">
        <f t="shared" si="12"/>
        <v>0</v>
      </c>
    </row>
    <row r="529" spans="1:7" s="176" customFormat="1" ht="24" outlineLevel="2" x14ac:dyDescent="0.2">
      <c r="A529" s="169">
        <v>140</v>
      </c>
      <c r="B529" s="170" t="s">
        <v>3067</v>
      </c>
      <c r="C529" s="171" t="s">
        <v>3054</v>
      </c>
      <c r="D529" s="172" t="s">
        <v>2736</v>
      </c>
      <c r="E529" s="173">
        <v>1</v>
      </c>
      <c r="F529" s="174"/>
      <c r="G529" s="175">
        <f t="shared" si="12"/>
        <v>0</v>
      </c>
    </row>
    <row r="530" spans="1:7" s="176" customFormat="1" ht="24" outlineLevel="2" x14ac:dyDescent="0.2">
      <c r="A530" s="169">
        <v>141</v>
      </c>
      <c r="B530" s="170" t="s">
        <v>3072</v>
      </c>
      <c r="C530" s="171" t="s">
        <v>3068</v>
      </c>
      <c r="D530" s="172" t="s">
        <v>2736</v>
      </c>
      <c r="E530" s="173">
        <v>1</v>
      </c>
      <c r="F530" s="174"/>
      <c r="G530" s="175">
        <f t="shared" si="12"/>
        <v>0</v>
      </c>
    </row>
    <row r="531" spans="1:7" s="176" customFormat="1" ht="12" outlineLevel="2" x14ac:dyDescent="0.2">
      <c r="A531" s="169">
        <v>142</v>
      </c>
      <c r="B531" s="170" t="s">
        <v>3072</v>
      </c>
      <c r="C531" s="171" t="s">
        <v>3007</v>
      </c>
      <c r="D531" s="172" t="s">
        <v>2736</v>
      </c>
      <c r="E531" s="173">
        <v>1</v>
      </c>
      <c r="F531" s="174"/>
      <c r="G531" s="175">
        <f t="shared" si="12"/>
        <v>0</v>
      </c>
    </row>
    <row r="532" spans="1:7" s="176" customFormat="1" ht="24" outlineLevel="2" x14ac:dyDescent="0.2">
      <c r="A532" s="169">
        <v>143</v>
      </c>
      <c r="B532" s="170" t="s">
        <v>3072</v>
      </c>
      <c r="C532" s="171" t="s">
        <v>3021</v>
      </c>
      <c r="D532" s="172" t="s">
        <v>2736</v>
      </c>
      <c r="E532" s="173">
        <v>1</v>
      </c>
      <c r="F532" s="174"/>
      <c r="G532" s="175">
        <f t="shared" si="12"/>
        <v>0</v>
      </c>
    </row>
    <row r="533" spans="1:7" s="176" customFormat="1" ht="72" outlineLevel="2" x14ac:dyDescent="0.2">
      <c r="A533" s="169">
        <v>144</v>
      </c>
      <c r="B533" s="170" t="s">
        <v>3072</v>
      </c>
      <c r="C533" s="171" t="s">
        <v>3073</v>
      </c>
      <c r="D533" s="172" t="s">
        <v>2736</v>
      </c>
      <c r="E533" s="173">
        <v>1</v>
      </c>
      <c r="F533" s="174"/>
      <c r="G533" s="175">
        <f t="shared" si="12"/>
        <v>0</v>
      </c>
    </row>
    <row r="534" spans="1:7" s="176" customFormat="1" ht="48" outlineLevel="2" x14ac:dyDescent="0.2">
      <c r="A534" s="169">
        <v>145</v>
      </c>
      <c r="B534" s="170" t="s">
        <v>3072</v>
      </c>
      <c r="C534" s="171" t="s">
        <v>3074</v>
      </c>
      <c r="D534" s="172" t="s">
        <v>2736</v>
      </c>
      <c r="E534" s="173">
        <v>2</v>
      </c>
      <c r="F534" s="174"/>
      <c r="G534" s="175">
        <f t="shared" si="12"/>
        <v>0</v>
      </c>
    </row>
    <row r="535" spans="1:7" s="176" customFormat="1" ht="12" outlineLevel="2" x14ac:dyDescent="0.2">
      <c r="A535" s="169">
        <v>146</v>
      </c>
      <c r="B535" s="170" t="s">
        <v>3072</v>
      </c>
      <c r="C535" s="171" t="s">
        <v>3064</v>
      </c>
      <c r="D535" s="172" t="s">
        <v>2736</v>
      </c>
      <c r="E535" s="173">
        <v>2</v>
      </c>
      <c r="F535" s="174"/>
      <c r="G535" s="175">
        <f t="shared" si="12"/>
        <v>0</v>
      </c>
    </row>
    <row r="536" spans="1:7" s="176" customFormat="1" ht="24" outlineLevel="2" x14ac:dyDescent="0.2">
      <c r="A536" s="169">
        <v>147</v>
      </c>
      <c r="B536" s="170" t="s">
        <v>3072</v>
      </c>
      <c r="C536" s="171" t="s">
        <v>3029</v>
      </c>
      <c r="D536" s="172" t="s">
        <v>2736</v>
      </c>
      <c r="E536" s="173">
        <v>1</v>
      </c>
      <c r="F536" s="174"/>
      <c r="G536" s="175">
        <f t="shared" si="12"/>
        <v>0</v>
      </c>
    </row>
    <row r="537" spans="1:7" s="176" customFormat="1" ht="12" outlineLevel="2" x14ac:dyDescent="0.2">
      <c r="A537" s="169">
        <v>148</v>
      </c>
      <c r="B537" s="170" t="s">
        <v>3072</v>
      </c>
      <c r="C537" s="171" t="s">
        <v>3075</v>
      </c>
      <c r="D537" s="172" t="s">
        <v>2736</v>
      </c>
      <c r="E537" s="173">
        <v>2</v>
      </c>
      <c r="F537" s="174"/>
      <c r="G537" s="175">
        <f t="shared" si="12"/>
        <v>0</v>
      </c>
    </row>
    <row r="538" spans="1:7" s="176" customFormat="1" ht="12" outlineLevel="2" x14ac:dyDescent="0.2">
      <c r="A538" s="169">
        <v>149</v>
      </c>
      <c r="B538" s="170" t="s">
        <v>3072</v>
      </c>
      <c r="C538" s="171" t="s">
        <v>3076</v>
      </c>
      <c r="D538" s="172" t="s">
        <v>2736</v>
      </c>
      <c r="E538" s="173">
        <v>2</v>
      </c>
      <c r="F538" s="174"/>
      <c r="G538" s="175">
        <f t="shared" si="12"/>
        <v>0</v>
      </c>
    </row>
    <row r="539" spans="1:7" s="176" customFormat="1" ht="24" outlineLevel="2" x14ac:dyDescent="0.2">
      <c r="A539" s="169">
        <v>150</v>
      </c>
      <c r="B539" s="170" t="s">
        <v>3072</v>
      </c>
      <c r="C539" s="171" t="s">
        <v>3077</v>
      </c>
      <c r="D539" s="172" t="s">
        <v>2736</v>
      </c>
      <c r="E539" s="173">
        <v>1</v>
      </c>
      <c r="F539" s="174"/>
      <c r="G539" s="175">
        <f t="shared" si="12"/>
        <v>0</v>
      </c>
    </row>
    <row r="540" spans="1:7" s="176" customFormat="1" ht="12" outlineLevel="2" x14ac:dyDescent="0.2">
      <c r="A540" s="169">
        <v>151</v>
      </c>
      <c r="B540" s="170" t="s">
        <v>3072</v>
      </c>
      <c r="C540" s="171" t="s">
        <v>3034</v>
      </c>
      <c r="D540" s="172" t="s">
        <v>2736</v>
      </c>
      <c r="E540" s="173">
        <v>1</v>
      </c>
      <c r="F540" s="174"/>
      <c r="G540" s="175">
        <f t="shared" si="12"/>
        <v>0</v>
      </c>
    </row>
    <row r="541" spans="1:7" s="176" customFormat="1" ht="12" outlineLevel="2" x14ac:dyDescent="0.2">
      <c r="A541" s="169">
        <v>152</v>
      </c>
      <c r="B541" s="170" t="s">
        <v>3072</v>
      </c>
      <c r="C541" s="171" t="s">
        <v>3035</v>
      </c>
      <c r="D541" s="172" t="s">
        <v>2736</v>
      </c>
      <c r="E541" s="173">
        <v>1</v>
      </c>
      <c r="F541" s="174"/>
      <c r="G541" s="175">
        <f t="shared" si="12"/>
        <v>0</v>
      </c>
    </row>
    <row r="542" spans="1:7" s="176" customFormat="1" ht="12" outlineLevel="2" x14ac:dyDescent="0.2">
      <c r="A542" s="169">
        <v>153</v>
      </c>
      <c r="B542" s="170" t="s">
        <v>3072</v>
      </c>
      <c r="C542" s="171" t="s">
        <v>3036</v>
      </c>
      <c r="D542" s="172" t="s">
        <v>2736</v>
      </c>
      <c r="E542" s="173">
        <v>1</v>
      </c>
      <c r="F542" s="174"/>
      <c r="G542" s="175">
        <f t="shared" si="12"/>
        <v>0</v>
      </c>
    </row>
    <row r="543" spans="1:7" s="176" customFormat="1" ht="12" outlineLevel="2" x14ac:dyDescent="0.2">
      <c r="A543" s="169">
        <v>154</v>
      </c>
      <c r="B543" s="170" t="s">
        <v>3072</v>
      </c>
      <c r="C543" s="171" t="s">
        <v>3037</v>
      </c>
      <c r="D543" s="172" t="s">
        <v>2736</v>
      </c>
      <c r="E543" s="173">
        <v>1</v>
      </c>
      <c r="F543" s="174"/>
      <c r="G543" s="175">
        <f t="shared" si="12"/>
        <v>0</v>
      </c>
    </row>
    <row r="544" spans="1:7" s="176" customFormat="1" ht="48" outlineLevel="2" x14ac:dyDescent="0.2">
      <c r="A544" s="169">
        <v>155</v>
      </c>
      <c r="B544" s="170" t="s">
        <v>3072</v>
      </c>
      <c r="C544" s="171" t="s">
        <v>3078</v>
      </c>
      <c r="D544" s="172" t="s">
        <v>2736</v>
      </c>
      <c r="E544" s="173">
        <v>1</v>
      </c>
      <c r="F544" s="174"/>
      <c r="G544" s="175">
        <f t="shared" si="12"/>
        <v>0</v>
      </c>
    </row>
    <row r="545" spans="1:7" s="176" customFormat="1" ht="48" outlineLevel="2" x14ac:dyDescent="0.2">
      <c r="A545" s="169">
        <v>156</v>
      </c>
      <c r="B545" s="170" t="s">
        <v>3072</v>
      </c>
      <c r="C545" s="171" t="s">
        <v>3079</v>
      </c>
      <c r="D545" s="172" t="s">
        <v>2736</v>
      </c>
      <c r="E545" s="173">
        <v>3</v>
      </c>
      <c r="F545" s="174"/>
      <c r="G545" s="175">
        <f t="shared" si="12"/>
        <v>0</v>
      </c>
    </row>
    <row r="546" spans="1:7" s="176" customFormat="1" ht="12" outlineLevel="2" x14ac:dyDescent="0.2">
      <c r="A546" s="169">
        <v>157</v>
      </c>
      <c r="B546" s="170" t="s">
        <v>3072</v>
      </c>
      <c r="C546" s="171" t="s">
        <v>3080</v>
      </c>
      <c r="D546" s="172" t="s">
        <v>2736</v>
      </c>
      <c r="E546" s="173">
        <v>2</v>
      </c>
      <c r="F546" s="174"/>
      <c r="G546" s="175">
        <f t="shared" si="12"/>
        <v>0</v>
      </c>
    </row>
    <row r="547" spans="1:7" s="176" customFormat="1" ht="12" outlineLevel="2" x14ac:dyDescent="0.2">
      <c r="A547" s="169">
        <v>158</v>
      </c>
      <c r="B547" s="170" t="s">
        <v>3072</v>
      </c>
      <c r="C547" s="171" t="s">
        <v>3046</v>
      </c>
      <c r="D547" s="172" t="s">
        <v>3</v>
      </c>
      <c r="E547" s="173">
        <v>4</v>
      </c>
      <c r="F547" s="174"/>
      <c r="G547" s="175">
        <f t="shared" si="12"/>
        <v>0</v>
      </c>
    </row>
    <row r="548" spans="1:7" s="176" customFormat="1" ht="12" outlineLevel="2" x14ac:dyDescent="0.2">
      <c r="A548" s="169">
        <v>159</v>
      </c>
      <c r="B548" s="170" t="s">
        <v>3072</v>
      </c>
      <c r="C548" s="171" t="s">
        <v>3081</v>
      </c>
      <c r="D548" s="172" t="s">
        <v>3</v>
      </c>
      <c r="E548" s="173">
        <v>30</v>
      </c>
      <c r="F548" s="174"/>
      <c r="G548" s="175">
        <f t="shared" si="12"/>
        <v>0</v>
      </c>
    </row>
    <row r="549" spans="1:7" s="176" customFormat="1" ht="12" outlineLevel="2" x14ac:dyDescent="0.2">
      <c r="A549" s="169">
        <v>160</v>
      </c>
      <c r="B549" s="170" t="s">
        <v>3072</v>
      </c>
      <c r="C549" s="171" t="s">
        <v>3071</v>
      </c>
      <c r="D549" s="172" t="s">
        <v>3</v>
      </c>
      <c r="E549" s="173">
        <v>20</v>
      </c>
      <c r="F549" s="174"/>
      <c r="G549" s="175">
        <f t="shared" si="12"/>
        <v>0</v>
      </c>
    </row>
    <row r="550" spans="1:7" s="176" customFormat="1" ht="12" outlineLevel="2" x14ac:dyDescent="0.2">
      <c r="A550" s="169">
        <v>161</v>
      </c>
      <c r="B550" s="170" t="s">
        <v>3072</v>
      </c>
      <c r="C550" s="171" t="s">
        <v>2750</v>
      </c>
      <c r="D550" s="172" t="s">
        <v>3</v>
      </c>
      <c r="E550" s="173">
        <v>40</v>
      </c>
      <c r="F550" s="174"/>
      <c r="G550" s="175">
        <f t="shared" si="12"/>
        <v>0</v>
      </c>
    </row>
    <row r="551" spans="1:7" s="176" customFormat="1" ht="12" outlineLevel="2" x14ac:dyDescent="0.2">
      <c r="A551" s="169">
        <v>162</v>
      </c>
      <c r="B551" s="170" t="s">
        <v>3072</v>
      </c>
      <c r="C551" s="171" t="s">
        <v>3050</v>
      </c>
      <c r="D551" s="172" t="s">
        <v>3</v>
      </c>
      <c r="E551" s="173">
        <v>30</v>
      </c>
      <c r="F551" s="174"/>
      <c r="G551" s="175">
        <f t="shared" si="12"/>
        <v>0</v>
      </c>
    </row>
    <row r="552" spans="1:7" s="176" customFormat="1" ht="12" outlineLevel="2" x14ac:dyDescent="0.2">
      <c r="A552" s="169">
        <v>163</v>
      </c>
      <c r="B552" s="170" t="s">
        <v>3072</v>
      </c>
      <c r="C552" s="171" t="s">
        <v>3049</v>
      </c>
      <c r="D552" s="172" t="s">
        <v>3</v>
      </c>
      <c r="E552" s="173">
        <v>122</v>
      </c>
      <c r="F552" s="174"/>
      <c r="G552" s="175">
        <f t="shared" si="12"/>
        <v>0</v>
      </c>
    </row>
    <row r="553" spans="1:7" s="176" customFormat="1" ht="12" outlineLevel="2" x14ac:dyDescent="0.2">
      <c r="A553" s="169">
        <v>164</v>
      </c>
      <c r="B553" s="170" t="s">
        <v>3072</v>
      </c>
      <c r="C553" s="171" t="s">
        <v>3052</v>
      </c>
      <c r="D553" s="172" t="s">
        <v>3</v>
      </c>
      <c r="E553" s="173">
        <v>150</v>
      </c>
      <c r="F553" s="174"/>
      <c r="G553" s="175">
        <f t="shared" si="12"/>
        <v>0</v>
      </c>
    </row>
    <row r="554" spans="1:7" s="176" customFormat="1" ht="12" outlineLevel="2" x14ac:dyDescent="0.2">
      <c r="A554" s="169">
        <v>165</v>
      </c>
      <c r="B554" s="170" t="s">
        <v>3072</v>
      </c>
      <c r="C554" s="171" t="s">
        <v>3053</v>
      </c>
      <c r="D554" s="172" t="s">
        <v>3</v>
      </c>
      <c r="E554" s="173">
        <v>100</v>
      </c>
      <c r="F554" s="174"/>
      <c r="G554" s="175">
        <f t="shared" si="12"/>
        <v>0</v>
      </c>
    </row>
    <row r="555" spans="1:7" s="176" customFormat="1" ht="24" outlineLevel="2" x14ac:dyDescent="0.2">
      <c r="A555" s="169">
        <v>166</v>
      </c>
      <c r="B555" s="170" t="s">
        <v>3072</v>
      </c>
      <c r="C555" s="171" t="s">
        <v>3054</v>
      </c>
      <c r="D555" s="172" t="s">
        <v>2736</v>
      </c>
      <c r="E555" s="173">
        <v>1</v>
      </c>
      <c r="F555" s="174"/>
      <c r="G555" s="175">
        <f t="shared" si="12"/>
        <v>0</v>
      </c>
    </row>
    <row r="556" spans="1:7" s="176" customFormat="1" ht="12" outlineLevel="2" x14ac:dyDescent="0.2">
      <c r="A556" s="169">
        <v>167</v>
      </c>
      <c r="B556" s="170" t="s">
        <v>3082</v>
      </c>
      <c r="C556" s="171" t="s">
        <v>2774</v>
      </c>
      <c r="D556" s="172" t="s">
        <v>2736</v>
      </c>
      <c r="E556" s="173">
        <v>1</v>
      </c>
      <c r="F556" s="174"/>
      <c r="G556" s="175">
        <f t="shared" si="12"/>
        <v>0</v>
      </c>
    </row>
    <row r="557" spans="1:7" s="176" customFormat="1" ht="12" outlineLevel="2" x14ac:dyDescent="0.2">
      <c r="A557" s="169">
        <v>168</v>
      </c>
      <c r="B557" s="170" t="s">
        <v>3082</v>
      </c>
      <c r="C557" s="171" t="s">
        <v>2775</v>
      </c>
      <c r="D557" s="172" t="s">
        <v>2736</v>
      </c>
      <c r="E557" s="173">
        <v>1</v>
      </c>
      <c r="F557" s="174"/>
      <c r="G557" s="175">
        <f t="shared" si="12"/>
        <v>0</v>
      </c>
    </row>
    <row r="558" spans="1:7" s="176" customFormat="1" ht="12" outlineLevel="2" x14ac:dyDescent="0.2">
      <c r="A558" s="169">
        <v>169</v>
      </c>
      <c r="B558" s="170" t="s">
        <v>3082</v>
      </c>
      <c r="C558" s="171" t="s">
        <v>2776</v>
      </c>
      <c r="D558" s="172" t="s">
        <v>2736</v>
      </c>
      <c r="E558" s="173">
        <v>1</v>
      </c>
      <c r="F558" s="174"/>
      <c r="G558" s="175">
        <f t="shared" si="12"/>
        <v>0</v>
      </c>
    </row>
    <row r="559" spans="1:7" s="176" customFormat="1" ht="12" outlineLevel="2" x14ac:dyDescent="0.2">
      <c r="A559" s="169">
        <v>170</v>
      </c>
      <c r="B559" s="170" t="s">
        <v>3082</v>
      </c>
      <c r="C559" s="171" t="s">
        <v>2777</v>
      </c>
      <c r="D559" s="172" t="s">
        <v>2736</v>
      </c>
      <c r="E559" s="173">
        <v>1</v>
      </c>
      <c r="F559" s="174"/>
      <c r="G559" s="175">
        <f t="shared" si="12"/>
        <v>0</v>
      </c>
    </row>
    <row r="560" spans="1:7" s="176" customFormat="1" ht="12" outlineLevel="2" x14ac:dyDescent="0.2">
      <c r="A560" s="169">
        <v>171</v>
      </c>
      <c r="B560" s="170" t="s">
        <v>3082</v>
      </c>
      <c r="C560" s="171" t="s">
        <v>2778</v>
      </c>
      <c r="D560" s="172" t="s">
        <v>2736</v>
      </c>
      <c r="E560" s="173">
        <v>1</v>
      </c>
      <c r="F560" s="174"/>
      <c r="G560" s="175">
        <f t="shared" si="12"/>
        <v>0</v>
      </c>
    </row>
    <row r="561" spans="1:7" outlineLevel="2" x14ac:dyDescent="0.2">
      <c r="A561" s="153"/>
      <c r="B561" s="154"/>
      <c r="C561" s="186"/>
      <c r="D561" s="155"/>
      <c r="E561" s="153"/>
      <c r="F561" s="153"/>
      <c r="G561" s="153"/>
    </row>
    <row r="562" spans="1:7" s="168" customFormat="1" ht="16.5" customHeight="1" outlineLevel="1" x14ac:dyDescent="0.2">
      <c r="A562" s="163"/>
      <c r="B562" s="164" t="s">
        <v>4318</v>
      </c>
      <c r="C562" s="164" t="s">
        <v>3083</v>
      </c>
      <c r="D562" s="165"/>
      <c r="E562" s="166"/>
      <c r="F562" s="167"/>
      <c r="G562" s="145">
        <f>SUBTOTAL(9,G563:G571)</f>
        <v>0</v>
      </c>
    </row>
    <row r="563" spans="1:7" s="176" customFormat="1" ht="12" outlineLevel="2" x14ac:dyDescent="0.2">
      <c r="A563" s="169">
        <v>1</v>
      </c>
      <c r="B563" s="170" t="s">
        <v>3084</v>
      </c>
      <c r="C563" s="171" t="s">
        <v>3085</v>
      </c>
      <c r="D563" s="172" t="s">
        <v>3</v>
      </c>
      <c r="E563" s="173">
        <v>100</v>
      </c>
      <c r="F563" s="174"/>
      <c r="G563" s="175">
        <f t="shared" ref="G563:G570" si="13">ROUND(E563*F563,2)</f>
        <v>0</v>
      </c>
    </row>
    <row r="564" spans="1:7" s="176" customFormat="1" ht="12" outlineLevel="2" x14ac:dyDescent="0.2">
      <c r="A564" s="169">
        <v>2</v>
      </c>
      <c r="B564" s="170" t="s">
        <v>3086</v>
      </c>
      <c r="C564" s="171" t="s">
        <v>2751</v>
      </c>
      <c r="D564" s="172" t="s">
        <v>3</v>
      </c>
      <c r="E564" s="173">
        <v>90</v>
      </c>
      <c r="F564" s="174"/>
      <c r="G564" s="175">
        <f t="shared" si="13"/>
        <v>0</v>
      </c>
    </row>
    <row r="565" spans="1:7" s="176" customFormat="1" ht="12" outlineLevel="2" x14ac:dyDescent="0.2">
      <c r="A565" s="169">
        <v>3</v>
      </c>
      <c r="B565" s="170" t="s">
        <v>3087</v>
      </c>
      <c r="C565" s="171" t="s">
        <v>3088</v>
      </c>
      <c r="D565" s="172" t="s">
        <v>2736</v>
      </c>
      <c r="E565" s="173">
        <v>2</v>
      </c>
      <c r="F565" s="174"/>
      <c r="G565" s="175">
        <f t="shared" si="13"/>
        <v>0</v>
      </c>
    </row>
    <row r="566" spans="1:7" s="176" customFormat="1" ht="12" outlineLevel="2" x14ac:dyDescent="0.2">
      <c r="A566" s="169">
        <v>4</v>
      </c>
      <c r="B566" s="170" t="s">
        <v>3089</v>
      </c>
      <c r="C566" s="171" t="s">
        <v>2774</v>
      </c>
      <c r="D566" s="172" t="s">
        <v>2736</v>
      </c>
      <c r="E566" s="173">
        <v>1</v>
      </c>
      <c r="F566" s="174"/>
      <c r="G566" s="175">
        <f t="shared" si="13"/>
        <v>0</v>
      </c>
    </row>
    <row r="567" spans="1:7" s="176" customFormat="1" ht="12" outlineLevel="2" x14ac:dyDescent="0.2">
      <c r="A567" s="169">
        <v>5</v>
      </c>
      <c r="B567" s="170" t="s">
        <v>3090</v>
      </c>
      <c r="C567" s="171" t="s">
        <v>2775</v>
      </c>
      <c r="D567" s="172" t="s">
        <v>2736</v>
      </c>
      <c r="E567" s="173">
        <v>1</v>
      </c>
      <c r="F567" s="174"/>
      <c r="G567" s="175">
        <f t="shared" si="13"/>
        <v>0</v>
      </c>
    </row>
    <row r="568" spans="1:7" s="176" customFormat="1" ht="12" outlineLevel="2" x14ac:dyDescent="0.2">
      <c r="A568" s="169">
        <v>6</v>
      </c>
      <c r="B568" s="170" t="s">
        <v>3091</v>
      </c>
      <c r="C568" s="171" t="s">
        <v>2776</v>
      </c>
      <c r="D568" s="172" t="s">
        <v>2736</v>
      </c>
      <c r="E568" s="173">
        <v>1</v>
      </c>
      <c r="F568" s="174"/>
      <c r="G568" s="175">
        <f t="shared" si="13"/>
        <v>0</v>
      </c>
    </row>
    <row r="569" spans="1:7" s="176" customFormat="1" ht="12" outlineLevel="2" x14ac:dyDescent="0.2">
      <c r="A569" s="169">
        <v>7</v>
      </c>
      <c r="B569" s="170" t="s">
        <v>3092</v>
      </c>
      <c r="C569" s="171" t="s">
        <v>2777</v>
      </c>
      <c r="D569" s="172" t="s">
        <v>2736</v>
      </c>
      <c r="E569" s="173">
        <v>1</v>
      </c>
      <c r="F569" s="174"/>
      <c r="G569" s="175">
        <f t="shared" si="13"/>
        <v>0</v>
      </c>
    </row>
    <row r="570" spans="1:7" s="176" customFormat="1" ht="12" outlineLevel="2" x14ac:dyDescent="0.2">
      <c r="A570" s="169">
        <v>8</v>
      </c>
      <c r="B570" s="170" t="s">
        <v>3093</v>
      </c>
      <c r="C570" s="171" t="s">
        <v>2778</v>
      </c>
      <c r="D570" s="172" t="s">
        <v>2736</v>
      </c>
      <c r="E570" s="173">
        <v>1</v>
      </c>
      <c r="F570" s="174"/>
      <c r="G570" s="175">
        <f t="shared" si="13"/>
        <v>0</v>
      </c>
    </row>
    <row r="571" spans="1:7" outlineLevel="2" x14ac:dyDescent="0.2">
      <c r="A571" s="153"/>
      <c r="B571" s="154"/>
      <c r="C571" s="186"/>
      <c r="D571" s="155"/>
      <c r="E571" s="153"/>
      <c r="F571" s="153"/>
      <c r="G571" s="153"/>
    </row>
    <row r="572" spans="1:7" s="168" customFormat="1" ht="16.5" customHeight="1" outlineLevel="1" x14ac:dyDescent="0.2">
      <c r="A572" s="163"/>
      <c r="B572" s="164" t="s">
        <v>4319</v>
      </c>
      <c r="C572" s="164" t="s">
        <v>3113</v>
      </c>
      <c r="D572" s="165"/>
      <c r="E572" s="166"/>
      <c r="F572" s="167"/>
      <c r="G572" s="145">
        <f>SUBTOTAL(9,G573:G581)</f>
        <v>0</v>
      </c>
    </row>
    <row r="573" spans="1:7" s="176" customFormat="1" ht="12" outlineLevel="2" x14ac:dyDescent="0.2">
      <c r="A573" s="169">
        <v>1</v>
      </c>
      <c r="B573" s="170" t="s">
        <v>3099</v>
      </c>
      <c r="C573" s="171" t="s">
        <v>3100</v>
      </c>
      <c r="D573" s="172" t="s">
        <v>2736</v>
      </c>
      <c r="E573" s="173">
        <v>38</v>
      </c>
      <c r="F573" s="174"/>
      <c r="G573" s="175">
        <f t="shared" ref="G573:G580" si="14">ROUND(E573*F573,2)</f>
        <v>0</v>
      </c>
    </row>
    <row r="574" spans="1:7" s="176" customFormat="1" ht="408" outlineLevel="2" x14ac:dyDescent="0.2">
      <c r="A574" s="169"/>
      <c r="B574" s="170"/>
      <c r="C574" s="171" t="s">
        <v>3101</v>
      </c>
      <c r="D574" s="172"/>
      <c r="E574" s="173"/>
      <c r="F574" s="174"/>
      <c r="G574" s="175">
        <f t="shared" si="14"/>
        <v>0</v>
      </c>
    </row>
    <row r="575" spans="1:7" s="176" customFormat="1" ht="12" outlineLevel="2" x14ac:dyDescent="0.2">
      <c r="A575" s="169">
        <v>2</v>
      </c>
      <c r="B575" s="170" t="s">
        <v>3102</v>
      </c>
      <c r="C575" s="171" t="s">
        <v>3103</v>
      </c>
      <c r="D575" s="172" t="s">
        <v>2736</v>
      </c>
      <c r="E575" s="173">
        <v>2</v>
      </c>
      <c r="F575" s="174"/>
      <c r="G575" s="175">
        <f t="shared" si="14"/>
        <v>0</v>
      </c>
    </row>
    <row r="576" spans="1:7" s="176" customFormat="1" ht="168" outlineLevel="2" x14ac:dyDescent="0.2">
      <c r="A576" s="169"/>
      <c r="B576" s="170"/>
      <c r="C576" s="171" t="s">
        <v>3104</v>
      </c>
      <c r="D576" s="172"/>
      <c r="E576" s="173"/>
      <c r="F576" s="174"/>
      <c r="G576" s="175">
        <f t="shared" si="14"/>
        <v>0</v>
      </c>
    </row>
    <row r="577" spans="1:7" s="176" customFormat="1" ht="36" outlineLevel="2" x14ac:dyDescent="0.2">
      <c r="A577" s="169">
        <v>3</v>
      </c>
      <c r="B577" s="170" t="s">
        <v>3105</v>
      </c>
      <c r="C577" s="171" t="s">
        <v>3106</v>
      </c>
      <c r="D577" s="172" t="s">
        <v>2736</v>
      </c>
      <c r="E577" s="173">
        <v>76</v>
      </c>
      <c r="F577" s="174"/>
      <c r="G577" s="175">
        <f t="shared" si="14"/>
        <v>0</v>
      </c>
    </row>
    <row r="578" spans="1:7" s="176" customFormat="1" ht="12" outlineLevel="2" x14ac:dyDescent="0.2">
      <c r="A578" s="169">
        <v>4</v>
      </c>
      <c r="B578" s="170" t="s">
        <v>3107</v>
      </c>
      <c r="C578" s="171" t="s">
        <v>3108</v>
      </c>
      <c r="D578" s="172" t="s">
        <v>2736</v>
      </c>
      <c r="E578" s="173">
        <v>76</v>
      </c>
      <c r="F578" s="174"/>
      <c r="G578" s="175">
        <f t="shared" si="14"/>
        <v>0</v>
      </c>
    </row>
    <row r="579" spans="1:7" s="176" customFormat="1" ht="24" outlineLevel="2" x14ac:dyDescent="0.2">
      <c r="A579" s="169">
        <v>5</v>
      </c>
      <c r="B579" s="170" t="s">
        <v>3109</v>
      </c>
      <c r="C579" s="171" t="s">
        <v>3110</v>
      </c>
      <c r="D579" s="172" t="s">
        <v>2736</v>
      </c>
      <c r="E579" s="173">
        <v>30</v>
      </c>
      <c r="F579" s="174"/>
      <c r="G579" s="175">
        <f t="shared" si="14"/>
        <v>0</v>
      </c>
    </row>
    <row r="580" spans="1:7" s="176" customFormat="1" ht="12" outlineLevel="2" x14ac:dyDescent="0.2">
      <c r="A580" s="169">
        <v>6</v>
      </c>
      <c r="B580" s="170" t="s">
        <v>3111</v>
      </c>
      <c r="C580" s="171" t="s">
        <v>3112</v>
      </c>
      <c r="D580" s="172" t="s">
        <v>2736</v>
      </c>
      <c r="E580" s="173">
        <v>1</v>
      </c>
      <c r="F580" s="174"/>
      <c r="G580" s="175">
        <f t="shared" si="14"/>
        <v>0</v>
      </c>
    </row>
    <row r="581" spans="1:7" outlineLevel="2" x14ac:dyDescent="0.2">
      <c r="A581" s="153"/>
      <c r="B581" s="154"/>
      <c r="C581" s="186"/>
      <c r="D581" s="155"/>
      <c r="E581" s="153"/>
      <c r="F581" s="153"/>
      <c r="G581" s="153"/>
    </row>
    <row r="582" spans="1:7" s="168" customFormat="1" ht="16.5" customHeight="1" outlineLevel="1" x14ac:dyDescent="0.2">
      <c r="A582" s="163"/>
      <c r="B582" s="164" t="s">
        <v>4320</v>
      </c>
      <c r="C582" s="164" t="s">
        <v>3094</v>
      </c>
      <c r="D582" s="165"/>
      <c r="E582" s="166"/>
      <c r="F582" s="167"/>
      <c r="G582" s="145">
        <f>SUBTOTAL(9,G583:G585)</f>
        <v>0</v>
      </c>
    </row>
    <row r="583" spans="1:7" s="176" customFormat="1" ht="12" outlineLevel="2" x14ac:dyDescent="0.2">
      <c r="A583" s="169">
        <v>1</v>
      </c>
      <c r="B583" s="170" t="s">
        <v>3095</v>
      </c>
      <c r="C583" s="171" t="s">
        <v>3096</v>
      </c>
      <c r="D583" s="172" t="s">
        <v>24</v>
      </c>
      <c r="E583" s="173">
        <v>500</v>
      </c>
      <c r="F583" s="174"/>
      <c r="G583" s="175">
        <f>ROUND(E583*F583,2)</f>
        <v>0</v>
      </c>
    </row>
    <row r="584" spans="1:7" s="176" customFormat="1" ht="12" outlineLevel="2" x14ac:dyDescent="0.2">
      <c r="A584" s="169">
        <v>2</v>
      </c>
      <c r="B584" s="170" t="s">
        <v>3097</v>
      </c>
      <c r="C584" s="171" t="s">
        <v>3098</v>
      </c>
      <c r="D584" s="172" t="s">
        <v>8</v>
      </c>
      <c r="E584" s="173">
        <v>5</v>
      </c>
      <c r="F584" s="174"/>
      <c r="G584" s="175">
        <f>ROUND(E584*F584,2)</f>
        <v>0</v>
      </c>
    </row>
    <row r="585" spans="1:7" outlineLevel="2" x14ac:dyDescent="0.2">
      <c r="A585" s="153"/>
      <c r="B585" s="154"/>
      <c r="C585" s="186"/>
      <c r="D585" s="155"/>
      <c r="E585" s="153"/>
      <c r="F585" s="153"/>
      <c r="G585" s="153"/>
    </row>
    <row r="586" spans="1:7" x14ac:dyDescent="0.2">
      <c r="A586" s="153"/>
      <c r="B586" s="154"/>
      <c r="C586" s="186"/>
      <c r="D586" s="155"/>
      <c r="E586" s="153"/>
      <c r="F586" s="153"/>
      <c r="G586" s="153"/>
    </row>
    <row r="587" spans="1:7" x14ac:dyDescent="0.2">
      <c r="D587" s="185"/>
    </row>
    <row r="588" spans="1:7" x14ac:dyDescent="0.2">
      <c r="D588" s="185"/>
    </row>
    <row r="589" spans="1:7" x14ac:dyDescent="0.2">
      <c r="D589" s="185"/>
    </row>
    <row r="590" spans="1:7" x14ac:dyDescent="0.2">
      <c r="D590" s="185"/>
    </row>
    <row r="591" spans="1:7" x14ac:dyDescent="0.2">
      <c r="D591" s="185"/>
    </row>
    <row r="592" spans="1:7" x14ac:dyDescent="0.2">
      <c r="D592" s="185"/>
    </row>
    <row r="593" spans="4:4" x14ac:dyDescent="0.2">
      <c r="D593" s="185"/>
    </row>
    <row r="594" spans="4:4" x14ac:dyDescent="0.2">
      <c r="D594" s="185"/>
    </row>
    <row r="595" spans="4:4" x14ac:dyDescent="0.2">
      <c r="D595" s="185"/>
    </row>
    <row r="596" spans="4:4" x14ac:dyDescent="0.2">
      <c r="D596" s="185"/>
    </row>
    <row r="597" spans="4:4" x14ac:dyDescent="0.2">
      <c r="D597" s="185"/>
    </row>
    <row r="598" spans="4:4" x14ac:dyDescent="0.2">
      <c r="D598" s="185"/>
    </row>
    <row r="599" spans="4:4" x14ac:dyDescent="0.2">
      <c r="D599" s="185"/>
    </row>
    <row r="600" spans="4:4" x14ac:dyDescent="0.2">
      <c r="D600" s="185"/>
    </row>
    <row r="601" spans="4:4" x14ac:dyDescent="0.2">
      <c r="D601" s="185"/>
    </row>
    <row r="602" spans="4:4" x14ac:dyDescent="0.2">
      <c r="D602" s="185"/>
    </row>
    <row r="603" spans="4:4" x14ac:dyDescent="0.2">
      <c r="D603" s="185"/>
    </row>
    <row r="604" spans="4:4" x14ac:dyDescent="0.2">
      <c r="D604" s="185"/>
    </row>
    <row r="605" spans="4:4" x14ac:dyDescent="0.2">
      <c r="D605" s="185"/>
    </row>
    <row r="606" spans="4:4" x14ac:dyDescent="0.2">
      <c r="D606" s="185"/>
    </row>
    <row r="607" spans="4:4" x14ac:dyDescent="0.2">
      <c r="D607" s="185"/>
    </row>
    <row r="608" spans="4:4" x14ac:dyDescent="0.2">
      <c r="D608" s="185"/>
    </row>
    <row r="609" spans="4:4" x14ac:dyDescent="0.2">
      <c r="D609" s="185"/>
    </row>
    <row r="610" spans="4:4" x14ac:dyDescent="0.2">
      <c r="D610" s="185"/>
    </row>
    <row r="611" spans="4:4" x14ac:dyDescent="0.2">
      <c r="D611" s="185"/>
    </row>
    <row r="612" spans="4:4" x14ac:dyDescent="0.2">
      <c r="D612" s="185"/>
    </row>
    <row r="613" spans="4:4" x14ac:dyDescent="0.2">
      <c r="D613" s="185"/>
    </row>
    <row r="614" spans="4:4" x14ac:dyDescent="0.2">
      <c r="D614" s="185"/>
    </row>
    <row r="615" spans="4:4" x14ac:dyDescent="0.2">
      <c r="D615" s="185"/>
    </row>
    <row r="616" spans="4:4" x14ac:dyDescent="0.2">
      <c r="D616" s="185"/>
    </row>
    <row r="617" spans="4:4" x14ac:dyDescent="0.2">
      <c r="D617" s="185"/>
    </row>
    <row r="618" spans="4:4" x14ac:dyDescent="0.2">
      <c r="D618" s="185"/>
    </row>
    <row r="619" spans="4:4" x14ac:dyDescent="0.2">
      <c r="D619" s="185"/>
    </row>
    <row r="620" spans="4:4" x14ac:dyDescent="0.2">
      <c r="D620" s="185"/>
    </row>
    <row r="621" spans="4:4" x14ac:dyDescent="0.2">
      <c r="D621" s="185"/>
    </row>
    <row r="622" spans="4:4" x14ac:dyDescent="0.2">
      <c r="D622" s="185"/>
    </row>
    <row r="623" spans="4:4" x14ac:dyDescent="0.2">
      <c r="D623" s="185"/>
    </row>
    <row r="624" spans="4:4" x14ac:dyDescent="0.2">
      <c r="D624" s="185"/>
    </row>
    <row r="625" spans="4:4" x14ac:dyDescent="0.2">
      <c r="D625" s="185"/>
    </row>
    <row r="626" spans="4:4" x14ac:dyDescent="0.2">
      <c r="D626" s="185"/>
    </row>
    <row r="627" spans="4:4" x14ac:dyDescent="0.2">
      <c r="D627" s="185"/>
    </row>
    <row r="628" spans="4:4" x14ac:dyDescent="0.2">
      <c r="D628" s="185"/>
    </row>
    <row r="629" spans="4:4" x14ac:dyDescent="0.2">
      <c r="D629" s="185"/>
    </row>
    <row r="630" spans="4:4" x14ac:dyDescent="0.2">
      <c r="D630" s="185"/>
    </row>
    <row r="631" spans="4:4" x14ac:dyDescent="0.2">
      <c r="D631" s="185"/>
    </row>
    <row r="632" spans="4:4" x14ac:dyDescent="0.2">
      <c r="D632" s="185"/>
    </row>
    <row r="633" spans="4:4" x14ac:dyDescent="0.2">
      <c r="D633" s="185"/>
    </row>
    <row r="634" spans="4:4" x14ac:dyDescent="0.2">
      <c r="D634" s="185"/>
    </row>
    <row r="635" spans="4:4" x14ac:dyDescent="0.2">
      <c r="D635" s="185"/>
    </row>
    <row r="636" spans="4:4" x14ac:dyDescent="0.2">
      <c r="D636" s="185"/>
    </row>
    <row r="637" spans="4:4" x14ac:dyDescent="0.2">
      <c r="D637" s="185"/>
    </row>
    <row r="638" spans="4:4" x14ac:dyDescent="0.2">
      <c r="D638" s="185"/>
    </row>
    <row r="639" spans="4:4" x14ac:dyDescent="0.2">
      <c r="D639" s="185"/>
    </row>
    <row r="640" spans="4:4" x14ac:dyDescent="0.2">
      <c r="D640" s="185"/>
    </row>
    <row r="641" spans="4:4" x14ac:dyDescent="0.2">
      <c r="D641" s="185"/>
    </row>
    <row r="642" spans="4:4" x14ac:dyDescent="0.2">
      <c r="D642" s="185"/>
    </row>
    <row r="643" spans="4:4" x14ac:dyDescent="0.2">
      <c r="D643" s="185"/>
    </row>
    <row r="644" spans="4:4" x14ac:dyDescent="0.2">
      <c r="D644" s="185"/>
    </row>
    <row r="645" spans="4:4" x14ac:dyDescent="0.2">
      <c r="D645" s="185"/>
    </row>
    <row r="646" spans="4:4" x14ac:dyDescent="0.2">
      <c r="D646" s="185"/>
    </row>
    <row r="647" spans="4:4" x14ac:dyDescent="0.2">
      <c r="D647" s="185"/>
    </row>
    <row r="648" spans="4:4" x14ac:dyDescent="0.2">
      <c r="D648" s="185"/>
    </row>
    <row r="649" spans="4:4" x14ac:dyDescent="0.2">
      <c r="D649" s="185"/>
    </row>
    <row r="650" spans="4:4" x14ac:dyDescent="0.2">
      <c r="D650" s="185"/>
    </row>
    <row r="651" spans="4:4" x14ac:dyDescent="0.2">
      <c r="D651" s="185"/>
    </row>
    <row r="652" spans="4:4" x14ac:dyDescent="0.2">
      <c r="D652" s="185"/>
    </row>
    <row r="653" spans="4:4" x14ac:dyDescent="0.2">
      <c r="D653" s="185"/>
    </row>
    <row r="654" spans="4:4" x14ac:dyDescent="0.2">
      <c r="D654" s="185"/>
    </row>
    <row r="655" spans="4:4" x14ac:dyDescent="0.2">
      <c r="D655" s="185"/>
    </row>
    <row r="656" spans="4:4" x14ac:dyDescent="0.2">
      <c r="D656" s="185"/>
    </row>
    <row r="657" spans="4:4" x14ac:dyDescent="0.2">
      <c r="D657" s="185"/>
    </row>
    <row r="658" spans="4:4" x14ac:dyDescent="0.2">
      <c r="D658" s="185"/>
    </row>
    <row r="659" spans="4:4" x14ac:dyDescent="0.2">
      <c r="D659" s="185"/>
    </row>
    <row r="660" spans="4:4" x14ac:dyDescent="0.2">
      <c r="D660" s="185"/>
    </row>
    <row r="661" spans="4:4" x14ac:dyDescent="0.2">
      <c r="D661" s="185"/>
    </row>
    <row r="662" spans="4:4" x14ac:dyDescent="0.2">
      <c r="D662" s="185"/>
    </row>
    <row r="663" spans="4:4" x14ac:dyDescent="0.2">
      <c r="D663" s="185"/>
    </row>
    <row r="664" spans="4:4" x14ac:dyDescent="0.2">
      <c r="D664" s="185"/>
    </row>
    <row r="665" spans="4:4" x14ac:dyDescent="0.2">
      <c r="D665" s="185"/>
    </row>
    <row r="666" spans="4:4" x14ac:dyDescent="0.2">
      <c r="D666" s="185"/>
    </row>
    <row r="667" spans="4:4" x14ac:dyDescent="0.2">
      <c r="D667" s="185"/>
    </row>
    <row r="668" spans="4:4" x14ac:dyDescent="0.2">
      <c r="D668" s="185"/>
    </row>
    <row r="669" spans="4:4" x14ac:dyDescent="0.2">
      <c r="D669" s="185"/>
    </row>
    <row r="670" spans="4:4" x14ac:dyDescent="0.2">
      <c r="D670" s="185"/>
    </row>
    <row r="671" spans="4:4" x14ac:dyDescent="0.2">
      <c r="D671" s="185"/>
    </row>
    <row r="672" spans="4:4" x14ac:dyDescent="0.2">
      <c r="D672" s="185"/>
    </row>
    <row r="673" spans="4:4" x14ac:dyDescent="0.2">
      <c r="D673" s="185"/>
    </row>
    <row r="674" spans="4:4" x14ac:dyDescent="0.2">
      <c r="D674" s="185"/>
    </row>
    <row r="675" spans="4:4" x14ac:dyDescent="0.2">
      <c r="D675" s="185"/>
    </row>
    <row r="676" spans="4:4" x14ac:dyDescent="0.2">
      <c r="D676" s="185"/>
    </row>
    <row r="677" spans="4:4" x14ac:dyDescent="0.2">
      <c r="D677" s="185"/>
    </row>
    <row r="678" spans="4:4" x14ac:dyDescent="0.2">
      <c r="D678" s="185"/>
    </row>
    <row r="679" spans="4:4" x14ac:dyDescent="0.2">
      <c r="D679" s="185"/>
    </row>
    <row r="680" spans="4:4" x14ac:dyDescent="0.2">
      <c r="D680" s="185"/>
    </row>
    <row r="681" spans="4:4" x14ac:dyDescent="0.2">
      <c r="D681" s="185"/>
    </row>
    <row r="682" spans="4:4" x14ac:dyDescent="0.2">
      <c r="D682" s="185"/>
    </row>
    <row r="683" spans="4:4" x14ac:dyDescent="0.2">
      <c r="D683" s="185"/>
    </row>
    <row r="684" spans="4:4" x14ac:dyDescent="0.2">
      <c r="D684" s="185"/>
    </row>
    <row r="685" spans="4:4" x14ac:dyDescent="0.2">
      <c r="D685" s="185"/>
    </row>
    <row r="686" spans="4:4" x14ac:dyDescent="0.2">
      <c r="D686" s="185"/>
    </row>
    <row r="687" spans="4:4" x14ac:dyDescent="0.2">
      <c r="D687" s="185"/>
    </row>
    <row r="688" spans="4:4" x14ac:dyDescent="0.2">
      <c r="D688" s="185"/>
    </row>
    <row r="689" spans="4:4" x14ac:dyDescent="0.2">
      <c r="D689" s="185"/>
    </row>
    <row r="690" spans="4:4" x14ac:dyDescent="0.2">
      <c r="D690" s="185"/>
    </row>
    <row r="691" spans="4:4" x14ac:dyDescent="0.2">
      <c r="D691" s="185"/>
    </row>
    <row r="692" spans="4:4" x14ac:dyDescent="0.2">
      <c r="D692" s="185"/>
    </row>
    <row r="693" spans="4:4" x14ac:dyDescent="0.2">
      <c r="D693" s="185"/>
    </row>
    <row r="694" spans="4:4" x14ac:dyDescent="0.2">
      <c r="D694" s="185"/>
    </row>
    <row r="695" spans="4:4" x14ac:dyDescent="0.2">
      <c r="D695" s="185"/>
    </row>
    <row r="696" spans="4:4" x14ac:dyDescent="0.2">
      <c r="D696" s="185"/>
    </row>
    <row r="697" spans="4:4" x14ac:dyDescent="0.2">
      <c r="D697" s="185"/>
    </row>
    <row r="698" spans="4:4" x14ac:dyDescent="0.2">
      <c r="D698" s="185"/>
    </row>
    <row r="699" spans="4:4" x14ac:dyDescent="0.2">
      <c r="D699" s="185"/>
    </row>
    <row r="700" spans="4:4" x14ac:dyDescent="0.2">
      <c r="D700" s="185"/>
    </row>
    <row r="701" spans="4:4" x14ac:dyDescent="0.2">
      <c r="D701" s="185"/>
    </row>
    <row r="702" spans="4:4" x14ac:dyDescent="0.2">
      <c r="D702" s="185"/>
    </row>
    <row r="703" spans="4:4" x14ac:dyDescent="0.2">
      <c r="D703" s="185"/>
    </row>
    <row r="704" spans="4:4" x14ac:dyDescent="0.2">
      <c r="D704" s="185"/>
    </row>
    <row r="705" spans="4:4" x14ac:dyDescent="0.2">
      <c r="D705" s="185"/>
    </row>
    <row r="706" spans="4:4" x14ac:dyDescent="0.2">
      <c r="D706" s="185"/>
    </row>
    <row r="707" spans="4:4" x14ac:dyDescent="0.2">
      <c r="D707" s="185"/>
    </row>
    <row r="708" spans="4:4" x14ac:dyDescent="0.2">
      <c r="D708" s="185"/>
    </row>
    <row r="709" spans="4:4" x14ac:dyDescent="0.2">
      <c r="D709" s="185"/>
    </row>
    <row r="710" spans="4:4" x14ac:dyDescent="0.2">
      <c r="D710" s="185"/>
    </row>
    <row r="711" spans="4:4" x14ac:dyDescent="0.2">
      <c r="D711" s="185"/>
    </row>
    <row r="712" spans="4:4" x14ac:dyDescent="0.2">
      <c r="D712" s="185"/>
    </row>
    <row r="713" spans="4:4" x14ac:dyDescent="0.2">
      <c r="D713" s="185"/>
    </row>
    <row r="714" spans="4:4" x14ac:dyDescent="0.2">
      <c r="D714" s="185"/>
    </row>
    <row r="715" spans="4:4" x14ac:dyDescent="0.2">
      <c r="D715" s="185"/>
    </row>
    <row r="716" spans="4:4" x14ac:dyDescent="0.2">
      <c r="D716" s="185"/>
    </row>
    <row r="717" spans="4:4" x14ac:dyDescent="0.2">
      <c r="D717" s="185"/>
    </row>
    <row r="718" spans="4:4" x14ac:dyDescent="0.2">
      <c r="D718" s="185"/>
    </row>
    <row r="719" spans="4:4" x14ac:dyDescent="0.2">
      <c r="D719" s="185"/>
    </row>
    <row r="720" spans="4:4" x14ac:dyDescent="0.2">
      <c r="D720" s="185"/>
    </row>
    <row r="721" spans="4:4" x14ac:dyDescent="0.2">
      <c r="D721" s="185"/>
    </row>
    <row r="722" spans="4:4" x14ac:dyDescent="0.2">
      <c r="D722" s="185"/>
    </row>
    <row r="723" spans="4:4" x14ac:dyDescent="0.2">
      <c r="D723" s="185"/>
    </row>
    <row r="724" spans="4:4" x14ac:dyDescent="0.2">
      <c r="D724" s="185"/>
    </row>
    <row r="725" spans="4:4" x14ac:dyDescent="0.2">
      <c r="D725" s="185"/>
    </row>
    <row r="726" spans="4:4" x14ac:dyDescent="0.2">
      <c r="D726" s="185"/>
    </row>
    <row r="727" spans="4:4" x14ac:dyDescent="0.2">
      <c r="D727" s="185"/>
    </row>
    <row r="728" spans="4:4" x14ac:dyDescent="0.2">
      <c r="D728" s="185"/>
    </row>
    <row r="729" spans="4:4" x14ac:dyDescent="0.2">
      <c r="D729" s="185"/>
    </row>
    <row r="730" spans="4:4" x14ac:dyDescent="0.2">
      <c r="D730" s="185"/>
    </row>
    <row r="731" spans="4:4" x14ac:dyDescent="0.2">
      <c r="D731" s="185"/>
    </row>
    <row r="732" spans="4:4" x14ac:dyDescent="0.2">
      <c r="D732" s="185"/>
    </row>
    <row r="733" spans="4:4" x14ac:dyDescent="0.2">
      <c r="D733" s="185"/>
    </row>
    <row r="734" spans="4:4" x14ac:dyDescent="0.2">
      <c r="D734" s="185"/>
    </row>
    <row r="735" spans="4:4" x14ac:dyDescent="0.2">
      <c r="D735" s="185"/>
    </row>
    <row r="736" spans="4:4" x14ac:dyDescent="0.2">
      <c r="D736" s="185"/>
    </row>
    <row r="737" spans="4:4" x14ac:dyDescent="0.2">
      <c r="D737" s="185"/>
    </row>
    <row r="738" spans="4:4" x14ac:dyDescent="0.2">
      <c r="D738" s="185"/>
    </row>
    <row r="739" spans="4:4" x14ac:dyDescent="0.2">
      <c r="D739" s="185"/>
    </row>
    <row r="740" spans="4:4" x14ac:dyDescent="0.2">
      <c r="D740" s="185"/>
    </row>
    <row r="741" spans="4:4" x14ac:dyDescent="0.2">
      <c r="D741" s="185"/>
    </row>
    <row r="742" spans="4:4" x14ac:dyDescent="0.2">
      <c r="D742" s="185"/>
    </row>
    <row r="743" spans="4:4" x14ac:dyDescent="0.2">
      <c r="D743" s="185"/>
    </row>
    <row r="744" spans="4:4" x14ac:dyDescent="0.2">
      <c r="D744" s="185"/>
    </row>
    <row r="745" spans="4:4" x14ac:dyDescent="0.2">
      <c r="D745" s="185"/>
    </row>
    <row r="746" spans="4:4" x14ac:dyDescent="0.2">
      <c r="D746" s="185"/>
    </row>
    <row r="747" spans="4:4" x14ac:dyDescent="0.2">
      <c r="D747" s="185"/>
    </row>
    <row r="748" spans="4:4" x14ac:dyDescent="0.2">
      <c r="D748" s="185"/>
    </row>
    <row r="749" spans="4:4" x14ac:dyDescent="0.2">
      <c r="D749" s="185"/>
    </row>
    <row r="750" spans="4:4" x14ac:dyDescent="0.2">
      <c r="D750" s="185"/>
    </row>
    <row r="751" spans="4:4" x14ac:dyDescent="0.2">
      <c r="D751" s="185"/>
    </row>
    <row r="752" spans="4:4" x14ac:dyDescent="0.2">
      <c r="D752" s="185"/>
    </row>
    <row r="753" spans="4:4" x14ac:dyDescent="0.2">
      <c r="D753" s="185"/>
    </row>
    <row r="754" spans="4:4" x14ac:dyDescent="0.2">
      <c r="D754" s="185"/>
    </row>
    <row r="755" spans="4:4" x14ac:dyDescent="0.2">
      <c r="D755" s="185"/>
    </row>
    <row r="756" spans="4:4" x14ac:dyDescent="0.2">
      <c r="D756" s="185"/>
    </row>
    <row r="757" spans="4:4" x14ac:dyDescent="0.2">
      <c r="D757" s="185"/>
    </row>
    <row r="758" spans="4:4" x14ac:dyDescent="0.2">
      <c r="D758" s="185"/>
    </row>
    <row r="759" spans="4:4" x14ac:dyDescent="0.2">
      <c r="D759" s="185"/>
    </row>
    <row r="760" spans="4:4" x14ac:dyDescent="0.2">
      <c r="D760" s="185"/>
    </row>
    <row r="761" spans="4:4" x14ac:dyDescent="0.2">
      <c r="D761" s="185"/>
    </row>
    <row r="762" spans="4:4" x14ac:dyDescent="0.2">
      <c r="D762" s="185"/>
    </row>
    <row r="763" spans="4:4" x14ac:dyDescent="0.2">
      <c r="D763" s="185"/>
    </row>
    <row r="764" spans="4:4" x14ac:dyDescent="0.2">
      <c r="D764" s="185"/>
    </row>
    <row r="765" spans="4:4" x14ac:dyDescent="0.2">
      <c r="D765" s="185"/>
    </row>
    <row r="766" spans="4:4" x14ac:dyDescent="0.2">
      <c r="D766" s="185"/>
    </row>
    <row r="767" spans="4:4" x14ac:dyDescent="0.2">
      <c r="D767" s="185"/>
    </row>
    <row r="768" spans="4:4" x14ac:dyDescent="0.2">
      <c r="D768" s="185"/>
    </row>
    <row r="769" spans="4:4" x14ac:dyDescent="0.2">
      <c r="D769" s="185"/>
    </row>
    <row r="770" spans="4:4" x14ac:dyDescent="0.2">
      <c r="D770" s="185"/>
    </row>
    <row r="771" spans="4:4" x14ac:dyDescent="0.2">
      <c r="D771" s="185"/>
    </row>
    <row r="772" spans="4:4" x14ac:dyDescent="0.2">
      <c r="D772" s="185"/>
    </row>
    <row r="773" spans="4:4" x14ac:dyDescent="0.2">
      <c r="D773" s="185"/>
    </row>
    <row r="774" spans="4:4" x14ac:dyDescent="0.2">
      <c r="D774" s="185"/>
    </row>
    <row r="775" spans="4:4" x14ac:dyDescent="0.2">
      <c r="D775" s="185"/>
    </row>
    <row r="776" spans="4:4" x14ac:dyDescent="0.2">
      <c r="D776" s="185"/>
    </row>
    <row r="777" spans="4:4" x14ac:dyDescent="0.2">
      <c r="D777" s="185"/>
    </row>
    <row r="778" spans="4:4" x14ac:dyDescent="0.2">
      <c r="D778" s="185"/>
    </row>
    <row r="779" spans="4:4" x14ac:dyDescent="0.2">
      <c r="D779" s="185"/>
    </row>
    <row r="780" spans="4:4" x14ac:dyDescent="0.2">
      <c r="D780" s="185"/>
    </row>
    <row r="781" spans="4:4" x14ac:dyDescent="0.2">
      <c r="D781" s="185"/>
    </row>
    <row r="782" spans="4:4" x14ac:dyDescent="0.2">
      <c r="D782" s="185"/>
    </row>
    <row r="783" spans="4:4" x14ac:dyDescent="0.2">
      <c r="D783" s="185"/>
    </row>
    <row r="784" spans="4:4" x14ac:dyDescent="0.2">
      <c r="D784" s="185"/>
    </row>
    <row r="785" spans="4:4" x14ac:dyDescent="0.2">
      <c r="D785" s="185"/>
    </row>
    <row r="786" spans="4:4" x14ac:dyDescent="0.2">
      <c r="D786" s="185"/>
    </row>
    <row r="787" spans="4:4" x14ac:dyDescent="0.2">
      <c r="D787" s="185"/>
    </row>
    <row r="788" spans="4:4" x14ac:dyDescent="0.2">
      <c r="D788" s="185"/>
    </row>
    <row r="789" spans="4:4" x14ac:dyDescent="0.2">
      <c r="D789" s="185"/>
    </row>
    <row r="790" spans="4:4" x14ac:dyDescent="0.2">
      <c r="D790" s="185"/>
    </row>
    <row r="791" spans="4:4" x14ac:dyDescent="0.2">
      <c r="D791" s="185"/>
    </row>
    <row r="792" spans="4:4" x14ac:dyDescent="0.2">
      <c r="D792" s="185"/>
    </row>
    <row r="793" spans="4:4" x14ac:dyDescent="0.2">
      <c r="D793" s="185"/>
    </row>
    <row r="794" spans="4:4" x14ac:dyDescent="0.2">
      <c r="D794" s="185"/>
    </row>
    <row r="795" spans="4:4" x14ac:dyDescent="0.2">
      <c r="D795" s="185"/>
    </row>
    <row r="796" spans="4:4" x14ac:dyDescent="0.2">
      <c r="D796" s="185"/>
    </row>
    <row r="797" spans="4:4" x14ac:dyDescent="0.2">
      <c r="D797" s="185"/>
    </row>
    <row r="798" spans="4:4" x14ac:dyDescent="0.2">
      <c r="D798" s="185"/>
    </row>
    <row r="799" spans="4:4" x14ac:dyDescent="0.2">
      <c r="D799" s="185"/>
    </row>
    <row r="800" spans="4:4" x14ac:dyDescent="0.2">
      <c r="D800" s="185"/>
    </row>
    <row r="801" spans="4:4" x14ac:dyDescent="0.2">
      <c r="D801" s="185"/>
    </row>
    <row r="802" spans="4:4" x14ac:dyDescent="0.2">
      <c r="D802" s="185"/>
    </row>
    <row r="803" spans="4:4" x14ac:dyDescent="0.2">
      <c r="D803" s="185"/>
    </row>
    <row r="804" spans="4:4" x14ac:dyDescent="0.2">
      <c r="D804" s="185"/>
    </row>
    <row r="805" spans="4:4" x14ac:dyDescent="0.2">
      <c r="D805" s="185"/>
    </row>
    <row r="806" spans="4:4" x14ac:dyDescent="0.2">
      <c r="D806" s="185"/>
    </row>
    <row r="807" spans="4:4" x14ac:dyDescent="0.2">
      <c r="D807" s="185"/>
    </row>
    <row r="808" spans="4:4" x14ac:dyDescent="0.2">
      <c r="D808" s="185"/>
    </row>
    <row r="809" spans="4:4" x14ac:dyDescent="0.2">
      <c r="D809" s="185"/>
    </row>
    <row r="810" spans="4:4" x14ac:dyDescent="0.2">
      <c r="D810" s="185"/>
    </row>
    <row r="811" spans="4:4" x14ac:dyDescent="0.2">
      <c r="D811" s="185"/>
    </row>
    <row r="812" spans="4:4" x14ac:dyDescent="0.2">
      <c r="D812" s="185"/>
    </row>
    <row r="813" spans="4:4" x14ac:dyDescent="0.2">
      <c r="D813" s="185"/>
    </row>
    <row r="814" spans="4:4" x14ac:dyDescent="0.2">
      <c r="D814" s="185"/>
    </row>
    <row r="815" spans="4:4" x14ac:dyDescent="0.2">
      <c r="D815" s="185"/>
    </row>
    <row r="816" spans="4:4" x14ac:dyDescent="0.2">
      <c r="D816" s="185"/>
    </row>
    <row r="817" spans="4:4" x14ac:dyDescent="0.2">
      <c r="D817" s="185"/>
    </row>
    <row r="818" spans="4:4" x14ac:dyDescent="0.2">
      <c r="D818" s="185"/>
    </row>
    <row r="819" spans="4:4" x14ac:dyDescent="0.2">
      <c r="D819" s="185"/>
    </row>
    <row r="820" spans="4:4" x14ac:dyDescent="0.2">
      <c r="D820" s="185"/>
    </row>
    <row r="821" spans="4:4" x14ac:dyDescent="0.2">
      <c r="D821" s="185"/>
    </row>
    <row r="822" spans="4:4" x14ac:dyDescent="0.2">
      <c r="D822" s="185"/>
    </row>
    <row r="823" spans="4:4" x14ac:dyDescent="0.2">
      <c r="D823" s="185"/>
    </row>
    <row r="824" spans="4:4" x14ac:dyDescent="0.2">
      <c r="D824" s="185"/>
    </row>
    <row r="825" spans="4:4" x14ac:dyDescent="0.2">
      <c r="D825" s="185"/>
    </row>
    <row r="826" spans="4:4" x14ac:dyDescent="0.2">
      <c r="D826" s="185"/>
    </row>
    <row r="827" spans="4:4" x14ac:dyDescent="0.2">
      <c r="D827" s="185"/>
    </row>
    <row r="828" spans="4:4" x14ac:dyDescent="0.2">
      <c r="D828" s="185"/>
    </row>
    <row r="829" spans="4:4" x14ac:dyDescent="0.2">
      <c r="D829" s="185"/>
    </row>
    <row r="830" spans="4:4" x14ac:dyDescent="0.2">
      <c r="D830" s="185"/>
    </row>
    <row r="831" spans="4:4" x14ac:dyDescent="0.2">
      <c r="D831" s="185"/>
    </row>
    <row r="832" spans="4:4" x14ac:dyDescent="0.2">
      <c r="D832" s="185"/>
    </row>
    <row r="833" spans="4:4" x14ac:dyDescent="0.2">
      <c r="D833" s="185"/>
    </row>
    <row r="834" spans="4:4" x14ac:dyDescent="0.2">
      <c r="D834" s="185"/>
    </row>
    <row r="835" spans="4:4" x14ac:dyDescent="0.2">
      <c r="D835" s="185"/>
    </row>
    <row r="836" spans="4:4" x14ac:dyDescent="0.2">
      <c r="D836" s="185"/>
    </row>
    <row r="837" spans="4:4" x14ac:dyDescent="0.2">
      <c r="D837" s="185"/>
    </row>
    <row r="838" spans="4:4" x14ac:dyDescent="0.2">
      <c r="D838" s="185"/>
    </row>
    <row r="839" spans="4:4" x14ac:dyDescent="0.2">
      <c r="D839" s="185"/>
    </row>
    <row r="840" spans="4:4" x14ac:dyDescent="0.2">
      <c r="D840" s="185"/>
    </row>
    <row r="841" spans="4:4" x14ac:dyDescent="0.2">
      <c r="D841" s="185"/>
    </row>
    <row r="842" spans="4:4" x14ac:dyDescent="0.2">
      <c r="D842" s="185"/>
    </row>
    <row r="843" spans="4:4" x14ac:dyDescent="0.2">
      <c r="D843" s="185"/>
    </row>
    <row r="844" spans="4:4" x14ac:dyDescent="0.2">
      <c r="D844" s="185"/>
    </row>
    <row r="845" spans="4:4" x14ac:dyDescent="0.2">
      <c r="D845" s="185"/>
    </row>
    <row r="846" spans="4:4" x14ac:dyDescent="0.2">
      <c r="D846" s="185"/>
    </row>
    <row r="847" spans="4:4" x14ac:dyDescent="0.2">
      <c r="D847" s="185"/>
    </row>
    <row r="848" spans="4:4" x14ac:dyDescent="0.2">
      <c r="D848" s="185"/>
    </row>
    <row r="849" spans="4:4" x14ac:dyDescent="0.2">
      <c r="D849" s="185"/>
    </row>
    <row r="850" spans="4:4" x14ac:dyDescent="0.2">
      <c r="D850" s="185"/>
    </row>
    <row r="851" spans="4:4" x14ac:dyDescent="0.2">
      <c r="D851" s="185"/>
    </row>
    <row r="852" spans="4:4" x14ac:dyDescent="0.2">
      <c r="D852" s="185"/>
    </row>
    <row r="853" spans="4:4" x14ac:dyDescent="0.2">
      <c r="D853" s="185"/>
    </row>
    <row r="854" spans="4:4" x14ac:dyDescent="0.2">
      <c r="D854" s="185"/>
    </row>
    <row r="855" spans="4:4" x14ac:dyDescent="0.2">
      <c r="D855" s="185"/>
    </row>
    <row r="856" spans="4:4" x14ac:dyDescent="0.2">
      <c r="D856" s="185"/>
    </row>
    <row r="857" spans="4:4" x14ac:dyDescent="0.2">
      <c r="D857" s="185"/>
    </row>
    <row r="858" spans="4:4" x14ac:dyDescent="0.2">
      <c r="D858" s="185"/>
    </row>
    <row r="859" spans="4:4" x14ac:dyDescent="0.2">
      <c r="D859" s="185"/>
    </row>
    <row r="860" spans="4:4" x14ac:dyDescent="0.2">
      <c r="D860" s="185"/>
    </row>
    <row r="861" spans="4:4" x14ac:dyDescent="0.2">
      <c r="D861" s="185"/>
    </row>
    <row r="862" spans="4:4" x14ac:dyDescent="0.2">
      <c r="D862" s="185"/>
    </row>
    <row r="863" spans="4:4" x14ac:dyDescent="0.2">
      <c r="D863" s="185"/>
    </row>
    <row r="864" spans="4:4" x14ac:dyDescent="0.2">
      <c r="D864" s="185"/>
    </row>
    <row r="865" spans="4:4" x14ac:dyDescent="0.2">
      <c r="D865" s="185"/>
    </row>
    <row r="866" spans="4:4" x14ac:dyDescent="0.2">
      <c r="D866" s="185"/>
    </row>
    <row r="867" spans="4:4" x14ac:dyDescent="0.2">
      <c r="D867" s="185"/>
    </row>
    <row r="868" spans="4:4" x14ac:dyDescent="0.2">
      <c r="D868" s="185"/>
    </row>
    <row r="869" spans="4:4" x14ac:dyDescent="0.2">
      <c r="D869" s="185"/>
    </row>
    <row r="870" spans="4:4" x14ac:dyDescent="0.2">
      <c r="D870" s="185"/>
    </row>
    <row r="871" spans="4:4" x14ac:dyDescent="0.2">
      <c r="D871" s="185"/>
    </row>
    <row r="872" spans="4:4" x14ac:dyDescent="0.2">
      <c r="D872" s="185"/>
    </row>
    <row r="873" spans="4:4" x14ac:dyDescent="0.2">
      <c r="D873" s="185"/>
    </row>
    <row r="874" spans="4:4" x14ac:dyDescent="0.2">
      <c r="D874" s="185"/>
    </row>
    <row r="875" spans="4:4" x14ac:dyDescent="0.2">
      <c r="D875" s="185"/>
    </row>
    <row r="876" spans="4:4" x14ac:dyDescent="0.2">
      <c r="D876" s="185"/>
    </row>
    <row r="877" spans="4:4" x14ac:dyDescent="0.2">
      <c r="D877" s="185"/>
    </row>
    <row r="878" spans="4:4" x14ac:dyDescent="0.2">
      <c r="D878" s="185"/>
    </row>
    <row r="879" spans="4:4" x14ac:dyDescent="0.2">
      <c r="D879" s="185"/>
    </row>
    <row r="880" spans="4:4" x14ac:dyDescent="0.2">
      <c r="D880" s="185"/>
    </row>
    <row r="881" spans="4:4" x14ac:dyDescent="0.2">
      <c r="D881" s="185"/>
    </row>
    <row r="882" spans="4:4" x14ac:dyDescent="0.2">
      <c r="D882" s="185"/>
    </row>
    <row r="883" spans="4:4" x14ac:dyDescent="0.2">
      <c r="D883" s="185"/>
    </row>
    <row r="884" spans="4:4" x14ac:dyDescent="0.2">
      <c r="D884" s="185"/>
    </row>
    <row r="885" spans="4:4" x14ac:dyDescent="0.2">
      <c r="D885" s="185"/>
    </row>
    <row r="886" spans="4:4" x14ac:dyDescent="0.2">
      <c r="D886" s="185"/>
    </row>
    <row r="887" spans="4:4" x14ac:dyDescent="0.2">
      <c r="D887" s="185"/>
    </row>
    <row r="888" spans="4:4" x14ac:dyDescent="0.2">
      <c r="D888" s="185"/>
    </row>
    <row r="889" spans="4:4" x14ac:dyDescent="0.2">
      <c r="D889" s="185"/>
    </row>
    <row r="890" spans="4:4" x14ac:dyDescent="0.2">
      <c r="D890" s="185"/>
    </row>
    <row r="891" spans="4:4" x14ac:dyDescent="0.2">
      <c r="D891" s="185"/>
    </row>
    <row r="892" spans="4:4" x14ac:dyDescent="0.2">
      <c r="D892" s="185"/>
    </row>
    <row r="893" spans="4:4" x14ac:dyDescent="0.2">
      <c r="D893" s="185"/>
    </row>
    <row r="894" spans="4:4" x14ac:dyDescent="0.2">
      <c r="D894" s="185"/>
    </row>
    <row r="895" spans="4:4" x14ac:dyDescent="0.2">
      <c r="D895" s="185"/>
    </row>
    <row r="896" spans="4:4" x14ac:dyDescent="0.2">
      <c r="D896" s="185"/>
    </row>
    <row r="897" spans="4:4" x14ac:dyDescent="0.2">
      <c r="D897" s="185"/>
    </row>
    <row r="898" spans="4:4" x14ac:dyDescent="0.2">
      <c r="D898" s="185"/>
    </row>
    <row r="899" spans="4:4" x14ac:dyDescent="0.2">
      <c r="D899" s="185"/>
    </row>
    <row r="900" spans="4:4" x14ac:dyDescent="0.2">
      <c r="D900" s="185"/>
    </row>
    <row r="901" spans="4:4" x14ac:dyDescent="0.2">
      <c r="D901" s="185"/>
    </row>
    <row r="902" spans="4:4" x14ac:dyDescent="0.2">
      <c r="D902" s="185"/>
    </row>
    <row r="903" spans="4:4" x14ac:dyDescent="0.2">
      <c r="D903" s="185"/>
    </row>
    <row r="904" spans="4:4" x14ac:dyDescent="0.2">
      <c r="D904" s="185"/>
    </row>
    <row r="905" spans="4:4" x14ac:dyDescent="0.2">
      <c r="D905" s="185"/>
    </row>
    <row r="906" spans="4:4" x14ac:dyDescent="0.2">
      <c r="D906" s="185"/>
    </row>
    <row r="907" spans="4:4" x14ac:dyDescent="0.2">
      <c r="D907" s="185"/>
    </row>
    <row r="908" spans="4:4" x14ac:dyDescent="0.2">
      <c r="D908" s="185"/>
    </row>
    <row r="909" spans="4:4" x14ac:dyDescent="0.2">
      <c r="D909" s="185"/>
    </row>
    <row r="910" spans="4:4" x14ac:dyDescent="0.2">
      <c r="D910" s="185"/>
    </row>
    <row r="911" spans="4:4" x14ac:dyDescent="0.2">
      <c r="D911" s="185"/>
    </row>
    <row r="912" spans="4:4" x14ac:dyDescent="0.2">
      <c r="D912" s="185"/>
    </row>
    <row r="913" spans="4:4" x14ac:dyDescent="0.2">
      <c r="D913" s="185"/>
    </row>
    <row r="914" spans="4:4" x14ac:dyDescent="0.2">
      <c r="D914" s="185"/>
    </row>
    <row r="915" spans="4:4" x14ac:dyDescent="0.2">
      <c r="D915" s="185"/>
    </row>
    <row r="916" spans="4:4" x14ac:dyDescent="0.2">
      <c r="D916" s="185"/>
    </row>
    <row r="917" spans="4:4" x14ac:dyDescent="0.2">
      <c r="D917" s="185"/>
    </row>
    <row r="918" spans="4:4" x14ac:dyDescent="0.2">
      <c r="D918" s="185"/>
    </row>
    <row r="919" spans="4:4" x14ac:dyDescent="0.2">
      <c r="D919" s="185"/>
    </row>
    <row r="920" spans="4:4" x14ac:dyDescent="0.2">
      <c r="D920" s="185"/>
    </row>
    <row r="921" spans="4:4" x14ac:dyDescent="0.2">
      <c r="D921" s="185"/>
    </row>
    <row r="922" spans="4:4" x14ac:dyDescent="0.2">
      <c r="D922" s="185"/>
    </row>
    <row r="923" spans="4:4" x14ac:dyDescent="0.2">
      <c r="D923" s="185"/>
    </row>
    <row r="924" spans="4:4" x14ac:dyDescent="0.2">
      <c r="D924" s="185"/>
    </row>
    <row r="925" spans="4:4" x14ac:dyDescent="0.2">
      <c r="D925" s="185"/>
    </row>
    <row r="926" spans="4:4" x14ac:dyDescent="0.2">
      <c r="D926" s="185"/>
    </row>
    <row r="927" spans="4:4" x14ac:dyDescent="0.2">
      <c r="D927" s="185"/>
    </row>
    <row r="928" spans="4:4" x14ac:dyDescent="0.2">
      <c r="D928" s="185"/>
    </row>
    <row r="929" spans="4:4" x14ac:dyDescent="0.2">
      <c r="D929" s="185"/>
    </row>
    <row r="930" spans="4:4" x14ac:dyDescent="0.2">
      <c r="D930" s="185"/>
    </row>
    <row r="931" spans="4:4" x14ac:dyDescent="0.2">
      <c r="D931" s="185"/>
    </row>
    <row r="932" spans="4:4" x14ac:dyDescent="0.2">
      <c r="D932" s="185"/>
    </row>
    <row r="933" spans="4:4" x14ac:dyDescent="0.2">
      <c r="D933" s="185"/>
    </row>
    <row r="934" spans="4:4" x14ac:dyDescent="0.2">
      <c r="D934" s="185"/>
    </row>
    <row r="935" spans="4:4" x14ac:dyDescent="0.2">
      <c r="D935" s="185"/>
    </row>
    <row r="936" spans="4:4" x14ac:dyDescent="0.2">
      <c r="D936" s="185"/>
    </row>
    <row r="937" spans="4:4" x14ac:dyDescent="0.2">
      <c r="D937" s="185"/>
    </row>
    <row r="938" spans="4:4" x14ac:dyDescent="0.2">
      <c r="D938" s="185"/>
    </row>
    <row r="939" spans="4:4" x14ac:dyDescent="0.2">
      <c r="D939" s="185"/>
    </row>
    <row r="940" spans="4:4" x14ac:dyDescent="0.2">
      <c r="D940" s="185"/>
    </row>
    <row r="941" spans="4:4" x14ac:dyDescent="0.2">
      <c r="D941" s="185"/>
    </row>
    <row r="942" spans="4:4" x14ac:dyDescent="0.2">
      <c r="D942" s="185"/>
    </row>
    <row r="943" spans="4:4" x14ac:dyDescent="0.2">
      <c r="D943" s="185"/>
    </row>
    <row r="944" spans="4:4" x14ac:dyDescent="0.2">
      <c r="D944" s="185"/>
    </row>
    <row r="945" spans="4:4" x14ac:dyDescent="0.2">
      <c r="D945" s="185"/>
    </row>
    <row r="946" spans="4:4" x14ac:dyDescent="0.2">
      <c r="D946" s="185"/>
    </row>
    <row r="947" spans="4:4" x14ac:dyDescent="0.2">
      <c r="D947" s="185"/>
    </row>
    <row r="948" spans="4:4" x14ac:dyDescent="0.2">
      <c r="D948" s="185"/>
    </row>
    <row r="949" spans="4:4" x14ac:dyDescent="0.2">
      <c r="D949" s="185"/>
    </row>
    <row r="950" spans="4:4" x14ac:dyDescent="0.2">
      <c r="D950" s="185"/>
    </row>
    <row r="951" spans="4:4" x14ac:dyDescent="0.2">
      <c r="D951" s="185"/>
    </row>
    <row r="952" spans="4:4" x14ac:dyDescent="0.2">
      <c r="D952" s="185"/>
    </row>
    <row r="953" spans="4:4" x14ac:dyDescent="0.2">
      <c r="D953" s="185"/>
    </row>
    <row r="954" spans="4:4" x14ac:dyDescent="0.2">
      <c r="D954" s="185"/>
    </row>
    <row r="955" spans="4:4" x14ac:dyDescent="0.2">
      <c r="D955" s="185"/>
    </row>
    <row r="956" spans="4:4" x14ac:dyDescent="0.2">
      <c r="D956" s="185"/>
    </row>
    <row r="957" spans="4:4" x14ac:dyDescent="0.2">
      <c r="D957" s="185"/>
    </row>
    <row r="958" spans="4:4" x14ac:dyDescent="0.2">
      <c r="D958" s="185"/>
    </row>
    <row r="959" spans="4:4" x14ac:dyDescent="0.2">
      <c r="D959" s="185"/>
    </row>
    <row r="960" spans="4:4" x14ac:dyDescent="0.2">
      <c r="D960" s="185"/>
    </row>
    <row r="961" spans="4:4" x14ac:dyDescent="0.2">
      <c r="D961" s="185"/>
    </row>
    <row r="962" spans="4:4" x14ac:dyDescent="0.2">
      <c r="D962" s="185"/>
    </row>
    <row r="963" spans="4:4" x14ac:dyDescent="0.2">
      <c r="D963" s="185"/>
    </row>
    <row r="964" spans="4:4" x14ac:dyDescent="0.2">
      <c r="D964" s="185"/>
    </row>
    <row r="965" spans="4:4" x14ac:dyDescent="0.2">
      <c r="D965" s="185"/>
    </row>
    <row r="966" spans="4:4" x14ac:dyDescent="0.2">
      <c r="D966" s="185"/>
    </row>
    <row r="967" spans="4:4" x14ac:dyDescent="0.2">
      <c r="D967" s="185"/>
    </row>
    <row r="968" spans="4:4" x14ac:dyDescent="0.2">
      <c r="D968" s="185"/>
    </row>
    <row r="969" spans="4:4" x14ac:dyDescent="0.2">
      <c r="D969" s="185"/>
    </row>
    <row r="970" spans="4:4" x14ac:dyDescent="0.2">
      <c r="D970" s="185"/>
    </row>
    <row r="971" spans="4:4" x14ac:dyDescent="0.2">
      <c r="D971" s="185"/>
    </row>
    <row r="972" spans="4:4" x14ac:dyDescent="0.2">
      <c r="D972" s="185"/>
    </row>
    <row r="973" spans="4:4" x14ac:dyDescent="0.2">
      <c r="D973" s="185"/>
    </row>
    <row r="974" spans="4:4" x14ac:dyDescent="0.2">
      <c r="D974" s="185"/>
    </row>
    <row r="975" spans="4:4" x14ac:dyDescent="0.2">
      <c r="D975" s="185"/>
    </row>
    <row r="976" spans="4:4" x14ac:dyDescent="0.2">
      <c r="D976" s="185"/>
    </row>
    <row r="977" spans="4:4" x14ac:dyDescent="0.2">
      <c r="D977" s="185"/>
    </row>
    <row r="978" spans="4:4" x14ac:dyDescent="0.2">
      <c r="D978" s="185"/>
    </row>
    <row r="979" spans="4:4" x14ac:dyDescent="0.2">
      <c r="D979" s="185"/>
    </row>
    <row r="980" spans="4:4" x14ac:dyDescent="0.2">
      <c r="D980" s="185"/>
    </row>
    <row r="981" spans="4:4" x14ac:dyDescent="0.2">
      <c r="D981" s="185"/>
    </row>
    <row r="982" spans="4:4" x14ac:dyDescent="0.2">
      <c r="D982" s="185"/>
    </row>
    <row r="983" spans="4:4" x14ac:dyDescent="0.2">
      <c r="D983" s="185"/>
    </row>
    <row r="984" spans="4:4" x14ac:dyDescent="0.2">
      <c r="D984" s="185"/>
    </row>
    <row r="985" spans="4:4" x14ac:dyDescent="0.2">
      <c r="D985" s="185"/>
    </row>
    <row r="986" spans="4:4" x14ac:dyDescent="0.2">
      <c r="D986" s="185"/>
    </row>
    <row r="987" spans="4:4" x14ac:dyDescent="0.2">
      <c r="D987" s="185"/>
    </row>
    <row r="988" spans="4:4" x14ac:dyDescent="0.2">
      <c r="D988" s="185"/>
    </row>
    <row r="989" spans="4:4" x14ac:dyDescent="0.2">
      <c r="D989" s="185"/>
    </row>
    <row r="990" spans="4:4" x14ac:dyDescent="0.2">
      <c r="D990" s="185"/>
    </row>
    <row r="991" spans="4:4" x14ac:dyDescent="0.2">
      <c r="D991" s="185"/>
    </row>
    <row r="992" spans="4:4" x14ac:dyDescent="0.2">
      <c r="D992" s="185"/>
    </row>
    <row r="993" spans="4:4" x14ac:dyDescent="0.2">
      <c r="D993" s="185"/>
    </row>
    <row r="994" spans="4:4" x14ac:dyDescent="0.2">
      <c r="D994" s="185"/>
    </row>
    <row r="995" spans="4:4" x14ac:dyDescent="0.2">
      <c r="D995" s="185"/>
    </row>
    <row r="996" spans="4:4" x14ac:dyDescent="0.2">
      <c r="D996" s="185"/>
    </row>
    <row r="997" spans="4:4" x14ac:dyDescent="0.2">
      <c r="D997" s="185"/>
    </row>
    <row r="998" spans="4:4" x14ac:dyDescent="0.2">
      <c r="D998" s="185"/>
    </row>
    <row r="999" spans="4:4" x14ac:dyDescent="0.2">
      <c r="D999" s="185"/>
    </row>
    <row r="1000" spans="4:4" x14ac:dyDescent="0.2">
      <c r="D1000" s="185"/>
    </row>
    <row r="1001" spans="4:4" x14ac:dyDescent="0.2">
      <c r="D1001" s="185"/>
    </row>
    <row r="1002" spans="4:4" x14ac:dyDescent="0.2">
      <c r="D1002" s="185"/>
    </row>
    <row r="1003" spans="4:4" x14ac:dyDescent="0.2">
      <c r="D1003" s="185"/>
    </row>
    <row r="1004" spans="4:4" x14ac:dyDescent="0.2">
      <c r="D1004" s="185"/>
    </row>
    <row r="1005" spans="4:4" x14ac:dyDescent="0.2">
      <c r="D1005" s="185"/>
    </row>
    <row r="1006" spans="4:4" x14ac:dyDescent="0.2">
      <c r="D1006" s="185"/>
    </row>
    <row r="1007" spans="4:4" x14ac:dyDescent="0.2">
      <c r="D1007" s="185"/>
    </row>
    <row r="1008" spans="4:4" x14ac:dyDescent="0.2">
      <c r="D1008" s="185"/>
    </row>
    <row r="1009" spans="4:4" x14ac:dyDescent="0.2">
      <c r="D1009" s="185"/>
    </row>
    <row r="1010" spans="4:4" x14ac:dyDescent="0.2">
      <c r="D1010" s="185"/>
    </row>
    <row r="1011" spans="4:4" x14ac:dyDescent="0.2">
      <c r="D1011" s="185"/>
    </row>
    <row r="1012" spans="4:4" x14ac:dyDescent="0.2">
      <c r="D1012" s="185"/>
    </row>
    <row r="1013" spans="4:4" x14ac:dyDescent="0.2">
      <c r="D1013" s="185"/>
    </row>
    <row r="1014" spans="4:4" x14ac:dyDescent="0.2">
      <c r="D1014" s="185"/>
    </row>
    <row r="1015" spans="4:4" x14ac:dyDescent="0.2">
      <c r="D1015" s="185"/>
    </row>
    <row r="1016" spans="4:4" x14ac:dyDescent="0.2">
      <c r="D1016" s="185"/>
    </row>
    <row r="1017" spans="4:4" x14ac:dyDescent="0.2">
      <c r="D1017" s="185"/>
    </row>
    <row r="1018" spans="4:4" x14ac:dyDescent="0.2">
      <c r="D1018" s="185"/>
    </row>
    <row r="1019" spans="4:4" x14ac:dyDescent="0.2">
      <c r="D1019" s="185"/>
    </row>
    <row r="1020" spans="4:4" x14ac:dyDescent="0.2">
      <c r="D1020" s="185"/>
    </row>
    <row r="1021" spans="4:4" x14ac:dyDescent="0.2">
      <c r="D1021" s="185"/>
    </row>
    <row r="1022" spans="4:4" x14ac:dyDescent="0.2">
      <c r="D1022" s="185"/>
    </row>
    <row r="1023" spans="4:4" x14ac:dyDescent="0.2">
      <c r="D1023" s="185"/>
    </row>
    <row r="1024" spans="4:4" x14ac:dyDescent="0.2">
      <c r="D1024" s="185"/>
    </row>
    <row r="1025" spans="4:4" x14ac:dyDescent="0.2">
      <c r="D1025" s="185"/>
    </row>
    <row r="1026" spans="4:4" x14ac:dyDescent="0.2">
      <c r="D1026" s="185"/>
    </row>
    <row r="1027" spans="4:4" x14ac:dyDescent="0.2">
      <c r="D1027" s="185"/>
    </row>
    <row r="1028" spans="4:4" x14ac:dyDescent="0.2">
      <c r="D1028" s="185"/>
    </row>
    <row r="1029" spans="4:4" x14ac:dyDescent="0.2">
      <c r="D1029" s="185"/>
    </row>
    <row r="1030" spans="4:4" x14ac:dyDescent="0.2">
      <c r="D1030" s="185"/>
    </row>
    <row r="1031" spans="4:4" x14ac:dyDescent="0.2">
      <c r="D1031" s="185"/>
    </row>
    <row r="1032" spans="4:4" x14ac:dyDescent="0.2">
      <c r="D1032" s="185"/>
    </row>
    <row r="1033" spans="4:4" x14ac:dyDescent="0.2">
      <c r="D1033" s="185"/>
    </row>
    <row r="1034" spans="4:4" x14ac:dyDescent="0.2">
      <c r="D1034" s="185"/>
    </row>
    <row r="1035" spans="4:4" x14ac:dyDescent="0.2">
      <c r="D1035" s="185"/>
    </row>
    <row r="1036" spans="4:4" x14ac:dyDescent="0.2">
      <c r="D1036" s="185"/>
    </row>
    <row r="1037" spans="4:4" x14ac:dyDescent="0.2">
      <c r="D1037" s="185"/>
    </row>
    <row r="1038" spans="4:4" x14ac:dyDescent="0.2">
      <c r="D1038" s="185"/>
    </row>
    <row r="1039" spans="4:4" x14ac:dyDescent="0.2">
      <c r="D1039" s="185"/>
    </row>
    <row r="1040" spans="4:4" x14ac:dyDescent="0.2">
      <c r="D1040" s="185"/>
    </row>
    <row r="1041" spans="4:4" x14ac:dyDescent="0.2">
      <c r="D1041" s="185"/>
    </row>
    <row r="1042" spans="4:4" x14ac:dyDescent="0.2">
      <c r="D1042" s="185"/>
    </row>
    <row r="1043" spans="4:4" x14ac:dyDescent="0.2">
      <c r="D1043" s="185"/>
    </row>
    <row r="1044" spans="4:4" x14ac:dyDescent="0.2">
      <c r="D1044" s="185"/>
    </row>
    <row r="1045" spans="4:4" x14ac:dyDescent="0.2">
      <c r="D1045" s="185"/>
    </row>
    <row r="1046" spans="4:4" x14ac:dyDescent="0.2">
      <c r="D1046" s="185"/>
    </row>
    <row r="1047" spans="4:4" x14ac:dyDescent="0.2">
      <c r="D1047" s="185"/>
    </row>
    <row r="1048" spans="4:4" x14ac:dyDescent="0.2">
      <c r="D1048" s="185"/>
    </row>
    <row r="1049" spans="4:4" x14ac:dyDescent="0.2">
      <c r="D1049" s="185"/>
    </row>
    <row r="1050" spans="4:4" x14ac:dyDescent="0.2">
      <c r="D1050" s="185"/>
    </row>
    <row r="1051" spans="4:4" x14ac:dyDescent="0.2">
      <c r="D1051" s="185"/>
    </row>
    <row r="1052" spans="4:4" x14ac:dyDescent="0.2">
      <c r="D1052" s="185"/>
    </row>
    <row r="1053" spans="4:4" x14ac:dyDescent="0.2">
      <c r="D1053" s="185"/>
    </row>
    <row r="1054" spans="4:4" x14ac:dyDescent="0.2">
      <c r="D1054" s="185"/>
    </row>
    <row r="1055" spans="4:4" x14ac:dyDescent="0.2">
      <c r="D1055" s="185"/>
    </row>
    <row r="1056" spans="4:4" x14ac:dyDescent="0.2">
      <c r="D1056" s="185"/>
    </row>
    <row r="1057" spans="4:4" x14ac:dyDescent="0.2">
      <c r="D1057" s="185"/>
    </row>
    <row r="1058" spans="4:4" x14ac:dyDescent="0.2">
      <c r="D1058" s="185"/>
    </row>
    <row r="1059" spans="4:4" x14ac:dyDescent="0.2">
      <c r="D1059" s="185"/>
    </row>
    <row r="1060" spans="4:4" x14ac:dyDescent="0.2">
      <c r="D1060" s="185"/>
    </row>
    <row r="1061" spans="4:4" x14ac:dyDescent="0.2">
      <c r="D1061" s="185"/>
    </row>
    <row r="1062" spans="4:4" x14ac:dyDescent="0.2">
      <c r="D1062" s="185"/>
    </row>
    <row r="1063" spans="4:4" x14ac:dyDescent="0.2">
      <c r="D1063" s="185"/>
    </row>
    <row r="1064" spans="4:4" x14ac:dyDescent="0.2">
      <c r="D1064" s="185"/>
    </row>
    <row r="1065" spans="4:4" x14ac:dyDescent="0.2">
      <c r="D1065" s="185"/>
    </row>
    <row r="1066" spans="4:4" x14ac:dyDescent="0.2">
      <c r="D1066" s="185"/>
    </row>
    <row r="1067" spans="4:4" x14ac:dyDescent="0.2">
      <c r="D1067" s="185"/>
    </row>
    <row r="1068" spans="4:4" x14ac:dyDescent="0.2">
      <c r="D1068" s="185"/>
    </row>
    <row r="1069" spans="4:4" x14ac:dyDescent="0.2">
      <c r="D1069" s="185"/>
    </row>
    <row r="1070" spans="4:4" x14ac:dyDescent="0.2">
      <c r="D1070" s="185"/>
    </row>
    <row r="1071" spans="4:4" x14ac:dyDescent="0.2">
      <c r="D1071" s="185"/>
    </row>
    <row r="1072" spans="4:4" x14ac:dyDescent="0.2">
      <c r="D1072" s="185"/>
    </row>
    <row r="1073" spans="4:4" x14ac:dyDescent="0.2">
      <c r="D1073" s="185"/>
    </row>
    <row r="1074" spans="4:4" x14ac:dyDescent="0.2">
      <c r="D1074" s="185"/>
    </row>
    <row r="1075" spans="4:4" x14ac:dyDescent="0.2">
      <c r="D1075" s="185"/>
    </row>
    <row r="1076" spans="4:4" x14ac:dyDescent="0.2">
      <c r="D1076" s="185"/>
    </row>
    <row r="1077" spans="4:4" x14ac:dyDescent="0.2">
      <c r="D1077" s="185"/>
    </row>
    <row r="1078" spans="4:4" x14ac:dyDescent="0.2">
      <c r="D1078" s="185"/>
    </row>
    <row r="1079" spans="4:4" x14ac:dyDescent="0.2">
      <c r="D1079" s="185"/>
    </row>
    <row r="1080" spans="4:4" x14ac:dyDescent="0.2">
      <c r="D1080" s="185"/>
    </row>
    <row r="1081" spans="4:4" x14ac:dyDescent="0.2">
      <c r="D1081" s="185"/>
    </row>
    <row r="1082" spans="4:4" x14ac:dyDescent="0.2">
      <c r="D1082" s="185"/>
    </row>
    <row r="1083" spans="4:4" x14ac:dyDescent="0.2">
      <c r="D1083" s="185"/>
    </row>
    <row r="1084" spans="4:4" x14ac:dyDescent="0.2">
      <c r="D1084" s="185"/>
    </row>
    <row r="1085" spans="4:4" x14ac:dyDescent="0.2">
      <c r="D1085" s="185"/>
    </row>
    <row r="1086" spans="4:4" x14ac:dyDescent="0.2">
      <c r="D1086" s="185"/>
    </row>
    <row r="1087" spans="4:4" x14ac:dyDescent="0.2">
      <c r="D1087" s="185"/>
    </row>
    <row r="1088" spans="4:4" x14ac:dyDescent="0.2">
      <c r="D1088" s="185"/>
    </row>
    <row r="1089" spans="4:4" x14ac:dyDescent="0.2">
      <c r="D1089" s="185"/>
    </row>
    <row r="1090" spans="4:4" x14ac:dyDescent="0.2">
      <c r="D1090" s="185"/>
    </row>
    <row r="1091" spans="4:4" x14ac:dyDescent="0.2">
      <c r="D1091" s="185"/>
    </row>
    <row r="1092" spans="4:4" x14ac:dyDescent="0.2">
      <c r="D1092" s="185"/>
    </row>
    <row r="1093" spans="4:4" x14ac:dyDescent="0.2">
      <c r="D1093" s="185"/>
    </row>
    <row r="1094" spans="4:4" x14ac:dyDescent="0.2">
      <c r="D1094" s="185"/>
    </row>
    <row r="1095" spans="4:4" x14ac:dyDescent="0.2">
      <c r="D1095" s="185"/>
    </row>
    <row r="1096" spans="4:4" x14ac:dyDescent="0.2">
      <c r="D1096" s="185"/>
    </row>
    <row r="1097" spans="4:4" x14ac:dyDescent="0.2">
      <c r="D1097" s="185"/>
    </row>
    <row r="1098" spans="4:4" x14ac:dyDescent="0.2">
      <c r="D1098" s="185"/>
    </row>
    <row r="1099" spans="4:4" x14ac:dyDescent="0.2">
      <c r="D1099" s="185"/>
    </row>
    <row r="1100" spans="4:4" x14ac:dyDescent="0.2">
      <c r="D1100" s="185"/>
    </row>
    <row r="1101" spans="4:4" x14ac:dyDescent="0.2">
      <c r="D1101" s="185"/>
    </row>
    <row r="1102" spans="4:4" x14ac:dyDescent="0.2">
      <c r="D1102" s="185"/>
    </row>
    <row r="1103" spans="4:4" x14ac:dyDescent="0.2">
      <c r="D1103" s="185"/>
    </row>
    <row r="1104" spans="4:4" x14ac:dyDescent="0.2">
      <c r="D1104" s="185"/>
    </row>
    <row r="1105" spans="4:4" x14ac:dyDescent="0.2">
      <c r="D1105" s="185"/>
    </row>
    <row r="1106" spans="4:4" x14ac:dyDescent="0.2">
      <c r="D1106" s="185"/>
    </row>
    <row r="1107" spans="4:4" x14ac:dyDescent="0.2">
      <c r="D1107" s="185"/>
    </row>
    <row r="1108" spans="4:4" x14ac:dyDescent="0.2">
      <c r="D1108" s="185"/>
    </row>
    <row r="1109" spans="4:4" x14ac:dyDescent="0.2">
      <c r="D1109" s="185"/>
    </row>
    <row r="1110" spans="4:4" x14ac:dyDescent="0.2">
      <c r="D1110" s="185"/>
    </row>
    <row r="1111" spans="4:4" x14ac:dyDescent="0.2">
      <c r="D1111" s="185"/>
    </row>
    <row r="1112" spans="4:4" x14ac:dyDescent="0.2">
      <c r="D1112" s="185"/>
    </row>
    <row r="1113" spans="4:4" x14ac:dyDescent="0.2">
      <c r="D1113" s="185"/>
    </row>
    <row r="1114" spans="4:4" x14ac:dyDescent="0.2">
      <c r="D1114" s="185"/>
    </row>
    <row r="1115" spans="4:4" x14ac:dyDescent="0.2">
      <c r="D1115" s="185"/>
    </row>
    <row r="1116" spans="4:4" x14ac:dyDescent="0.2">
      <c r="D1116" s="185"/>
    </row>
    <row r="1117" spans="4:4" x14ac:dyDescent="0.2">
      <c r="D1117" s="185"/>
    </row>
    <row r="1118" spans="4:4" x14ac:dyDescent="0.2">
      <c r="D1118" s="185"/>
    </row>
    <row r="1119" spans="4:4" x14ac:dyDescent="0.2">
      <c r="D1119" s="185"/>
    </row>
    <row r="1120" spans="4:4" x14ac:dyDescent="0.2">
      <c r="D1120" s="185"/>
    </row>
    <row r="1121" spans="4:4" x14ac:dyDescent="0.2">
      <c r="D1121" s="185"/>
    </row>
    <row r="1122" spans="4:4" x14ac:dyDescent="0.2">
      <c r="D1122" s="185"/>
    </row>
    <row r="1123" spans="4:4" x14ac:dyDescent="0.2">
      <c r="D1123" s="185"/>
    </row>
    <row r="1124" spans="4:4" x14ac:dyDescent="0.2">
      <c r="D1124" s="185"/>
    </row>
    <row r="1125" spans="4:4" x14ac:dyDescent="0.2">
      <c r="D1125" s="185"/>
    </row>
    <row r="1126" spans="4:4" x14ac:dyDescent="0.2">
      <c r="D1126" s="185"/>
    </row>
    <row r="1127" spans="4:4" x14ac:dyDescent="0.2">
      <c r="D1127" s="185"/>
    </row>
    <row r="1128" spans="4:4" x14ac:dyDescent="0.2">
      <c r="D1128" s="185"/>
    </row>
    <row r="1129" spans="4:4" x14ac:dyDescent="0.2">
      <c r="D1129" s="185"/>
    </row>
    <row r="1130" spans="4:4" x14ac:dyDescent="0.2">
      <c r="D1130" s="185"/>
    </row>
    <row r="1131" spans="4:4" x14ac:dyDescent="0.2">
      <c r="D1131" s="185"/>
    </row>
    <row r="1132" spans="4:4" x14ac:dyDescent="0.2">
      <c r="D1132" s="185"/>
    </row>
    <row r="1133" spans="4:4" x14ac:dyDescent="0.2">
      <c r="D1133" s="185"/>
    </row>
    <row r="1134" spans="4:4" x14ac:dyDescent="0.2">
      <c r="D1134" s="185"/>
    </row>
    <row r="1135" spans="4:4" x14ac:dyDescent="0.2">
      <c r="D1135" s="185"/>
    </row>
    <row r="1136" spans="4:4" x14ac:dyDescent="0.2">
      <c r="D1136" s="185"/>
    </row>
    <row r="1137" spans="4:4" x14ac:dyDescent="0.2">
      <c r="D1137" s="185"/>
    </row>
    <row r="1138" spans="4:4" x14ac:dyDescent="0.2">
      <c r="D1138" s="185"/>
    </row>
    <row r="1139" spans="4:4" x14ac:dyDescent="0.2">
      <c r="D1139" s="185"/>
    </row>
    <row r="1140" spans="4:4" x14ac:dyDescent="0.2">
      <c r="D1140" s="185"/>
    </row>
    <row r="1141" spans="4:4" x14ac:dyDescent="0.2">
      <c r="D1141" s="185"/>
    </row>
    <row r="1142" spans="4:4" x14ac:dyDescent="0.2">
      <c r="D1142" s="185"/>
    </row>
    <row r="1143" spans="4:4" x14ac:dyDescent="0.2">
      <c r="D1143" s="185"/>
    </row>
    <row r="1144" spans="4:4" x14ac:dyDescent="0.2">
      <c r="D1144" s="185"/>
    </row>
    <row r="1145" spans="4:4" x14ac:dyDescent="0.2">
      <c r="D1145" s="185"/>
    </row>
    <row r="1146" spans="4:4" x14ac:dyDescent="0.2">
      <c r="D1146" s="185"/>
    </row>
    <row r="1147" spans="4:4" x14ac:dyDescent="0.2">
      <c r="D1147" s="185"/>
    </row>
    <row r="1148" spans="4:4" x14ac:dyDescent="0.2">
      <c r="D1148" s="185"/>
    </row>
    <row r="1149" spans="4:4" x14ac:dyDescent="0.2">
      <c r="D1149" s="185"/>
    </row>
    <row r="1150" spans="4:4" x14ac:dyDescent="0.2">
      <c r="D1150" s="185"/>
    </row>
    <row r="1151" spans="4:4" x14ac:dyDescent="0.2">
      <c r="D1151" s="185"/>
    </row>
    <row r="1152" spans="4:4" x14ac:dyDescent="0.2">
      <c r="D1152" s="185"/>
    </row>
    <row r="1153" spans="4:4" x14ac:dyDescent="0.2">
      <c r="D1153" s="185"/>
    </row>
    <row r="1154" spans="4:4" x14ac:dyDescent="0.2">
      <c r="D1154" s="185"/>
    </row>
    <row r="1155" spans="4:4" x14ac:dyDescent="0.2">
      <c r="D1155" s="185"/>
    </row>
    <row r="1156" spans="4:4" x14ac:dyDescent="0.2">
      <c r="D1156" s="185"/>
    </row>
    <row r="1157" spans="4:4" x14ac:dyDescent="0.2">
      <c r="D1157" s="185"/>
    </row>
    <row r="1158" spans="4:4" x14ac:dyDescent="0.2">
      <c r="D1158" s="185"/>
    </row>
    <row r="1159" spans="4:4" x14ac:dyDescent="0.2">
      <c r="D1159" s="185"/>
    </row>
    <row r="1160" spans="4:4" x14ac:dyDescent="0.2">
      <c r="D1160" s="185"/>
    </row>
    <row r="1161" spans="4:4" x14ac:dyDescent="0.2">
      <c r="D1161" s="185"/>
    </row>
    <row r="1162" spans="4:4" x14ac:dyDescent="0.2">
      <c r="D1162" s="185"/>
    </row>
    <row r="1163" spans="4:4" x14ac:dyDescent="0.2">
      <c r="D1163" s="185"/>
    </row>
    <row r="1164" spans="4:4" x14ac:dyDescent="0.2">
      <c r="D1164" s="185"/>
    </row>
    <row r="1165" spans="4:4" x14ac:dyDescent="0.2">
      <c r="D1165" s="185"/>
    </row>
    <row r="1166" spans="4:4" x14ac:dyDescent="0.2">
      <c r="D1166" s="185"/>
    </row>
    <row r="1167" spans="4:4" x14ac:dyDescent="0.2">
      <c r="D1167" s="185"/>
    </row>
    <row r="1168" spans="4:4" x14ac:dyDescent="0.2">
      <c r="D1168" s="185"/>
    </row>
    <row r="1169" spans="4:4" x14ac:dyDescent="0.2">
      <c r="D1169" s="185"/>
    </row>
    <row r="1170" spans="4:4" x14ac:dyDescent="0.2">
      <c r="D1170" s="185"/>
    </row>
    <row r="1171" spans="4:4" x14ac:dyDescent="0.2">
      <c r="D1171" s="185"/>
    </row>
    <row r="1172" spans="4:4" x14ac:dyDescent="0.2">
      <c r="D1172" s="185"/>
    </row>
    <row r="1173" spans="4:4" x14ac:dyDescent="0.2">
      <c r="D1173" s="185"/>
    </row>
    <row r="1174" spans="4:4" x14ac:dyDescent="0.2">
      <c r="D1174" s="185"/>
    </row>
    <row r="1175" spans="4:4" x14ac:dyDescent="0.2">
      <c r="D1175" s="185"/>
    </row>
    <row r="1176" spans="4:4" x14ac:dyDescent="0.2">
      <c r="D1176" s="185"/>
    </row>
    <row r="1177" spans="4:4" x14ac:dyDescent="0.2">
      <c r="D1177" s="185"/>
    </row>
    <row r="1178" spans="4:4" x14ac:dyDescent="0.2">
      <c r="D1178" s="185"/>
    </row>
    <row r="1179" spans="4:4" x14ac:dyDescent="0.2">
      <c r="D1179" s="185"/>
    </row>
    <row r="1180" spans="4:4" x14ac:dyDescent="0.2">
      <c r="D1180" s="185"/>
    </row>
    <row r="1181" spans="4:4" x14ac:dyDescent="0.2">
      <c r="D1181" s="185"/>
    </row>
    <row r="1182" spans="4:4" x14ac:dyDescent="0.2">
      <c r="D1182" s="185"/>
    </row>
    <row r="1183" spans="4:4" x14ac:dyDescent="0.2">
      <c r="D1183" s="185"/>
    </row>
    <row r="1184" spans="4:4" x14ac:dyDescent="0.2">
      <c r="D1184" s="185"/>
    </row>
    <row r="1185" spans="4:4" x14ac:dyDescent="0.2">
      <c r="D1185" s="185"/>
    </row>
    <row r="1186" spans="4:4" x14ac:dyDescent="0.2">
      <c r="D1186" s="185"/>
    </row>
    <row r="1187" spans="4:4" x14ac:dyDescent="0.2">
      <c r="D1187" s="185"/>
    </row>
    <row r="1188" spans="4:4" x14ac:dyDescent="0.2">
      <c r="D1188" s="185"/>
    </row>
    <row r="1189" spans="4:4" x14ac:dyDescent="0.2">
      <c r="D1189" s="185"/>
    </row>
    <row r="1190" spans="4:4" x14ac:dyDescent="0.2">
      <c r="D1190" s="185"/>
    </row>
    <row r="1191" spans="4:4" x14ac:dyDescent="0.2">
      <c r="D1191" s="185"/>
    </row>
    <row r="1192" spans="4:4" x14ac:dyDescent="0.2">
      <c r="D1192" s="185"/>
    </row>
    <row r="1193" spans="4:4" x14ac:dyDescent="0.2">
      <c r="D1193" s="185"/>
    </row>
    <row r="1194" spans="4:4" x14ac:dyDescent="0.2">
      <c r="D1194" s="185"/>
    </row>
    <row r="1195" spans="4:4" x14ac:dyDescent="0.2">
      <c r="D1195" s="185"/>
    </row>
    <row r="1196" spans="4:4" x14ac:dyDescent="0.2">
      <c r="D1196" s="185"/>
    </row>
    <row r="1197" spans="4:4" x14ac:dyDescent="0.2">
      <c r="D1197" s="185"/>
    </row>
    <row r="1198" spans="4:4" x14ac:dyDescent="0.2">
      <c r="D1198" s="185"/>
    </row>
    <row r="1199" spans="4:4" x14ac:dyDescent="0.2">
      <c r="D1199" s="185"/>
    </row>
    <row r="1200" spans="4:4" x14ac:dyDescent="0.2">
      <c r="D1200" s="185"/>
    </row>
    <row r="1201" spans="4:4" x14ac:dyDescent="0.2">
      <c r="D1201" s="185"/>
    </row>
    <row r="1202" spans="4:4" x14ac:dyDescent="0.2">
      <c r="D1202" s="185"/>
    </row>
    <row r="1203" spans="4:4" x14ac:dyDescent="0.2">
      <c r="D1203" s="185"/>
    </row>
    <row r="1204" spans="4:4" x14ac:dyDescent="0.2">
      <c r="D1204" s="185"/>
    </row>
    <row r="1205" spans="4:4" x14ac:dyDescent="0.2">
      <c r="D1205" s="185"/>
    </row>
    <row r="1206" spans="4:4" x14ac:dyDescent="0.2">
      <c r="D1206" s="185"/>
    </row>
    <row r="1207" spans="4:4" x14ac:dyDescent="0.2">
      <c r="D1207" s="185"/>
    </row>
    <row r="1208" spans="4:4" x14ac:dyDescent="0.2">
      <c r="D1208" s="185"/>
    </row>
    <row r="1209" spans="4:4" x14ac:dyDescent="0.2">
      <c r="D1209" s="185"/>
    </row>
    <row r="1210" spans="4:4" x14ac:dyDescent="0.2">
      <c r="D1210" s="185"/>
    </row>
    <row r="1211" spans="4:4" x14ac:dyDescent="0.2">
      <c r="D1211" s="185"/>
    </row>
    <row r="1212" spans="4:4" x14ac:dyDescent="0.2">
      <c r="D1212" s="185"/>
    </row>
    <row r="1213" spans="4:4" x14ac:dyDescent="0.2">
      <c r="D1213" s="185"/>
    </row>
    <row r="1214" spans="4:4" x14ac:dyDescent="0.2">
      <c r="D1214" s="185"/>
    </row>
    <row r="1215" spans="4:4" x14ac:dyDescent="0.2">
      <c r="D1215" s="185"/>
    </row>
    <row r="1216" spans="4:4" x14ac:dyDescent="0.2">
      <c r="D1216" s="185"/>
    </row>
    <row r="1217" spans="4:4" x14ac:dyDescent="0.2">
      <c r="D1217" s="185"/>
    </row>
    <row r="1218" spans="4:4" x14ac:dyDescent="0.2">
      <c r="D1218" s="185"/>
    </row>
    <row r="1219" spans="4:4" x14ac:dyDescent="0.2">
      <c r="D1219" s="185"/>
    </row>
    <row r="1220" spans="4:4" x14ac:dyDescent="0.2">
      <c r="D1220" s="185"/>
    </row>
    <row r="1221" spans="4:4" x14ac:dyDescent="0.2">
      <c r="D1221" s="185"/>
    </row>
    <row r="1222" spans="4:4" x14ac:dyDescent="0.2">
      <c r="D1222" s="185"/>
    </row>
    <row r="1223" spans="4:4" x14ac:dyDescent="0.2">
      <c r="D1223" s="185"/>
    </row>
    <row r="1224" spans="4:4" x14ac:dyDescent="0.2">
      <c r="D1224" s="185"/>
    </row>
    <row r="1225" spans="4:4" x14ac:dyDescent="0.2">
      <c r="D1225" s="185"/>
    </row>
    <row r="1226" spans="4:4" x14ac:dyDescent="0.2">
      <c r="D1226" s="185"/>
    </row>
    <row r="1227" spans="4:4" x14ac:dyDescent="0.2">
      <c r="D1227" s="185"/>
    </row>
    <row r="1228" spans="4:4" x14ac:dyDescent="0.2">
      <c r="D1228" s="185"/>
    </row>
    <row r="1229" spans="4:4" x14ac:dyDescent="0.2">
      <c r="D1229" s="185"/>
    </row>
    <row r="1230" spans="4:4" x14ac:dyDescent="0.2">
      <c r="D1230" s="185"/>
    </row>
    <row r="1231" spans="4:4" x14ac:dyDescent="0.2">
      <c r="D1231" s="185"/>
    </row>
    <row r="1232" spans="4:4" x14ac:dyDescent="0.2">
      <c r="D1232" s="185"/>
    </row>
    <row r="1233" spans="4:4" x14ac:dyDescent="0.2">
      <c r="D1233" s="185"/>
    </row>
    <row r="1234" spans="4:4" x14ac:dyDescent="0.2">
      <c r="D1234" s="185"/>
    </row>
    <row r="1235" spans="4:4" x14ac:dyDescent="0.2">
      <c r="D1235" s="185"/>
    </row>
    <row r="1236" spans="4:4" x14ac:dyDescent="0.2">
      <c r="D1236" s="185"/>
    </row>
    <row r="1237" spans="4:4" x14ac:dyDescent="0.2">
      <c r="D1237" s="185"/>
    </row>
    <row r="1238" spans="4:4" x14ac:dyDescent="0.2">
      <c r="D1238" s="185"/>
    </row>
    <row r="1239" spans="4:4" x14ac:dyDescent="0.2">
      <c r="D1239" s="185"/>
    </row>
    <row r="1240" spans="4:4" x14ac:dyDescent="0.2">
      <c r="D1240" s="185"/>
    </row>
    <row r="1241" spans="4:4" x14ac:dyDescent="0.2">
      <c r="D1241" s="185"/>
    </row>
    <row r="1242" spans="4:4" x14ac:dyDescent="0.2">
      <c r="D1242" s="185"/>
    </row>
    <row r="1243" spans="4:4" x14ac:dyDescent="0.2">
      <c r="D1243" s="185"/>
    </row>
    <row r="1244" spans="4:4" x14ac:dyDescent="0.2">
      <c r="D1244" s="185"/>
    </row>
    <row r="1245" spans="4:4" x14ac:dyDescent="0.2">
      <c r="D1245" s="185"/>
    </row>
    <row r="1246" spans="4:4" x14ac:dyDescent="0.2">
      <c r="D1246" s="185"/>
    </row>
    <row r="1247" spans="4:4" x14ac:dyDescent="0.2">
      <c r="D1247" s="185"/>
    </row>
    <row r="1248" spans="4:4" x14ac:dyDescent="0.2">
      <c r="D1248" s="185"/>
    </row>
    <row r="1249" spans="4:4" x14ac:dyDescent="0.2">
      <c r="D1249" s="185"/>
    </row>
    <row r="1250" spans="4:4" x14ac:dyDescent="0.2">
      <c r="D1250" s="185"/>
    </row>
    <row r="1251" spans="4:4" x14ac:dyDescent="0.2">
      <c r="D1251" s="185"/>
    </row>
    <row r="1252" spans="4:4" x14ac:dyDescent="0.2">
      <c r="D1252" s="185"/>
    </row>
    <row r="1253" spans="4:4" x14ac:dyDescent="0.2">
      <c r="D1253" s="185"/>
    </row>
    <row r="1254" spans="4:4" x14ac:dyDescent="0.2">
      <c r="D1254" s="185"/>
    </row>
    <row r="1255" spans="4:4" x14ac:dyDescent="0.2">
      <c r="D1255" s="185"/>
    </row>
    <row r="1256" spans="4:4" x14ac:dyDescent="0.2">
      <c r="D1256" s="185"/>
    </row>
    <row r="1257" spans="4:4" x14ac:dyDescent="0.2">
      <c r="D1257" s="185"/>
    </row>
    <row r="1258" spans="4:4" x14ac:dyDescent="0.2">
      <c r="D1258" s="185"/>
    </row>
    <row r="1259" spans="4:4" x14ac:dyDescent="0.2">
      <c r="D1259" s="185"/>
    </row>
    <row r="1260" spans="4:4" x14ac:dyDescent="0.2">
      <c r="D1260" s="185"/>
    </row>
    <row r="1261" spans="4:4" x14ac:dyDescent="0.2">
      <c r="D1261" s="185"/>
    </row>
    <row r="1262" spans="4:4" x14ac:dyDescent="0.2">
      <c r="D1262" s="185"/>
    </row>
    <row r="1263" spans="4:4" x14ac:dyDescent="0.2">
      <c r="D1263" s="185"/>
    </row>
    <row r="1264" spans="4:4" x14ac:dyDescent="0.2">
      <c r="D1264" s="185"/>
    </row>
    <row r="1265" spans="4:4" x14ac:dyDescent="0.2">
      <c r="D1265" s="185"/>
    </row>
    <row r="1266" spans="4:4" x14ac:dyDescent="0.2">
      <c r="D1266" s="185"/>
    </row>
    <row r="1267" spans="4:4" x14ac:dyDescent="0.2">
      <c r="D1267" s="185"/>
    </row>
    <row r="1268" spans="4:4" x14ac:dyDescent="0.2">
      <c r="D1268" s="185"/>
    </row>
    <row r="1269" spans="4:4" x14ac:dyDescent="0.2">
      <c r="D1269" s="185"/>
    </row>
    <row r="1270" spans="4:4" x14ac:dyDescent="0.2">
      <c r="D1270" s="185"/>
    </row>
    <row r="1271" spans="4:4" x14ac:dyDescent="0.2">
      <c r="D1271" s="185"/>
    </row>
    <row r="1272" spans="4:4" x14ac:dyDescent="0.2">
      <c r="D1272" s="185"/>
    </row>
    <row r="1273" spans="4:4" x14ac:dyDescent="0.2">
      <c r="D1273" s="185"/>
    </row>
    <row r="1274" spans="4:4" x14ac:dyDescent="0.2">
      <c r="D1274" s="185"/>
    </row>
    <row r="1275" spans="4:4" x14ac:dyDescent="0.2">
      <c r="D1275" s="185"/>
    </row>
    <row r="1276" spans="4:4" x14ac:dyDescent="0.2">
      <c r="D1276" s="185"/>
    </row>
    <row r="1277" spans="4:4" x14ac:dyDescent="0.2">
      <c r="D1277" s="185"/>
    </row>
    <row r="1278" spans="4:4" x14ac:dyDescent="0.2">
      <c r="D1278" s="185"/>
    </row>
    <row r="1279" spans="4:4" x14ac:dyDescent="0.2">
      <c r="D1279" s="185"/>
    </row>
    <row r="1280" spans="4:4" x14ac:dyDescent="0.2">
      <c r="D1280" s="185"/>
    </row>
    <row r="1281" spans="4:4" x14ac:dyDescent="0.2">
      <c r="D1281" s="185"/>
    </row>
    <row r="1282" spans="4:4" x14ac:dyDescent="0.2">
      <c r="D1282" s="185"/>
    </row>
    <row r="1283" spans="4:4" x14ac:dyDescent="0.2">
      <c r="D1283" s="185"/>
    </row>
    <row r="1284" spans="4:4" x14ac:dyDescent="0.2">
      <c r="D1284" s="185"/>
    </row>
    <row r="1285" spans="4:4" x14ac:dyDescent="0.2">
      <c r="D1285" s="185"/>
    </row>
    <row r="1286" spans="4:4" x14ac:dyDescent="0.2">
      <c r="D1286" s="185"/>
    </row>
    <row r="1287" spans="4:4" x14ac:dyDescent="0.2">
      <c r="D1287" s="185"/>
    </row>
    <row r="1288" spans="4:4" x14ac:dyDescent="0.2">
      <c r="D1288" s="185"/>
    </row>
    <row r="1289" spans="4:4" x14ac:dyDescent="0.2">
      <c r="D1289" s="185"/>
    </row>
    <row r="1290" spans="4:4" x14ac:dyDescent="0.2">
      <c r="D1290" s="185"/>
    </row>
    <row r="1291" spans="4:4" x14ac:dyDescent="0.2">
      <c r="D1291" s="185"/>
    </row>
    <row r="1292" spans="4:4" x14ac:dyDescent="0.2">
      <c r="D1292" s="185"/>
    </row>
    <row r="1293" spans="4:4" x14ac:dyDescent="0.2">
      <c r="D1293" s="185"/>
    </row>
    <row r="1294" spans="4:4" x14ac:dyDescent="0.2">
      <c r="D1294" s="185"/>
    </row>
    <row r="1295" spans="4:4" x14ac:dyDescent="0.2">
      <c r="D1295" s="185"/>
    </row>
    <row r="1296" spans="4:4" x14ac:dyDescent="0.2">
      <c r="D1296" s="185"/>
    </row>
    <row r="1297" spans="4:4" x14ac:dyDescent="0.2">
      <c r="D1297" s="185"/>
    </row>
    <row r="1298" spans="4:4" x14ac:dyDescent="0.2">
      <c r="D1298" s="185"/>
    </row>
    <row r="1299" spans="4:4" x14ac:dyDescent="0.2">
      <c r="D1299" s="185"/>
    </row>
    <row r="1300" spans="4:4" x14ac:dyDescent="0.2">
      <c r="D1300" s="185"/>
    </row>
    <row r="1301" spans="4:4" x14ac:dyDescent="0.2">
      <c r="D1301" s="185"/>
    </row>
    <row r="1302" spans="4:4" x14ac:dyDescent="0.2">
      <c r="D1302" s="185"/>
    </row>
    <row r="1303" spans="4:4" x14ac:dyDescent="0.2">
      <c r="D1303" s="185"/>
    </row>
    <row r="1304" spans="4:4" x14ac:dyDescent="0.2">
      <c r="D1304" s="185"/>
    </row>
    <row r="1305" spans="4:4" x14ac:dyDescent="0.2">
      <c r="D1305" s="185"/>
    </row>
    <row r="1306" spans="4:4" x14ac:dyDescent="0.2">
      <c r="D1306" s="185"/>
    </row>
    <row r="1307" spans="4:4" x14ac:dyDescent="0.2">
      <c r="D1307" s="185"/>
    </row>
    <row r="1308" spans="4:4" x14ac:dyDescent="0.2">
      <c r="D1308" s="185"/>
    </row>
    <row r="1309" spans="4:4" x14ac:dyDescent="0.2">
      <c r="D1309" s="185"/>
    </row>
    <row r="1310" spans="4:4" x14ac:dyDescent="0.2">
      <c r="D1310" s="185"/>
    </row>
    <row r="1311" spans="4:4" x14ac:dyDescent="0.2">
      <c r="D1311" s="185"/>
    </row>
    <row r="1312" spans="4:4" x14ac:dyDescent="0.2">
      <c r="D1312" s="185"/>
    </row>
    <row r="1313" spans="4:4" x14ac:dyDescent="0.2">
      <c r="D1313" s="185"/>
    </row>
    <row r="1314" spans="4:4" x14ac:dyDescent="0.2">
      <c r="D1314" s="185"/>
    </row>
    <row r="1315" spans="4:4" x14ac:dyDescent="0.2">
      <c r="D1315" s="185"/>
    </row>
    <row r="1316" spans="4:4" x14ac:dyDescent="0.2">
      <c r="D1316" s="185"/>
    </row>
    <row r="1317" spans="4:4" x14ac:dyDescent="0.2">
      <c r="D1317" s="185"/>
    </row>
    <row r="1318" spans="4:4" x14ac:dyDescent="0.2">
      <c r="D1318" s="185"/>
    </row>
    <row r="1319" spans="4:4" x14ac:dyDescent="0.2">
      <c r="D1319" s="185"/>
    </row>
    <row r="1320" spans="4:4" x14ac:dyDescent="0.2">
      <c r="D1320" s="185"/>
    </row>
    <row r="1321" spans="4:4" x14ac:dyDescent="0.2">
      <c r="D1321" s="185"/>
    </row>
    <row r="1322" spans="4:4" x14ac:dyDescent="0.2">
      <c r="D1322" s="185"/>
    </row>
    <row r="1323" spans="4:4" x14ac:dyDescent="0.2">
      <c r="D1323" s="185"/>
    </row>
    <row r="1324" spans="4:4" x14ac:dyDescent="0.2">
      <c r="D1324" s="185"/>
    </row>
    <row r="1325" spans="4:4" x14ac:dyDescent="0.2">
      <c r="D1325" s="185"/>
    </row>
    <row r="1326" spans="4:4" x14ac:dyDescent="0.2">
      <c r="D1326" s="185"/>
    </row>
    <row r="1327" spans="4:4" x14ac:dyDescent="0.2">
      <c r="D1327" s="185"/>
    </row>
    <row r="1328" spans="4:4" x14ac:dyDescent="0.2">
      <c r="D1328" s="185"/>
    </row>
    <row r="1329" spans="4:4" x14ac:dyDescent="0.2">
      <c r="D1329" s="185"/>
    </row>
    <row r="1330" spans="4:4" x14ac:dyDescent="0.2">
      <c r="D1330" s="185"/>
    </row>
    <row r="1331" spans="4:4" x14ac:dyDescent="0.2">
      <c r="D1331" s="185"/>
    </row>
    <row r="1332" spans="4:4" x14ac:dyDescent="0.2">
      <c r="D1332" s="185"/>
    </row>
    <row r="1333" spans="4:4" x14ac:dyDescent="0.2">
      <c r="D1333" s="185"/>
    </row>
    <row r="1334" spans="4:4" x14ac:dyDescent="0.2">
      <c r="D1334" s="185"/>
    </row>
    <row r="1335" spans="4:4" x14ac:dyDescent="0.2">
      <c r="D1335" s="185"/>
    </row>
    <row r="1336" spans="4:4" x14ac:dyDescent="0.2">
      <c r="D1336" s="185"/>
    </row>
    <row r="1337" spans="4:4" x14ac:dyDescent="0.2">
      <c r="D1337" s="185"/>
    </row>
    <row r="1338" spans="4:4" x14ac:dyDescent="0.2">
      <c r="D1338" s="185"/>
    </row>
    <row r="1339" spans="4:4" x14ac:dyDescent="0.2">
      <c r="D1339" s="185"/>
    </row>
    <row r="1340" spans="4:4" x14ac:dyDescent="0.2">
      <c r="D1340" s="185"/>
    </row>
    <row r="1341" spans="4:4" x14ac:dyDescent="0.2">
      <c r="D1341" s="185"/>
    </row>
    <row r="1342" spans="4:4" x14ac:dyDescent="0.2">
      <c r="D1342" s="185"/>
    </row>
    <row r="1343" spans="4:4" x14ac:dyDescent="0.2">
      <c r="D1343" s="185"/>
    </row>
    <row r="1344" spans="4:4" x14ac:dyDescent="0.2">
      <c r="D1344" s="185"/>
    </row>
    <row r="1345" spans="4:4" x14ac:dyDescent="0.2">
      <c r="D1345" s="185"/>
    </row>
    <row r="1346" spans="4:4" x14ac:dyDescent="0.2">
      <c r="D1346" s="185"/>
    </row>
    <row r="1347" spans="4:4" x14ac:dyDescent="0.2">
      <c r="D1347" s="185"/>
    </row>
    <row r="1348" spans="4:4" x14ac:dyDescent="0.2">
      <c r="D1348" s="185"/>
    </row>
    <row r="1349" spans="4:4" x14ac:dyDescent="0.2">
      <c r="D1349" s="185"/>
    </row>
    <row r="1350" spans="4:4" x14ac:dyDescent="0.2">
      <c r="D1350" s="185"/>
    </row>
    <row r="1351" spans="4:4" x14ac:dyDescent="0.2">
      <c r="D1351" s="185"/>
    </row>
    <row r="1352" spans="4:4" x14ac:dyDescent="0.2">
      <c r="D1352" s="185"/>
    </row>
    <row r="1353" spans="4:4" x14ac:dyDescent="0.2">
      <c r="D1353" s="185"/>
    </row>
    <row r="1354" spans="4:4" x14ac:dyDescent="0.2">
      <c r="D1354" s="185"/>
    </row>
    <row r="1355" spans="4:4" x14ac:dyDescent="0.2">
      <c r="D1355" s="185"/>
    </row>
    <row r="1356" spans="4:4" x14ac:dyDescent="0.2">
      <c r="D1356" s="185"/>
    </row>
    <row r="1357" spans="4:4" x14ac:dyDescent="0.2">
      <c r="D1357" s="185"/>
    </row>
    <row r="1358" spans="4:4" x14ac:dyDescent="0.2">
      <c r="D1358" s="185"/>
    </row>
    <row r="1359" spans="4:4" x14ac:dyDescent="0.2">
      <c r="D1359" s="185"/>
    </row>
    <row r="1360" spans="4:4" x14ac:dyDescent="0.2">
      <c r="D1360" s="185"/>
    </row>
    <row r="1361" spans="4:4" x14ac:dyDescent="0.2">
      <c r="D1361" s="185"/>
    </row>
    <row r="1362" spans="4:4" x14ac:dyDescent="0.2">
      <c r="D1362" s="185"/>
    </row>
    <row r="1363" spans="4:4" x14ac:dyDescent="0.2">
      <c r="D1363" s="185"/>
    </row>
    <row r="1364" spans="4:4" x14ac:dyDescent="0.2">
      <c r="D1364" s="185"/>
    </row>
    <row r="1365" spans="4:4" x14ac:dyDescent="0.2">
      <c r="D1365" s="185"/>
    </row>
    <row r="1366" spans="4:4" x14ac:dyDescent="0.2">
      <c r="D1366" s="185"/>
    </row>
    <row r="1367" spans="4:4" x14ac:dyDescent="0.2">
      <c r="D1367" s="185"/>
    </row>
    <row r="1368" spans="4:4" x14ac:dyDescent="0.2">
      <c r="D1368" s="185"/>
    </row>
    <row r="1369" spans="4:4" x14ac:dyDescent="0.2">
      <c r="D1369" s="185"/>
    </row>
    <row r="1370" spans="4:4" x14ac:dyDescent="0.2">
      <c r="D1370" s="185"/>
    </row>
    <row r="1371" spans="4:4" x14ac:dyDescent="0.2">
      <c r="D1371" s="185"/>
    </row>
    <row r="1372" spans="4:4" x14ac:dyDescent="0.2">
      <c r="D1372" s="185"/>
    </row>
    <row r="1373" spans="4:4" x14ac:dyDescent="0.2">
      <c r="D1373" s="185"/>
    </row>
    <row r="1374" spans="4:4" x14ac:dyDescent="0.2">
      <c r="D1374" s="185"/>
    </row>
    <row r="1375" spans="4:4" x14ac:dyDescent="0.2">
      <c r="D1375" s="185"/>
    </row>
    <row r="1376" spans="4:4" x14ac:dyDescent="0.2">
      <c r="D1376" s="185"/>
    </row>
    <row r="1377" spans="4:4" x14ac:dyDescent="0.2">
      <c r="D1377" s="185"/>
    </row>
    <row r="1378" spans="4:4" x14ac:dyDescent="0.2">
      <c r="D1378" s="185"/>
    </row>
    <row r="1379" spans="4:4" x14ac:dyDescent="0.2">
      <c r="D1379" s="185"/>
    </row>
    <row r="1380" spans="4:4" x14ac:dyDescent="0.2">
      <c r="D1380" s="185"/>
    </row>
    <row r="1381" spans="4:4" x14ac:dyDescent="0.2">
      <c r="D1381" s="185"/>
    </row>
    <row r="1382" spans="4:4" x14ac:dyDescent="0.2">
      <c r="D1382" s="185"/>
    </row>
    <row r="1383" spans="4:4" x14ac:dyDescent="0.2">
      <c r="D1383" s="185"/>
    </row>
    <row r="1384" spans="4:4" x14ac:dyDescent="0.2">
      <c r="D1384" s="185"/>
    </row>
    <row r="1385" spans="4:4" x14ac:dyDescent="0.2">
      <c r="D1385" s="185"/>
    </row>
    <row r="1386" spans="4:4" x14ac:dyDescent="0.2">
      <c r="D1386" s="185"/>
    </row>
    <row r="1387" spans="4:4" x14ac:dyDescent="0.2">
      <c r="D1387" s="185"/>
    </row>
    <row r="1388" spans="4:4" x14ac:dyDescent="0.2">
      <c r="D1388" s="185"/>
    </row>
    <row r="1389" spans="4:4" x14ac:dyDescent="0.2">
      <c r="D1389" s="185"/>
    </row>
    <row r="1390" spans="4:4" x14ac:dyDescent="0.2">
      <c r="D1390" s="185"/>
    </row>
    <row r="1391" spans="4:4" x14ac:dyDescent="0.2">
      <c r="D1391" s="185"/>
    </row>
    <row r="1392" spans="4:4" x14ac:dyDescent="0.2">
      <c r="D1392" s="185"/>
    </row>
    <row r="1393" spans="4:4" x14ac:dyDescent="0.2">
      <c r="D1393" s="185"/>
    </row>
    <row r="1394" spans="4:4" x14ac:dyDescent="0.2">
      <c r="D1394" s="185"/>
    </row>
    <row r="1395" spans="4:4" x14ac:dyDescent="0.2">
      <c r="D1395" s="185"/>
    </row>
    <row r="1396" spans="4:4" x14ac:dyDescent="0.2">
      <c r="D1396" s="185"/>
    </row>
    <row r="1397" spans="4:4" x14ac:dyDescent="0.2">
      <c r="D1397" s="185"/>
    </row>
    <row r="1398" spans="4:4" x14ac:dyDescent="0.2">
      <c r="D1398" s="185"/>
    </row>
    <row r="1399" spans="4:4" x14ac:dyDescent="0.2">
      <c r="D1399" s="185"/>
    </row>
    <row r="1400" spans="4:4" x14ac:dyDescent="0.2">
      <c r="D1400" s="185"/>
    </row>
    <row r="1401" spans="4:4" x14ac:dyDescent="0.2">
      <c r="D1401" s="185"/>
    </row>
    <row r="1402" spans="4:4" x14ac:dyDescent="0.2">
      <c r="D1402" s="185"/>
    </row>
    <row r="1403" spans="4:4" x14ac:dyDescent="0.2">
      <c r="D1403" s="185"/>
    </row>
    <row r="1404" spans="4:4" x14ac:dyDescent="0.2">
      <c r="D1404" s="185"/>
    </row>
    <row r="1405" spans="4:4" x14ac:dyDescent="0.2">
      <c r="D1405" s="185"/>
    </row>
    <row r="1406" spans="4:4" x14ac:dyDescent="0.2">
      <c r="D1406" s="185"/>
    </row>
    <row r="1407" spans="4:4" x14ac:dyDescent="0.2">
      <c r="D1407" s="185"/>
    </row>
    <row r="1408" spans="4:4" x14ac:dyDescent="0.2">
      <c r="D1408" s="185"/>
    </row>
    <row r="1409" spans="4:4" x14ac:dyDescent="0.2">
      <c r="D1409" s="185"/>
    </row>
    <row r="1410" spans="4:4" x14ac:dyDescent="0.2">
      <c r="D1410" s="185"/>
    </row>
    <row r="1411" spans="4:4" x14ac:dyDescent="0.2">
      <c r="D1411" s="185"/>
    </row>
    <row r="1412" spans="4:4" x14ac:dyDescent="0.2">
      <c r="D1412" s="185"/>
    </row>
    <row r="1413" spans="4:4" x14ac:dyDescent="0.2">
      <c r="D1413" s="185"/>
    </row>
    <row r="1414" spans="4:4" x14ac:dyDescent="0.2">
      <c r="D1414" s="185"/>
    </row>
    <row r="1415" spans="4:4" x14ac:dyDescent="0.2">
      <c r="D1415" s="185"/>
    </row>
    <row r="1416" spans="4:4" x14ac:dyDescent="0.2">
      <c r="D1416" s="185"/>
    </row>
    <row r="1417" spans="4:4" x14ac:dyDescent="0.2">
      <c r="D1417" s="185"/>
    </row>
    <row r="1418" spans="4:4" x14ac:dyDescent="0.2">
      <c r="D1418" s="185"/>
    </row>
    <row r="1419" spans="4:4" x14ac:dyDescent="0.2">
      <c r="D1419" s="185"/>
    </row>
    <row r="1420" spans="4:4" x14ac:dyDescent="0.2">
      <c r="D1420" s="185"/>
    </row>
    <row r="1421" spans="4:4" x14ac:dyDescent="0.2">
      <c r="D1421" s="185"/>
    </row>
    <row r="1422" spans="4:4" x14ac:dyDescent="0.2">
      <c r="D1422" s="185"/>
    </row>
    <row r="1423" spans="4:4" x14ac:dyDescent="0.2">
      <c r="D1423" s="185"/>
    </row>
    <row r="1424" spans="4:4" x14ac:dyDescent="0.2">
      <c r="D1424" s="185"/>
    </row>
    <row r="1425" spans="4:4" x14ac:dyDescent="0.2">
      <c r="D1425" s="185"/>
    </row>
    <row r="1426" spans="4:4" x14ac:dyDescent="0.2">
      <c r="D1426" s="185"/>
    </row>
    <row r="1427" spans="4:4" x14ac:dyDescent="0.2">
      <c r="D1427" s="185"/>
    </row>
    <row r="1428" spans="4:4" x14ac:dyDescent="0.2">
      <c r="D1428" s="185"/>
    </row>
    <row r="1429" spans="4:4" x14ac:dyDescent="0.2">
      <c r="D1429" s="185"/>
    </row>
    <row r="1430" spans="4:4" x14ac:dyDescent="0.2">
      <c r="D1430" s="185"/>
    </row>
    <row r="1431" spans="4:4" x14ac:dyDescent="0.2">
      <c r="D1431" s="185"/>
    </row>
    <row r="1432" spans="4:4" x14ac:dyDescent="0.2">
      <c r="D1432" s="185"/>
    </row>
    <row r="1433" spans="4:4" x14ac:dyDescent="0.2">
      <c r="D1433" s="185"/>
    </row>
    <row r="1434" spans="4:4" x14ac:dyDescent="0.2">
      <c r="D1434" s="185"/>
    </row>
    <row r="1435" spans="4:4" x14ac:dyDescent="0.2">
      <c r="D1435" s="185"/>
    </row>
    <row r="1436" spans="4:4" x14ac:dyDescent="0.2">
      <c r="D1436" s="185"/>
    </row>
    <row r="1437" spans="4:4" x14ac:dyDescent="0.2">
      <c r="D1437" s="185"/>
    </row>
    <row r="1438" spans="4:4" x14ac:dyDescent="0.2">
      <c r="D1438" s="185"/>
    </row>
    <row r="1439" spans="4:4" x14ac:dyDescent="0.2">
      <c r="D1439" s="185"/>
    </row>
    <row r="1440" spans="4:4" x14ac:dyDescent="0.2">
      <c r="D1440" s="185"/>
    </row>
    <row r="1441" spans="4:4" x14ac:dyDescent="0.2">
      <c r="D1441" s="185"/>
    </row>
    <row r="1442" spans="4:4" x14ac:dyDescent="0.2">
      <c r="D1442" s="185"/>
    </row>
    <row r="1443" spans="4:4" x14ac:dyDescent="0.2">
      <c r="D1443" s="185"/>
    </row>
    <row r="1444" spans="4:4" x14ac:dyDescent="0.2">
      <c r="D1444" s="185"/>
    </row>
    <row r="1445" spans="4:4" x14ac:dyDescent="0.2">
      <c r="D1445" s="185"/>
    </row>
    <row r="1446" spans="4:4" x14ac:dyDescent="0.2">
      <c r="D1446" s="185"/>
    </row>
    <row r="1447" spans="4:4" x14ac:dyDescent="0.2">
      <c r="D1447" s="185"/>
    </row>
    <row r="1448" spans="4:4" x14ac:dyDescent="0.2">
      <c r="D1448" s="185"/>
    </row>
    <row r="1449" spans="4:4" x14ac:dyDescent="0.2">
      <c r="D1449" s="185"/>
    </row>
    <row r="1450" spans="4:4" x14ac:dyDescent="0.2">
      <c r="D1450" s="185"/>
    </row>
    <row r="1451" spans="4:4" x14ac:dyDescent="0.2">
      <c r="D1451" s="185"/>
    </row>
    <row r="1452" spans="4:4" x14ac:dyDescent="0.2">
      <c r="D1452" s="185"/>
    </row>
    <row r="1453" spans="4:4" x14ac:dyDescent="0.2">
      <c r="D1453" s="185"/>
    </row>
    <row r="1454" spans="4:4" x14ac:dyDescent="0.2">
      <c r="D1454" s="185"/>
    </row>
    <row r="1455" spans="4:4" x14ac:dyDescent="0.2">
      <c r="D1455" s="185"/>
    </row>
    <row r="1456" spans="4:4" x14ac:dyDescent="0.2">
      <c r="D1456" s="185"/>
    </row>
    <row r="1457" spans="4:4" x14ac:dyDescent="0.2">
      <c r="D1457" s="185"/>
    </row>
    <row r="1458" spans="4:4" x14ac:dyDescent="0.2">
      <c r="D1458" s="185"/>
    </row>
    <row r="1459" spans="4:4" x14ac:dyDescent="0.2">
      <c r="D1459" s="185"/>
    </row>
    <row r="1460" spans="4:4" x14ac:dyDescent="0.2">
      <c r="D1460" s="185"/>
    </row>
    <row r="1461" spans="4:4" x14ac:dyDescent="0.2">
      <c r="D1461" s="185"/>
    </row>
    <row r="1462" spans="4:4" x14ac:dyDescent="0.2">
      <c r="D1462" s="185"/>
    </row>
    <row r="1463" spans="4:4" x14ac:dyDescent="0.2">
      <c r="D1463" s="185"/>
    </row>
    <row r="1464" spans="4:4" x14ac:dyDescent="0.2">
      <c r="D1464" s="185"/>
    </row>
    <row r="1465" spans="4:4" x14ac:dyDescent="0.2">
      <c r="D1465" s="185"/>
    </row>
    <row r="1466" spans="4:4" x14ac:dyDescent="0.2">
      <c r="D1466" s="185"/>
    </row>
    <row r="1467" spans="4:4" x14ac:dyDescent="0.2">
      <c r="D1467" s="185"/>
    </row>
    <row r="1468" spans="4:4" x14ac:dyDescent="0.2">
      <c r="D1468" s="185"/>
    </row>
    <row r="1469" spans="4:4" x14ac:dyDescent="0.2">
      <c r="D1469" s="185"/>
    </row>
    <row r="1470" spans="4:4" x14ac:dyDescent="0.2">
      <c r="D1470" s="185"/>
    </row>
    <row r="1471" spans="4:4" x14ac:dyDescent="0.2">
      <c r="D1471" s="185"/>
    </row>
    <row r="1472" spans="4:4" x14ac:dyDescent="0.2">
      <c r="D1472" s="185"/>
    </row>
    <row r="1473" spans="4:4" x14ac:dyDescent="0.2">
      <c r="D1473" s="185"/>
    </row>
    <row r="1474" spans="4:4" x14ac:dyDescent="0.2">
      <c r="D1474" s="185"/>
    </row>
    <row r="1475" spans="4:4" x14ac:dyDescent="0.2">
      <c r="D1475" s="185"/>
    </row>
    <row r="1476" spans="4:4" x14ac:dyDescent="0.2">
      <c r="D1476" s="185"/>
    </row>
    <row r="1477" spans="4:4" x14ac:dyDescent="0.2">
      <c r="D1477" s="185"/>
    </row>
    <row r="1478" spans="4:4" x14ac:dyDescent="0.2">
      <c r="D1478" s="185"/>
    </row>
    <row r="1479" spans="4:4" x14ac:dyDescent="0.2">
      <c r="D1479" s="185"/>
    </row>
    <row r="1480" spans="4:4" x14ac:dyDescent="0.2">
      <c r="D1480" s="185"/>
    </row>
    <row r="1481" spans="4:4" x14ac:dyDescent="0.2">
      <c r="D1481" s="185"/>
    </row>
    <row r="1482" spans="4:4" x14ac:dyDescent="0.2">
      <c r="D1482" s="185"/>
    </row>
    <row r="1483" spans="4:4" x14ac:dyDescent="0.2">
      <c r="D1483" s="185"/>
    </row>
    <row r="1484" spans="4:4" x14ac:dyDescent="0.2">
      <c r="D1484" s="185"/>
    </row>
    <row r="1485" spans="4:4" x14ac:dyDescent="0.2">
      <c r="D1485" s="185"/>
    </row>
    <row r="1486" spans="4:4" x14ac:dyDescent="0.2">
      <c r="D1486" s="185"/>
    </row>
    <row r="1487" spans="4:4" x14ac:dyDescent="0.2">
      <c r="D1487" s="185"/>
    </row>
    <row r="1488" spans="4:4" x14ac:dyDescent="0.2">
      <c r="D1488" s="185"/>
    </row>
    <row r="1489" spans="4:4" x14ac:dyDescent="0.2">
      <c r="D1489" s="185"/>
    </row>
    <row r="1490" spans="4:4" x14ac:dyDescent="0.2">
      <c r="D1490" s="185"/>
    </row>
    <row r="1491" spans="4:4" x14ac:dyDescent="0.2">
      <c r="D1491" s="185"/>
    </row>
    <row r="1492" spans="4:4" x14ac:dyDescent="0.2">
      <c r="D1492" s="185"/>
    </row>
    <row r="1493" spans="4:4" x14ac:dyDescent="0.2">
      <c r="D1493" s="185"/>
    </row>
    <row r="1494" spans="4:4" x14ac:dyDescent="0.2">
      <c r="D1494" s="185"/>
    </row>
    <row r="1495" spans="4:4" x14ac:dyDescent="0.2">
      <c r="D1495" s="185"/>
    </row>
    <row r="1496" spans="4:4" x14ac:dyDescent="0.2">
      <c r="D1496" s="185"/>
    </row>
    <row r="1497" spans="4:4" x14ac:dyDescent="0.2">
      <c r="D1497" s="185"/>
    </row>
    <row r="1498" spans="4:4" x14ac:dyDescent="0.2">
      <c r="D1498" s="185"/>
    </row>
    <row r="1499" spans="4:4" x14ac:dyDescent="0.2">
      <c r="D1499" s="185"/>
    </row>
    <row r="1500" spans="4:4" x14ac:dyDescent="0.2">
      <c r="D1500" s="185"/>
    </row>
    <row r="1501" spans="4:4" x14ac:dyDescent="0.2">
      <c r="D1501" s="185"/>
    </row>
    <row r="1502" spans="4:4" x14ac:dyDescent="0.2">
      <c r="D1502" s="185"/>
    </row>
    <row r="1503" spans="4:4" x14ac:dyDescent="0.2">
      <c r="D1503" s="185"/>
    </row>
    <row r="1504" spans="4:4" x14ac:dyDescent="0.2">
      <c r="D1504" s="185"/>
    </row>
    <row r="1505" spans="4:4" x14ac:dyDescent="0.2">
      <c r="D1505" s="185"/>
    </row>
    <row r="1506" spans="4:4" x14ac:dyDescent="0.2">
      <c r="D1506" s="185"/>
    </row>
    <row r="1507" spans="4:4" x14ac:dyDescent="0.2">
      <c r="D1507" s="185"/>
    </row>
    <row r="1508" spans="4:4" x14ac:dyDescent="0.2">
      <c r="D1508" s="185"/>
    </row>
    <row r="1509" spans="4:4" x14ac:dyDescent="0.2">
      <c r="D1509" s="185"/>
    </row>
    <row r="1510" spans="4:4" x14ac:dyDescent="0.2">
      <c r="D1510" s="185"/>
    </row>
    <row r="1511" spans="4:4" x14ac:dyDescent="0.2">
      <c r="D1511" s="185"/>
    </row>
    <row r="1512" spans="4:4" x14ac:dyDescent="0.2">
      <c r="D1512" s="185"/>
    </row>
    <row r="1513" spans="4:4" x14ac:dyDescent="0.2">
      <c r="D1513" s="185"/>
    </row>
    <row r="1514" spans="4:4" x14ac:dyDescent="0.2">
      <c r="D1514" s="185"/>
    </row>
    <row r="1515" spans="4:4" x14ac:dyDescent="0.2">
      <c r="D1515" s="185"/>
    </row>
    <row r="1516" spans="4:4" x14ac:dyDescent="0.2">
      <c r="D1516" s="185"/>
    </row>
    <row r="1517" spans="4:4" x14ac:dyDescent="0.2">
      <c r="D1517" s="185"/>
    </row>
    <row r="1518" spans="4:4" x14ac:dyDescent="0.2">
      <c r="D1518" s="185"/>
    </row>
    <row r="1519" spans="4:4" x14ac:dyDescent="0.2">
      <c r="D1519" s="185"/>
    </row>
    <row r="1520" spans="4:4" x14ac:dyDescent="0.2">
      <c r="D1520" s="185"/>
    </row>
    <row r="1521" spans="4:4" x14ac:dyDescent="0.2">
      <c r="D1521" s="185"/>
    </row>
    <row r="1522" spans="4:4" x14ac:dyDescent="0.2">
      <c r="D1522" s="185"/>
    </row>
    <row r="1523" spans="4:4" x14ac:dyDescent="0.2">
      <c r="D1523" s="185"/>
    </row>
    <row r="1524" spans="4:4" x14ac:dyDescent="0.2">
      <c r="D1524" s="185"/>
    </row>
    <row r="1525" spans="4:4" x14ac:dyDescent="0.2">
      <c r="D1525" s="185"/>
    </row>
    <row r="1526" spans="4:4" x14ac:dyDescent="0.2">
      <c r="D1526" s="185"/>
    </row>
    <row r="1527" spans="4:4" x14ac:dyDescent="0.2">
      <c r="D1527" s="185"/>
    </row>
    <row r="1528" spans="4:4" x14ac:dyDescent="0.2">
      <c r="D1528" s="185"/>
    </row>
    <row r="1529" spans="4:4" x14ac:dyDescent="0.2">
      <c r="D1529" s="185"/>
    </row>
    <row r="1530" spans="4:4" x14ac:dyDescent="0.2">
      <c r="D1530" s="185"/>
    </row>
    <row r="1531" spans="4:4" x14ac:dyDescent="0.2">
      <c r="D1531" s="185"/>
    </row>
    <row r="1532" spans="4:4" x14ac:dyDescent="0.2">
      <c r="D1532" s="185"/>
    </row>
    <row r="1533" spans="4:4" x14ac:dyDescent="0.2">
      <c r="D1533" s="185"/>
    </row>
    <row r="1534" spans="4:4" x14ac:dyDescent="0.2">
      <c r="D1534" s="185"/>
    </row>
    <row r="1535" spans="4:4" x14ac:dyDescent="0.2">
      <c r="D1535" s="185"/>
    </row>
    <row r="1536" spans="4:4" x14ac:dyDescent="0.2">
      <c r="D1536" s="185"/>
    </row>
    <row r="1537" spans="4:4" x14ac:dyDescent="0.2">
      <c r="D1537" s="185"/>
    </row>
    <row r="1538" spans="4:4" x14ac:dyDescent="0.2">
      <c r="D1538" s="185"/>
    </row>
    <row r="1539" spans="4:4" x14ac:dyDescent="0.2">
      <c r="D1539" s="185"/>
    </row>
    <row r="1540" spans="4:4" x14ac:dyDescent="0.2">
      <c r="D1540" s="185"/>
    </row>
    <row r="1541" spans="4:4" x14ac:dyDescent="0.2">
      <c r="D1541" s="185"/>
    </row>
    <row r="1542" spans="4:4" x14ac:dyDescent="0.2">
      <c r="D1542" s="185"/>
    </row>
    <row r="1543" spans="4:4" x14ac:dyDescent="0.2">
      <c r="D1543" s="185"/>
    </row>
    <row r="1544" spans="4:4" x14ac:dyDescent="0.2">
      <c r="D1544" s="185"/>
    </row>
    <row r="1545" spans="4:4" x14ac:dyDescent="0.2">
      <c r="D1545" s="185"/>
    </row>
    <row r="1546" spans="4:4" x14ac:dyDescent="0.2">
      <c r="D1546" s="185"/>
    </row>
    <row r="1547" spans="4:4" x14ac:dyDescent="0.2">
      <c r="D1547" s="185"/>
    </row>
    <row r="1548" spans="4:4" x14ac:dyDescent="0.2">
      <c r="D1548" s="185"/>
    </row>
    <row r="1549" spans="4:4" x14ac:dyDescent="0.2">
      <c r="D1549" s="185"/>
    </row>
    <row r="1550" spans="4:4" x14ac:dyDescent="0.2">
      <c r="D1550" s="185"/>
    </row>
    <row r="1551" spans="4:4" x14ac:dyDescent="0.2">
      <c r="D1551" s="185"/>
    </row>
    <row r="1552" spans="4:4" x14ac:dyDescent="0.2">
      <c r="D1552" s="185"/>
    </row>
    <row r="1553" spans="4:4" x14ac:dyDescent="0.2">
      <c r="D1553" s="185"/>
    </row>
    <row r="1554" spans="4:4" x14ac:dyDescent="0.2">
      <c r="D1554" s="185"/>
    </row>
    <row r="1555" spans="4:4" x14ac:dyDescent="0.2">
      <c r="D1555" s="185"/>
    </row>
    <row r="1556" spans="4:4" x14ac:dyDescent="0.2">
      <c r="D1556" s="185"/>
    </row>
    <row r="1557" spans="4:4" x14ac:dyDescent="0.2">
      <c r="D1557" s="185"/>
    </row>
    <row r="1558" spans="4:4" x14ac:dyDescent="0.2">
      <c r="D1558" s="185"/>
    </row>
    <row r="1559" spans="4:4" x14ac:dyDescent="0.2">
      <c r="D1559" s="185"/>
    </row>
    <row r="1560" spans="4:4" x14ac:dyDescent="0.2">
      <c r="D1560" s="185"/>
    </row>
    <row r="1561" spans="4:4" x14ac:dyDescent="0.2">
      <c r="D1561" s="185"/>
    </row>
    <row r="1562" spans="4:4" x14ac:dyDescent="0.2">
      <c r="D1562" s="185"/>
    </row>
    <row r="1563" spans="4:4" x14ac:dyDescent="0.2">
      <c r="D1563" s="185"/>
    </row>
    <row r="1564" spans="4:4" x14ac:dyDescent="0.2">
      <c r="D1564" s="185"/>
    </row>
    <row r="1565" spans="4:4" x14ac:dyDescent="0.2">
      <c r="D1565" s="185"/>
    </row>
    <row r="1566" spans="4:4" x14ac:dyDescent="0.2">
      <c r="D1566" s="185"/>
    </row>
    <row r="1567" spans="4:4" x14ac:dyDescent="0.2">
      <c r="D1567" s="185"/>
    </row>
    <row r="1568" spans="4:4" x14ac:dyDescent="0.2">
      <c r="D1568" s="185"/>
    </row>
    <row r="1569" spans="4:4" x14ac:dyDescent="0.2">
      <c r="D1569" s="185"/>
    </row>
    <row r="1570" spans="4:4" x14ac:dyDescent="0.2">
      <c r="D1570" s="185"/>
    </row>
    <row r="1571" spans="4:4" x14ac:dyDescent="0.2">
      <c r="D1571" s="185"/>
    </row>
    <row r="1572" spans="4:4" x14ac:dyDescent="0.2">
      <c r="D1572" s="185"/>
    </row>
    <row r="1573" spans="4:4" x14ac:dyDescent="0.2">
      <c r="D1573" s="185"/>
    </row>
    <row r="1574" spans="4:4" x14ac:dyDescent="0.2">
      <c r="D1574" s="185"/>
    </row>
    <row r="1575" spans="4:4" x14ac:dyDescent="0.2">
      <c r="D1575" s="185"/>
    </row>
    <row r="1576" spans="4:4" x14ac:dyDescent="0.2">
      <c r="D1576" s="185"/>
    </row>
    <row r="1577" spans="4:4" x14ac:dyDescent="0.2">
      <c r="D1577" s="185"/>
    </row>
    <row r="1578" spans="4:4" x14ac:dyDescent="0.2">
      <c r="D1578" s="185"/>
    </row>
    <row r="1579" spans="4:4" x14ac:dyDescent="0.2">
      <c r="D1579" s="185"/>
    </row>
    <row r="1580" spans="4:4" x14ac:dyDescent="0.2">
      <c r="D1580" s="185"/>
    </row>
    <row r="1581" spans="4:4" x14ac:dyDescent="0.2">
      <c r="D1581" s="185"/>
    </row>
    <row r="1582" spans="4:4" x14ac:dyDescent="0.2">
      <c r="D1582" s="185"/>
    </row>
    <row r="1583" spans="4:4" x14ac:dyDescent="0.2">
      <c r="D1583" s="185"/>
    </row>
    <row r="1584" spans="4:4" x14ac:dyDescent="0.2">
      <c r="D1584" s="185"/>
    </row>
    <row r="1585" spans="4:4" x14ac:dyDescent="0.2">
      <c r="D1585" s="185"/>
    </row>
    <row r="1586" spans="4:4" x14ac:dyDescent="0.2">
      <c r="D1586" s="185"/>
    </row>
    <row r="1587" spans="4:4" x14ac:dyDescent="0.2">
      <c r="D1587" s="185"/>
    </row>
    <row r="1588" spans="4:4" x14ac:dyDescent="0.2">
      <c r="D1588" s="185"/>
    </row>
    <row r="1589" spans="4:4" x14ac:dyDescent="0.2">
      <c r="D1589" s="185"/>
    </row>
    <row r="1590" spans="4:4" x14ac:dyDescent="0.2">
      <c r="D1590" s="185"/>
    </row>
    <row r="1591" spans="4:4" x14ac:dyDescent="0.2">
      <c r="D1591" s="185"/>
    </row>
    <row r="1592" spans="4:4" x14ac:dyDescent="0.2">
      <c r="D1592" s="185"/>
    </row>
    <row r="1593" spans="4:4" x14ac:dyDescent="0.2">
      <c r="D1593" s="185"/>
    </row>
    <row r="1594" spans="4:4" x14ac:dyDescent="0.2">
      <c r="D1594" s="185"/>
    </row>
    <row r="1595" spans="4:4" x14ac:dyDescent="0.2">
      <c r="D1595" s="185"/>
    </row>
    <row r="1596" spans="4:4" x14ac:dyDescent="0.2">
      <c r="D1596" s="185"/>
    </row>
    <row r="1597" spans="4:4" x14ac:dyDescent="0.2">
      <c r="D1597" s="185"/>
    </row>
    <row r="1598" spans="4:4" x14ac:dyDescent="0.2">
      <c r="D1598" s="185"/>
    </row>
    <row r="1599" spans="4:4" x14ac:dyDescent="0.2">
      <c r="D1599" s="185"/>
    </row>
    <row r="1600" spans="4:4" x14ac:dyDescent="0.2">
      <c r="D1600" s="185"/>
    </row>
    <row r="1601" spans="4:4" x14ac:dyDescent="0.2">
      <c r="D1601" s="185"/>
    </row>
    <row r="1602" spans="4:4" x14ac:dyDescent="0.2">
      <c r="D1602" s="185"/>
    </row>
    <row r="1603" spans="4:4" x14ac:dyDescent="0.2">
      <c r="D1603" s="185"/>
    </row>
    <row r="1604" spans="4:4" x14ac:dyDescent="0.2">
      <c r="D1604" s="185"/>
    </row>
    <row r="1605" spans="4:4" x14ac:dyDescent="0.2">
      <c r="D1605" s="185"/>
    </row>
    <row r="1606" spans="4:4" x14ac:dyDescent="0.2">
      <c r="D1606" s="185"/>
    </row>
    <row r="1607" spans="4:4" x14ac:dyDescent="0.2">
      <c r="D1607" s="185"/>
    </row>
    <row r="1608" spans="4:4" x14ac:dyDescent="0.2">
      <c r="D1608" s="185"/>
    </row>
    <row r="1609" spans="4:4" x14ac:dyDescent="0.2">
      <c r="D1609" s="185"/>
    </row>
    <row r="1610" spans="4:4" x14ac:dyDescent="0.2">
      <c r="D1610" s="185"/>
    </row>
    <row r="1611" spans="4:4" x14ac:dyDescent="0.2">
      <c r="D1611" s="185"/>
    </row>
    <row r="1612" spans="4:4" x14ac:dyDescent="0.2">
      <c r="D1612" s="185"/>
    </row>
    <row r="1613" spans="4:4" x14ac:dyDescent="0.2">
      <c r="D1613" s="185"/>
    </row>
    <row r="1614" spans="4:4" x14ac:dyDescent="0.2">
      <c r="D1614" s="185"/>
    </row>
    <row r="1615" spans="4:4" x14ac:dyDescent="0.2">
      <c r="D1615" s="185"/>
    </row>
    <row r="1616" spans="4:4" x14ac:dyDescent="0.2">
      <c r="D1616" s="185"/>
    </row>
    <row r="1617" spans="4:4" x14ac:dyDescent="0.2">
      <c r="D1617" s="185"/>
    </row>
    <row r="1618" spans="4:4" x14ac:dyDescent="0.2">
      <c r="D1618" s="185"/>
    </row>
    <row r="1619" spans="4:4" x14ac:dyDescent="0.2">
      <c r="D1619" s="185"/>
    </row>
    <row r="1620" spans="4:4" x14ac:dyDescent="0.2">
      <c r="D1620" s="185"/>
    </row>
    <row r="1621" spans="4:4" x14ac:dyDescent="0.2">
      <c r="D1621" s="185"/>
    </row>
    <row r="1622" spans="4:4" x14ac:dyDescent="0.2">
      <c r="D1622" s="185"/>
    </row>
    <row r="1623" spans="4:4" x14ac:dyDescent="0.2">
      <c r="D1623" s="185"/>
    </row>
    <row r="1624" spans="4:4" x14ac:dyDescent="0.2">
      <c r="D1624" s="185"/>
    </row>
    <row r="1625" spans="4:4" x14ac:dyDescent="0.2">
      <c r="D1625" s="185"/>
    </row>
    <row r="1626" spans="4:4" x14ac:dyDescent="0.2">
      <c r="D1626" s="185"/>
    </row>
    <row r="1627" spans="4:4" x14ac:dyDescent="0.2">
      <c r="D1627" s="185"/>
    </row>
    <row r="1628" spans="4:4" x14ac:dyDescent="0.2">
      <c r="D1628" s="185"/>
    </row>
    <row r="1629" spans="4:4" x14ac:dyDescent="0.2">
      <c r="D1629" s="185"/>
    </row>
    <row r="1630" spans="4:4" x14ac:dyDescent="0.2">
      <c r="D1630" s="185"/>
    </row>
    <row r="1631" spans="4:4" x14ac:dyDescent="0.2">
      <c r="D1631" s="185"/>
    </row>
    <row r="1632" spans="4:4" x14ac:dyDescent="0.2">
      <c r="D1632" s="185"/>
    </row>
    <row r="1633" spans="4:4" x14ac:dyDescent="0.2">
      <c r="D1633" s="185"/>
    </row>
    <row r="1634" spans="4:4" x14ac:dyDescent="0.2">
      <c r="D1634" s="185"/>
    </row>
    <row r="1635" spans="4:4" x14ac:dyDescent="0.2">
      <c r="D1635" s="185"/>
    </row>
    <row r="1636" spans="4:4" x14ac:dyDescent="0.2">
      <c r="D1636" s="185"/>
    </row>
    <row r="1637" spans="4:4" x14ac:dyDescent="0.2">
      <c r="D1637" s="185"/>
    </row>
    <row r="1638" spans="4:4" x14ac:dyDescent="0.2">
      <c r="D1638" s="185"/>
    </row>
    <row r="1639" spans="4:4" x14ac:dyDescent="0.2">
      <c r="D1639" s="185"/>
    </row>
    <row r="1640" spans="4:4" x14ac:dyDescent="0.2">
      <c r="D1640" s="185"/>
    </row>
    <row r="1641" spans="4:4" x14ac:dyDescent="0.2">
      <c r="D1641" s="185"/>
    </row>
    <row r="1642" spans="4:4" x14ac:dyDescent="0.2">
      <c r="D1642" s="185"/>
    </row>
    <row r="1643" spans="4:4" x14ac:dyDescent="0.2">
      <c r="D1643" s="185"/>
    </row>
    <row r="1644" spans="4:4" x14ac:dyDescent="0.2">
      <c r="D1644" s="185"/>
    </row>
    <row r="1645" spans="4:4" x14ac:dyDescent="0.2">
      <c r="D1645" s="185"/>
    </row>
    <row r="1646" spans="4:4" x14ac:dyDescent="0.2">
      <c r="D1646" s="185"/>
    </row>
    <row r="1647" spans="4:4" x14ac:dyDescent="0.2">
      <c r="D1647" s="185"/>
    </row>
    <row r="1648" spans="4:4" x14ac:dyDescent="0.2">
      <c r="D1648" s="185"/>
    </row>
    <row r="1649" spans="4:4" x14ac:dyDescent="0.2">
      <c r="D1649" s="185"/>
    </row>
    <row r="1650" spans="4:4" x14ac:dyDescent="0.2">
      <c r="D1650" s="185"/>
    </row>
    <row r="1651" spans="4:4" x14ac:dyDescent="0.2">
      <c r="D1651" s="185"/>
    </row>
    <row r="1652" spans="4:4" x14ac:dyDescent="0.2">
      <c r="D1652" s="185"/>
    </row>
    <row r="1653" spans="4:4" x14ac:dyDescent="0.2">
      <c r="D1653" s="185"/>
    </row>
    <row r="1654" spans="4:4" x14ac:dyDescent="0.2">
      <c r="D1654" s="185"/>
    </row>
    <row r="1655" spans="4:4" x14ac:dyDescent="0.2">
      <c r="D1655" s="185"/>
    </row>
    <row r="1656" spans="4:4" x14ac:dyDescent="0.2">
      <c r="D1656" s="185"/>
    </row>
    <row r="1657" spans="4:4" x14ac:dyDescent="0.2">
      <c r="D1657" s="185"/>
    </row>
    <row r="1658" spans="4:4" x14ac:dyDescent="0.2">
      <c r="D1658" s="185"/>
    </row>
    <row r="1659" spans="4:4" x14ac:dyDescent="0.2">
      <c r="D1659" s="185"/>
    </row>
    <row r="1660" spans="4:4" x14ac:dyDescent="0.2">
      <c r="D1660" s="185"/>
    </row>
    <row r="1661" spans="4:4" x14ac:dyDescent="0.2">
      <c r="D1661" s="185"/>
    </row>
    <row r="1662" spans="4:4" x14ac:dyDescent="0.2">
      <c r="D1662" s="185"/>
    </row>
    <row r="1663" spans="4:4" x14ac:dyDescent="0.2">
      <c r="D1663" s="185"/>
    </row>
    <row r="1664" spans="4:4" x14ac:dyDescent="0.2">
      <c r="D1664" s="185"/>
    </row>
    <row r="1665" spans="4:4" x14ac:dyDescent="0.2">
      <c r="D1665" s="185"/>
    </row>
    <row r="1666" spans="4:4" x14ac:dyDescent="0.2">
      <c r="D1666" s="185"/>
    </row>
    <row r="1667" spans="4:4" x14ac:dyDescent="0.2">
      <c r="D1667" s="185"/>
    </row>
    <row r="1668" spans="4:4" x14ac:dyDescent="0.2">
      <c r="D1668" s="185"/>
    </row>
    <row r="1669" spans="4:4" x14ac:dyDescent="0.2">
      <c r="D1669" s="185"/>
    </row>
    <row r="1670" spans="4:4" x14ac:dyDescent="0.2">
      <c r="D1670" s="185"/>
    </row>
    <row r="1671" spans="4:4" x14ac:dyDescent="0.2">
      <c r="D1671" s="185"/>
    </row>
    <row r="1672" spans="4:4" x14ac:dyDescent="0.2">
      <c r="D1672" s="185"/>
    </row>
    <row r="1673" spans="4:4" x14ac:dyDescent="0.2">
      <c r="D1673" s="185"/>
    </row>
    <row r="1674" spans="4:4" x14ac:dyDescent="0.2">
      <c r="D1674" s="185"/>
    </row>
    <row r="1675" spans="4:4" x14ac:dyDescent="0.2">
      <c r="D1675" s="185"/>
    </row>
    <row r="1676" spans="4:4" x14ac:dyDescent="0.2">
      <c r="D1676" s="185"/>
    </row>
    <row r="1677" spans="4:4" x14ac:dyDescent="0.2">
      <c r="D1677" s="185"/>
    </row>
    <row r="1678" spans="4:4" x14ac:dyDescent="0.2">
      <c r="D1678" s="185"/>
    </row>
    <row r="1679" spans="4:4" x14ac:dyDescent="0.2">
      <c r="D1679" s="185"/>
    </row>
    <row r="1680" spans="4:4" x14ac:dyDescent="0.2">
      <c r="D1680" s="185"/>
    </row>
    <row r="1681" spans="4:4" x14ac:dyDescent="0.2">
      <c r="D1681" s="185"/>
    </row>
    <row r="1682" spans="4:4" x14ac:dyDescent="0.2">
      <c r="D1682" s="185"/>
    </row>
    <row r="1683" spans="4:4" x14ac:dyDescent="0.2">
      <c r="D1683" s="185"/>
    </row>
    <row r="1684" spans="4:4" x14ac:dyDescent="0.2">
      <c r="D1684" s="185"/>
    </row>
    <row r="1685" spans="4:4" x14ac:dyDescent="0.2">
      <c r="D1685" s="185"/>
    </row>
    <row r="1686" spans="4:4" x14ac:dyDescent="0.2">
      <c r="D1686" s="185"/>
    </row>
    <row r="1687" spans="4:4" x14ac:dyDescent="0.2">
      <c r="D1687" s="185"/>
    </row>
    <row r="1688" spans="4:4" x14ac:dyDescent="0.2">
      <c r="D1688" s="185"/>
    </row>
    <row r="1689" spans="4:4" x14ac:dyDescent="0.2">
      <c r="D1689" s="185"/>
    </row>
    <row r="1690" spans="4:4" x14ac:dyDescent="0.2">
      <c r="D1690" s="185"/>
    </row>
    <row r="1691" spans="4:4" x14ac:dyDescent="0.2">
      <c r="D1691" s="185"/>
    </row>
    <row r="1692" spans="4:4" x14ac:dyDescent="0.2">
      <c r="D1692" s="185"/>
    </row>
    <row r="1693" spans="4:4" x14ac:dyDescent="0.2">
      <c r="D1693" s="185"/>
    </row>
    <row r="1694" spans="4:4" x14ac:dyDescent="0.2">
      <c r="D1694" s="185"/>
    </row>
    <row r="1695" spans="4:4" x14ac:dyDescent="0.2">
      <c r="D1695" s="185"/>
    </row>
    <row r="1696" spans="4:4" x14ac:dyDescent="0.2">
      <c r="D1696" s="185"/>
    </row>
    <row r="1697" spans="4:4" x14ac:dyDescent="0.2">
      <c r="D1697" s="185"/>
    </row>
    <row r="1698" spans="4:4" x14ac:dyDescent="0.2">
      <c r="D1698" s="185"/>
    </row>
    <row r="1699" spans="4:4" x14ac:dyDescent="0.2">
      <c r="D1699" s="185"/>
    </row>
    <row r="1700" spans="4:4" x14ac:dyDescent="0.2">
      <c r="D1700" s="185"/>
    </row>
    <row r="1701" spans="4:4" x14ac:dyDescent="0.2">
      <c r="D1701" s="185"/>
    </row>
    <row r="1702" spans="4:4" x14ac:dyDescent="0.2">
      <c r="D1702" s="185"/>
    </row>
    <row r="1703" spans="4:4" x14ac:dyDescent="0.2">
      <c r="D1703" s="185"/>
    </row>
    <row r="1704" spans="4:4" x14ac:dyDescent="0.2">
      <c r="D1704" s="185"/>
    </row>
    <row r="1705" spans="4:4" x14ac:dyDescent="0.2">
      <c r="D1705" s="185"/>
    </row>
    <row r="1706" spans="4:4" x14ac:dyDescent="0.2">
      <c r="D1706" s="185"/>
    </row>
    <row r="1707" spans="4:4" x14ac:dyDescent="0.2">
      <c r="D1707" s="185"/>
    </row>
    <row r="1708" spans="4:4" x14ac:dyDescent="0.2">
      <c r="D1708" s="185"/>
    </row>
    <row r="1709" spans="4:4" x14ac:dyDescent="0.2">
      <c r="D1709" s="185"/>
    </row>
    <row r="1710" spans="4:4" x14ac:dyDescent="0.2">
      <c r="D1710" s="185"/>
    </row>
    <row r="1711" spans="4:4" x14ac:dyDescent="0.2">
      <c r="D1711" s="185"/>
    </row>
    <row r="1712" spans="4:4" x14ac:dyDescent="0.2">
      <c r="D1712" s="185"/>
    </row>
    <row r="1713" spans="4:4" x14ac:dyDescent="0.2">
      <c r="D1713" s="185"/>
    </row>
    <row r="1714" spans="4:4" x14ac:dyDescent="0.2">
      <c r="D1714" s="185"/>
    </row>
    <row r="1715" spans="4:4" x14ac:dyDescent="0.2">
      <c r="D1715" s="185"/>
    </row>
    <row r="1716" spans="4:4" x14ac:dyDescent="0.2">
      <c r="D1716" s="185"/>
    </row>
    <row r="1717" spans="4:4" x14ac:dyDescent="0.2">
      <c r="D1717" s="185"/>
    </row>
    <row r="1718" spans="4:4" x14ac:dyDescent="0.2">
      <c r="D1718" s="185"/>
    </row>
    <row r="1719" spans="4:4" x14ac:dyDescent="0.2">
      <c r="D1719" s="185"/>
    </row>
    <row r="1720" spans="4:4" x14ac:dyDescent="0.2">
      <c r="D1720" s="185"/>
    </row>
    <row r="1721" spans="4:4" x14ac:dyDescent="0.2">
      <c r="D1721" s="185"/>
    </row>
    <row r="1722" spans="4:4" x14ac:dyDescent="0.2">
      <c r="D1722" s="185"/>
    </row>
    <row r="1723" spans="4:4" x14ac:dyDescent="0.2">
      <c r="D1723" s="185"/>
    </row>
    <row r="1724" spans="4:4" x14ac:dyDescent="0.2">
      <c r="D1724" s="185"/>
    </row>
    <row r="1725" spans="4:4" x14ac:dyDescent="0.2">
      <c r="D1725" s="185"/>
    </row>
    <row r="1726" spans="4:4" x14ac:dyDescent="0.2">
      <c r="D1726" s="185"/>
    </row>
    <row r="1727" spans="4:4" x14ac:dyDescent="0.2">
      <c r="D1727" s="185"/>
    </row>
    <row r="1728" spans="4:4" x14ac:dyDescent="0.2">
      <c r="D1728" s="185"/>
    </row>
    <row r="1729" spans="4:4" x14ac:dyDescent="0.2">
      <c r="D1729" s="185"/>
    </row>
    <row r="1730" spans="4:4" x14ac:dyDescent="0.2">
      <c r="D1730" s="185"/>
    </row>
    <row r="1731" spans="4:4" x14ac:dyDescent="0.2">
      <c r="D1731" s="185"/>
    </row>
    <row r="1732" spans="4:4" x14ac:dyDescent="0.2">
      <c r="D1732" s="185"/>
    </row>
    <row r="1733" spans="4:4" x14ac:dyDescent="0.2">
      <c r="D1733" s="185"/>
    </row>
    <row r="1734" spans="4:4" x14ac:dyDescent="0.2">
      <c r="D1734" s="185"/>
    </row>
    <row r="1735" spans="4:4" x14ac:dyDescent="0.2">
      <c r="D1735" s="185"/>
    </row>
    <row r="1736" spans="4:4" x14ac:dyDescent="0.2">
      <c r="D1736" s="185"/>
    </row>
    <row r="1737" spans="4:4" x14ac:dyDescent="0.2">
      <c r="D1737" s="185"/>
    </row>
    <row r="1738" spans="4:4" x14ac:dyDescent="0.2">
      <c r="D1738" s="185"/>
    </row>
    <row r="1739" spans="4:4" x14ac:dyDescent="0.2">
      <c r="D1739" s="185"/>
    </row>
    <row r="1740" spans="4:4" x14ac:dyDescent="0.2">
      <c r="D1740" s="185"/>
    </row>
    <row r="1741" spans="4:4" x14ac:dyDescent="0.2">
      <c r="D1741" s="185"/>
    </row>
    <row r="1742" spans="4:4" x14ac:dyDescent="0.2">
      <c r="D1742" s="185"/>
    </row>
    <row r="1743" spans="4:4" x14ac:dyDescent="0.2">
      <c r="D1743" s="185"/>
    </row>
    <row r="1744" spans="4:4" x14ac:dyDescent="0.2">
      <c r="D1744" s="185"/>
    </row>
    <row r="1745" spans="4:4" x14ac:dyDescent="0.2">
      <c r="D1745" s="185"/>
    </row>
    <row r="1746" spans="4:4" x14ac:dyDescent="0.2">
      <c r="D1746" s="185"/>
    </row>
    <row r="1747" spans="4:4" x14ac:dyDescent="0.2">
      <c r="D1747" s="185"/>
    </row>
    <row r="1748" spans="4:4" x14ac:dyDescent="0.2">
      <c r="D1748" s="185"/>
    </row>
    <row r="1749" spans="4:4" x14ac:dyDescent="0.2">
      <c r="D1749" s="185"/>
    </row>
    <row r="1750" spans="4:4" x14ac:dyDescent="0.2">
      <c r="D1750" s="185"/>
    </row>
    <row r="1751" spans="4:4" x14ac:dyDescent="0.2">
      <c r="D1751" s="185"/>
    </row>
    <row r="1752" spans="4:4" x14ac:dyDescent="0.2">
      <c r="D1752" s="185"/>
    </row>
    <row r="1753" spans="4:4" x14ac:dyDescent="0.2">
      <c r="D1753" s="185"/>
    </row>
    <row r="1754" spans="4:4" x14ac:dyDescent="0.2">
      <c r="D1754" s="185"/>
    </row>
    <row r="1755" spans="4:4" x14ac:dyDescent="0.2">
      <c r="D1755" s="185"/>
    </row>
    <row r="1756" spans="4:4" x14ac:dyDescent="0.2">
      <c r="D1756" s="185"/>
    </row>
    <row r="1757" spans="4:4" x14ac:dyDescent="0.2">
      <c r="D1757" s="185"/>
    </row>
    <row r="1758" spans="4:4" x14ac:dyDescent="0.2">
      <c r="D1758" s="185"/>
    </row>
    <row r="1759" spans="4:4" x14ac:dyDescent="0.2">
      <c r="D1759" s="185"/>
    </row>
    <row r="1760" spans="4:4" x14ac:dyDescent="0.2">
      <c r="D1760" s="185"/>
    </row>
    <row r="1761" spans="4:4" x14ac:dyDescent="0.2">
      <c r="D1761" s="185"/>
    </row>
    <row r="1762" spans="4:4" x14ac:dyDescent="0.2">
      <c r="D1762" s="185"/>
    </row>
    <row r="1763" spans="4:4" x14ac:dyDescent="0.2">
      <c r="D1763" s="185"/>
    </row>
    <row r="1764" spans="4:4" x14ac:dyDescent="0.2">
      <c r="D1764" s="185"/>
    </row>
    <row r="1765" spans="4:4" x14ac:dyDescent="0.2">
      <c r="D1765" s="185"/>
    </row>
    <row r="1766" spans="4:4" x14ac:dyDescent="0.2">
      <c r="D1766" s="185"/>
    </row>
    <row r="1767" spans="4:4" x14ac:dyDescent="0.2">
      <c r="D1767" s="185"/>
    </row>
    <row r="1768" spans="4:4" x14ac:dyDescent="0.2">
      <c r="D1768" s="185"/>
    </row>
    <row r="1769" spans="4:4" x14ac:dyDescent="0.2">
      <c r="D1769" s="185"/>
    </row>
    <row r="1770" spans="4:4" x14ac:dyDescent="0.2">
      <c r="D1770" s="185"/>
    </row>
    <row r="1771" spans="4:4" x14ac:dyDescent="0.2">
      <c r="D1771" s="185"/>
    </row>
    <row r="1772" spans="4:4" x14ac:dyDescent="0.2">
      <c r="D1772" s="185"/>
    </row>
    <row r="1773" spans="4:4" x14ac:dyDescent="0.2">
      <c r="D1773" s="185"/>
    </row>
    <row r="1774" spans="4:4" x14ac:dyDescent="0.2">
      <c r="D1774" s="185"/>
    </row>
    <row r="1775" spans="4:4" x14ac:dyDescent="0.2">
      <c r="D1775" s="185"/>
    </row>
    <row r="1776" spans="4:4" x14ac:dyDescent="0.2">
      <c r="D1776" s="185"/>
    </row>
    <row r="1777" spans="4:4" x14ac:dyDescent="0.2">
      <c r="D1777" s="185"/>
    </row>
    <row r="1778" spans="4:4" x14ac:dyDescent="0.2">
      <c r="D1778" s="185"/>
    </row>
    <row r="1779" spans="4:4" x14ac:dyDescent="0.2">
      <c r="D1779" s="185"/>
    </row>
    <row r="1780" spans="4:4" x14ac:dyDescent="0.2">
      <c r="D1780" s="185"/>
    </row>
    <row r="1781" spans="4:4" x14ac:dyDescent="0.2">
      <c r="D1781" s="185"/>
    </row>
    <row r="1782" spans="4:4" x14ac:dyDescent="0.2">
      <c r="D1782" s="185"/>
    </row>
    <row r="1783" spans="4:4" x14ac:dyDescent="0.2">
      <c r="D1783" s="185"/>
    </row>
    <row r="1784" spans="4:4" x14ac:dyDescent="0.2">
      <c r="D1784" s="185"/>
    </row>
    <row r="1785" spans="4:4" x14ac:dyDescent="0.2">
      <c r="D1785" s="185"/>
    </row>
    <row r="1786" spans="4:4" x14ac:dyDescent="0.2">
      <c r="D1786" s="185"/>
    </row>
    <row r="1787" spans="4:4" x14ac:dyDescent="0.2">
      <c r="D1787" s="185"/>
    </row>
    <row r="1788" spans="4:4" x14ac:dyDescent="0.2">
      <c r="D1788" s="185"/>
    </row>
    <row r="1789" spans="4:4" x14ac:dyDescent="0.2">
      <c r="D1789" s="185"/>
    </row>
    <row r="1790" spans="4:4" x14ac:dyDescent="0.2">
      <c r="D1790" s="185"/>
    </row>
    <row r="1791" spans="4:4" x14ac:dyDescent="0.2">
      <c r="D1791" s="185"/>
    </row>
    <row r="1792" spans="4:4" x14ac:dyDescent="0.2">
      <c r="D1792" s="185"/>
    </row>
    <row r="1793" spans="4:4" x14ac:dyDescent="0.2">
      <c r="D1793" s="185"/>
    </row>
    <row r="1794" spans="4:4" x14ac:dyDescent="0.2">
      <c r="D1794" s="185"/>
    </row>
    <row r="1795" spans="4:4" x14ac:dyDescent="0.2">
      <c r="D1795" s="185"/>
    </row>
    <row r="1796" spans="4:4" x14ac:dyDescent="0.2">
      <c r="D1796" s="185"/>
    </row>
    <row r="1797" spans="4:4" x14ac:dyDescent="0.2">
      <c r="D1797" s="185"/>
    </row>
    <row r="1798" spans="4:4" x14ac:dyDescent="0.2">
      <c r="D1798" s="185"/>
    </row>
    <row r="1799" spans="4:4" x14ac:dyDescent="0.2">
      <c r="D1799" s="185"/>
    </row>
    <row r="1800" spans="4:4" x14ac:dyDescent="0.2">
      <c r="D1800" s="185"/>
    </row>
    <row r="1801" spans="4:4" x14ac:dyDescent="0.2">
      <c r="D1801" s="185"/>
    </row>
    <row r="1802" spans="4:4" x14ac:dyDescent="0.2">
      <c r="D1802" s="185"/>
    </row>
    <row r="1803" spans="4:4" x14ac:dyDescent="0.2">
      <c r="D1803" s="185"/>
    </row>
    <row r="1804" spans="4:4" x14ac:dyDescent="0.2">
      <c r="D1804" s="185"/>
    </row>
    <row r="1805" spans="4:4" x14ac:dyDescent="0.2">
      <c r="D1805" s="185"/>
    </row>
    <row r="1806" spans="4:4" x14ac:dyDescent="0.2">
      <c r="D1806" s="185"/>
    </row>
    <row r="1807" spans="4:4" x14ac:dyDescent="0.2">
      <c r="D1807" s="185"/>
    </row>
    <row r="1808" spans="4:4" x14ac:dyDescent="0.2">
      <c r="D1808" s="185"/>
    </row>
    <row r="1809" spans="4:4" x14ac:dyDescent="0.2">
      <c r="D1809" s="185"/>
    </row>
    <row r="1810" spans="4:4" x14ac:dyDescent="0.2">
      <c r="D1810" s="185"/>
    </row>
    <row r="1811" spans="4:4" x14ac:dyDescent="0.2">
      <c r="D1811" s="185"/>
    </row>
    <row r="1812" spans="4:4" x14ac:dyDescent="0.2">
      <c r="D1812" s="185"/>
    </row>
    <row r="1813" spans="4:4" x14ac:dyDescent="0.2">
      <c r="D1813" s="185"/>
    </row>
    <row r="1814" spans="4:4" x14ac:dyDescent="0.2">
      <c r="D1814" s="185"/>
    </row>
    <row r="1815" spans="4:4" x14ac:dyDescent="0.2">
      <c r="D1815" s="185"/>
    </row>
    <row r="1816" spans="4:4" x14ac:dyDescent="0.2">
      <c r="D1816" s="185"/>
    </row>
    <row r="1817" spans="4:4" x14ac:dyDescent="0.2">
      <c r="D1817" s="185"/>
    </row>
    <row r="1818" spans="4:4" x14ac:dyDescent="0.2">
      <c r="D1818" s="185"/>
    </row>
    <row r="1819" spans="4:4" x14ac:dyDescent="0.2">
      <c r="D1819" s="185"/>
    </row>
    <row r="1820" spans="4:4" x14ac:dyDescent="0.2">
      <c r="D1820" s="185"/>
    </row>
    <row r="1821" spans="4:4" x14ac:dyDescent="0.2">
      <c r="D1821" s="185"/>
    </row>
    <row r="1822" spans="4:4" x14ac:dyDescent="0.2">
      <c r="D1822" s="185"/>
    </row>
    <row r="1823" spans="4:4" x14ac:dyDescent="0.2">
      <c r="D1823" s="185"/>
    </row>
    <row r="1824" spans="4:4" x14ac:dyDescent="0.2">
      <c r="D1824" s="185"/>
    </row>
    <row r="1825" spans="4:4" x14ac:dyDescent="0.2">
      <c r="D1825" s="185"/>
    </row>
    <row r="1826" spans="4:4" x14ac:dyDescent="0.2">
      <c r="D1826" s="185"/>
    </row>
    <row r="1827" spans="4:4" x14ac:dyDescent="0.2">
      <c r="D1827" s="185"/>
    </row>
    <row r="1828" spans="4:4" x14ac:dyDescent="0.2">
      <c r="D1828" s="185"/>
    </row>
    <row r="1829" spans="4:4" x14ac:dyDescent="0.2">
      <c r="D1829" s="185"/>
    </row>
    <row r="1830" spans="4:4" x14ac:dyDescent="0.2">
      <c r="D1830" s="185"/>
    </row>
    <row r="1831" spans="4:4" x14ac:dyDescent="0.2">
      <c r="D1831" s="185"/>
    </row>
    <row r="1832" spans="4:4" x14ac:dyDescent="0.2">
      <c r="D1832" s="185"/>
    </row>
    <row r="1833" spans="4:4" x14ac:dyDescent="0.2">
      <c r="D1833" s="185"/>
    </row>
    <row r="1834" spans="4:4" x14ac:dyDescent="0.2">
      <c r="D1834" s="185"/>
    </row>
    <row r="1835" spans="4:4" x14ac:dyDescent="0.2">
      <c r="D1835" s="185"/>
    </row>
    <row r="1836" spans="4:4" x14ac:dyDescent="0.2">
      <c r="D1836" s="185"/>
    </row>
    <row r="1837" spans="4:4" x14ac:dyDescent="0.2">
      <c r="D1837" s="185"/>
    </row>
    <row r="1838" spans="4:4" x14ac:dyDescent="0.2">
      <c r="D1838" s="185"/>
    </row>
    <row r="1839" spans="4:4" x14ac:dyDescent="0.2">
      <c r="D1839" s="185"/>
    </row>
    <row r="1840" spans="4:4" x14ac:dyDescent="0.2">
      <c r="D1840" s="185"/>
    </row>
    <row r="1841" spans="4:4" x14ac:dyDescent="0.2">
      <c r="D1841" s="185"/>
    </row>
    <row r="1842" spans="4:4" x14ac:dyDescent="0.2">
      <c r="D1842" s="185"/>
    </row>
    <row r="1843" spans="4:4" x14ac:dyDescent="0.2">
      <c r="D1843" s="185"/>
    </row>
    <row r="1844" spans="4:4" x14ac:dyDescent="0.2">
      <c r="D1844" s="185"/>
    </row>
    <row r="1845" spans="4:4" x14ac:dyDescent="0.2">
      <c r="D1845" s="185"/>
    </row>
    <row r="1846" spans="4:4" x14ac:dyDescent="0.2">
      <c r="D1846" s="185"/>
    </row>
    <row r="1847" spans="4:4" x14ac:dyDescent="0.2">
      <c r="D1847" s="185"/>
    </row>
    <row r="1848" spans="4:4" x14ac:dyDescent="0.2">
      <c r="D1848" s="185"/>
    </row>
    <row r="1849" spans="4:4" x14ac:dyDescent="0.2">
      <c r="D1849" s="185"/>
    </row>
    <row r="1850" spans="4:4" x14ac:dyDescent="0.2">
      <c r="D1850" s="185"/>
    </row>
    <row r="1851" spans="4:4" x14ac:dyDescent="0.2">
      <c r="D1851" s="185"/>
    </row>
    <row r="1852" spans="4:4" x14ac:dyDescent="0.2">
      <c r="D1852" s="185"/>
    </row>
    <row r="1853" spans="4:4" x14ac:dyDescent="0.2">
      <c r="D1853" s="185"/>
    </row>
    <row r="1854" spans="4:4" x14ac:dyDescent="0.2">
      <c r="D1854" s="185"/>
    </row>
    <row r="1855" spans="4:4" x14ac:dyDescent="0.2">
      <c r="D1855" s="185"/>
    </row>
    <row r="1856" spans="4:4" x14ac:dyDescent="0.2">
      <c r="D1856" s="185"/>
    </row>
    <row r="1857" spans="4:4" x14ac:dyDescent="0.2">
      <c r="D1857" s="185"/>
    </row>
    <row r="1858" spans="4:4" x14ac:dyDescent="0.2">
      <c r="D1858" s="185"/>
    </row>
    <row r="1859" spans="4:4" x14ac:dyDescent="0.2">
      <c r="D1859" s="185"/>
    </row>
    <row r="1860" spans="4:4" x14ac:dyDescent="0.2">
      <c r="D1860" s="185"/>
    </row>
    <row r="1861" spans="4:4" x14ac:dyDescent="0.2">
      <c r="D1861" s="185"/>
    </row>
    <row r="1862" spans="4:4" x14ac:dyDescent="0.2">
      <c r="D1862" s="185"/>
    </row>
    <row r="1863" spans="4:4" x14ac:dyDescent="0.2">
      <c r="D1863" s="185"/>
    </row>
    <row r="1864" spans="4:4" x14ac:dyDescent="0.2">
      <c r="D1864" s="185"/>
    </row>
    <row r="1865" spans="4:4" x14ac:dyDescent="0.2">
      <c r="D1865" s="185"/>
    </row>
    <row r="1866" spans="4:4" x14ac:dyDescent="0.2">
      <c r="D1866" s="185"/>
    </row>
    <row r="1867" spans="4:4" x14ac:dyDescent="0.2">
      <c r="D1867" s="185"/>
    </row>
    <row r="1868" spans="4:4" x14ac:dyDescent="0.2">
      <c r="D1868" s="185"/>
    </row>
    <row r="1869" spans="4:4" x14ac:dyDescent="0.2">
      <c r="D1869" s="185"/>
    </row>
    <row r="1870" spans="4:4" x14ac:dyDescent="0.2">
      <c r="D1870" s="185"/>
    </row>
    <row r="1871" spans="4:4" x14ac:dyDescent="0.2">
      <c r="D1871" s="185"/>
    </row>
    <row r="1872" spans="4:4" x14ac:dyDescent="0.2">
      <c r="D1872" s="185"/>
    </row>
    <row r="1873" spans="4:4" x14ac:dyDescent="0.2">
      <c r="D1873" s="185"/>
    </row>
    <row r="1874" spans="4:4" x14ac:dyDescent="0.2">
      <c r="D1874" s="185"/>
    </row>
    <row r="1875" spans="4:4" x14ac:dyDescent="0.2">
      <c r="D1875" s="185"/>
    </row>
    <row r="1876" spans="4:4" x14ac:dyDescent="0.2">
      <c r="D1876" s="185"/>
    </row>
    <row r="1877" spans="4:4" x14ac:dyDescent="0.2">
      <c r="D1877" s="185"/>
    </row>
    <row r="1878" spans="4:4" x14ac:dyDescent="0.2">
      <c r="D1878" s="185"/>
    </row>
    <row r="1879" spans="4:4" x14ac:dyDescent="0.2">
      <c r="D1879" s="185"/>
    </row>
    <row r="1880" spans="4:4" x14ac:dyDescent="0.2">
      <c r="D1880" s="185"/>
    </row>
    <row r="1881" spans="4:4" x14ac:dyDescent="0.2">
      <c r="D1881" s="185"/>
    </row>
    <row r="1882" spans="4:4" x14ac:dyDescent="0.2">
      <c r="D1882" s="185"/>
    </row>
    <row r="1883" spans="4:4" x14ac:dyDescent="0.2">
      <c r="D1883" s="185"/>
    </row>
    <row r="1884" spans="4:4" x14ac:dyDescent="0.2">
      <c r="D1884" s="185"/>
    </row>
    <row r="1885" spans="4:4" x14ac:dyDescent="0.2">
      <c r="D1885" s="185"/>
    </row>
    <row r="1886" spans="4:4" x14ac:dyDescent="0.2">
      <c r="D1886" s="185"/>
    </row>
    <row r="1887" spans="4:4" x14ac:dyDescent="0.2">
      <c r="D1887" s="185"/>
    </row>
    <row r="1888" spans="4:4" x14ac:dyDescent="0.2">
      <c r="D1888" s="185"/>
    </row>
    <row r="1889" spans="4:4" x14ac:dyDescent="0.2">
      <c r="D1889" s="185"/>
    </row>
    <row r="1890" spans="4:4" x14ac:dyDescent="0.2">
      <c r="D1890" s="185"/>
    </row>
    <row r="1891" spans="4:4" x14ac:dyDescent="0.2">
      <c r="D1891" s="185"/>
    </row>
    <row r="1892" spans="4:4" x14ac:dyDescent="0.2">
      <c r="D1892" s="185"/>
    </row>
    <row r="1893" spans="4:4" x14ac:dyDescent="0.2">
      <c r="D1893" s="185"/>
    </row>
    <row r="1894" spans="4:4" x14ac:dyDescent="0.2">
      <c r="D1894" s="185"/>
    </row>
    <row r="1895" spans="4:4" x14ac:dyDescent="0.2">
      <c r="D1895" s="185"/>
    </row>
    <row r="1896" spans="4:4" x14ac:dyDescent="0.2">
      <c r="D1896" s="185"/>
    </row>
    <row r="1897" spans="4:4" x14ac:dyDescent="0.2">
      <c r="D1897" s="185"/>
    </row>
    <row r="1898" spans="4:4" x14ac:dyDescent="0.2">
      <c r="D1898" s="185"/>
    </row>
    <row r="1899" spans="4:4" x14ac:dyDescent="0.2">
      <c r="D1899" s="185"/>
    </row>
    <row r="1900" spans="4:4" x14ac:dyDescent="0.2">
      <c r="D1900" s="185"/>
    </row>
    <row r="1901" spans="4:4" x14ac:dyDescent="0.2">
      <c r="D1901" s="185"/>
    </row>
    <row r="1902" spans="4:4" x14ac:dyDescent="0.2">
      <c r="D1902" s="185"/>
    </row>
    <row r="1903" spans="4:4" x14ac:dyDescent="0.2">
      <c r="D1903" s="185"/>
    </row>
    <row r="1904" spans="4:4" x14ac:dyDescent="0.2">
      <c r="D1904" s="185"/>
    </row>
    <row r="1905" spans="4:4" x14ac:dyDescent="0.2">
      <c r="D1905" s="185"/>
    </row>
    <row r="1906" spans="4:4" x14ac:dyDescent="0.2">
      <c r="D1906" s="185"/>
    </row>
    <row r="1907" spans="4:4" x14ac:dyDescent="0.2">
      <c r="D1907" s="185"/>
    </row>
    <row r="1908" spans="4:4" x14ac:dyDescent="0.2">
      <c r="D1908" s="185"/>
    </row>
    <row r="1909" spans="4:4" x14ac:dyDescent="0.2">
      <c r="D1909" s="185"/>
    </row>
    <row r="1910" spans="4:4" x14ac:dyDescent="0.2">
      <c r="D1910" s="185"/>
    </row>
    <row r="1911" spans="4:4" x14ac:dyDescent="0.2">
      <c r="D1911" s="185"/>
    </row>
    <row r="1912" spans="4:4" x14ac:dyDescent="0.2">
      <c r="D1912" s="185"/>
    </row>
    <row r="1913" spans="4:4" x14ac:dyDescent="0.2">
      <c r="D1913" s="185"/>
    </row>
    <row r="1914" spans="4:4" x14ac:dyDescent="0.2">
      <c r="D1914" s="185"/>
    </row>
    <row r="1915" spans="4:4" x14ac:dyDescent="0.2">
      <c r="D1915" s="185"/>
    </row>
    <row r="1916" spans="4:4" x14ac:dyDescent="0.2">
      <c r="D1916" s="185"/>
    </row>
    <row r="1917" spans="4:4" x14ac:dyDescent="0.2">
      <c r="D1917" s="185"/>
    </row>
    <row r="1918" spans="4:4" x14ac:dyDescent="0.2">
      <c r="D1918" s="185"/>
    </row>
    <row r="1919" spans="4:4" x14ac:dyDescent="0.2">
      <c r="D1919" s="185"/>
    </row>
    <row r="1920" spans="4:4" x14ac:dyDescent="0.2">
      <c r="D1920" s="185"/>
    </row>
    <row r="1921" spans="4:4" x14ac:dyDescent="0.2">
      <c r="D1921" s="185"/>
    </row>
    <row r="1922" spans="4:4" x14ac:dyDescent="0.2">
      <c r="D1922" s="185"/>
    </row>
    <row r="1923" spans="4:4" x14ac:dyDescent="0.2">
      <c r="D1923" s="185"/>
    </row>
    <row r="1924" spans="4:4" x14ac:dyDescent="0.2">
      <c r="D1924" s="185"/>
    </row>
    <row r="1925" spans="4:4" x14ac:dyDescent="0.2">
      <c r="D1925" s="185"/>
    </row>
    <row r="1926" spans="4:4" x14ac:dyDescent="0.2">
      <c r="D1926" s="185"/>
    </row>
    <row r="1927" spans="4:4" x14ac:dyDescent="0.2">
      <c r="D1927" s="185"/>
    </row>
    <row r="1928" spans="4:4" x14ac:dyDescent="0.2">
      <c r="D1928" s="185"/>
    </row>
    <row r="1929" spans="4:4" x14ac:dyDescent="0.2">
      <c r="D1929" s="185"/>
    </row>
    <row r="1930" spans="4:4" x14ac:dyDescent="0.2">
      <c r="D1930" s="185"/>
    </row>
    <row r="1931" spans="4:4" x14ac:dyDescent="0.2">
      <c r="D1931" s="185"/>
    </row>
    <row r="1932" spans="4:4" x14ac:dyDescent="0.2">
      <c r="D1932" s="185"/>
    </row>
    <row r="1933" spans="4:4" x14ac:dyDescent="0.2">
      <c r="D1933" s="185"/>
    </row>
    <row r="1934" spans="4:4" x14ac:dyDescent="0.2">
      <c r="D1934" s="185"/>
    </row>
    <row r="1935" spans="4:4" x14ac:dyDescent="0.2">
      <c r="D1935" s="185"/>
    </row>
    <row r="1936" spans="4:4" x14ac:dyDescent="0.2">
      <c r="D1936" s="185"/>
    </row>
    <row r="1937" spans="4:4" x14ac:dyDescent="0.2">
      <c r="D1937" s="185"/>
    </row>
    <row r="1938" spans="4:4" x14ac:dyDescent="0.2">
      <c r="D1938" s="185"/>
    </row>
    <row r="1939" spans="4:4" x14ac:dyDescent="0.2">
      <c r="D1939" s="185"/>
    </row>
    <row r="1940" spans="4:4" x14ac:dyDescent="0.2">
      <c r="D1940" s="185"/>
    </row>
    <row r="1941" spans="4:4" x14ac:dyDescent="0.2">
      <c r="D1941" s="185"/>
    </row>
    <row r="1942" spans="4:4" x14ac:dyDescent="0.2">
      <c r="D1942" s="185"/>
    </row>
    <row r="1943" spans="4:4" x14ac:dyDescent="0.2">
      <c r="D1943" s="185"/>
    </row>
    <row r="1944" spans="4:4" x14ac:dyDescent="0.2">
      <c r="D1944" s="185"/>
    </row>
    <row r="1945" spans="4:4" x14ac:dyDescent="0.2">
      <c r="D1945" s="185"/>
    </row>
    <row r="1946" spans="4:4" x14ac:dyDescent="0.2">
      <c r="D1946" s="185"/>
    </row>
    <row r="1947" spans="4:4" x14ac:dyDescent="0.2">
      <c r="D1947" s="185"/>
    </row>
    <row r="1948" spans="4:4" x14ac:dyDescent="0.2">
      <c r="D1948" s="185"/>
    </row>
    <row r="1949" spans="4:4" x14ac:dyDescent="0.2">
      <c r="D1949" s="185"/>
    </row>
    <row r="1950" spans="4:4" x14ac:dyDescent="0.2">
      <c r="D1950" s="185"/>
    </row>
    <row r="1951" spans="4:4" x14ac:dyDescent="0.2">
      <c r="D1951" s="185"/>
    </row>
    <row r="1952" spans="4:4" x14ac:dyDescent="0.2">
      <c r="D1952" s="185"/>
    </row>
    <row r="1953" spans="4:4" x14ac:dyDescent="0.2">
      <c r="D1953" s="185"/>
    </row>
    <row r="1954" spans="4:4" x14ac:dyDescent="0.2">
      <c r="D1954" s="185"/>
    </row>
    <row r="1955" spans="4:4" x14ac:dyDescent="0.2">
      <c r="D1955" s="185"/>
    </row>
    <row r="1956" spans="4:4" x14ac:dyDescent="0.2">
      <c r="D1956" s="185"/>
    </row>
    <row r="1957" spans="4:4" x14ac:dyDescent="0.2">
      <c r="D1957" s="185"/>
    </row>
    <row r="1958" spans="4:4" x14ac:dyDescent="0.2">
      <c r="D1958" s="185"/>
    </row>
    <row r="1959" spans="4:4" x14ac:dyDescent="0.2">
      <c r="D1959" s="185"/>
    </row>
    <row r="1960" spans="4:4" x14ac:dyDescent="0.2">
      <c r="D1960" s="185"/>
    </row>
    <row r="1961" spans="4:4" x14ac:dyDescent="0.2">
      <c r="D1961" s="185"/>
    </row>
    <row r="1962" spans="4:4" x14ac:dyDescent="0.2">
      <c r="D1962" s="185"/>
    </row>
    <row r="1963" spans="4:4" x14ac:dyDescent="0.2">
      <c r="D1963" s="185"/>
    </row>
    <row r="1964" spans="4:4" x14ac:dyDescent="0.2">
      <c r="D1964" s="185"/>
    </row>
    <row r="1965" spans="4:4" x14ac:dyDescent="0.2">
      <c r="D1965" s="185"/>
    </row>
    <row r="1966" spans="4:4" x14ac:dyDescent="0.2">
      <c r="D1966" s="185"/>
    </row>
    <row r="1967" spans="4:4" x14ac:dyDescent="0.2">
      <c r="D1967" s="185"/>
    </row>
    <row r="1968" spans="4:4" x14ac:dyDescent="0.2">
      <c r="D1968" s="185"/>
    </row>
    <row r="1969" spans="4:4" x14ac:dyDescent="0.2">
      <c r="D1969" s="185"/>
    </row>
    <row r="1970" spans="4:4" x14ac:dyDescent="0.2">
      <c r="D1970" s="185"/>
    </row>
    <row r="1971" spans="4:4" x14ac:dyDescent="0.2">
      <c r="D1971" s="185"/>
    </row>
    <row r="1972" spans="4:4" x14ac:dyDescent="0.2">
      <c r="D1972" s="185"/>
    </row>
    <row r="1973" spans="4:4" x14ac:dyDescent="0.2">
      <c r="D1973" s="185"/>
    </row>
    <row r="1974" spans="4:4" x14ac:dyDescent="0.2">
      <c r="D1974" s="185"/>
    </row>
    <row r="1975" spans="4:4" x14ac:dyDescent="0.2">
      <c r="D1975" s="185"/>
    </row>
    <row r="1976" spans="4:4" x14ac:dyDescent="0.2">
      <c r="D1976" s="185"/>
    </row>
    <row r="1977" spans="4:4" x14ac:dyDescent="0.2">
      <c r="D1977" s="185"/>
    </row>
    <row r="1978" spans="4:4" x14ac:dyDescent="0.2">
      <c r="D1978" s="185"/>
    </row>
    <row r="1979" spans="4:4" x14ac:dyDescent="0.2">
      <c r="D1979" s="185"/>
    </row>
    <row r="1980" spans="4:4" x14ac:dyDescent="0.2">
      <c r="D1980" s="185"/>
    </row>
    <row r="1981" spans="4:4" x14ac:dyDescent="0.2">
      <c r="D1981" s="185"/>
    </row>
    <row r="1982" spans="4:4" x14ac:dyDescent="0.2">
      <c r="D1982" s="185"/>
    </row>
    <row r="1983" spans="4:4" x14ac:dyDescent="0.2">
      <c r="D1983" s="185"/>
    </row>
    <row r="1984" spans="4:4" x14ac:dyDescent="0.2">
      <c r="D1984" s="185"/>
    </row>
    <row r="1985" spans="4:4" x14ac:dyDescent="0.2">
      <c r="D1985" s="185"/>
    </row>
    <row r="1986" spans="4:4" x14ac:dyDescent="0.2">
      <c r="D1986" s="185"/>
    </row>
    <row r="1987" spans="4:4" x14ac:dyDescent="0.2">
      <c r="D1987" s="185"/>
    </row>
    <row r="1988" spans="4:4" x14ac:dyDescent="0.2">
      <c r="D1988" s="185"/>
    </row>
    <row r="1989" spans="4:4" x14ac:dyDescent="0.2">
      <c r="D1989" s="185"/>
    </row>
    <row r="1990" spans="4:4" x14ac:dyDescent="0.2">
      <c r="D1990" s="185"/>
    </row>
    <row r="1991" spans="4:4" x14ac:dyDescent="0.2">
      <c r="D1991" s="185"/>
    </row>
    <row r="1992" spans="4:4" x14ac:dyDescent="0.2">
      <c r="D1992" s="185"/>
    </row>
    <row r="1993" spans="4:4" x14ac:dyDescent="0.2">
      <c r="D1993" s="185"/>
    </row>
    <row r="1994" spans="4:4" x14ac:dyDescent="0.2">
      <c r="D1994" s="185"/>
    </row>
    <row r="1995" spans="4:4" x14ac:dyDescent="0.2">
      <c r="D1995" s="185"/>
    </row>
    <row r="1996" spans="4:4" x14ac:dyDescent="0.2">
      <c r="D1996" s="185"/>
    </row>
    <row r="1997" spans="4:4" x14ac:dyDescent="0.2">
      <c r="D1997" s="185"/>
    </row>
    <row r="1998" spans="4:4" x14ac:dyDescent="0.2">
      <c r="D1998" s="185"/>
    </row>
    <row r="1999" spans="4:4" x14ac:dyDescent="0.2">
      <c r="D1999" s="185"/>
    </row>
    <row r="2000" spans="4:4" x14ac:dyDescent="0.2">
      <c r="D2000" s="185"/>
    </row>
    <row r="2001" spans="4:4" x14ac:dyDescent="0.2">
      <c r="D2001" s="185"/>
    </row>
    <row r="2002" spans="4:4" x14ac:dyDescent="0.2">
      <c r="D2002" s="185"/>
    </row>
    <row r="2003" spans="4:4" x14ac:dyDescent="0.2">
      <c r="D2003" s="185"/>
    </row>
    <row r="2004" spans="4:4" x14ac:dyDescent="0.2">
      <c r="D2004" s="185"/>
    </row>
    <row r="2005" spans="4:4" x14ac:dyDescent="0.2">
      <c r="D2005" s="185"/>
    </row>
    <row r="2006" spans="4:4" x14ac:dyDescent="0.2">
      <c r="D2006" s="185"/>
    </row>
    <row r="2007" spans="4:4" x14ac:dyDescent="0.2">
      <c r="D2007" s="185"/>
    </row>
    <row r="2008" spans="4:4" x14ac:dyDescent="0.2">
      <c r="D2008" s="185"/>
    </row>
    <row r="2009" spans="4:4" x14ac:dyDescent="0.2">
      <c r="D2009" s="185"/>
    </row>
    <row r="2010" spans="4:4" x14ac:dyDescent="0.2">
      <c r="D2010" s="185"/>
    </row>
    <row r="2011" spans="4:4" x14ac:dyDescent="0.2">
      <c r="D2011" s="185"/>
    </row>
    <row r="2012" spans="4:4" x14ac:dyDescent="0.2">
      <c r="D2012" s="185"/>
    </row>
    <row r="2013" spans="4:4" x14ac:dyDescent="0.2">
      <c r="D2013" s="185"/>
    </row>
    <row r="2014" spans="4:4" x14ac:dyDescent="0.2">
      <c r="D2014" s="185"/>
    </row>
    <row r="2015" spans="4:4" x14ac:dyDescent="0.2">
      <c r="D2015" s="185"/>
    </row>
    <row r="2016" spans="4:4" x14ac:dyDescent="0.2">
      <c r="D2016" s="185"/>
    </row>
    <row r="2017" spans="4:4" x14ac:dyDescent="0.2">
      <c r="D2017" s="185"/>
    </row>
    <row r="2018" spans="4:4" x14ac:dyDescent="0.2">
      <c r="D2018" s="185"/>
    </row>
    <row r="2019" spans="4:4" x14ac:dyDescent="0.2">
      <c r="D2019" s="185"/>
    </row>
    <row r="2020" spans="4:4" x14ac:dyDescent="0.2">
      <c r="D2020" s="185"/>
    </row>
    <row r="2021" spans="4:4" x14ac:dyDescent="0.2">
      <c r="D2021" s="185"/>
    </row>
    <row r="2022" spans="4:4" x14ac:dyDescent="0.2">
      <c r="D2022" s="185"/>
    </row>
    <row r="2023" spans="4:4" x14ac:dyDescent="0.2">
      <c r="D2023" s="185"/>
    </row>
    <row r="2024" spans="4:4" x14ac:dyDescent="0.2">
      <c r="D2024" s="185"/>
    </row>
    <row r="2025" spans="4:4" x14ac:dyDescent="0.2">
      <c r="D2025" s="185"/>
    </row>
    <row r="2026" spans="4:4" x14ac:dyDescent="0.2">
      <c r="D2026" s="185"/>
    </row>
    <row r="2027" spans="4:4" x14ac:dyDescent="0.2">
      <c r="D2027" s="185"/>
    </row>
    <row r="2028" spans="4:4" x14ac:dyDescent="0.2">
      <c r="D2028" s="185"/>
    </row>
    <row r="2029" spans="4:4" x14ac:dyDescent="0.2">
      <c r="D2029" s="185"/>
    </row>
    <row r="2030" spans="4:4" x14ac:dyDescent="0.2">
      <c r="D2030" s="185"/>
    </row>
    <row r="2031" spans="4:4" x14ac:dyDescent="0.2">
      <c r="D2031" s="185"/>
    </row>
    <row r="2032" spans="4:4" x14ac:dyDescent="0.2">
      <c r="D2032" s="185"/>
    </row>
    <row r="2033" spans="4:4" x14ac:dyDescent="0.2">
      <c r="D2033" s="185"/>
    </row>
    <row r="2034" spans="4:4" x14ac:dyDescent="0.2">
      <c r="D2034" s="185"/>
    </row>
    <row r="2035" spans="4:4" x14ac:dyDescent="0.2">
      <c r="D2035" s="185"/>
    </row>
    <row r="2036" spans="4:4" x14ac:dyDescent="0.2">
      <c r="D2036" s="185"/>
    </row>
    <row r="2037" spans="4:4" x14ac:dyDescent="0.2">
      <c r="D2037" s="185"/>
    </row>
    <row r="2038" spans="4:4" x14ac:dyDescent="0.2">
      <c r="D2038" s="185"/>
    </row>
    <row r="2039" spans="4:4" x14ac:dyDescent="0.2">
      <c r="D2039" s="185"/>
    </row>
    <row r="2040" spans="4:4" x14ac:dyDescent="0.2">
      <c r="D2040" s="185"/>
    </row>
    <row r="2041" spans="4:4" x14ac:dyDescent="0.2">
      <c r="D2041" s="185"/>
    </row>
    <row r="2042" spans="4:4" x14ac:dyDescent="0.2">
      <c r="D2042" s="185"/>
    </row>
    <row r="2043" spans="4:4" x14ac:dyDescent="0.2">
      <c r="D2043" s="185"/>
    </row>
    <row r="2044" spans="4:4" x14ac:dyDescent="0.2">
      <c r="D2044" s="185"/>
    </row>
    <row r="2045" spans="4:4" x14ac:dyDescent="0.2">
      <c r="D2045" s="185"/>
    </row>
    <row r="2046" spans="4:4" x14ac:dyDescent="0.2">
      <c r="D2046" s="185"/>
    </row>
    <row r="2047" spans="4:4" x14ac:dyDescent="0.2">
      <c r="D2047" s="185"/>
    </row>
    <row r="2048" spans="4:4" x14ac:dyDescent="0.2">
      <c r="D2048" s="185"/>
    </row>
    <row r="2049" spans="4:4" x14ac:dyDescent="0.2">
      <c r="D2049" s="185"/>
    </row>
    <row r="2050" spans="4:4" x14ac:dyDescent="0.2">
      <c r="D2050" s="185"/>
    </row>
    <row r="2051" spans="4:4" x14ac:dyDescent="0.2">
      <c r="D2051" s="185"/>
    </row>
    <row r="2052" spans="4:4" x14ac:dyDescent="0.2">
      <c r="D2052" s="185"/>
    </row>
    <row r="2053" spans="4:4" x14ac:dyDescent="0.2">
      <c r="D2053" s="185"/>
    </row>
    <row r="2054" spans="4:4" x14ac:dyDescent="0.2">
      <c r="D2054" s="185"/>
    </row>
    <row r="2055" spans="4:4" x14ac:dyDescent="0.2">
      <c r="D2055" s="185"/>
    </row>
    <row r="2056" spans="4:4" x14ac:dyDescent="0.2">
      <c r="D2056" s="185"/>
    </row>
    <row r="2057" spans="4:4" x14ac:dyDescent="0.2">
      <c r="D2057" s="185"/>
    </row>
    <row r="2058" spans="4:4" x14ac:dyDescent="0.2">
      <c r="D2058" s="185"/>
    </row>
    <row r="2059" spans="4:4" x14ac:dyDescent="0.2">
      <c r="D2059" s="185"/>
    </row>
    <row r="2060" spans="4:4" x14ac:dyDescent="0.2">
      <c r="D2060" s="185"/>
    </row>
    <row r="2061" spans="4:4" x14ac:dyDescent="0.2">
      <c r="D2061" s="185"/>
    </row>
    <row r="2062" spans="4:4" x14ac:dyDescent="0.2">
      <c r="D2062" s="185"/>
    </row>
    <row r="2063" spans="4:4" x14ac:dyDescent="0.2">
      <c r="D2063" s="185"/>
    </row>
    <row r="2064" spans="4:4" x14ac:dyDescent="0.2">
      <c r="D2064" s="185"/>
    </row>
    <row r="2065" spans="4:4" x14ac:dyDescent="0.2">
      <c r="D2065" s="185"/>
    </row>
    <row r="2066" spans="4:4" x14ac:dyDescent="0.2">
      <c r="D2066" s="185"/>
    </row>
    <row r="2067" spans="4:4" x14ac:dyDescent="0.2">
      <c r="D2067" s="185"/>
    </row>
    <row r="2068" spans="4:4" x14ac:dyDescent="0.2">
      <c r="D2068" s="185"/>
    </row>
    <row r="2069" spans="4:4" x14ac:dyDescent="0.2">
      <c r="D2069" s="185"/>
    </row>
    <row r="2070" spans="4:4" x14ac:dyDescent="0.2">
      <c r="D2070" s="185"/>
    </row>
    <row r="2071" spans="4:4" x14ac:dyDescent="0.2">
      <c r="D2071" s="185"/>
    </row>
    <row r="2072" spans="4:4" x14ac:dyDescent="0.2">
      <c r="D2072" s="185"/>
    </row>
    <row r="2073" spans="4:4" x14ac:dyDescent="0.2">
      <c r="D2073" s="185"/>
    </row>
    <row r="2074" spans="4:4" x14ac:dyDescent="0.2">
      <c r="D2074" s="185"/>
    </row>
    <row r="2075" spans="4:4" x14ac:dyDescent="0.2">
      <c r="D2075" s="185"/>
    </row>
    <row r="2076" spans="4:4" x14ac:dyDescent="0.2">
      <c r="D2076" s="185"/>
    </row>
    <row r="2077" spans="4:4" x14ac:dyDescent="0.2">
      <c r="D2077" s="185"/>
    </row>
    <row r="2078" spans="4:4" x14ac:dyDescent="0.2">
      <c r="D2078" s="185"/>
    </row>
    <row r="2079" spans="4:4" x14ac:dyDescent="0.2">
      <c r="D2079" s="185"/>
    </row>
    <row r="2080" spans="4:4" x14ac:dyDescent="0.2">
      <c r="D2080" s="185"/>
    </row>
    <row r="2081" spans="4:4" x14ac:dyDescent="0.2">
      <c r="D2081" s="185"/>
    </row>
    <row r="2082" spans="4:4" x14ac:dyDescent="0.2">
      <c r="D2082" s="185"/>
    </row>
    <row r="2083" spans="4:4" x14ac:dyDescent="0.2">
      <c r="D2083" s="185"/>
    </row>
    <row r="2084" spans="4:4" x14ac:dyDescent="0.2">
      <c r="D2084" s="185"/>
    </row>
    <row r="2085" spans="4:4" x14ac:dyDescent="0.2">
      <c r="D2085" s="185"/>
    </row>
    <row r="2086" spans="4:4" x14ac:dyDescent="0.2">
      <c r="D2086" s="185"/>
    </row>
    <row r="2087" spans="4:4" x14ac:dyDescent="0.2">
      <c r="D2087" s="185"/>
    </row>
    <row r="2088" spans="4:4" x14ac:dyDescent="0.2">
      <c r="D2088" s="185"/>
    </row>
    <row r="2089" spans="4:4" x14ac:dyDescent="0.2">
      <c r="D2089" s="185"/>
    </row>
    <row r="2090" spans="4:4" x14ac:dyDescent="0.2">
      <c r="D2090" s="185"/>
    </row>
    <row r="2091" spans="4:4" x14ac:dyDescent="0.2">
      <c r="D2091" s="185"/>
    </row>
    <row r="2092" spans="4:4" x14ac:dyDescent="0.2">
      <c r="D2092" s="185"/>
    </row>
    <row r="2093" spans="4:4" x14ac:dyDescent="0.2">
      <c r="D2093" s="185"/>
    </row>
    <row r="2094" spans="4:4" x14ac:dyDescent="0.2">
      <c r="D2094" s="185"/>
    </row>
    <row r="2095" spans="4:4" x14ac:dyDescent="0.2">
      <c r="D2095" s="185"/>
    </row>
    <row r="2096" spans="4:4" x14ac:dyDescent="0.2">
      <c r="D2096" s="185"/>
    </row>
    <row r="2097" spans="4:4" x14ac:dyDescent="0.2">
      <c r="D2097" s="185"/>
    </row>
    <row r="2098" spans="4:4" x14ac:dyDescent="0.2">
      <c r="D2098" s="185"/>
    </row>
    <row r="2099" spans="4:4" x14ac:dyDescent="0.2">
      <c r="D2099" s="185"/>
    </row>
    <row r="2100" spans="4:4" x14ac:dyDescent="0.2">
      <c r="D2100" s="185"/>
    </row>
    <row r="2101" spans="4:4" x14ac:dyDescent="0.2">
      <c r="D2101" s="185"/>
    </row>
    <row r="2102" spans="4:4" x14ac:dyDescent="0.2">
      <c r="D2102" s="185"/>
    </row>
    <row r="2103" spans="4:4" x14ac:dyDescent="0.2">
      <c r="D2103" s="185"/>
    </row>
    <row r="2104" spans="4:4" x14ac:dyDescent="0.2">
      <c r="D2104" s="185"/>
    </row>
    <row r="2105" spans="4:4" x14ac:dyDescent="0.2">
      <c r="D2105" s="185"/>
    </row>
    <row r="2106" spans="4:4" x14ac:dyDescent="0.2">
      <c r="D2106" s="185"/>
    </row>
    <row r="2107" spans="4:4" x14ac:dyDescent="0.2">
      <c r="D2107" s="185"/>
    </row>
    <row r="2108" spans="4:4" x14ac:dyDescent="0.2">
      <c r="D2108" s="185"/>
    </row>
    <row r="2109" spans="4:4" x14ac:dyDescent="0.2">
      <c r="D2109" s="185"/>
    </row>
    <row r="2110" spans="4:4" x14ac:dyDescent="0.2">
      <c r="D2110" s="185"/>
    </row>
    <row r="2111" spans="4:4" x14ac:dyDescent="0.2">
      <c r="D2111" s="185"/>
    </row>
    <row r="2112" spans="4:4" x14ac:dyDescent="0.2">
      <c r="D2112" s="185"/>
    </row>
    <row r="2113" spans="4:4" x14ac:dyDescent="0.2">
      <c r="D2113" s="185"/>
    </row>
    <row r="2114" spans="4:4" x14ac:dyDescent="0.2">
      <c r="D2114" s="185"/>
    </row>
    <row r="2115" spans="4:4" x14ac:dyDescent="0.2">
      <c r="D2115" s="185"/>
    </row>
    <row r="2116" spans="4:4" x14ac:dyDescent="0.2">
      <c r="D2116" s="185"/>
    </row>
    <row r="2117" spans="4:4" x14ac:dyDescent="0.2">
      <c r="D2117" s="185"/>
    </row>
    <row r="2118" spans="4:4" x14ac:dyDescent="0.2">
      <c r="D2118" s="185"/>
    </row>
    <row r="2119" spans="4:4" x14ac:dyDescent="0.2">
      <c r="D2119" s="185"/>
    </row>
    <row r="2120" spans="4:4" x14ac:dyDescent="0.2">
      <c r="D2120" s="185"/>
    </row>
    <row r="2121" spans="4:4" x14ac:dyDescent="0.2">
      <c r="D2121" s="185"/>
    </row>
    <row r="2122" spans="4:4" x14ac:dyDescent="0.2">
      <c r="D2122" s="185"/>
    </row>
    <row r="2123" spans="4:4" x14ac:dyDescent="0.2">
      <c r="D2123" s="185"/>
    </row>
    <row r="2124" spans="4:4" x14ac:dyDescent="0.2">
      <c r="D2124" s="185"/>
    </row>
    <row r="2125" spans="4:4" x14ac:dyDescent="0.2">
      <c r="D2125" s="185"/>
    </row>
    <row r="2126" spans="4:4" x14ac:dyDescent="0.2">
      <c r="D2126" s="185"/>
    </row>
    <row r="2127" spans="4:4" x14ac:dyDescent="0.2">
      <c r="D2127" s="185"/>
    </row>
    <row r="2128" spans="4:4" x14ac:dyDescent="0.2">
      <c r="D2128" s="185"/>
    </row>
    <row r="2129" spans="4:4" x14ac:dyDescent="0.2">
      <c r="D2129" s="185"/>
    </row>
    <row r="2130" spans="4:4" x14ac:dyDescent="0.2">
      <c r="D2130" s="185"/>
    </row>
    <row r="2131" spans="4:4" x14ac:dyDescent="0.2">
      <c r="D2131" s="185"/>
    </row>
    <row r="2132" spans="4:4" x14ac:dyDescent="0.2">
      <c r="D2132" s="185"/>
    </row>
    <row r="2133" spans="4:4" x14ac:dyDescent="0.2">
      <c r="D2133" s="185"/>
    </row>
    <row r="2134" spans="4:4" x14ac:dyDescent="0.2">
      <c r="D2134" s="185"/>
    </row>
    <row r="2135" spans="4:4" x14ac:dyDescent="0.2">
      <c r="D2135" s="185"/>
    </row>
    <row r="2136" spans="4:4" x14ac:dyDescent="0.2">
      <c r="D2136" s="185"/>
    </row>
    <row r="2137" spans="4:4" x14ac:dyDescent="0.2">
      <c r="D2137" s="185"/>
    </row>
    <row r="2138" spans="4:4" x14ac:dyDescent="0.2">
      <c r="D2138" s="185"/>
    </row>
    <row r="2139" spans="4:4" x14ac:dyDescent="0.2">
      <c r="D2139" s="185"/>
    </row>
    <row r="2140" spans="4:4" x14ac:dyDescent="0.2">
      <c r="D2140" s="185"/>
    </row>
    <row r="2141" spans="4:4" x14ac:dyDescent="0.2">
      <c r="D2141" s="185"/>
    </row>
    <row r="2142" spans="4:4" x14ac:dyDescent="0.2">
      <c r="D2142" s="185"/>
    </row>
    <row r="2143" spans="4:4" x14ac:dyDescent="0.2">
      <c r="D2143" s="185"/>
    </row>
    <row r="2144" spans="4:4" x14ac:dyDescent="0.2">
      <c r="D2144" s="185"/>
    </row>
    <row r="2145" spans="4:4" x14ac:dyDescent="0.2">
      <c r="D2145" s="185"/>
    </row>
    <row r="2146" spans="4:4" x14ac:dyDescent="0.2">
      <c r="D2146" s="185"/>
    </row>
    <row r="2147" spans="4:4" x14ac:dyDescent="0.2">
      <c r="D2147" s="185"/>
    </row>
    <row r="2148" spans="4:4" x14ac:dyDescent="0.2">
      <c r="D2148" s="185"/>
    </row>
    <row r="2149" spans="4:4" x14ac:dyDescent="0.2">
      <c r="D2149" s="185"/>
    </row>
    <row r="2150" spans="4:4" x14ac:dyDescent="0.2">
      <c r="D2150" s="185"/>
    </row>
    <row r="2151" spans="4:4" x14ac:dyDescent="0.2">
      <c r="D2151" s="185"/>
    </row>
    <row r="2152" spans="4:4" x14ac:dyDescent="0.2">
      <c r="D2152" s="185"/>
    </row>
    <row r="2153" spans="4:4" x14ac:dyDescent="0.2">
      <c r="D2153" s="185"/>
    </row>
    <row r="2154" spans="4:4" x14ac:dyDescent="0.2">
      <c r="D2154" s="185"/>
    </row>
    <row r="2155" spans="4:4" x14ac:dyDescent="0.2">
      <c r="D2155" s="185"/>
    </row>
    <row r="2156" spans="4:4" x14ac:dyDescent="0.2">
      <c r="D2156" s="185"/>
    </row>
    <row r="2157" spans="4:4" x14ac:dyDescent="0.2">
      <c r="D2157" s="185"/>
    </row>
    <row r="2158" spans="4:4" x14ac:dyDescent="0.2">
      <c r="D2158" s="185"/>
    </row>
    <row r="2159" spans="4:4" x14ac:dyDescent="0.2">
      <c r="D2159" s="185"/>
    </row>
    <row r="2160" spans="4:4" x14ac:dyDescent="0.2">
      <c r="D2160" s="185"/>
    </row>
    <row r="2161" spans="4:4" x14ac:dyDescent="0.2">
      <c r="D2161" s="185"/>
    </row>
    <row r="2162" spans="4:4" x14ac:dyDescent="0.2">
      <c r="D2162" s="185"/>
    </row>
    <row r="2163" spans="4:4" x14ac:dyDescent="0.2">
      <c r="D2163" s="185"/>
    </row>
    <row r="2164" spans="4:4" x14ac:dyDescent="0.2">
      <c r="D2164" s="185"/>
    </row>
    <row r="2165" spans="4:4" x14ac:dyDescent="0.2">
      <c r="D2165" s="185"/>
    </row>
    <row r="2166" spans="4:4" x14ac:dyDescent="0.2">
      <c r="D2166" s="185"/>
    </row>
    <row r="2167" spans="4:4" x14ac:dyDescent="0.2">
      <c r="D2167" s="185"/>
    </row>
    <row r="2168" spans="4:4" x14ac:dyDescent="0.2">
      <c r="D2168" s="185"/>
    </row>
    <row r="2169" spans="4:4" x14ac:dyDescent="0.2">
      <c r="D2169" s="185"/>
    </row>
    <row r="2170" spans="4:4" x14ac:dyDescent="0.2">
      <c r="D2170" s="185"/>
    </row>
    <row r="2171" spans="4:4" x14ac:dyDescent="0.2">
      <c r="D2171" s="185"/>
    </row>
    <row r="2172" spans="4:4" x14ac:dyDescent="0.2">
      <c r="D2172" s="185"/>
    </row>
    <row r="2173" spans="4:4" x14ac:dyDescent="0.2">
      <c r="D2173" s="185"/>
    </row>
    <row r="2174" spans="4:4" x14ac:dyDescent="0.2">
      <c r="D2174" s="185"/>
    </row>
    <row r="2175" spans="4:4" x14ac:dyDescent="0.2">
      <c r="D2175" s="185"/>
    </row>
    <row r="2176" spans="4:4" x14ac:dyDescent="0.2">
      <c r="D2176" s="185"/>
    </row>
    <row r="2177" spans="4:4" x14ac:dyDescent="0.2">
      <c r="D2177" s="185"/>
    </row>
    <row r="2178" spans="4:4" x14ac:dyDescent="0.2">
      <c r="D2178" s="185"/>
    </row>
    <row r="2179" spans="4:4" x14ac:dyDescent="0.2">
      <c r="D2179" s="185"/>
    </row>
    <row r="2180" spans="4:4" x14ac:dyDescent="0.2">
      <c r="D2180" s="185"/>
    </row>
    <row r="2181" spans="4:4" x14ac:dyDescent="0.2">
      <c r="D2181" s="185"/>
    </row>
    <row r="2182" spans="4:4" x14ac:dyDescent="0.2">
      <c r="D2182" s="185"/>
    </row>
    <row r="2183" spans="4:4" x14ac:dyDescent="0.2">
      <c r="D2183" s="185"/>
    </row>
    <row r="2184" spans="4:4" x14ac:dyDescent="0.2">
      <c r="D2184" s="185"/>
    </row>
    <row r="2185" spans="4:4" x14ac:dyDescent="0.2">
      <c r="D2185" s="185"/>
    </row>
    <row r="2186" spans="4:4" x14ac:dyDescent="0.2">
      <c r="D2186" s="185"/>
    </row>
    <row r="2187" spans="4:4" x14ac:dyDescent="0.2">
      <c r="D2187" s="185"/>
    </row>
    <row r="2188" spans="4:4" x14ac:dyDescent="0.2">
      <c r="D2188" s="185"/>
    </row>
    <row r="2189" spans="4:4" x14ac:dyDescent="0.2">
      <c r="D2189" s="185"/>
    </row>
    <row r="2190" spans="4:4" x14ac:dyDescent="0.2">
      <c r="D2190" s="185"/>
    </row>
    <row r="2191" spans="4:4" x14ac:dyDescent="0.2">
      <c r="D2191" s="185"/>
    </row>
    <row r="2192" spans="4:4" x14ac:dyDescent="0.2">
      <c r="D2192" s="185"/>
    </row>
    <row r="2193" spans="4:4" x14ac:dyDescent="0.2">
      <c r="D2193" s="185"/>
    </row>
    <row r="2194" spans="4:4" x14ac:dyDescent="0.2">
      <c r="D2194" s="185"/>
    </row>
    <row r="2195" spans="4:4" x14ac:dyDescent="0.2">
      <c r="D2195" s="185"/>
    </row>
    <row r="2196" spans="4:4" x14ac:dyDescent="0.2">
      <c r="D2196" s="185"/>
    </row>
    <row r="2197" spans="4:4" x14ac:dyDescent="0.2">
      <c r="D2197" s="185"/>
    </row>
    <row r="2198" spans="4:4" x14ac:dyDescent="0.2">
      <c r="D2198" s="185"/>
    </row>
    <row r="2199" spans="4:4" x14ac:dyDescent="0.2">
      <c r="D2199" s="185"/>
    </row>
    <row r="2200" spans="4:4" x14ac:dyDescent="0.2">
      <c r="D2200" s="185"/>
    </row>
    <row r="2201" spans="4:4" x14ac:dyDescent="0.2">
      <c r="D2201" s="185"/>
    </row>
    <row r="2202" spans="4:4" x14ac:dyDescent="0.2">
      <c r="D2202" s="185"/>
    </row>
    <row r="2203" spans="4:4" x14ac:dyDescent="0.2">
      <c r="D2203" s="185"/>
    </row>
    <row r="2204" spans="4:4" x14ac:dyDescent="0.2">
      <c r="D2204" s="185"/>
    </row>
    <row r="2205" spans="4:4" x14ac:dyDescent="0.2">
      <c r="D2205" s="185"/>
    </row>
    <row r="2206" spans="4:4" x14ac:dyDescent="0.2">
      <c r="D2206" s="185"/>
    </row>
    <row r="2207" spans="4:4" x14ac:dyDescent="0.2">
      <c r="D2207" s="185"/>
    </row>
    <row r="2208" spans="4:4" x14ac:dyDescent="0.2">
      <c r="D2208" s="185"/>
    </row>
    <row r="2209" spans="4:4" x14ac:dyDescent="0.2">
      <c r="D2209" s="185"/>
    </row>
    <row r="2210" spans="4:4" x14ac:dyDescent="0.2">
      <c r="D2210" s="185"/>
    </row>
    <row r="2211" spans="4:4" x14ac:dyDescent="0.2">
      <c r="D2211" s="185"/>
    </row>
    <row r="2212" spans="4:4" x14ac:dyDescent="0.2">
      <c r="D2212" s="185"/>
    </row>
    <row r="2213" spans="4:4" x14ac:dyDescent="0.2">
      <c r="D2213" s="185"/>
    </row>
    <row r="2214" spans="4:4" x14ac:dyDescent="0.2">
      <c r="D2214" s="185"/>
    </row>
    <row r="2215" spans="4:4" x14ac:dyDescent="0.2">
      <c r="D2215" s="185"/>
    </row>
    <row r="2216" spans="4:4" x14ac:dyDescent="0.2">
      <c r="D2216" s="185"/>
    </row>
    <row r="2217" spans="4:4" x14ac:dyDescent="0.2">
      <c r="D2217" s="185"/>
    </row>
    <row r="2218" spans="4:4" x14ac:dyDescent="0.2">
      <c r="D2218" s="185"/>
    </row>
    <row r="2219" spans="4:4" x14ac:dyDescent="0.2">
      <c r="D2219" s="185"/>
    </row>
    <row r="2220" spans="4:4" x14ac:dyDescent="0.2">
      <c r="D2220" s="185"/>
    </row>
    <row r="2221" spans="4:4" x14ac:dyDescent="0.2">
      <c r="D2221" s="185"/>
    </row>
    <row r="2222" spans="4:4" x14ac:dyDescent="0.2">
      <c r="D2222" s="185"/>
    </row>
    <row r="2223" spans="4:4" x14ac:dyDescent="0.2">
      <c r="D2223" s="185"/>
    </row>
    <row r="2224" spans="4:4" x14ac:dyDescent="0.2">
      <c r="D2224" s="185"/>
    </row>
    <row r="2225" spans="4:4" x14ac:dyDescent="0.2">
      <c r="D2225" s="185"/>
    </row>
    <row r="2226" spans="4:4" x14ac:dyDescent="0.2">
      <c r="D2226" s="185"/>
    </row>
    <row r="2227" spans="4:4" x14ac:dyDescent="0.2">
      <c r="D2227" s="185"/>
    </row>
    <row r="2228" spans="4:4" x14ac:dyDescent="0.2">
      <c r="D2228" s="185"/>
    </row>
    <row r="2229" spans="4:4" x14ac:dyDescent="0.2">
      <c r="D2229" s="185"/>
    </row>
    <row r="2230" spans="4:4" x14ac:dyDescent="0.2">
      <c r="D2230" s="185"/>
    </row>
    <row r="2231" spans="4:4" x14ac:dyDescent="0.2">
      <c r="D2231" s="185"/>
    </row>
    <row r="2232" spans="4:4" x14ac:dyDescent="0.2">
      <c r="D2232" s="185"/>
    </row>
    <row r="2233" spans="4:4" x14ac:dyDescent="0.2">
      <c r="D2233" s="185"/>
    </row>
    <row r="2234" spans="4:4" x14ac:dyDescent="0.2">
      <c r="D2234" s="185"/>
    </row>
    <row r="2235" spans="4:4" x14ac:dyDescent="0.2">
      <c r="D2235" s="185"/>
    </row>
    <row r="2236" spans="4:4" x14ac:dyDescent="0.2">
      <c r="D2236" s="185"/>
    </row>
    <row r="2237" spans="4:4" x14ac:dyDescent="0.2">
      <c r="D2237" s="185"/>
    </row>
    <row r="2238" spans="4:4" x14ac:dyDescent="0.2">
      <c r="D2238" s="185"/>
    </row>
    <row r="2239" spans="4:4" x14ac:dyDescent="0.2">
      <c r="D2239" s="185"/>
    </row>
    <row r="2240" spans="4:4" x14ac:dyDescent="0.2">
      <c r="D2240" s="185"/>
    </row>
    <row r="2241" spans="4:4" x14ac:dyDescent="0.2">
      <c r="D2241" s="185"/>
    </row>
    <row r="2242" spans="4:4" x14ac:dyDescent="0.2">
      <c r="D2242" s="185"/>
    </row>
    <row r="2243" spans="4:4" x14ac:dyDescent="0.2">
      <c r="D2243" s="185"/>
    </row>
    <row r="2244" spans="4:4" x14ac:dyDescent="0.2">
      <c r="D2244" s="185"/>
    </row>
    <row r="2245" spans="4:4" x14ac:dyDescent="0.2">
      <c r="D2245" s="185"/>
    </row>
    <row r="2246" spans="4:4" x14ac:dyDescent="0.2">
      <c r="D2246" s="185"/>
    </row>
    <row r="2247" spans="4:4" x14ac:dyDescent="0.2">
      <c r="D2247" s="185"/>
    </row>
    <row r="2248" spans="4:4" x14ac:dyDescent="0.2">
      <c r="D2248" s="185"/>
    </row>
    <row r="2249" spans="4:4" x14ac:dyDescent="0.2">
      <c r="D2249" s="185"/>
    </row>
    <row r="2250" spans="4:4" x14ac:dyDescent="0.2">
      <c r="D2250" s="185"/>
    </row>
    <row r="2251" spans="4:4" x14ac:dyDescent="0.2">
      <c r="D2251" s="185"/>
    </row>
    <row r="2252" spans="4:4" x14ac:dyDescent="0.2">
      <c r="D2252" s="185"/>
    </row>
    <row r="2253" spans="4:4" x14ac:dyDescent="0.2">
      <c r="D2253" s="185"/>
    </row>
    <row r="2254" spans="4:4" x14ac:dyDescent="0.2">
      <c r="D2254" s="185"/>
    </row>
    <row r="2255" spans="4:4" x14ac:dyDescent="0.2">
      <c r="D2255" s="185"/>
    </row>
    <row r="2256" spans="4:4" x14ac:dyDescent="0.2">
      <c r="D2256" s="185"/>
    </row>
    <row r="2257" spans="4:4" x14ac:dyDescent="0.2">
      <c r="D2257" s="185"/>
    </row>
    <row r="2258" spans="4:4" x14ac:dyDescent="0.2">
      <c r="D2258" s="185"/>
    </row>
    <row r="2259" spans="4:4" x14ac:dyDescent="0.2">
      <c r="D2259" s="185"/>
    </row>
    <row r="2260" spans="4:4" x14ac:dyDescent="0.2">
      <c r="D2260" s="185"/>
    </row>
    <row r="2261" spans="4:4" x14ac:dyDescent="0.2">
      <c r="D2261" s="185"/>
    </row>
    <row r="2262" spans="4:4" x14ac:dyDescent="0.2">
      <c r="D2262" s="185"/>
    </row>
    <row r="2263" spans="4:4" x14ac:dyDescent="0.2">
      <c r="D2263" s="185"/>
    </row>
    <row r="2264" spans="4:4" x14ac:dyDescent="0.2">
      <c r="D2264" s="185"/>
    </row>
    <row r="2265" spans="4:4" x14ac:dyDescent="0.2">
      <c r="D2265" s="185"/>
    </row>
    <row r="2266" spans="4:4" x14ac:dyDescent="0.2">
      <c r="D2266" s="185"/>
    </row>
    <row r="2267" spans="4:4" x14ac:dyDescent="0.2">
      <c r="D2267" s="185"/>
    </row>
    <row r="2268" spans="4:4" x14ac:dyDescent="0.2">
      <c r="D2268" s="185"/>
    </row>
    <row r="2269" spans="4:4" x14ac:dyDescent="0.2">
      <c r="D2269" s="185"/>
    </row>
    <row r="2270" spans="4:4" x14ac:dyDescent="0.2">
      <c r="D2270" s="185"/>
    </row>
    <row r="2271" spans="4:4" x14ac:dyDescent="0.2">
      <c r="D2271" s="185"/>
    </row>
    <row r="2272" spans="4:4" x14ac:dyDescent="0.2">
      <c r="D2272" s="185"/>
    </row>
    <row r="2273" spans="4:4" x14ac:dyDescent="0.2">
      <c r="D2273" s="185"/>
    </row>
    <row r="2274" spans="4:4" x14ac:dyDescent="0.2">
      <c r="D2274" s="185"/>
    </row>
    <row r="2275" spans="4:4" x14ac:dyDescent="0.2">
      <c r="D2275" s="185"/>
    </row>
    <row r="2276" spans="4:4" x14ac:dyDescent="0.2">
      <c r="D2276" s="185"/>
    </row>
    <row r="2277" spans="4:4" x14ac:dyDescent="0.2">
      <c r="D2277" s="185"/>
    </row>
    <row r="2278" spans="4:4" x14ac:dyDescent="0.2">
      <c r="D2278" s="185"/>
    </row>
    <row r="2279" spans="4:4" x14ac:dyDescent="0.2">
      <c r="D2279" s="185"/>
    </row>
    <row r="2280" spans="4:4" x14ac:dyDescent="0.2">
      <c r="D2280" s="185"/>
    </row>
    <row r="2281" spans="4:4" x14ac:dyDescent="0.2">
      <c r="D2281" s="185"/>
    </row>
    <row r="2282" spans="4:4" x14ac:dyDescent="0.2">
      <c r="D2282" s="185"/>
    </row>
    <row r="2283" spans="4:4" x14ac:dyDescent="0.2">
      <c r="D2283" s="185"/>
    </row>
    <row r="2284" spans="4:4" x14ac:dyDescent="0.2">
      <c r="D2284" s="185"/>
    </row>
    <row r="2285" spans="4:4" x14ac:dyDescent="0.2">
      <c r="D2285" s="185"/>
    </row>
    <row r="2286" spans="4:4" x14ac:dyDescent="0.2">
      <c r="D2286" s="185"/>
    </row>
    <row r="2287" spans="4:4" x14ac:dyDescent="0.2">
      <c r="D2287" s="185"/>
    </row>
    <row r="2288" spans="4:4" x14ac:dyDescent="0.2">
      <c r="D2288" s="185"/>
    </row>
    <row r="2289" spans="4:4" x14ac:dyDescent="0.2">
      <c r="D2289" s="185"/>
    </row>
    <row r="2290" spans="4:4" x14ac:dyDescent="0.2">
      <c r="D2290" s="185"/>
    </row>
    <row r="2291" spans="4:4" x14ac:dyDescent="0.2">
      <c r="D2291" s="185"/>
    </row>
    <row r="2292" spans="4:4" x14ac:dyDescent="0.2">
      <c r="D2292" s="185"/>
    </row>
    <row r="2293" spans="4:4" x14ac:dyDescent="0.2">
      <c r="D2293" s="185"/>
    </row>
    <row r="2294" spans="4:4" x14ac:dyDescent="0.2">
      <c r="D2294" s="185"/>
    </row>
    <row r="2295" spans="4:4" x14ac:dyDescent="0.2">
      <c r="D2295" s="185"/>
    </row>
    <row r="2296" spans="4:4" x14ac:dyDescent="0.2">
      <c r="D2296" s="185"/>
    </row>
    <row r="2297" spans="4:4" x14ac:dyDescent="0.2">
      <c r="D2297" s="185"/>
    </row>
    <row r="2298" spans="4:4" x14ac:dyDescent="0.2">
      <c r="D2298" s="185"/>
    </row>
    <row r="2299" spans="4:4" x14ac:dyDescent="0.2">
      <c r="D2299" s="185"/>
    </row>
    <row r="2300" spans="4:4" x14ac:dyDescent="0.2">
      <c r="D2300" s="185"/>
    </row>
    <row r="2301" spans="4:4" x14ac:dyDescent="0.2">
      <c r="D2301" s="185"/>
    </row>
    <row r="2302" spans="4:4" x14ac:dyDescent="0.2">
      <c r="D2302" s="185"/>
    </row>
    <row r="2303" spans="4:4" x14ac:dyDescent="0.2">
      <c r="D2303" s="185"/>
    </row>
    <row r="2304" spans="4:4" x14ac:dyDescent="0.2">
      <c r="D2304" s="185"/>
    </row>
    <row r="2305" spans="4:4" x14ac:dyDescent="0.2">
      <c r="D2305" s="185"/>
    </row>
    <row r="2306" spans="4:4" x14ac:dyDescent="0.2">
      <c r="D2306" s="185"/>
    </row>
    <row r="2307" spans="4:4" x14ac:dyDescent="0.2">
      <c r="D2307" s="185"/>
    </row>
    <row r="2308" spans="4:4" x14ac:dyDescent="0.2">
      <c r="D2308" s="185"/>
    </row>
    <row r="2309" spans="4:4" x14ac:dyDescent="0.2">
      <c r="D2309" s="185"/>
    </row>
    <row r="2310" spans="4:4" x14ac:dyDescent="0.2">
      <c r="D2310" s="185"/>
    </row>
    <row r="2311" spans="4:4" x14ac:dyDescent="0.2">
      <c r="D2311" s="185"/>
    </row>
    <row r="2312" spans="4:4" x14ac:dyDescent="0.2">
      <c r="D2312" s="185"/>
    </row>
    <row r="2313" spans="4:4" x14ac:dyDescent="0.2">
      <c r="D2313" s="185"/>
    </row>
    <row r="2314" spans="4:4" x14ac:dyDescent="0.2">
      <c r="D2314" s="185"/>
    </row>
    <row r="2315" spans="4:4" x14ac:dyDescent="0.2">
      <c r="D2315" s="185"/>
    </row>
    <row r="2316" spans="4:4" x14ac:dyDescent="0.2">
      <c r="D2316" s="185"/>
    </row>
    <row r="2317" spans="4:4" x14ac:dyDescent="0.2">
      <c r="D2317" s="185"/>
    </row>
    <row r="2318" spans="4:4" x14ac:dyDescent="0.2">
      <c r="D2318" s="185"/>
    </row>
    <row r="2319" spans="4:4" x14ac:dyDescent="0.2">
      <c r="D2319" s="185"/>
    </row>
    <row r="2320" spans="4:4" x14ac:dyDescent="0.2">
      <c r="D2320" s="185"/>
    </row>
    <row r="2321" spans="4:4" x14ac:dyDescent="0.2">
      <c r="D2321" s="185"/>
    </row>
    <row r="2322" spans="4:4" x14ac:dyDescent="0.2">
      <c r="D2322" s="185"/>
    </row>
    <row r="2323" spans="4:4" x14ac:dyDescent="0.2">
      <c r="D2323" s="185"/>
    </row>
    <row r="2324" spans="4:4" x14ac:dyDescent="0.2">
      <c r="D2324" s="185"/>
    </row>
    <row r="2325" spans="4:4" x14ac:dyDescent="0.2">
      <c r="D2325" s="185"/>
    </row>
    <row r="2326" spans="4:4" x14ac:dyDescent="0.2">
      <c r="D2326" s="185"/>
    </row>
    <row r="2327" spans="4:4" x14ac:dyDescent="0.2">
      <c r="D2327" s="185"/>
    </row>
    <row r="2328" spans="4:4" x14ac:dyDescent="0.2">
      <c r="D2328" s="185"/>
    </row>
    <row r="2329" spans="4:4" x14ac:dyDescent="0.2">
      <c r="D2329" s="185"/>
    </row>
    <row r="2330" spans="4:4" x14ac:dyDescent="0.2">
      <c r="D2330" s="185"/>
    </row>
    <row r="2331" spans="4:4" x14ac:dyDescent="0.2">
      <c r="D2331" s="185"/>
    </row>
    <row r="2332" spans="4:4" x14ac:dyDescent="0.2">
      <c r="D2332" s="185"/>
    </row>
    <row r="2333" spans="4:4" x14ac:dyDescent="0.2">
      <c r="D2333" s="185"/>
    </row>
    <row r="2334" spans="4:4" x14ac:dyDescent="0.2">
      <c r="D2334" s="185"/>
    </row>
    <row r="2335" spans="4:4" x14ac:dyDescent="0.2">
      <c r="D2335" s="185"/>
    </row>
    <row r="2336" spans="4:4" x14ac:dyDescent="0.2">
      <c r="D2336" s="185"/>
    </row>
    <row r="2337" spans="4:4" x14ac:dyDescent="0.2">
      <c r="D2337" s="185"/>
    </row>
    <row r="2338" spans="4:4" x14ac:dyDescent="0.2">
      <c r="D2338" s="185"/>
    </row>
    <row r="2339" spans="4:4" x14ac:dyDescent="0.2">
      <c r="D2339" s="185"/>
    </row>
    <row r="2340" spans="4:4" x14ac:dyDescent="0.2">
      <c r="D2340" s="185"/>
    </row>
    <row r="2341" spans="4:4" x14ac:dyDescent="0.2">
      <c r="D2341" s="185"/>
    </row>
    <row r="2342" spans="4:4" x14ac:dyDescent="0.2">
      <c r="D2342" s="185"/>
    </row>
    <row r="2343" spans="4:4" x14ac:dyDescent="0.2">
      <c r="D2343" s="185"/>
    </row>
    <row r="2344" spans="4:4" x14ac:dyDescent="0.2">
      <c r="D2344" s="185"/>
    </row>
    <row r="2345" spans="4:4" x14ac:dyDescent="0.2">
      <c r="D2345" s="185"/>
    </row>
    <row r="2346" spans="4:4" x14ac:dyDescent="0.2">
      <c r="D2346" s="185"/>
    </row>
    <row r="2347" spans="4:4" x14ac:dyDescent="0.2">
      <c r="D2347" s="185"/>
    </row>
    <row r="2348" spans="4:4" x14ac:dyDescent="0.2">
      <c r="D2348" s="185"/>
    </row>
    <row r="2349" spans="4:4" x14ac:dyDescent="0.2">
      <c r="D2349" s="185"/>
    </row>
    <row r="2350" spans="4:4" x14ac:dyDescent="0.2">
      <c r="D2350" s="185"/>
    </row>
    <row r="2351" spans="4:4" x14ac:dyDescent="0.2">
      <c r="D2351" s="185"/>
    </row>
    <row r="2352" spans="4:4" x14ac:dyDescent="0.2">
      <c r="D2352" s="185"/>
    </row>
    <row r="2353" spans="4:4" x14ac:dyDescent="0.2">
      <c r="D2353" s="185"/>
    </row>
    <row r="2354" spans="4:4" x14ac:dyDescent="0.2">
      <c r="D2354" s="185"/>
    </row>
    <row r="2355" spans="4:4" x14ac:dyDescent="0.2">
      <c r="D2355" s="185"/>
    </row>
    <row r="2356" spans="4:4" x14ac:dyDescent="0.2">
      <c r="D2356" s="185"/>
    </row>
    <row r="2357" spans="4:4" x14ac:dyDescent="0.2">
      <c r="D2357" s="185"/>
    </row>
    <row r="2358" spans="4:4" x14ac:dyDescent="0.2">
      <c r="D2358" s="185"/>
    </row>
    <row r="2359" spans="4:4" x14ac:dyDescent="0.2">
      <c r="D2359" s="185"/>
    </row>
    <row r="2360" spans="4:4" x14ac:dyDescent="0.2">
      <c r="D2360" s="185"/>
    </row>
    <row r="2361" spans="4:4" x14ac:dyDescent="0.2">
      <c r="D2361" s="185"/>
    </row>
    <row r="2362" spans="4:4" x14ac:dyDescent="0.2">
      <c r="D2362" s="185"/>
    </row>
    <row r="2363" spans="4:4" x14ac:dyDescent="0.2">
      <c r="D2363" s="185"/>
    </row>
    <row r="2364" spans="4:4" x14ac:dyDescent="0.2">
      <c r="D2364" s="185"/>
    </row>
    <row r="2365" spans="4:4" x14ac:dyDescent="0.2">
      <c r="D2365" s="185"/>
    </row>
    <row r="2366" spans="4:4" x14ac:dyDescent="0.2">
      <c r="D2366" s="185"/>
    </row>
    <row r="2367" spans="4:4" x14ac:dyDescent="0.2">
      <c r="D2367" s="185"/>
    </row>
    <row r="2368" spans="4:4" x14ac:dyDescent="0.2">
      <c r="D2368" s="185"/>
    </row>
    <row r="2369" spans="4:4" x14ac:dyDescent="0.2">
      <c r="D2369" s="185"/>
    </row>
    <row r="2370" spans="4:4" x14ac:dyDescent="0.2">
      <c r="D2370" s="185"/>
    </row>
    <row r="2371" spans="4:4" x14ac:dyDescent="0.2">
      <c r="D2371" s="185"/>
    </row>
    <row r="2372" spans="4:4" x14ac:dyDescent="0.2">
      <c r="D2372" s="185"/>
    </row>
    <row r="2373" spans="4:4" x14ac:dyDescent="0.2">
      <c r="D2373" s="185"/>
    </row>
    <row r="2374" spans="4:4" x14ac:dyDescent="0.2">
      <c r="D2374" s="185"/>
    </row>
    <row r="2375" spans="4:4" x14ac:dyDescent="0.2">
      <c r="D2375" s="185"/>
    </row>
    <row r="2376" spans="4:4" x14ac:dyDescent="0.2">
      <c r="D2376" s="185"/>
    </row>
    <row r="2377" spans="4:4" x14ac:dyDescent="0.2">
      <c r="D2377" s="185"/>
    </row>
    <row r="2378" spans="4:4" x14ac:dyDescent="0.2">
      <c r="D2378" s="185"/>
    </row>
    <row r="2379" spans="4:4" x14ac:dyDescent="0.2">
      <c r="D2379" s="185"/>
    </row>
    <row r="2380" spans="4:4" x14ac:dyDescent="0.2">
      <c r="D2380" s="185"/>
    </row>
    <row r="2381" spans="4:4" x14ac:dyDescent="0.2">
      <c r="D2381" s="185"/>
    </row>
    <row r="2382" spans="4:4" x14ac:dyDescent="0.2">
      <c r="D2382" s="185"/>
    </row>
    <row r="2383" spans="4:4" x14ac:dyDescent="0.2">
      <c r="D2383" s="185"/>
    </row>
    <row r="2384" spans="4:4" x14ac:dyDescent="0.2">
      <c r="D2384" s="185"/>
    </row>
    <row r="2385" spans="4:4" x14ac:dyDescent="0.2">
      <c r="D2385" s="185"/>
    </row>
    <row r="2386" spans="4:4" x14ac:dyDescent="0.2">
      <c r="D2386" s="185"/>
    </row>
    <row r="2387" spans="4:4" x14ac:dyDescent="0.2">
      <c r="D2387" s="185"/>
    </row>
    <row r="2388" spans="4:4" x14ac:dyDescent="0.2">
      <c r="D2388" s="185"/>
    </row>
    <row r="2389" spans="4:4" x14ac:dyDescent="0.2">
      <c r="D2389" s="185"/>
    </row>
    <row r="2390" spans="4:4" x14ac:dyDescent="0.2">
      <c r="D2390" s="185"/>
    </row>
    <row r="2391" spans="4:4" x14ac:dyDescent="0.2">
      <c r="D2391" s="185"/>
    </row>
    <row r="2392" spans="4:4" x14ac:dyDescent="0.2">
      <c r="D2392" s="185"/>
    </row>
    <row r="2393" spans="4:4" x14ac:dyDescent="0.2">
      <c r="D2393" s="185"/>
    </row>
    <row r="2394" spans="4:4" x14ac:dyDescent="0.2">
      <c r="D2394" s="185"/>
    </row>
    <row r="2395" spans="4:4" x14ac:dyDescent="0.2">
      <c r="D2395" s="185"/>
    </row>
    <row r="2396" spans="4:4" x14ac:dyDescent="0.2">
      <c r="D2396" s="185"/>
    </row>
    <row r="2397" spans="4:4" x14ac:dyDescent="0.2">
      <c r="D2397" s="185"/>
    </row>
    <row r="2398" spans="4:4" x14ac:dyDescent="0.2">
      <c r="D2398" s="185"/>
    </row>
    <row r="2399" spans="4:4" x14ac:dyDescent="0.2">
      <c r="D2399" s="185"/>
    </row>
    <row r="2400" spans="4:4" x14ac:dyDescent="0.2">
      <c r="D2400" s="185"/>
    </row>
    <row r="2401" spans="4:4" x14ac:dyDescent="0.2">
      <c r="D2401" s="185"/>
    </row>
    <row r="2402" spans="4:4" x14ac:dyDescent="0.2">
      <c r="D2402" s="185"/>
    </row>
    <row r="2403" spans="4:4" x14ac:dyDescent="0.2">
      <c r="D2403" s="185"/>
    </row>
    <row r="2404" spans="4:4" x14ac:dyDescent="0.2">
      <c r="D2404" s="185"/>
    </row>
    <row r="2405" spans="4:4" x14ac:dyDescent="0.2">
      <c r="D2405" s="185"/>
    </row>
    <row r="2406" spans="4:4" x14ac:dyDescent="0.2">
      <c r="D2406" s="185"/>
    </row>
    <row r="2407" spans="4:4" x14ac:dyDescent="0.2">
      <c r="D2407" s="185"/>
    </row>
    <row r="2408" spans="4:4" x14ac:dyDescent="0.2">
      <c r="D2408" s="185"/>
    </row>
    <row r="2409" spans="4:4" x14ac:dyDescent="0.2">
      <c r="D2409" s="185"/>
    </row>
    <row r="2410" spans="4:4" x14ac:dyDescent="0.2">
      <c r="D2410" s="185"/>
    </row>
    <row r="2411" spans="4:4" x14ac:dyDescent="0.2">
      <c r="D2411" s="185"/>
    </row>
    <row r="2412" spans="4:4" x14ac:dyDescent="0.2">
      <c r="D2412" s="185"/>
    </row>
    <row r="2413" spans="4:4" x14ac:dyDescent="0.2">
      <c r="D2413" s="185"/>
    </row>
    <row r="2414" spans="4:4" x14ac:dyDescent="0.2">
      <c r="D2414" s="185"/>
    </row>
    <row r="2415" spans="4:4" x14ac:dyDescent="0.2">
      <c r="D2415" s="185"/>
    </row>
    <row r="2416" spans="4:4" x14ac:dyDescent="0.2">
      <c r="D2416" s="185"/>
    </row>
    <row r="2417" spans="4:4" x14ac:dyDescent="0.2">
      <c r="D2417" s="185"/>
    </row>
    <row r="2418" spans="4:4" x14ac:dyDescent="0.2">
      <c r="D2418" s="185"/>
    </row>
    <row r="2419" spans="4:4" x14ac:dyDescent="0.2">
      <c r="D2419" s="185"/>
    </row>
    <row r="2420" spans="4:4" x14ac:dyDescent="0.2">
      <c r="D2420" s="185"/>
    </row>
    <row r="2421" spans="4:4" x14ac:dyDescent="0.2">
      <c r="D2421" s="185"/>
    </row>
    <row r="2422" spans="4:4" x14ac:dyDescent="0.2">
      <c r="D2422" s="185"/>
    </row>
    <row r="2423" spans="4:4" x14ac:dyDescent="0.2">
      <c r="D2423" s="185"/>
    </row>
    <row r="2424" spans="4:4" x14ac:dyDescent="0.2">
      <c r="D2424" s="185"/>
    </row>
    <row r="2425" spans="4:4" x14ac:dyDescent="0.2">
      <c r="D2425" s="185"/>
    </row>
    <row r="2426" spans="4:4" x14ac:dyDescent="0.2">
      <c r="D2426" s="185"/>
    </row>
    <row r="2427" spans="4:4" x14ac:dyDescent="0.2">
      <c r="D2427" s="185"/>
    </row>
    <row r="2428" spans="4:4" x14ac:dyDescent="0.2">
      <c r="D2428" s="185"/>
    </row>
    <row r="2429" spans="4:4" x14ac:dyDescent="0.2">
      <c r="D2429" s="185"/>
    </row>
    <row r="2430" spans="4:4" x14ac:dyDescent="0.2">
      <c r="D2430" s="185"/>
    </row>
    <row r="2431" spans="4:4" x14ac:dyDescent="0.2">
      <c r="D2431" s="185"/>
    </row>
    <row r="2432" spans="4:4" x14ac:dyDescent="0.2">
      <c r="D2432" s="185"/>
    </row>
    <row r="2433" spans="4:4" x14ac:dyDescent="0.2">
      <c r="D2433" s="185"/>
    </row>
    <row r="2434" spans="4:4" x14ac:dyDescent="0.2">
      <c r="D2434" s="185"/>
    </row>
    <row r="2435" spans="4:4" x14ac:dyDescent="0.2">
      <c r="D2435" s="185"/>
    </row>
    <row r="2436" spans="4:4" x14ac:dyDescent="0.2">
      <c r="D2436" s="185"/>
    </row>
    <row r="2437" spans="4:4" x14ac:dyDescent="0.2">
      <c r="D2437" s="185"/>
    </row>
    <row r="2438" spans="4:4" x14ac:dyDescent="0.2">
      <c r="D2438" s="185"/>
    </row>
    <row r="2439" spans="4:4" x14ac:dyDescent="0.2">
      <c r="D2439" s="185"/>
    </row>
    <row r="2440" spans="4:4" x14ac:dyDescent="0.2">
      <c r="D2440" s="185"/>
    </row>
    <row r="2441" spans="4:4" x14ac:dyDescent="0.2">
      <c r="D2441" s="185"/>
    </row>
    <row r="2442" spans="4:4" x14ac:dyDescent="0.2">
      <c r="D2442" s="185"/>
    </row>
    <row r="2443" spans="4:4" x14ac:dyDescent="0.2">
      <c r="D2443" s="185"/>
    </row>
    <row r="2444" spans="4:4" x14ac:dyDescent="0.2">
      <c r="D2444" s="185"/>
    </row>
    <row r="2445" spans="4:4" x14ac:dyDescent="0.2">
      <c r="D2445" s="185"/>
    </row>
    <row r="2446" spans="4:4" x14ac:dyDescent="0.2">
      <c r="D2446" s="185"/>
    </row>
    <row r="2447" spans="4:4" x14ac:dyDescent="0.2">
      <c r="D2447" s="185"/>
    </row>
    <row r="2448" spans="4:4" x14ac:dyDescent="0.2">
      <c r="D2448" s="185"/>
    </row>
    <row r="2449" spans="4:4" x14ac:dyDescent="0.2">
      <c r="D2449" s="185"/>
    </row>
    <row r="2450" spans="4:4" x14ac:dyDescent="0.2">
      <c r="D2450" s="185"/>
    </row>
    <row r="2451" spans="4:4" x14ac:dyDescent="0.2">
      <c r="D2451" s="185"/>
    </row>
    <row r="2452" spans="4:4" x14ac:dyDescent="0.2">
      <c r="D2452" s="185"/>
    </row>
    <row r="2453" spans="4:4" x14ac:dyDescent="0.2">
      <c r="D2453" s="185"/>
    </row>
    <row r="2454" spans="4:4" x14ac:dyDescent="0.2">
      <c r="D2454" s="185"/>
    </row>
    <row r="2455" spans="4:4" x14ac:dyDescent="0.2">
      <c r="D2455" s="185"/>
    </row>
    <row r="2456" spans="4:4" x14ac:dyDescent="0.2">
      <c r="D2456" s="185"/>
    </row>
    <row r="2457" spans="4:4" x14ac:dyDescent="0.2">
      <c r="D2457" s="185"/>
    </row>
    <row r="2458" spans="4:4" x14ac:dyDescent="0.2">
      <c r="D2458" s="185"/>
    </row>
    <row r="2459" spans="4:4" x14ac:dyDescent="0.2">
      <c r="D2459" s="185"/>
    </row>
    <row r="2460" spans="4:4" x14ac:dyDescent="0.2">
      <c r="D2460" s="185"/>
    </row>
    <row r="2461" spans="4:4" x14ac:dyDescent="0.2">
      <c r="D2461" s="185"/>
    </row>
    <row r="2462" spans="4:4" x14ac:dyDescent="0.2">
      <c r="D2462" s="185"/>
    </row>
    <row r="2463" spans="4:4" x14ac:dyDescent="0.2">
      <c r="D2463" s="185"/>
    </row>
    <row r="2464" spans="4:4" x14ac:dyDescent="0.2">
      <c r="D2464" s="185"/>
    </row>
    <row r="2465" spans="4:4" x14ac:dyDescent="0.2">
      <c r="D2465" s="185"/>
    </row>
    <row r="2466" spans="4:4" x14ac:dyDescent="0.2">
      <c r="D2466" s="185"/>
    </row>
    <row r="2467" spans="4:4" x14ac:dyDescent="0.2">
      <c r="D2467" s="185"/>
    </row>
    <row r="2468" spans="4:4" x14ac:dyDescent="0.2">
      <c r="D2468" s="185"/>
    </row>
    <row r="2469" spans="4:4" x14ac:dyDescent="0.2">
      <c r="D2469" s="185"/>
    </row>
    <row r="2470" spans="4:4" x14ac:dyDescent="0.2">
      <c r="D2470" s="185"/>
    </row>
    <row r="2471" spans="4:4" x14ac:dyDescent="0.2">
      <c r="D2471" s="185"/>
    </row>
    <row r="2472" spans="4:4" x14ac:dyDescent="0.2">
      <c r="D2472" s="185"/>
    </row>
    <row r="2473" spans="4:4" x14ac:dyDescent="0.2">
      <c r="D2473" s="185"/>
    </row>
    <row r="2474" spans="4:4" x14ac:dyDescent="0.2">
      <c r="D2474" s="185"/>
    </row>
    <row r="2475" spans="4:4" x14ac:dyDescent="0.2">
      <c r="D2475" s="185"/>
    </row>
    <row r="2476" spans="4:4" x14ac:dyDescent="0.2">
      <c r="D2476" s="185"/>
    </row>
    <row r="2477" spans="4:4" x14ac:dyDescent="0.2">
      <c r="D2477" s="185"/>
    </row>
    <row r="2478" spans="4:4" x14ac:dyDescent="0.2">
      <c r="D2478" s="185"/>
    </row>
    <row r="2479" spans="4:4" x14ac:dyDescent="0.2">
      <c r="D2479" s="185"/>
    </row>
    <row r="2480" spans="4:4" x14ac:dyDescent="0.2">
      <c r="D2480" s="185"/>
    </row>
    <row r="2481" spans="4:4" x14ac:dyDescent="0.2">
      <c r="D2481" s="185"/>
    </row>
    <row r="2482" spans="4:4" x14ac:dyDescent="0.2">
      <c r="D2482" s="185"/>
    </row>
    <row r="2483" spans="4:4" x14ac:dyDescent="0.2">
      <c r="D2483" s="185"/>
    </row>
    <row r="2484" spans="4:4" x14ac:dyDescent="0.2">
      <c r="D2484" s="185"/>
    </row>
    <row r="2485" spans="4:4" x14ac:dyDescent="0.2">
      <c r="D2485" s="185"/>
    </row>
    <row r="2486" spans="4:4" x14ac:dyDescent="0.2">
      <c r="D2486" s="185"/>
    </row>
    <row r="2487" spans="4:4" x14ac:dyDescent="0.2">
      <c r="D2487" s="185"/>
    </row>
    <row r="2488" spans="4:4" x14ac:dyDescent="0.2">
      <c r="D2488" s="185"/>
    </row>
    <row r="2489" spans="4:4" x14ac:dyDescent="0.2">
      <c r="D2489" s="185"/>
    </row>
    <row r="2490" spans="4:4" x14ac:dyDescent="0.2">
      <c r="D2490" s="185"/>
    </row>
    <row r="2491" spans="4:4" x14ac:dyDescent="0.2">
      <c r="D2491" s="185"/>
    </row>
    <row r="2492" spans="4:4" x14ac:dyDescent="0.2">
      <c r="D2492" s="185"/>
    </row>
    <row r="2493" spans="4:4" x14ac:dyDescent="0.2">
      <c r="D2493" s="185"/>
    </row>
    <row r="2494" spans="4:4" x14ac:dyDescent="0.2">
      <c r="D2494" s="185"/>
    </row>
    <row r="2495" spans="4:4" x14ac:dyDescent="0.2">
      <c r="D2495" s="185"/>
    </row>
    <row r="2496" spans="4:4" x14ac:dyDescent="0.2">
      <c r="D2496" s="185"/>
    </row>
    <row r="2497" spans="4:4" x14ac:dyDescent="0.2">
      <c r="D2497" s="185"/>
    </row>
    <row r="2498" spans="4:4" x14ac:dyDescent="0.2">
      <c r="D2498" s="185"/>
    </row>
    <row r="2499" spans="4:4" x14ac:dyDescent="0.2">
      <c r="D2499" s="185"/>
    </row>
    <row r="2500" spans="4:4" x14ac:dyDescent="0.2">
      <c r="D2500" s="185"/>
    </row>
    <row r="2501" spans="4:4" x14ac:dyDescent="0.2">
      <c r="D2501" s="185"/>
    </row>
    <row r="2502" spans="4:4" x14ac:dyDescent="0.2">
      <c r="D2502" s="185"/>
    </row>
    <row r="2503" spans="4:4" x14ac:dyDescent="0.2">
      <c r="D2503" s="185"/>
    </row>
    <row r="2504" spans="4:4" x14ac:dyDescent="0.2">
      <c r="D2504" s="185"/>
    </row>
    <row r="2505" spans="4:4" x14ac:dyDescent="0.2">
      <c r="D2505" s="185"/>
    </row>
    <row r="2506" spans="4:4" x14ac:dyDescent="0.2">
      <c r="D2506" s="185"/>
    </row>
    <row r="2507" spans="4:4" x14ac:dyDescent="0.2">
      <c r="D2507" s="185"/>
    </row>
    <row r="2508" spans="4:4" x14ac:dyDescent="0.2">
      <c r="D2508" s="185"/>
    </row>
    <row r="2509" spans="4:4" x14ac:dyDescent="0.2">
      <c r="D2509" s="185"/>
    </row>
    <row r="2510" spans="4:4" x14ac:dyDescent="0.2">
      <c r="D2510" s="185"/>
    </row>
    <row r="2511" spans="4:4" x14ac:dyDescent="0.2">
      <c r="D2511" s="185"/>
    </row>
    <row r="2512" spans="4:4" x14ac:dyDescent="0.2">
      <c r="D2512" s="185"/>
    </row>
    <row r="2513" spans="4:4" x14ac:dyDescent="0.2">
      <c r="D2513" s="185"/>
    </row>
    <row r="2514" spans="4:4" x14ac:dyDescent="0.2">
      <c r="D2514" s="185"/>
    </row>
    <row r="2515" spans="4:4" x14ac:dyDescent="0.2">
      <c r="D2515" s="185"/>
    </row>
    <row r="2516" spans="4:4" x14ac:dyDescent="0.2">
      <c r="D2516" s="185"/>
    </row>
    <row r="2517" spans="4:4" x14ac:dyDescent="0.2">
      <c r="D2517" s="185"/>
    </row>
    <row r="2518" spans="4:4" x14ac:dyDescent="0.2">
      <c r="D2518" s="185"/>
    </row>
    <row r="2519" spans="4:4" x14ac:dyDescent="0.2">
      <c r="D2519" s="185"/>
    </row>
    <row r="2520" spans="4:4" x14ac:dyDescent="0.2">
      <c r="D2520" s="185"/>
    </row>
    <row r="2521" spans="4:4" x14ac:dyDescent="0.2">
      <c r="D2521" s="185"/>
    </row>
    <row r="2522" spans="4:4" x14ac:dyDescent="0.2">
      <c r="D2522" s="185"/>
    </row>
    <row r="2523" spans="4:4" x14ac:dyDescent="0.2">
      <c r="D2523" s="185"/>
    </row>
    <row r="2524" spans="4:4" x14ac:dyDescent="0.2">
      <c r="D2524" s="185"/>
    </row>
    <row r="2525" spans="4:4" x14ac:dyDescent="0.2">
      <c r="D2525" s="185"/>
    </row>
    <row r="2526" spans="4:4" x14ac:dyDescent="0.2">
      <c r="D2526" s="185"/>
    </row>
    <row r="2527" spans="4:4" x14ac:dyDescent="0.2">
      <c r="D2527" s="185"/>
    </row>
    <row r="2528" spans="4:4" x14ac:dyDescent="0.2">
      <c r="D2528" s="185"/>
    </row>
    <row r="2529" spans="4:4" x14ac:dyDescent="0.2">
      <c r="D2529" s="185"/>
    </row>
    <row r="2530" spans="4:4" x14ac:dyDescent="0.2">
      <c r="D2530" s="185"/>
    </row>
    <row r="2531" spans="4:4" x14ac:dyDescent="0.2">
      <c r="D2531" s="185"/>
    </row>
    <row r="2532" spans="4:4" x14ac:dyDescent="0.2">
      <c r="D2532" s="185"/>
    </row>
    <row r="2533" spans="4:4" x14ac:dyDescent="0.2">
      <c r="D2533" s="185"/>
    </row>
    <row r="2534" spans="4:4" x14ac:dyDescent="0.2">
      <c r="D2534" s="185"/>
    </row>
    <row r="2535" spans="4:4" x14ac:dyDescent="0.2">
      <c r="D2535" s="185"/>
    </row>
    <row r="2536" spans="4:4" x14ac:dyDescent="0.2">
      <c r="D2536" s="185"/>
    </row>
    <row r="2537" spans="4:4" x14ac:dyDescent="0.2">
      <c r="D2537" s="185"/>
    </row>
    <row r="2538" spans="4:4" x14ac:dyDescent="0.2">
      <c r="D2538" s="185"/>
    </row>
    <row r="2539" spans="4:4" x14ac:dyDescent="0.2">
      <c r="D2539" s="185"/>
    </row>
    <row r="2540" spans="4:4" x14ac:dyDescent="0.2">
      <c r="D2540" s="185"/>
    </row>
    <row r="2541" spans="4:4" x14ac:dyDescent="0.2">
      <c r="D2541" s="185"/>
    </row>
    <row r="2542" spans="4:4" x14ac:dyDescent="0.2">
      <c r="D2542" s="185"/>
    </row>
    <row r="2543" spans="4:4" x14ac:dyDescent="0.2">
      <c r="D2543" s="185"/>
    </row>
    <row r="2544" spans="4:4" x14ac:dyDescent="0.2">
      <c r="D2544" s="185"/>
    </row>
    <row r="2545" spans="4:4" x14ac:dyDescent="0.2">
      <c r="D2545" s="185"/>
    </row>
    <row r="2546" spans="4:4" x14ac:dyDescent="0.2">
      <c r="D2546" s="185"/>
    </row>
    <row r="2547" spans="4:4" x14ac:dyDescent="0.2">
      <c r="D2547" s="185"/>
    </row>
    <row r="2548" spans="4:4" x14ac:dyDescent="0.2">
      <c r="D2548" s="185"/>
    </row>
    <row r="2549" spans="4:4" x14ac:dyDescent="0.2">
      <c r="D2549" s="185"/>
    </row>
    <row r="2550" spans="4:4" x14ac:dyDescent="0.2">
      <c r="D2550" s="185"/>
    </row>
    <row r="2551" spans="4:4" x14ac:dyDescent="0.2">
      <c r="D2551" s="185"/>
    </row>
    <row r="2552" spans="4:4" x14ac:dyDescent="0.2">
      <c r="D2552" s="185"/>
    </row>
    <row r="2553" spans="4:4" x14ac:dyDescent="0.2">
      <c r="D2553" s="185"/>
    </row>
    <row r="2554" spans="4:4" x14ac:dyDescent="0.2">
      <c r="D2554" s="185"/>
    </row>
    <row r="2555" spans="4:4" x14ac:dyDescent="0.2">
      <c r="D2555" s="185"/>
    </row>
    <row r="2556" spans="4:4" x14ac:dyDescent="0.2">
      <c r="D2556" s="185"/>
    </row>
    <row r="2557" spans="4:4" x14ac:dyDescent="0.2">
      <c r="D2557" s="185"/>
    </row>
    <row r="2558" spans="4:4" x14ac:dyDescent="0.2">
      <c r="D2558" s="185"/>
    </row>
    <row r="2559" spans="4:4" x14ac:dyDescent="0.2">
      <c r="D2559" s="185"/>
    </row>
    <row r="2560" spans="4:4" x14ac:dyDescent="0.2">
      <c r="D2560" s="185"/>
    </row>
    <row r="2561" spans="4:4" x14ac:dyDescent="0.2">
      <c r="D2561" s="185"/>
    </row>
    <row r="2562" spans="4:4" x14ac:dyDescent="0.2">
      <c r="D2562" s="185"/>
    </row>
    <row r="2563" spans="4:4" x14ac:dyDescent="0.2">
      <c r="D2563" s="185"/>
    </row>
    <row r="2564" spans="4:4" x14ac:dyDescent="0.2">
      <c r="D2564" s="185"/>
    </row>
    <row r="2565" spans="4:4" x14ac:dyDescent="0.2">
      <c r="D2565" s="185"/>
    </row>
    <row r="2566" spans="4:4" x14ac:dyDescent="0.2">
      <c r="D2566" s="185"/>
    </row>
    <row r="2567" spans="4:4" x14ac:dyDescent="0.2">
      <c r="D2567" s="185"/>
    </row>
    <row r="2568" spans="4:4" x14ac:dyDescent="0.2">
      <c r="D2568" s="185"/>
    </row>
    <row r="2569" spans="4:4" x14ac:dyDescent="0.2">
      <c r="D2569" s="185"/>
    </row>
    <row r="2570" spans="4:4" x14ac:dyDescent="0.2">
      <c r="D2570" s="185"/>
    </row>
    <row r="2571" spans="4:4" x14ac:dyDescent="0.2">
      <c r="D2571" s="185"/>
    </row>
    <row r="2572" spans="4:4" x14ac:dyDescent="0.2">
      <c r="D2572" s="185"/>
    </row>
    <row r="2573" spans="4:4" x14ac:dyDescent="0.2">
      <c r="D2573" s="185"/>
    </row>
    <row r="2574" spans="4:4" x14ac:dyDescent="0.2">
      <c r="D2574" s="185"/>
    </row>
    <row r="2575" spans="4:4" x14ac:dyDescent="0.2">
      <c r="D2575" s="185"/>
    </row>
    <row r="2576" spans="4:4" x14ac:dyDescent="0.2">
      <c r="D2576" s="185"/>
    </row>
    <row r="2577" spans="4:4" x14ac:dyDescent="0.2">
      <c r="D2577" s="185"/>
    </row>
    <row r="2578" spans="4:4" x14ac:dyDescent="0.2">
      <c r="D2578" s="185"/>
    </row>
    <row r="2579" spans="4:4" x14ac:dyDescent="0.2">
      <c r="D2579" s="185"/>
    </row>
    <row r="2580" spans="4:4" x14ac:dyDescent="0.2">
      <c r="D2580" s="185"/>
    </row>
    <row r="2581" spans="4:4" x14ac:dyDescent="0.2">
      <c r="D2581" s="185"/>
    </row>
    <row r="2582" spans="4:4" x14ac:dyDescent="0.2">
      <c r="D2582" s="185"/>
    </row>
    <row r="2583" spans="4:4" x14ac:dyDescent="0.2">
      <c r="D2583" s="185"/>
    </row>
    <row r="2584" spans="4:4" x14ac:dyDescent="0.2">
      <c r="D2584" s="185"/>
    </row>
    <row r="2585" spans="4:4" x14ac:dyDescent="0.2">
      <c r="D2585" s="185"/>
    </row>
    <row r="2586" spans="4:4" x14ac:dyDescent="0.2">
      <c r="D2586" s="185"/>
    </row>
    <row r="2587" spans="4:4" x14ac:dyDescent="0.2">
      <c r="D2587" s="185"/>
    </row>
    <row r="2588" spans="4:4" x14ac:dyDescent="0.2">
      <c r="D2588" s="185"/>
    </row>
    <row r="2589" spans="4:4" x14ac:dyDescent="0.2">
      <c r="D2589" s="185"/>
    </row>
    <row r="2590" spans="4:4" x14ac:dyDescent="0.2">
      <c r="D2590" s="185"/>
    </row>
    <row r="2591" spans="4:4" x14ac:dyDescent="0.2">
      <c r="D2591" s="185"/>
    </row>
    <row r="2592" spans="4:4" x14ac:dyDescent="0.2">
      <c r="D2592" s="185"/>
    </row>
    <row r="2593" spans="4:4" x14ac:dyDescent="0.2">
      <c r="D2593" s="185"/>
    </row>
    <row r="2594" spans="4:4" x14ac:dyDescent="0.2">
      <c r="D2594" s="185"/>
    </row>
    <row r="2595" spans="4:4" x14ac:dyDescent="0.2">
      <c r="D2595" s="185"/>
    </row>
    <row r="2596" spans="4:4" x14ac:dyDescent="0.2">
      <c r="D2596" s="185"/>
    </row>
    <row r="2597" spans="4:4" x14ac:dyDescent="0.2">
      <c r="D2597" s="185"/>
    </row>
    <row r="2598" spans="4:4" x14ac:dyDescent="0.2">
      <c r="D2598" s="185"/>
    </row>
    <row r="2599" spans="4:4" x14ac:dyDescent="0.2">
      <c r="D2599" s="185"/>
    </row>
    <row r="2600" spans="4:4" x14ac:dyDescent="0.2">
      <c r="D2600" s="185"/>
    </row>
    <row r="2601" spans="4:4" x14ac:dyDescent="0.2">
      <c r="D2601" s="185"/>
    </row>
    <row r="2602" spans="4:4" x14ac:dyDescent="0.2">
      <c r="D2602" s="185"/>
    </row>
    <row r="2603" spans="4:4" x14ac:dyDescent="0.2">
      <c r="D2603" s="185"/>
    </row>
    <row r="2604" spans="4:4" x14ac:dyDescent="0.2">
      <c r="D2604" s="185"/>
    </row>
    <row r="2605" spans="4:4" x14ac:dyDescent="0.2">
      <c r="D2605" s="185"/>
    </row>
    <row r="2606" spans="4:4" x14ac:dyDescent="0.2">
      <c r="D2606" s="185"/>
    </row>
    <row r="2607" spans="4:4" x14ac:dyDescent="0.2">
      <c r="D2607" s="185"/>
    </row>
    <row r="2608" spans="4:4" x14ac:dyDescent="0.2">
      <c r="D2608" s="185"/>
    </row>
    <row r="2609" spans="4:4" x14ac:dyDescent="0.2">
      <c r="D2609" s="185"/>
    </row>
    <row r="2610" spans="4:4" x14ac:dyDescent="0.2">
      <c r="D2610" s="185"/>
    </row>
    <row r="2611" spans="4:4" x14ac:dyDescent="0.2">
      <c r="D2611" s="185"/>
    </row>
    <row r="2612" spans="4:4" x14ac:dyDescent="0.2">
      <c r="D2612" s="185"/>
    </row>
    <row r="2613" spans="4:4" x14ac:dyDescent="0.2">
      <c r="D2613" s="185"/>
    </row>
    <row r="2614" spans="4:4" x14ac:dyDescent="0.2">
      <c r="D2614" s="185"/>
    </row>
    <row r="2615" spans="4:4" x14ac:dyDescent="0.2">
      <c r="D2615" s="185"/>
    </row>
    <row r="2616" spans="4:4" x14ac:dyDescent="0.2">
      <c r="D2616" s="185"/>
    </row>
    <row r="2617" spans="4:4" x14ac:dyDescent="0.2">
      <c r="D2617" s="185"/>
    </row>
    <row r="2618" spans="4:4" x14ac:dyDescent="0.2">
      <c r="D2618" s="185"/>
    </row>
    <row r="2619" spans="4:4" x14ac:dyDescent="0.2">
      <c r="D2619" s="185"/>
    </row>
    <row r="2620" spans="4:4" x14ac:dyDescent="0.2">
      <c r="D2620" s="185"/>
    </row>
    <row r="2621" spans="4:4" x14ac:dyDescent="0.2">
      <c r="D2621" s="185"/>
    </row>
    <row r="2622" spans="4:4" x14ac:dyDescent="0.2">
      <c r="D2622" s="185"/>
    </row>
    <row r="2623" spans="4:4" x14ac:dyDescent="0.2">
      <c r="D2623" s="185"/>
    </row>
    <row r="2624" spans="4:4" x14ac:dyDescent="0.2">
      <c r="D2624" s="185"/>
    </row>
    <row r="2625" spans="4:4" x14ac:dyDescent="0.2">
      <c r="D2625" s="185"/>
    </row>
    <row r="2626" spans="4:4" x14ac:dyDescent="0.2">
      <c r="D2626" s="185"/>
    </row>
    <row r="2627" spans="4:4" x14ac:dyDescent="0.2">
      <c r="D2627" s="185"/>
    </row>
    <row r="2628" spans="4:4" x14ac:dyDescent="0.2">
      <c r="D2628" s="185"/>
    </row>
    <row r="2629" spans="4:4" x14ac:dyDescent="0.2">
      <c r="D2629" s="185"/>
    </row>
    <row r="2630" spans="4:4" x14ac:dyDescent="0.2">
      <c r="D2630" s="185"/>
    </row>
    <row r="2631" spans="4:4" x14ac:dyDescent="0.2">
      <c r="D2631" s="185"/>
    </row>
    <row r="2632" spans="4:4" x14ac:dyDescent="0.2">
      <c r="D2632" s="185"/>
    </row>
    <row r="2633" spans="4:4" x14ac:dyDescent="0.2">
      <c r="D2633" s="185"/>
    </row>
    <row r="2634" spans="4:4" x14ac:dyDescent="0.2">
      <c r="D2634" s="185"/>
    </row>
    <row r="2635" spans="4:4" x14ac:dyDescent="0.2">
      <c r="D2635" s="185"/>
    </row>
    <row r="2636" spans="4:4" x14ac:dyDescent="0.2">
      <c r="D2636" s="185"/>
    </row>
    <row r="2637" spans="4:4" x14ac:dyDescent="0.2">
      <c r="D2637" s="185"/>
    </row>
    <row r="2638" spans="4:4" x14ac:dyDescent="0.2">
      <c r="D2638" s="185"/>
    </row>
    <row r="2639" spans="4:4" x14ac:dyDescent="0.2">
      <c r="D2639" s="185"/>
    </row>
    <row r="2640" spans="4:4" x14ac:dyDescent="0.2">
      <c r="D2640" s="185"/>
    </row>
    <row r="2641" spans="4:4" x14ac:dyDescent="0.2">
      <c r="D2641" s="185"/>
    </row>
    <row r="2642" spans="4:4" x14ac:dyDescent="0.2">
      <c r="D2642" s="185"/>
    </row>
    <row r="2643" spans="4:4" x14ac:dyDescent="0.2">
      <c r="D2643" s="185"/>
    </row>
    <row r="2644" spans="4:4" x14ac:dyDescent="0.2">
      <c r="D2644" s="185"/>
    </row>
    <row r="2645" spans="4:4" x14ac:dyDescent="0.2">
      <c r="D2645" s="185"/>
    </row>
    <row r="2646" spans="4:4" x14ac:dyDescent="0.2">
      <c r="D2646" s="185"/>
    </row>
    <row r="2647" spans="4:4" x14ac:dyDescent="0.2">
      <c r="D2647" s="185"/>
    </row>
    <row r="2648" spans="4:4" x14ac:dyDescent="0.2">
      <c r="D2648" s="185"/>
    </row>
    <row r="2649" spans="4:4" x14ac:dyDescent="0.2">
      <c r="D2649" s="185"/>
    </row>
    <row r="2650" spans="4:4" x14ac:dyDescent="0.2">
      <c r="D2650" s="185"/>
    </row>
    <row r="2651" spans="4:4" x14ac:dyDescent="0.2">
      <c r="D2651" s="185"/>
    </row>
    <row r="2652" spans="4:4" x14ac:dyDescent="0.2">
      <c r="D2652" s="185"/>
    </row>
    <row r="2653" spans="4:4" x14ac:dyDescent="0.2">
      <c r="D2653" s="185"/>
    </row>
    <row r="2654" spans="4:4" x14ac:dyDescent="0.2">
      <c r="D2654" s="185"/>
    </row>
    <row r="2655" spans="4:4" x14ac:dyDescent="0.2">
      <c r="D2655" s="185"/>
    </row>
    <row r="2656" spans="4:4" x14ac:dyDescent="0.2">
      <c r="D2656" s="185"/>
    </row>
    <row r="2657" spans="4:4" x14ac:dyDescent="0.2">
      <c r="D2657" s="185"/>
    </row>
    <row r="2658" spans="4:4" x14ac:dyDescent="0.2">
      <c r="D2658" s="185"/>
    </row>
    <row r="2659" spans="4:4" x14ac:dyDescent="0.2">
      <c r="D2659" s="185"/>
    </row>
    <row r="2660" spans="4:4" x14ac:dyDescent="0.2">
      <c r="D2660" s="185"/>
    </row>
    <row r="2661" spans="4:4" x14ac:dyDescent="0.2">
      <c r="D2661" s="185"/>
    </row>
    <row r="2662" spans="4:4" x14ac:dyDescent="0.2">
      <c r="D2662" s="185"/>
    </row>
    <row r="2663" spans="4:4" x14ac:dyDescent="0.2">
      <c r="D2663" s="185"/>
    </row>
    <row r="2664" spans="4:4" x14ac:dyDescent="0.2">
      <c r="D2664" s="185"/>
    </row>
    <row r="2665" spans="4:4" x14ac:dyDescent="0.2">
      <c r="D2665" s="185"/>
    </row>
    <row r="2666" spans="4:4" x14ac:dyDescent="0.2">
      <c r="D2666" s="185"/>
    </row>
    <row r="2667" spans="4:4" x14ac:dyDescent="0.2">
      <c r="D2667" s="185"/>
    </row>
    <row r="2668" spans="4:4" x14ac:dyDescent="0.2">
      <c r="D2668" s="185"/>
    </row>
    <row r="2669" spans="4:4" x14ac:dyDescent="0.2">
      <c r="D2669" s="185"/>
    </row>
    <row r="2670" spans="4:4" x14ac:dyDescent="0.2">
      <c r="D2670" s="185"/>
    </row>
    <row r="2671" spans="4:4" x14ac:dyDescent="0.2">
      <c r="D2671" s="185"/>
    </row>
    <row r="2672" spans="4:4" x14ac:dyDescent="0.2">
      <c r="D2672" s="185"/>
    </row>
    <row r="2673" spans="4:4" x14ac:dyDescent="0.2">
      <c r="D2673" s="185"/>
    </row>
    <row r="2674" spans="4:4" x14ac:dyDescent="0.2">
      <c r="D2674" s="185"/>
    </row>
    <row r="2675" spans="4:4" x14ac:dyDescent="0.2">
      <c r="D2675" s="185"/>
    </row>
    <row r="2676" spans="4:4" x14ac:dyDescent="0.2">
      <c r="D2676" s="185"/>
    </row>
    <row r="2677" spans="4:4" x14ac:dyDescent="0.2">
      <c r="D2677" s="185"/>
    </row>
    <row r="2678" spans="4:4" x14ac:dyDescent="0.2">
      <c r="D2678" s="185"/>
    </row>
    <row r="2679" spans="4:4" x14ac:dyDescent="0.2">
      <c r="D2679" s="185"/>
    </row>
    <row r="2680" spans="4:4" x14ac:dyDescent="0.2">
      <c r="D2680" s="185"/>
    </row>
    <row r="2681" spans="4:4" x14ac:dyDescent="0.2">
      <c r="D2681" s="185"/>
    </row>
    <row r="2682" spans="4:4" x14ac:dyDescent="0.2">
      <c r="D2682" s="185"/>
    </row>
    <row r="2683" spans="4:4" x14ac:dyDescent="0.2">
      <c r="D2683" s="185"/>
    </row>
    <row r="2684" spans="4:4" x14ac:dyDescent="0.2">
      <c r="D2684" s="185"/>
    </row>
    <row r="2685" spans="4:4" x14ac:dyDescent="0.2">
      <c r="D2685" s="185"/>
    </row>
    <row r="2686" spans="4:4" x14ac:dyDescent="0.2">
      <c r="D2686" s="185"/>
    </row>
    <row r="2687" spans="4:4" x14ac:dyDescent="0.2">
      <c r="D2687" s="185"/>
    </row>
    <row r="2688" spans="4:4" x14ac:dyDescent="0.2">
      <c r="D2688" s="185"/>
    </row>
    <row r="2689" spans="4:4" x14ac:dyDescent="0.2">
      <c r="D2689" s="185"/>
    </row>
    <row r="2690" spans="4:4" x14ac:dyDescent="0.2">
      <c r="D2690" s="185"/>
    </row>
    <row r="2691" spans="4:4" x14ac:dyDescent="0.2">
      <c r="D2691" s="185"/>
    </row>
    <row r="2692" spans="4:4" x14ac:dyDescent="0.2">
      <c r="D2692" s="185"/>
    </row>
    <row r="2693" spans="4:4" x14ac:dyDescent="0.2">
      <c r="D2693" s="185"/>
    </row>
    <row r="2694" spans="4:4" x14ac:dyDescent="0.2">
      <c r="D2694" s="185"/>
    </row>
    <row r="2695" spans="4:4" x14ac:dyDescent="0.2">
      <c r="D2695" s="185"/>
    </row>
    <row r="2696" spans="4:4" x14ac:dyDescent="0.2">
      <c r="D2696" s="185"/>
    </row>
    <row r="2697" spans="4:4" x14ac:dyDescent="0.2">
      <c r="D2697" s="185"/>
    </row>
    <row r="2698" spans="4:4" x14ac:dyDescent="0.2">
      <c r="D2698" s="185"/>
    </row>
    <row r="2699" spans="4:4" x14ac:dyDescent="0.2">
      <c r="D2699" s="185"/>
    </row>
    <row r="2700" spans="4:4" x14ac:dyDescent="0.2">
      <c r="D2700" s="185"/>
    </row>
    <row r="2701" spans="4:4" x14ac:dyDescent="0.2">
      <c r="D2701" s="185"/>
    </row>
    <row r="2702" spans="4:4" x14ac:dyDescent="0.2">
      <c r="D2702" s="185"/>
    </row>
    <row r="2703" spans="4:4" x14ac:dyDescent="0.2">
      <c r="D2703" s="185"/>
    </row>
    <row r="2704" spans="4:4" x14ac:dyDescent="0.2">
      <c r="D2704" s="185"/>
    </row>
    <row r="2705" spans="4:4" x14ac:dyDescent="0.2">
      <c r="D2705" s="185"/>
    </row>
    <row r="2706" spans="4:4" x14ac:dyDescent="0.2">
      <c r="D2706" s="185"/>
    </row>
    <row r="2707" spans="4:4" x14ac:dyDescent="0.2">
      <c r="D2707" s="185"/>
    </row>
    <row r="2708" spans="4:4" x14ac:dyDescent="0.2">
      <c r="D2708" s="185"/>
    </row>
    <row r="2709" spans="4:4" x14ac:dyDescent="0.2">
      <c r="D2709" s="185"/>
    </row>
    <row r="2710" spans="4:4" x14ac:dyDescent="0.2">
      <c r="D2710" s="185"/>
    </row>
    <row r="2711" spans="4:4" x14ac:dyDescent="0.2">
      <c r="D2711" s="185"/>
    </row>
    <row r="2712" spans="4:4" x14ac:dyDescent="0.2">
      <c r="D2712" s="185"/>
    </row>
    <row r="2713" spans="4:4" x14ac:dyDescent="0.2">
      <c r="D2713" s="185"/>
    </row>
    <row r="2714" spans="4:4" x14ac:dyDescent="0.2">
      <c r="D2714" s="185"/>
    </row>
    <row r="2715" spans="4:4" x14ac:dyDescent="0.2">
      <c r="D2715" s="185"/>
    </row>
    <row r="2716" spans="4:4" x14ac:dyDescent="0.2">
      <c r="D2716" s="185"/>
    </row>
    <row r="2717" spans="4:4" x14ac:dyDescent="0.2">
      <c r="D2717" s="185"/>
    </row>
    <row r="2718" spans="4:4" x14ac:dyDescent="0.2">
      <c r="D2718" s="185"/>
    </row>
    <row r="2719" spans="4:4" x14ac:dyDescent="0.2">
      <c r="D2719" s="185"/>
    </row>
    <row r="2720" spans="4:4" x14ac:dyDescent="0.2">
      <c r="D2720" s="185"/>
    </row>
    <row r="2721" spans="4:4" x14ac:dyDescent="0.2">
      <c r="D2721" s="185"/>
    </row>
    <row r="2722" spans="4:4" x14ac:dyDescent="0.2">
      <c r="D2722" s="185"/>
    </row>
    <row r="2723" spans="4:4" x14ac:dyDescent="0.2">
      <c r="D2723" s="185"/>
    </row>
    <row r="2724" spans="4:4" x14ac:dyDescent="0.2">
      <c r="D2724" s="185"/>
    </row>
    <row r="2725" spans="4:4" x14ac:dyDescent="0.2">
      <c r="D2725" s="185"/>
    </row>
    <row r="2726" spans="4:4" x14ac:dyDescent="0.2">
      <c r="D2726" s="185"/>
    </row>
    <row r="2727" spans="4:4" x14ac:dyDescent="0.2">
      <c r="D2727" s="185"/>
    </row>
    <row r="2728" spans="4:4" x14ac:dyDescent="0.2">
      <c r="D2728" s="185"/>
    </row>
    <row r="2729" spans="4:4" x14ac:dyDescent="0.2">
      <c r="D2729" s="185"/>
    </row>
    <row r="2730" spans="4:4" x14ac:dyDescent="0.2">
      <c r="D2730" s="185"/>
    </row>
    <row r="2731" spans="4:4" x14ac:dyDescent="0.2">
      <c r="D2731" s="185"/>
    </row>
    <row r="2732" spans="4:4" x14ac:dyDescent="0.2">
      <c r="D2732" s="185"/>
    </row>
    <row r="2733" spans="4:4" x14ac:dyDescent="0.2">
      <c r="D2733" s="185"/>
    </row>
    <row r="2734" spans="4:4" x14ac:dyDescent="0.2">
      <c r="D2734" s="185"/>
    </row>
    <row r="2735" spans="4:4" x14ac:dyDescent="0.2">
      <c r="D2735" s="185"/>
    </row>
    <row r="2736" spans="4:4" x14ac:dyDescent="0.2">
      <c r="D2736" s="185"/>
    </row>
    <row r="2737" spans="4:4" x14ac:dyDescent="0.2">
      <c r="D2737" s="185"/>
    </row>
    <row r="2738" spans="4:4" x14ac:dyDescent="0.2">
      <c r="D2738" s="185"/>
    </row>
    <row r="2739" spans="4:4" x14ac:dyDescent="0.2">
      <c r="D2739" s="185"/>
    </row>
    <row r="2740" spans="4:4" x14ac:dyDescent="0.2">
      <c r="D2740" s="185"/>
    </row>
    <row r="2741" spans="4:4" x14ac:dyDescent="0.2">
      <c r="D2741" s="185"/>
    </row>
    <row r="2742" spans="4:4" x14ac:dyDescent="0.2">
      <c r="D2742" s="185"/>
    </row>
    <row r="2743" spans="4:4" x14ac:dyDescent="0.2">
      <c r="D2743" s="185"/>
    </row>
    <row r="2744" spans="4:4" x14ac:dyDescent="0.2">
      <c r="D2744" s="185"/>
    </row>
    <row r="2745" spans="4:4" x14ac:dyDescent="0.2">
      <c r="D2745" s="185"/>
    </row>
    <row r="2746" spans="4:4" x14ac:dyDescent="0.2">
      <c r="D2746" s="185"/>
    </row>
    <row r="2747" spans="4:4" x14ac:dyDescent="0.2">
      <c r="D2747" s="185"/>
    </row>
    <row r="2748" spans="4:4" x14ac:dyDescent="0.2">
      <c r="D2748" s="185"/>
    </row>
    <row r="2749" spans="4:4" x14ac:dyDescent="0.2">
      <c r="D2749" s="185"/>
    </row>
    <row r="2750" spans="4:4" x14ac:dyDescent="0.2">
      <c r="D2750" s="185"/>
    </row>
    <row r="2751" spans="4:4" x14ac:dyDescent="0.2">
      <c r="D2751" s="185"/>
    </row>
    <row r="2752" spans="4:4" x14ac:dyDescent="0.2">
      <c r="D2752" s="185"/>
    </row>
    <row r="2753" spans="4:4" x14ac:dyDescent="0.2">
      <c r="D2753" s="185"/>
    </row>
    <row r="2754" spans="4:4" x14ac:dyDescent="0.2">
      <c r="D2754" s="185"/>
    </row>
    <row r="2755" spans="4:4" x14ac:dyDescent="0.2">
      <c r="D2755" s="185"/>
    </row>
    <row r="2756" spans="4:4" x14ac:dyDescent="0.2">
      <c r="D2756" s="185"/>
    </row>
    <row r="2757" spans="4:4" x14ac:dyDescent="0.2">
      <c r="D2757" s="185"/>
    </row>
    <row r="2758" spans="4:4" x14ac:dyDescent="0.2">
      <c r="D2758" s="185"/>
    </row>
    <row r="2759" spans="4:4" x14ac:dyDescent="0.2">
      <c r="D2759" s="185"/>
    </row>
    <row r="2760" spans="4:4" x14ac:dyDescent="0.2">
      <c r="D2760" s="185"/>
    </row>
    <row r="2761" spans="4:4" x14ac:dyDescent="0.2">
      <c r="D2761" s="185"/>
    </row>
    <row r="2762" spans="4:4" x14ac:dyDescent="0.2">
      <c r="D2762" s="185"/>
    </row>
    <row r="2763" spans="4:4" x14ac:dyDescent="0.2">
      <c r="D2763" s="185"/>
    </row>
    <row r="2764" spans="4:4" x14ac:dyDescent="0.2">
      <c r="D2764" s="185"/>
    </row>
    <row r="2765" spans="4:4" x14ac:dyDescent="0.2">
      <c r="D2765" s="185"/>
    </row>
    <row r="2766" spans="4:4" x14ac:dyDescent="0.2">
      <c r="D2766" s="185"/>
    </row>
    <row r="2767" spans="4:4" x14ac:dyDescent="0.2">
      <c r="D2767" s="185"/>
    </row>
    <row r="2768" spans="4:4" x14ac:dyDescent="0.2">
      <c r="D2768" s="185"/>
    </row>
    <row r="2769" spans="4:4" x14ac:dyDescent="0.2">
      <c r="D2769" s="185"/>
    </row>
    <row r="2770" spans="4:4" x14ac:dyDescent="0.2">
      <c r="D2770" s="185"/>
    </row>
    <row r="2771" spans="4:4" x14ac:dyDescent="0.2">
      <c r="D2771" s="185"/>
    </row>
    <row r="2772" spans="4:4" x14ac:dyDescent="0.2">
      <c r="D2772" s="185"/>
    </row>
    <row r="2773" spans="4:4" x14ac:dyDescent="0.2">
      <c r="D2773" s="185"/>
    </row>
    <row r="2774" spans="4:4" x14ac:dyDescent="0.2">
      <c r="D2774" s="185"/>
    </row>
    <row r="2775" spans="4:4" x14ac:dyDescent="0.2">
      <c r="D2775" s="185"/>
    </row>
    <row r="2776" spans="4:4" x14ac:dyDescent="0.2">
      <c r="D2776" s="185"/>
    </row>
    <row r="2777" spans="4:4" x14ac:dyDescent="0.2">
      <c r="D2777" s="185"/>
    </row>
    <row r="2778" spans="4:4" x14ac:dyDescent="0.2">
      <c r="D2778" s="185"/>
    </row>
    <row r="2779" spans="4:4" x14ac:dyDescent="0.2">
      <c r="D2779" s="185"/>
    </row>
    <row r="2780" spans="4:4" x14ac:dyDescent="0.2">
      <c r="D2780" s="185"/>
    </row>
    <row r="2781" spans="4:4" x14ac:dyDescent="0.2">
      <c r="D2781" s="185"/>
    </row>
    <row r="2782" spans="4:4" x14ac:dyDescent="0.2">
      <c r="D2782" s="185"/>
    </row>
    <row r="2783" spans="4:4" x14ac:dyDescent="0.2">
      <c r="D2783" s="185"/>
    </row>
    <row r="2784" spans="4:4" x14ac:dyDescent="0.2">
      <c r="D2784" s="185"/>
    </row>
    <row r="2785" spans="4:4" x14ac:dyDescent="0.2">
      <c r="D2785" s="185"/>
    </row>
    <row r="2786" spans="4:4" x14ac:dyDescent="0.2">
      <c r="D2786" s="185"/>
    </row>
    <row r="2787" spans="4:4" x14ac:dyDescent="0.2">
      <c r="D2787" s="185"/>
    </row>
    <row r="2788" spans="4:4" x14ac:dyDescent="0.2">
      <c r="D2788" s="185"/>
    </row>
    <row r="2789" spans="4:4" x14ac:dyDescent="0.2">
      <c r="D2789" s="185"/>
    </row>
    <row r="2790" spans="4:4" x14ac:dyDescent="0.2">
      <c r="D2790" s="185"/>
    </row>
    <row r="2791" spans="4:4" x14ac:dyDescent="0.2">
      <c r="D2791" s="185"/>
    </row>
    <row r="2792" spans="4:4" x14ac:dyDescent="0.2">
      <c r="D2792" s="185"/>
    </row>
    <row r="2793" spans="4:4" x14ac:dyDescent="0.2">
      <c r="D2793" s="185"/>
    </row>
    <row r="2794" spans="4:4" x14ac:dyDescent="0.2">
      <c r="D2794" s="185"/>
    </row>
    <row r="2795" spans="4:4" x14ac:dyDescent="0.2">
      <c r="D2795" s="185"/>
    </row>
    <row r="2796" spans="4:4" x14ac:dyDescent="0.2">
      <c r="D2796" s="185"/>
    </row>
    <row r="2797" spans="4:4" x14ac:dyDescent="0.2">
      <c r="D2797" s="185"/>
    </row>
    <row r="2798" spans="4:4" x14ac:dyDescent="0.2">
      <c r="D2798" s="185"/>
    </row>
    <row r="2799" spans="4:4" x14ac:dyDescent="0.2">
      <c r="D2799" s="185"/>
    </row>
    <row r="2800" spans="4:4" x14ac:dyDescent="0.2">
      <c r="D2800" s="185"/>
    </row>
    <row r="2801" spans="4:4" x14ac:dyDescent="0.2">
      <c r="D2801" s="185"/>
    </row>
    <row r="2802" spans="4:4" x14ac:dyDescent="0.2">
      <c r="D2802" s="185"/>
    </row>
    <row r="2803" spans="4:4" x14ac:dyDescent="0.2">
      <c r="D2803" s="185"/>
    </row>
    <row r="2804" spans="4:4" x14ac:dyDescent="0.2">
      <c r="D2804" s="185"/>
    </row>
    <row r="2805" spans="4:4" x14ac:dyDescent="0.2">
      <c r="D2805" s="185"/>
    </row>
    <row r="2806" spans="4:4" x14ac:dyDescent="0.2">
      <c r="D2806" s="185"/>
    </row>
    <row r="2807" spans="4:4" x14ac:dyDescent="0.2">
      <c r="D2807" s="185"/>
    </row>
    <row r="2808" spans="4:4" x14ac:dyDescent="0.2">
      <c r="D2808" s="185"/>
    </row>
    <row r="2809" spans="4:4" x14ac:dyDescent="0.2">
      <c r="D2809" s="185"/>
    </row>
    <row r="2810" spans="4:4" x14ac:dyDescent="0.2">
      <c r="D2810" s="185"/>
    </row>
    <row r="2811" spans="4:4" x14ac:dyDescent="0.2">
      <c r="D2811" s="185"/>
    </row>
    <row r="2812" spans="4:4" x14ac:dyDescent="0.2">
      <c r="D2812" s="185"/>
    </row>
    <row r="2813" spans="4:4" x14ac:dyDescent="0.2">
      <c r="D2813" s="185"/>
    </row>
    <row r="2814" spans="4:4" x14ac:dyDescent="0.2">
      <c r="D2814" s="185"/>
    </row>
    <row r="2815" spans="4:4" x14ac:dyDescent="0.2">
      <c r="D2815" s="185"/>
    </row>
    <row r="2816" spans="4:4" x14ac:dyDescent="0.2">
      <c r="D2816" s="185"/>
    </row>
    <row r="2817" spans="4:4" x14ac:dyDescent="0.2">
      <c r="D2817" s="185"/>
    </row>
    <row r="2818" spans="4:4" x14ac:dyDescent="0.2">
      <c r="D2818" s="185"/>
    </row>
    <row r="2819" spans="4:4" x14ac:dyDescent="0.2">
      <c r="D2819" s="185"/>
    </row>
    <row r="2820" spans="4:4" x14ac:dyDescent="0.2">
      <c r="D2820" s="185"/>
    </row>
    <row r="2821" spans="4:4" x14ac:dyDescent="0.2">
      <c r="D2821" s="185"/>
    </row>
    <row r="2822" spans="4:4" x14ac:dyDescent="0.2">
      <c r="D2822" s="185"/>
    </row>
    <row r="2823" spans="4:4" x14ac:dyDescent="0.2">
      <c r="D2823" s="185"/>
    </row>
    <row r="2824" spans="4:4" x14ac:dyDescent="0.2">
      <c r="D2824" s="185"/>
    </row>
    <row r="2825" spans="4:4" x14ac:dyDescent="0.2">
      <c r="D2825" s="185"/>
    </row>
    <row r="2826" spans="4:4" x14ac:dyDescent="0.2">
      <c r="D2826" s="185"/>
    </row>
    <row r="2827" spans="4:4" x14ac:dyDescent="0.2">
      <c r="D2827" s="185"/>
    </row>
    <row r="2828" spans="4:4" x14ac:dyDescent="0.2">
      <c r="D2828" s="185"/>
    </row>
    <row r="2829" spans="4:4" x14ac:dyDescent="0.2">
      <c r="D2829" s="185"/>
    </row>
    <row r="2830" spans="4:4" x14ac:dyDescent="0.2">
      <c r="D2830" s="185"/>
    </row>
    <row r="2831" spans="4:4" x14ac:dyDescent="0.2">
      <c r="D2831" s="185"/>
    </row>
    <row r="2832" spans="4:4" x14ac:dyDescent="0.2">
      <c r="D2832" s="185"/>
    </row>
    <row r="2833" spans="4:4" x14ac:dyDescent="0.2">
      <c r="D2833" s="185"/>
    </row>
    <row r="2834" spans="4:4" x14ac:dyDescent="0.2">
      <c r="D2834" s="185"/>
    </row>
    <row r="2835" spans="4:4" x14ac:dyDescent="0.2">
      <c r="D2835" s="185"/>
    </row>
    <row r="2836" spans="4:4" x14ac:dyDescent="0.2">
      <c r="D2836" s="185"/>
    </row>
    <row r="2837" spans="4:4" x14ac:dyDescent="0.2">
      <c r="D2837" s="185"/>
    </row>
    <row r="2838" spans="4:4" x14ac:dyDescent="0.2">
      <c r="D2838" s="185"/>
    </row>
    <row r="2839" spans="4:4" x14ac:dyDescent="0.2">
      <c r="D2839" s="185"/>
    </row>
    <row r="2840" spans="4:4" x14ac:dyDescent="0.2">
      <c r="D2840" s="185"/>
    </row>
    <row r="2841" spans="4:4" x14ac:dyDescent="0.2">
      <c r="D2841" s="185"/>
    </row>
    <row r="2842" spans="4:4" x14ac:dyDescent="0.2">
      <c r="D2842" s="185"/>
    </row>
    <row r="2843" spans="4:4" x14ac:dyDescent="0.2">
      <c r="D2843" s="185"/>
    </row>
    <row r="2844" spans="4:4" x14ac:dyDescent="0.2">
      <c r="D2844" s="185"/>
    </row>
    <row r="2845" spans="4:4" x14ac:dyDescent="0.2">
      <c r="D2845" s="185"/>
    </row>
    <row r="2846" spans="4:4" x14ac:dyDescent="0.2">
      <c r="D2846" s="185"/>
    </row>
    <row r="2847" spans="4:4" x14ac:dyDescent="0.2">
      <c r="D2847" s="185"/>
    </row>
    <row r="2848" spans="4:4" x14ac:dyDescent="0.2">
      <c r="D2848" s="185"/>
    </row>
    <row r="2849" spans="4:4" x14ac:dyDescent="0.2">
      <c r="D2849" s="185"/>
    </row>
    <row r="2850" spans="4:4" x14ac:dyDescent="0.2">
      <c r="D2850" s="185"/>
    </row>
    <row r="2851" spans="4:4" x14ac:dyDescent="0.2">
      <c r="D2851" s="185"/>
    </row>
    <row r="2852" spans="4:4" x14ac:dyDescent="0.2">
      <c r="D2852" s="185"/>
    </row>
    <row r="2853" spans="4:4" x14ac:dyDescent="0.2">
      <c r="D2853" s="185"/>
    </row>
    <row r="2854" spans="4:4" x14ac:dyDescent="0.2">
      <c r="D2854" s="185"/>
    </row>
    <row r="2855" spans="4:4" x14ac:dyDescent="0.2">
      <c r="D2855" s="185"/>
    </row>
    <row r="2856" spans="4:4" x14ac:dyDescent="0.2">
      <c r="D2856" s="185"/>
    </row>
    <row r="2857" spans="4:4" x14ac:dyDescent="0.2">
      <c r="D2857" s="185"/>
    </row>
    <row r="2858" spans="4:4" x14ac:dyDescent="0.2">
      <c r="D2858" s="185"/>
    </row>
    <row r="2859" spans="4:4" x14ac:dyDescent="0.2">
      <c r="D2859" s="185"/>
    </row>
    <row r="2860" spans="4:4" x14ac:dyDescent="0.2">
      <c r="D2860" s="185"/>
    </row>
    <row r="2861" spans="4:4" x14ac:dyDescent="0.2">
      <c r="D2861" s="185"/>
    </row>
    <row r="2862" spans="4:4" x14ac:dyDescent="0.2">
      <c r="D2862" s="185"/>
    </row>
    <row r="2863" spans="4:4" x14ac:dyDescent="0.2">
      <c r="D2863" s="185"/>
    </row>
    <row r="2864" spans="4:4" x14ac:dyDescent="0.2">
      <c r="D2864" s="185"/>
    </row>
    <row r="2865" spans="4:4" x14ac:dyDescent="0.2">
      <c r="D2865" s="185"/>
    </row>
    <row r="2866" spans="4:4" x14ac:dyDescent="0.2">
      <c r="D2866" s="185"/>
    </row>
    <row r="2867" spans="4:4" x14ac:dyDescent="0.2">
      <c r="D2867" s="185"/>
    </row>
    <row r="2868" spans="4:4" x14ac:dyDescent="0.2">
      <c r="D2868" s="185"/>
    </row>
    <row r="2869" spans="4:4" x14ac:dyDescent="0.2">
      <c r="D2869" s="185"/>
    </row>
    <row r="2870" spans="4:4" x14ac:dyDescent="0.2">
      <c r="D2870" s="185"/>
    </row>
    <row r="2871" spans="4:4" x14ac:dyDescent="0.2">
      <c r="D2871" s="185"/>
    </row>
    <row r="2872" spans="4:4" x14ac:dyDescent="0.2">
      <c r="D2872" s="185"/>
    </row>
    <row r="2873" spans="4:4" x14ac:dyDescent="0.2">
      <c r="D2873" s="185"/>
    </row>
    <row r="2874" spans="4:4" x14ac:dyDescent="0.2">
      <c r="D2874" s="185"/>
    </row>
    <row r="2875" spans="4:4" x14ac:dyDescent="0.2">
      <c r="D2875" s="185"/>
    </row>
    <row r="2876" spans="4:4" x14ac:dyDescent="0.2">
      <c r="D2876" s="185"/>
    </row>
    <row r="2877" spans="4:4" x14ac:dyDescent="0.2">
      <c r="D2877" s="185"/>
    </row>
    <row r="2878" spans="4:4" x14ac:dyDescent="0.2">
      <c r="D2878" s="185"/>
    </row>
    <row r="2879" spans="4:4" x14ac:dyDescent="0.2">
      <c r="D2879" s="185"/>
    </row>
    <row r="2880" spans="4:4" x14ac:dyDescent="0.2">
      <c r="D2880" s="185"/>
    </row>
    <row r="2881" spans="4:4" x14ac:dyDescent="0.2">
      <c r="D2881" s="185"/>
    </row>
    <row r="2882" spans="4:4" x14ac:dyDescent="0.2">
      <c r="D2882" s="185"/>
    </row>
    <row r="2883" spans="4:4" x14ac:dyDescent="0.2">
      <c r="D2883" s="185"/>
    </row>
    <row r="2884" spans="4:4" x14ac:dyDescent="0.2">
      <c r="D2884" s="185"/>
    </row>
    <row r="2885" spans="4:4" x14ac:dyDescent="0.2">
      <c r="D2885" s="185"/>
    </row>
    <row r="2886" spans="4:4" x14ac:dyDescent="0.2">
      <c r="D2886" s="185"/>
    </row>
    <row r="2887" spans="4:4" x14ac:dyDescent="0.2">
      <c r="D2887" s="185"/>
    </row>
    <row r="2888" spans="4:4" x14ac:dyDescent="0.2">
      <c r="D2888" s="185"/>
    </row>
    <row r="2889" spans="4:4" x14ac:dyDescent="0.2">
      <c r="D2889" s="185"/>
    </row>
    <row r="2890" spans="4:4" x14ac:dyDescent="0.2">
      <c r="D2890" s="185"/>
    </row>
    <row r="2891" spans="4:4" x14ac:dyDescent="0.2">
      <c r="D2891" s="185"/>
    </row>
    <row r="2892" spans="4:4" x14ac:dyDescent="0.2">
      <c r="D2892" s="185"/>
    </row>
    <row r="2893" spans="4:4" x14ac:dyDescent="0.2">
      <c r="D2893" s="185"/>
    </row>
    <row r="2894" spans="4:4" x14ac:dyDescent="0.2">
      <c r="D2894" s="185"/>
    </row>
    <row r="2895" spans="4:4" x14ac:dyDescent="0.2">
      <c r="D2895" s="185"/>
    </row>
    <row r="2896" spans="4:4" x14ac:dyDescent="0.2">
      <c r="D2896" s="185"/>
    </row>
    <row r="2897" spans="4:4" x14ac:dyDescent="0.2">
      <c r="D2897" s="185"/>
    </row>
    <row r="2898" spans="4:4" x14ac:dyDescent="0.2">
      <c r="D2898" s="185"/>
    </row>
    <row r="2899" spans="4:4" x14ac:dyDescent="0.2">
      <c r="D2899" s="185"/>
    </row>
    <row r="2900" spans="4:4" x14ac:dyDescent="0.2">
      <c r="D2900" s="185"/>
    </row>
    <row r="2901" spans="4:4" x14ac:dyDescent="0.2">
      <c r="D2901" s="185"/>
    </row>
    <row r="2902" spans="4:4" x14ac:dyDescent="0.2">
      <c r="D2902" s="185"/>
    </row>
    <row r="2903" spans="4:4" x14ac:dyDescent="0.2">
      <c r="D2903" s="185"/>
    </row>
    <row r="2904" spans="4:4" x14ac:dyDescent="0.2">
      <c r="D2904" s="185"/>
    </row>
    <row r="2905" spans="4:4" x14ac:dyDescent="0.2">
      <c r="D2905" s="185"/>
    </row>
    <row r="2906" spans="4:4" x14ac:dyDescent="0.2">
      <c r="D2906" s="185"/>
    </row>
    <row r="2907" spans="4:4" x14ac:dyDescent="0.2">
      <c r="D2907" s="185"/>
    </row>
    <row r="2908" spans="4:4" x14ac:dyDescent="0.2">
      <c r="D2908" s="185"/>
    </row>
    <row r="2909" spans="4:4" x14ac:dyDescent="0.2">
      <c r="D2909" s="185"/>
    </row>
    <row r="2910" spans="4:4" x14ac:dyDescent="0.2">
      <c r="D2910" s="185"/>
    </row>
    <row r="2911" spans="4:4" x14ac:dyDescent="0.2">
      <c r="D2911" s="185"/>
    </row>
    <row r="2912" spans="4:4" x14ac:dyDescent="0.2">
      <c r="D2912" s="185"/>
    </row>
    <row r="2913" spans="4:4" x14ac:dyDescent="0.2">
      <c r="D2913" s="185"/>
    </row>
    <row r="2914" spans="4:4" x14ac:dyDescent="0.2">
      <c r="D2914" s="185"/>
    </row>
    <row r="2915" spans="4:4" x14ac:dyDescent="0.2">
      <c r="D2915" s="185"/>
    </row>
    <row r="2916" spans="4:4" x14ac:dyDescent="0.2">
      <c r="D2916" s="185"/>
    </row>
    <row r="2917" spans="4:4" x14ac:dyDescent="0.2">
      <c r="D2917" s="185"/>
    </row>
    <row r="2918" spans="4:4" x14ac:dyDescent="0.2">
      <c r="D2918" s="185"/>
    </row>
    <row r="2919" spans="4:4" x14ac:dyDescent="0.2">
      <c r="D2919" s="185"/>
    </row>
    <row r="2920" spans="4:4" x14ac:dyDescent="0.2">
      <c r="D2920" s="185"/>
    </row>
    <row r="2921" spans="4:4" x14ac:dyDescent="0.2">
      <c r="D2921" s="185"/>
    </row>
    <row r="2922" spans="4:4" x14ac:dyDescent="0.2">
      <c r="D2922" s="185"/>
    </row>
    <row r="2923" spans="4:4" x14ac:dyDescent="0.2">
      <c r="D2923" s="185"/>
    </row>
    <row r="2924" spans="4:4" x14ac:dyDescent="0.2">
      <c r="D2924" s="185"/>
    </row>
    <row r="2925" spans="4:4" x14ac:dyDescent="0.2">
      <c r="D2925" s="185"/>
    </row>
    <row r="2926" spans="4:4" x14ac:dyDescent="0.2">
      <c r="D2926" s="185"/>
    </row>
    <row r="2927" spans="4:4" x14ac:dyDescent="0.2">
      <c r="D2927" s="185"/>
    </row>
    <row r="2928" spans="4:4" x14ac:dyDescent="0.2">
      <c r="D2928" s="185"/>
    </row>
    <row r="2929" spans="4:4" x14ac:dyDescent="0.2">
      <c r="D2929" s="185"/>
    </row>
    <row r="2930" spans="4:4" x14ac:dyDescent="0.2">
      <c r="D2930" s="185"/>
    </row>
    <row r="2931" spans="4:4" x14ac:dyDescent="0.2">
      <c r="D2931" s="185"/>
    </row>
    <row r="2932" spans="4:4" x14ac:dyDescent="0.2">
      <c r="D2932" s="185"/>
    </row>
    <row r="2933" spans="4:4" x14ac:dyDescent="0.2">
      <c r="D2933" s="185"/>
    </row>
    <row r="2934" spans="4:4" x14ac:dyDescent="0.2">
      <c r="D2934" s="185"/>
    </row>
    <row r="2935" spans="4:4" x14ac:dyDescent="0.2">
      <c r="D2935" s="185"/>
    </row>
    <row r="2936" spans="4:4" x14ac:dyDescent="0.2">
      <c r="D2936" s="185"/>
    </row>
    <row r="2937" spans="4:4" x14ac:dyDescent="0.2">
      <c r="D2937" s="185"/>
    </row>
    <row r="2938" spans="4:4" x14ac:dyDescent="0.2">
      <c r="D2938" s="185"/>
    </row>
    <row r="2939" spans="4:4" x14ac:dyDescent="0.2">
      <c r="D2939" s="185"/>
    </row>
    <row r="2940" spans="4:4" x14ac:dyDescent="0.2">
      <c r="D2940" s="185"/>
    </row>
    <row r="2941" spans="4:4" x14ac:dyDescent="0.2">
      <c r="D2941" s="185"/>
    </row>
    <row r="2942" spans="4:4" x14ac:dyDescent="0.2">
      <c r="D2942" s="185"/>
    </row>
    <row r="2943" spans="4:4" x14ac:dyDescent="0.2">
      <c r="D2943" s="185"/>
    </row>
    <row r="2944" spans="4:4" x14ac:dyDescent="0.2">
      <c r="D2944" s="185"/>
    </row>
    <row r="2945" spans="4:4" x14ac:dyDescent="0.2">
      <c r="D2945" s="185"/>
    </row>
    <row r="2946" spans="4:4" x14ac:dyDescent="0.2">
      <c r="D2946" s="185"/>
    </row>
    <row r="2947" spans="4:4" x14ac:dyDescent="0.2">
      <c r="D2947" s="185"/>
    </row>
    <row r="2948" spans="4:4" x14ac:dyDescent="0.2">
      <c r="D2948" s="185"/>
    </row>
    <row r="2949" spans="4:4" x14ac:dyDescent="0.2">
      <c r="D2949" s="185"/>
    </row>
    <row r="2950" spans="4:4" x14ac:dyDescent="0.2">
      <c r="D2950" s="185"/>
    </row>
    <row r="2951" spans="4:4" x14ac:dyDescent="0.2">
      <c r="D2951" s="185"/>
    </row>
    <row r="2952" spans="4:4" x14ac:dyDescent="0.2">
      <c r="D2952" s="185"/>
    </row>
    <row r="2953" spans="4:4" x14ac:dyDescent="0.2">
      <c r="D2953" s="185"/>
    </row>
    <row r="2954" spans="4:4" x14ac:dyDescent="0.2">
      <c r="D2954" s="185"/>
    </row>
    <row r="2955" spans="4:4" x14ac:dyDescent="0.2">
      <c r="D2955" s="185"/>
    </row>
    <row r="2956" spans="4:4" x14ac:dyDescent="0.2">
      <c r="D2956" s="185"/>
    </row>
    <row r="2957" spans="4:4" x14ac:dyDescent="0.2">
      <c r="D2957" s="185"/>
    </row>
    <row r="2958" spans="4:4" x14ac:dyDescent="0.2">
      <c r="D2958" s="185"/>
    </row>
    <row r="2959" spans="4:4" x14ac:dyDescent="0.2">
      <c r="D2959" s="185"/>
    </row>
    <row r="2960" spans="4:4" x14ac:dyDescent="0.2">
      <c r="D2960" s="185"/>
    </row>
    <row r="2961" spans="4:4" x14ac:dyDescent="0.2">
      <c r="D2961" s="185"/>
    </row>
    <row r="2962" spans="4:4" x14ac:dyDescent="0.2">
      <c r="D2962" s="185"/>
    </row>
    <row r="2963" spans="4:4" x14ac:dyDescent="0.2">
      <c r="D2963" s="185"/>
    </row>
    <row r="2964" spans="4:4" x14ac:dyDescent="0.2">
      <c r="D2964" s="185"/>
    </row>
    <row r="2965" spans="4:4" x14ac:dyDescent="0.2">
      <c r="D2965" s="185"/>
    </row>
    <row r="2966" spans="4:4" x14ac:dyDescent="0.2">
      <c r="D2966" s="185"/>
    </row>
    <row r="2967" spans="4:4" x14ac:dyDescent="0.2">
      <c r="D2967" s="185"/>
    </row>
    <row r="2968" spans="4:4" x14ac:dyDescent="0.2">
      <c r="D2968" s="185"/>
    </row>
    <row r="2969" spans="4:4" x14ac:dyDescent="0.2">
      <c r="D2969" s="185"/>
    </row>
    <row r="2970" spans="4:4" x14ac:dyDescent="0.2">
      <c r="D2970" s="185"/>
    </row>
    <row r="2971" spans="4:4" x14ac:dyDescent="0.2">
      <c r="D2971" s="185"/>
    </row>
    <row r="2972" spans="4:4" x14ac:dyDescent="0.2">
      <c r="D2972" s="185"/>
    </row>
    <row r="2973" spans="4:4" x14ac:dyDescent="0.2">
      <c r="D2973" s="185"/>
    </row>
    <row r="2974" spans="4:4" x14ac:dyDescent="0.2">
      <c r="D2974" s="185"/>
    </row>
    <row r="2975" spans="4:4" x14ac:dyDescent="0.2">
      <c r="D2975" s="185"/>
    </row>
    <row r="2976" spans="4:4" x14ac:dyDescent="0.2">
      <c r="D2976" s="185"/>
    </row>
    <row r="2977" spans="4:4" x14ac:dyDescent="0.2">
      <c r="D2977" s="185"/>
    </row>
    <row r="2978" spans="4:4" x14ac:dyDescent="0.2">
      <c r="D2978" s="185"/>
    </row>
    <row r="2979" spans="4:4" x14ac:dyDescent="0.2">
      <c r="D2979" s="185"/>
    </row>
    <row r="2980" spans="4:4" x14ac:dyDescent="0.2">
      <c r="D2980" s="185"/>
    </row>
    <row r="2981" spans="4:4" x14ac:dyDescent="0.2">
      <c r="D2981" s="185"/>
    </row>
    <row r="2982" spans="4:4" x14ac:dyDescent="0.2">
      <c r="D2982" s="185"/>
    </row>
    <row r="2983" spans="4:4" x14ac:dyDescent="0.2">
      <c r="D2983" s="185"/>
    </row>
    <row r="2984" spans="4:4" x14ac:dyDescent="0.2">
      <c r="D2984" s="185"/>
    </row>
    <row r="2985" spans="4:4" x14ac:dyDescent="0.2">
      <c r="D2985" s="185"/>
    </row>
    <row r="2986" spans="4:4" x14ac:dyDescent="0.2">
      <c r="D2986" s="185"/>
    </row>
    <row r="2987" spans="4:4" x14ac:dyDescent="0.2">
      <c r="D2987" s="185"/>
    </row>
    <row r="2988" spans="4:4" x14ac:dyDescent="0.2">
      <c r="D2988" s="185"/>
    </row>
    <row r="2989" spans="4:4" x14ac:dyDescent="0.2">
      <c r="D2989" s="185"/>
    </row>
    <row r="2990" spans="4:4" x14ac:dyDescent="0.2">
      <c r="D2990" s="185"/>
    </row>
    <row r="2991" spans="4:4" x14ac:dyDescent="0.2">
      <c r="D2991" s="185"/>
    </row>
    <row r="2992" spans="4:4" x14ac:dyDescent="0.2">
      <c r="D2992" s="185"/>
    </row>
    <row r="2993" spans="4:4" x14ac:dyDescent="0.2">
      <c r="D2993" s="185"/>
    </row>
    <row r="2994" spans="4:4" x14ac:dyDescent="0.2">
      <c r="D2994" s="185"/>
    </row>
    <row r="2995" spans="4:4" x14ac:dyDescent="0.2">
      <c r="D2995" s="185"/>
    </row>
    <row r="2996" spans="4:4" x14ac:dyDescent="0.2">
      <c r="D2996" s="185"/>
    </row>
    <row r="2997" spans="4:4" x14ac:dyDescent="0.2">
      <c r="D2997" s="185"/>
    </row>
    <row r="2998" spans="4:4" x14ac:dyDescent="0.2">
      <c r="D2998" s="185"/>
    </row>
    <row r="2999" spans="4:4" x14ac:dyDescent="0.2">
      <c r="D2999" s="185"/>
    </row>
    <row r="3000" spans="4:4" x14ac:dyDescent="0.2">
      <c r="D3000" s="185"/>
    </row>
    <row r="3001" spans="4:4" x14ac:dyDescent="0.2">
      <c r="D3001" s="185"/>
    </row>
    <row r="3002" spans="4:4" x14ac:dyDescent="0.2">
      <c r="D3002" s="185"/>
    </row>
    <row r="3003" spans="4:4" x14ac:dyDescent="0.2">
      <c r="D3003" s="185"/>
    </row>
    <row r="3004" spans="4:4" x14ac:dyDescent="0.2">
      <c r="D3004" s="185"/>
    </row>
    <row r="3005" spans="4:4" x14ac:dyDescent="0.2">
      <c r="D3005" s="185"/>
    </row>
    <row r="3006" spans="4:4" x14ac:dyDescent="0.2">
      <c r="D3006" s="185"/>
    </row>
    <row r="3007" spans="4:4" x14ac:dyDescent="0.2">
      <c r="D3007" s="185"/>
    </row>
    <row r="3008" spans="4:4" x14ac:dyDescent="0.2">
      <c r="D3008" s="185"/>
    </row>
    <row r="3009" spans="4:4" x14ac:dyDescent="0.2">
      <c r="D3009" s="185"/>
    </row>
    <row r="3010" spans="4:4" x14ac:dyDescent="0.2">
      <c r="D3010" s="185"/>
    </row>
    <row r="3011" spans="4:4" x14ac:dyDescent="0.2">
      <c r="D3011" s="185"/>
    </row>
    <row r="3012" spans="4:4" x14ac:dyDescent="0.2">
      <c r="D3012" s="185"/>
    </row>
    <row r="3013" spans="4:4" x14ac:dyDescent="0.2">
      <c r="D3013" s="185"/>
    </row>
    <row r="3014" spans="4:4" x14ac:dyDescent="0.2">
      <c r="D3014" s="185"/>
    </row>
    <row r="3015" spans="4:4" x14ac:dyDescent="0.2">
      <c r="D3015" s="185"/>
    </row>
    <row r="3016" spans="4:4" x14ac:dyDescent="0.2">
      <c r="D3016" s="185"/>
    </row>
    <row r="3017" spans="4:4" x14ac:dyDescent="0.2">
      <c r="D3017" s="185"/>
    </row>
    <row r="3018" spans="4:4" x14ac:dyDescent="0.2">
      <c r="D3018" s="185"/>
    </row>
    <row r="3019" spans="4:4" x14ac:dyDescent="0.2">
      <c r="D3019" s="185"/>
    </row>
    <row r="3020" spans="4:4" x14ac:dyDescent="0.2">
      <c r="D3020" s="185"/>
    </row>
    <row r="3021" spans="4:4" x14ac:dyDescent="0.2">
      <c r="D3021" s="185"/>
    </row>
    <row r="3022" spans="4:4" x14ac:dyDescent="0.2">
      <c r="D3022" s="185"/>
    </row>
    <row r="3023" spans="4:4" x14ac:dyDescent="0.2">
      <c r="D3023" s="185"/>
    </row>
    <row r="3024" spans="4:4" x14ac:dyDescent="0.2">
      <c r="D3024" s="185"/>
    </row>
    <row r="3025" spans="4:4" x14ac:dyDescent="0.2">
      <c r="D3025" s="185"/>
    </row>
    <row r="3026" spans="4:4" x14ac:dyDescent="0.2">
      <c r="D3026" s="185"/>
    </row>
    <row r="3027" spans="4:4" x14ac:dyDescent="0.2">
      <c r="D3027" s="185"/>
    </row>
    <row r="3028" spans="4:4" x14ac:dyDescent="0.2">
      <c r="D3028" s="185"/>
    </row>
    <row r="3029" spans="4:4" x14ac:dyDescent="0.2">
      <c r="D3029" s="185"/>
    </row>
    <row r="3030" spans="4:4" x14ac:dyDescent="0.2">
      <c r="D3030" s="185"/>
    </row>
    <row r="3031" spans="4:4" x14ac:dyDescent="0.2">
      <c r="D3031" s="185"/>
    </row>
    <row r="3032" spans="4:4" x14ac:dyDescent="0.2">
      <c r="D3032" s="185"/>
    </row>
    <row r="3033" spans="4:4" x14ac:dyDescent="0.2">
      <c r="D3033" s="185"/>
    </row>
    <row r="3034" spans="4:4" x14ac:dyDescent="0.2">
      <c r="D3034" s="185"/>
    </row>
    <row r="3035" spans="4:4" x14ac:dyDescent="0.2">
      <c r="D3035" s="185"/>
    </row>
    <row r="3036" spans="4:4" x14ac:dyDescent="0.2">
      <c r="D3036" s="185"/>
    </row>
    <row r="3037" spans="4:4" x14ac:dyDescent="0.2">
      <c r="D3037" s="185"/>
    </row>
    <row r="3038" spans="4:4" x14ac:dyDescent="0.2">
      <c r="D3038" s="185"/>
    </row>
    <row r="3039" spans="4:4" x14ac:dyDescent="0.2">
      <c r="D3039" s="185"/>
    </row>
    <row r="3040" spans="4:4" x14ac:dyDescent="0.2">
      <c r="D3040" s="185"/>
    </row>
    <row r="3041" spans="4:4" x14ac:dyDescent="0.2">
      <c r="D3041" s="185"/>
    </row>
    <row r="3042" spans="4:4" x14ac:dyDescent="0.2">
      <c r="D3042" s="185"/>
    </row>
    <row r="3043" spans="4:4" x14ac:dyDescent="0.2">
      <c r="D3043" s="185"/>
    </row>
    <row r="3044" spans="4:4" x14ac:dyDescent="0.2">
      <c r="D3044" s="185"/>
    </row>
    <row r="3045" spans="4:4" x14ac:dyDescent="0.2">
      <c r="D3045" s="185"/>
    </row>
    <row r="3046" spans="4:4" x14ac:dyDescent="0.2">
      <c r="D3046" s="185"/>
    </row>
    <row r="3047" spans="4:4" x14ac:dyDescent="0.2">
      <c r="D3047" s="185"/>
    </row>
    <row r="3048" spans="4:4" x14ac:dyDescent="0.2">
      <c r="D3048" s="185"/>
    </row>
    <row r="3049" spans="4:4" x14ac:dyDescent="0.2">
      <c r="D3049" s="185"/>
    </row>
    <row r="3050" spans="4:4" x14ac:dyDescent="0.2">
      <c r="D3050" s="185"/>
    </row>
    <row r="3051" spans="4:4" x14ac:dyDescent="0.2">
      <c r="D3051" s="185"/>
    </row>
    <row r="3052" spans="4:4" x14ac:dyDescent="0.2">
      <c r="D3052" s="185"/>
    </row>
    <row r="3053" spans="4:4" x14ac:dyDescent="0.2">
      <c r="D3053" s="185"/>
    </row>
    <row r="3054" spans="4:4" x14ac:dyDescent="0.2">
      <c r="D3054" s="185"/>
    </row>
    <row r="3055" spans="4:4" x14ac:dyDescent="0.2">
      <c r="D3055" s="185"/>
    </row>
    <row r="3056" spans="4:4" x14ac:dyDescent="0.2">
      <c r="D3056" s="185"/>
    </row>
    <row r="3057" spans="4:4" x14ac:dyDescent="0.2">
      <c r="D3057" s="185"/>
    </row>
    <row r="3058" spans="4:4" x14ac:dyDescent="0.2">
      <c r="D3058" s="185"/>
    </row>
    <row r="3059" spans="4:4" x14ac:dyDescent="0.2">
      <c r="D3059" s="185"/>
    </row>
    <row r="3060" spans="4:4" x14ac:dyDescent="0.2">
      <c r="D3060" s="185"/>
    </row>
    <row r="3061" spans="4:4" x14ac:dyDescent="0.2">
      <c r="D3061" s="185"/>
    </row>
    <row r="3062" spans="4:4" x14ac:dyDescent="0.2">
      <c r="D3062" s="185"/>
    </row>
    <row r="3063" spans="4:4" x14ac:dyDescent="0.2">
      <c r="D3063" s="185"/>
    </row>
    <row r="3064" spans="4:4" x14ac:dyDescent="0.2">
      <c r="D3064" s="185"/>
    </row>
    <row r="3065" spans="4:4" x14ac:dyDescent="0.2">
      <c r="D3065" s="185"/>
    </row>
    <row r="3066" spans="4:4" x14ac:dyDescent="0.2">
      <c r="D3066" s="185"/>
    </row>
    <row r="3067" spans="4:4" x14ac:dyDescent="0.2">
      <c r="D3067" s="185"/>
    </row>
    <row r="3068" spans="4:4" x14ac:dyDescent="0.2">
      <c r="D3068" s="185"/>
    </row>
    <row r="3069" spans="4:4" x14ac:dyDescent="0.2">
      <c r="D3069" s="185"/>
    </row>
    <row r="3070" spans="4:4" x14ac:dyDescent="0.2">
      <c r="D3070" s="185"/>
    </row>
    <row r="3071" spans="4:4" x14ac:dyDescent="0.2">
      <c r="D3071" s="185"/>
    </row>
    <row r="3072" spans="4:4" x14ac:dyDescent="0.2">
      <c r="D3072" s="185"/>
    </row>
    <row r="3073" spans="4:4" x14ac:dyDescent="0.2">
      <c r="D3073" s="185"/>
    </row>
    <row r="3074" spans="4:4" x14ac:dyDescent="0.2">
      <c r="D3074" s="185"/>
    </row>
    <row r="3075" spans="4:4" x14ac:dyDescent="0.2">
      <c r="D3075" s="185"/>
    </row>
    <row r="3076" spans="4:4" x14ac:dyDescent="0.2">
      <c r="D3076" s="185"/>
    </row>
    <row r="3077" spans="4:4" x14ac:dyDescent="0.2">
      <c r="D3077" s="185"/>
    </row>
    <row r="3078" spans="4:4" x14ac:dyDescent="0.2">
      <c r="D3078" s="185"/>
    </row>
    <row r="3079" spans="4:4" x14ac:dyDescent="0.2">
      <c r="D3079" s="185"/>
    </row>
    <row r="3080" spans="4:4" x14ac:dyDescent="0.2">
      <c r="D3080" s="185"/>
    </row>
    <row r="3081" spans="4:4" x14ac:dyDescent="0.2">
      <c r="D3081" s="185"/>
    </row>
    <row r="3082" spans="4:4" x14ac:dyDescent="0.2">
      <c r="D3082" s="185"/>
    </row>
    <row r="3083" spans="4:4" x14ac:dyDescent="0.2">
      <c r="D3083" s="185"/>
    </row>
    <row r="3084" spans="4:4" x14ac:dyDescent="0.2">
      <c r="D3084" s="185"/>
    </row>
    <row r="3085" spans="4:4" x14ac:dyDescent="0.2">
      <c r="D3085" s="185"/>
    </row>
    <row r="3086" spans="4:4" x14ac:dyDescent="0.2">
      <c r="D3086" s="185"/>
    </row>
    <row r="3087" spans="4:4" x14ac:dyDescent="0.2">
      <c r="D3087" s="185"/>
    </row>
    <row r="3088" spans="4:4" x14ac:dyDescent="0.2">
      <c r="D3088" s="185"/>
    </row>
    <row r="3089" spans="4:4" x14ac:dyDescent="0.2">
      <c r="D3089" s="185"/>
    </row>
    <row r="3090" spans="4:4" x14ac:dyDescent="0.2">
      <c r="D3090" s="185"/>
    </row>
    <row r="3091" spans="4:4" x14ac:dyDescent="0.2">
      <c r="D3091" s="185"/>
    </row>
    <row r="3092" spans="4:4" x14ac:dyDescent="0.2">
      <c r="D3092" s="185"/>
    </row>
    <row r="3093" spans="4:4" x14ac:dyDescent="0.2">
      <c r="D3093" s="185"/>
    </row>
    <row r="3094" spans="4:4" x14ac:dyDescent="0.2">
      <c r="D3094" s="185"/>
    </row>
    <row r="3095" spans="4:4" x14ac:dyDescent="0.2">
      <c r="D3095" s="185"/>
    </row>
    <row r="3096" spans="4:4" x14ac:dyDescent="0.2">
      <c r="D3096" s="185"/>
    </row>
    <row r="3097" spans="4:4" x14ac:dyDescent="0.2">
      <c r="D3097" s="185"/>
    </row>
    <row r="3098" spans="4:4" x14ac:dyDescent="0.2">
      <c r="D3098" s="185"/>
    </row>
    <row r="3099" spans="4:4" x14ac:dyDescent="0.2">
      <c r="D3099" s="185"/>
    </row>
    <row r="3100" spans="4:4" x14ac:dyDescent="0.2">
      <c r="D3100" s="185"/>
    </row>
    <row r="3101" spans="4:4" x14ac:dyDescent="0.2">
      <c r="D3101" s="185"/>
    </row>
    <row r="3102" spans="4:4" x14ac:dyDescent="0.2">
      <c r="D3102" s="185"/>
    </row>
    <row r="3103" spans="4:4" x14ac:dyDescent="0.2">
      <c r="D3103" s="185"/>
    </row>
    <row r="3104" spans="4:4" x14ac:dyDescent="0.2">
      <c r="D3104" s="185"/>
    </row>
    <row r="3105" spans="4:4" x14ac:dyDescent="0.2">
      <c r="D3105" s="185"/>
    </row>
    <row r="3106" spans="4:4" x14ac:dyDescent="0.2">
      <c r="D3106" s="185"/>
    </row>
    <row r="3107" spans="4:4" x14ac:dyDescent="0.2">
      <c r="D3107" s="185"/>
    </row>
    <row r="3108" spans="4:4" x14ac:dyDescent="0.2">
      <c r="D3108" s="185"/>
    </row>
    <row r="3109" spans="4:4" x14ac:dyDescent="0.2">
      <c r="D3109" s="185"/>
    </row>
    <row r="3110" spans="4:4" x14ac:dyDescent="0.2">
      <c r="D3110" s="185"/>
    </row>
    <row r="3111" spans="4:4" x14ac:dyDescent="0.2">
      <c r="D3111" s="185"/>
    </row>
    <row r="3112" spans="4:4" x14ac:dyDescent="0.2">
      <c r="D3112" s="185"/>
    </row>
    <row r="3113" spans="4:4" x14ac:dyDescent="0.2">
      <c r="D3113" s="185"/>
    </row>
    <row r="3114" spans="4:4" x14ac:dyDescent="0.2">
      <c r="D3114" s="185"/>
    </row>
    <row r="3115" spans="4:4" x14ac:dyDescent="0.2">
      <c r="D3115" s="185"/>
    </row>
    <row r="3116" spans="4:4" x14ac:dyDescent="0.2">
      <c r="D3116" s="185"/>
    </row>
    <row r="3117" spans="4:4" x14ac:dyDescent="0.2">
      <c r="D3117" s="185"/>
    </row>
    <row r="3118" spans="4:4" x14ac:dyDescent="0.2">
      <c r="D3118" s="185"/>
    </row>
    <row r="3119" spans="4:4" x14ac:dyDescent="0.2">
      <c r="D3119" s="185"/>
    </row>
    <row r="3120" spans="4:4" x14ac:dyDescent="0.2">
      <c r="D3120" s="185"/>
    </row>
    <row r="3121" spans="4:4" x14ac:dyDescent="0.2">
      <c r="D3121" s="185"/>
    </row>
    <row r="3122" spans="4:4" x14ac:dyDescent="0.2">
      <c r="D3122" s="185"/>
    </row>
    <row r="3123" spans="4:4" x14ac:dyDescent="0.2">
      <c r="D3123" s="185"/>
    </row>
    <row r="3124" spans="4:4" x14ac:dyDescent="0.2">
      <c r="D3124" s="185"/>
    </row>
    <row r="3125" spans="4:4" x14ac:dyDescent="0.2">
      <c r="D3125" s="185"/>
    </row>
    <row r="3126" spans="4:4" x14ac:dyDescent="0.2">
      <c r="D3126" s="185"/>
    </row>
    <row r="3127" spans="4:4" x14ac:dyDescent="0.2">
      <c r="D3127" s="185"/>
    </row>
    <row r="3128" spans="4:4" x14ac:dyDescent="0.2">
      <c r="D3128" s="185"/>
    </row>
    <row r="3129" spans="4:4" x14ac:dyDescent="0.2">
      <c r="D3129" s="185"/>
    </row>
    <row r="3130" spans="4:4" x14ac:dyDescent="0.2">
      <c r="D3130" s="185"/>
    </row>
    <row r="3131" spans="4:4" x14ac:dyDescent="0.2">
      <c r="D3131" s="185"/>
    </row>
    <row r="3132" spans="4:4" x14ac:dyDescent="0.2">
      <c r="D3132" s="185"/>
    </row>
    <row r="3133" spans="4:4" x14ac:dyDescent="0.2">
      <c r="D3133" s="185"/>
    </row>
    <row r="3134" spans="4:4" x14ac:dyDescent="0.2">
      <c r="D3134" s="185"/>
    </row>
    <row r="3135" spans="4:4" x14ac:dyDescent="0.2">
      <c r="D3135" s="185"/>
    </row>
    <row r="3136" spans="4:4" x14ac:dyDescent="0.2">
      <c r="D3136" s="185"/>
    </row>
    <row r="3137" spans="4:4" x14ac:dyDescent="0.2">
      <c r="D3137" s="185"/>
    </row>
    <row r="3138" spans="4:4" x14ac:dyDescent="0.2">
      <c r="D3138" s="185"/>
    </row>
    <row r="3139" spans="4:4" x14ac:dyDescent="0.2">
      <c r="D3139" s="185"/>
    </row>
    <row r="3140" spans="4:4" x14ac:dyDescent="0.2">
      <c r="D3140" s="185"/>
    </row>
    <row r="3141" spans="4:4" x14ac:dyDescent="0.2">
      <c r="D3141" s="185"/>
    </row>
    <row r="3142" spans="4:4" x14ac:dyDescent="0.2">
      <c r="D3142" s="185"/>
    </row>
    <row r="3143" spans="4:4" x14ac:dyDescent="0.2">
      <c r="D3143" s="185"/>
    </row>
    <row r="3144" spans="4:4" x14ac:dyDescent="0.2">
      <c r="D3144" s="185"/>
    </row>
    <row r="3145" spans="4:4" x14ac:dyDescent="0.2">
      <c r="D3145" s="185"/>
    </row>
    <row r="3146" spans="4:4" x14ac:dyDescent="0.2">
      <c r="D3146" s="185"/>
    </row>
    <row r="3147" spans="4:4" x14ac:dyDescent="0.2">
      <c r="D3147" s="185"/>
    </row>
    <row r="3148" spans="4:4" x14ac:dyDescent="0.2">
      <c r="D3148" s="185"/>
    </row>
    <row r="3149" spans="4:4" x14ac:dyDescent="0.2">
      <c r="D3149" s="185"/>
    </row>
    <row r="3150" spans="4:4" x14ac:dyDescent="0.2">
      <c r="D3150" s="185"/>
    </row>
    <row r="3151" spans="4:4" x14ac:dyDescent="0.2">
      <c r="D3151" s="185"/>
    </row>
    <row r="3152" spans="4:4" x14ac:dyDescent="0.2">
      <c r="D3152" s="185"/>
    </row>
    <row r="3153" spans="4:4" x14ac:dyDescent="0.2">
      <c r="D3153" s="185"/>
    </row>
    <row r="3154" spans="4:4" x14ac:dyDescent="0.2">
      <c r="D3154" s="185"/>
    </row>
    <row r="3155" spans="4:4" x14ac:dyDescent="0.2">
      <c r="D3155" s="185"/>
    </row>
    <row r="3156" spans="4:4" x14ac:dyDescent="0.2">
      <c r="D3156" s="185"/>
    </row>
    <row r="3157" spans="4:4" x14ac:dyDescent="0.2">
      <c r="D3157" s="185"/>
    </row>
    <row r="3158" spans="4:4" x14ac:dyDescent="0.2">
      <c r="D3158" s="185"/>
    </row>
    <row r="3159" spans="4:4" x14ac:dyDescent="0.2">
      <c r="D3159" s="185"/>
    </row>
    <row r="3160" spans="4:4" x14ac:dyDescent="0.2">
      <c r="D3160" s="185"/>
    </row>
    <row r="3161" spans="4:4" x14ac:dyDescent="0.2">
      <c r="D3161" s="185"/>
    </row>
    <row r="3162" spans="4:4" x14ac:dyDescent="0.2">
      <c r="D3162" s="185"/>
    </row>
    <row r="3163" spans="4:4" x14ac:dyDescent="0.2">
      <c r="D3163" s="185"/>
    </row>
    <row r="3164" spans="4:4" x14ac:dyDescent="0.2">
      <c r="D3164" s="185"/>
    </row>
    <row r="3165" spans="4:4" x14ac:dyDescent="0.2">
      <c r="D3165" s="185"/>
    </row>
    <row r="3166" spans="4:4" x14ac:dyDescent="0.2">
      <c r="D3166" s="185"/>
    </row>
    <row r="3167" spans="4:4" x14ac:dyDescent="0.2">
      <c r="D3167" s="185"/>
    </row>
    <row r="3168" spans="4:4" x14ac:dyDescent="0.2">
      <c r="D3168" s="185"/>
    </row>
    <row r="3169" spans="4:4" x14ac:dyDescent="0.2">
      <c r="D3169" s="185"/>
    </row>
    <row r="3170" spans="4:4" x14ac:dyDescent="0.2">
      <c r="D3170" s="185"/>
    </row>
    <row r="3171" spans="4:4" x14ac:dyDescent="0.2">
      <c r="D3171" s="185"/>
    </row>
    <row r="3172" spans="4:4" x14ac:dyDescent="0.2">
      <c r="D3172" s="185"/>
    </row>
    <row r="3173" spans="4:4" x14ac:dyDescent="0.2">
      <c r="D3173" s="185"/>
    </row>
    <row r="3174" spans="4:4" x14ac:dyDescent="0.2">
      <c r="D3174" s="185"/>
    </row>
    <row r="3175" spans="4:4" x14ac:dyDescent="0.2">
      <c r="D3175" s="185"/>
    </row>
    <row r="3176" spans="4:4" x14ac:dyDescent="0.2">
      <c r="D3176" s="185"/>
    </row>
    <row r="3177" spans="4:4" x14ac:dyDescent="0.2">
      <c r="D3177" s="185"/>
    </row>
    <row r="3178" spans="4:4" x14ac:dyDescent="0.2">
      <c r="D3178" s="185"/>
    </row>
    <row r="3179" spans="4:4" x14ac:dyDescent="0.2">
      <c r="D3179" s="185"/>
    </row>
    <row r="3180" spans="4:4" x14ac:dyDescent="0.2">
      <c r="D3180" s="185"/>
    </row>
    <row r="3181" spans="4:4" x14ac:dyDescent="0.2">
      <c r="D3181" s="185"/>
    </row>
    <row r="3182" spans="4:4" x14ac:dyDescent="0.2">
      <c r="D3182" s="185"/>
    </row>
    <row r="3183" spans="4:4" x14ac:dyDescent="0.2">
      <c r="D3183" s="185"/>
    </row>
    <row r="3184" spans="4:4" x14ac:dyDescent="0.2">
      <c r="D3184" s="185"/>
    </row>
    <row r="3185" spans="4:4" x14ac:dyDescent="0.2">
      <c r="D3185" s="185"/>
    </row>
    <row r="3186" spans="4:4" x14ac:dyDescent="0.2">
      <c r="D3186" s="185"/>
    </row>
    <row r="3187" spans="4:4" x14ac:dyDescent="0.2">
      <c r="D3187" s="185"/>
    </row>
    <row r="3188" spans="4:4" x14ac:dyDescent="0.2">
      <c r="D3188" s="185"/>
    </row>
    <row r="3189" spans="4:4" x14ac:dyDescent="0.2">
      <c r="D3189" s="185"/>
    </row>
    <row r="3190" spans="4:4" x14ac:dyDescent="0.2">
      <c r="D3190" s="185"/>
    </row>
    <row r="3191" spans="4:4" x14ac:dyDescent="0.2">
      <c r="D3191" s="185"/>
    </row>
    <row r="3192" spans="4:4" x14ac:dyDescent="0.2">
      <c r="D3192" s="185"/>
    </row>
    <row r="3193" spans="4:4" x14ac:dyDescent="0.2">
      <c r="D3193" s="185"/>
    </row>
    <row r="3194" spans="4:4" x14ac:dyDescent="0.2">
      <c r="D3194" s="185"/>
    </row>
    <row r="3195" spans="4:4" x14ac:dyDescent="0.2">
      <c r="D3195" s="185"/>
    </row>
    <row r="3196" spans="4:4" x14ac:dyDescent="0.2">
      <c r="D3196" s="185"/>
    </row>
    <row r="3197" spans="4:4" x14ac:dyDescent="0.2">
      <c r="D3197" s="185"/>
    </row>
    <row r="3198" spans="4:4" x14ac:dyDescent="0.2">
      <c r="D3198" s="185"/>
    </row>
    <row r="3199" spans="4:4" x14ac:dyDescent="0.2">
      <c r="D3199" s="185"/>
    </row>
    <row r="3200" spans="4:4" x14ac:dyDescent="0.2">
      <c r="D3200" s="185"/>
    </row>
    <row r="3201" spans="4:4" x14ac:dyDescent="0.2">
      <c r="D3201" s="185"/>
    </row>
    <row r="3202" spans="4:4" x14ac:dyDescent="0.2">
      <c r="D3202" s="185"/>
    </row>
    <row r="3203" spans="4:4" x14ac:dyDescent="0.2">
      <c r="D3203" s="185"/>
    </row>
    <row r="3204" spans="4:4" x14ac:dyDescent="0.2">
      <c r="D3204" s="185"/>
    </row>
    <row r="3205" spans="4:4" x14ac:dyDescent="0.2">
      <c r="D3205" s="185"/>
    </row>
    <row r="3206" spans="4:4" x14ac:dyDescent="0.2">
      <c r="D3206" s="185"/>
    </row>
    <row r="3207" spans="4:4" x14ac:dyDescent="0.2">
      <c r="D3207" s="185"/>
    </row>
    <row r="3208" spans="4:4" x14ac:dyDescent="0.2">
      <c r="D3208" s="185"/>
    </row>
    <row r="3209" spans="4:4" x14ac:dyDescent="0.2">
      <c r="D3209" s="185"/>
    </row>
    <row r="3210" spans="4:4" x14ac:dyDescent="0.2">
      <c r="D3210" s="185"/>
    </row>
    <row r="3211" spans="4:4" x14ac:dyDescent="0.2">
      <c r="D3211" s="185"/>
    </row>
    <row r="3212" spans="4:4" x14ac:dyDescent="0.2">
      <c r="D3212" s="185"/>
    </row>
    <row r="3213" spans="4:4" x14ac:dyDescent="0.2">
      <c r="D3213" s="185"/>
    </row>
    <row r="3214" spans="4:4" x14ac:dyDescent="0.2">
      <c r="D3214" s="185"/>
    </row>
    <row r="3215" spans="4:4" x14ac:dyDescent="0.2">
      <c r="D3215" s="185"/>
    </row>
    <row r="3216" spans="4:4" x14ac:dyDescent="0.2">
      <c r="D3216" s="185"/>
    </row>
    <row r="3217" spans="4:4" x14ac:dyDescent="0.2">
      <c r="D3217" s="185"/>
    </row>
    <row r="3218" spans="4:4" x14ac:dyDescent="0.2">
      <c r="D3218" s="185"/>
    </row>
    <row r="3219" spans="4:4" x14ac:dyDescent="0.2">
      <c r="D3219" s="185"/>
    </row>
    <row r="3220" spans="4:4" x14ac:dyDescent="0.2">
      <c r="D3220" s="185"/>
    </row>
    <row r="3221" spans="4:4" x14ac:dyDescent="0.2">
      <c r="D3221" s="185"/>
    </row>
    <row r="3222" spans="4:4" x14ac:dyDescent="0.2">
      <c r="D3222" s="185"/>
    </row>
    <row r="3223" spans="4:4" x14ac:dyDescent="0.2">
      <c r="D3223" s="185"/>
    </row>
    <row r="3224" spans="4:4" x14ac:dyDescent="0.2">
      <c r="D3224" s="185"/>
    </row>
    <row r="3225" spans="4:4" x14ac:dyDescent="0.2">
      <c r="D3225" s="185"/>
    </row>
    <row r="3226" spans="4:4" x14ac:dyDescent="0.2">
      <c r="D3226" s="185"/>
    </row>
    <row r="3227" spans="4:4" x14ac:dyDescent="0.2">
      <c r="D3227" s="185"/>
    </row>
    <row r="3228" spans="4:4" x14ac:dyDescent="0.2">
      <c r="D3228" s="185"/>
    </row>
    <row r="3229" spans="4:4" x14ac:dyDescent="0.2">
      <c r="D3229" s="185"/>
    </row>
    <row r="3230" spans="4:4" x14ac:dyDescent="0.2">
      <c r="D3230" s="185"/>
    </row>
    <row r="3231" spans="4:4" x14ac:dyDescent="0.2">
      <c r="D3231" s="185"/>
    </row>
    <row r="3232" spans="4:4" x14ac:dyDescent="0.2">
      <c r="D3232" s="185"/>
    </row>
    <row r="3233" spans="4:4" x14ac:dyDescent="0.2">
      <c r="D3233" s="185"/>
    </row>
    <row r="3234" spans="4:4" x14ac:dyDescent="0.2">
      <c r="D3234" s="185"/>
    </row>
    <row r="3235" spans="4:4" x14ac:dyDescent="0.2">
      <c r="D3235" s="185"/>
    </row>
    <row r="3236" spans="4:4" x14ac:dyDescent="0.2">
      <c r="D3236" s="185"/>
    </row>
    <row r="3237" spans="4:4" x14ac:dyDescent="0.2">
      <c r="D3237" s="185"/>
    </row>
    <row r="3238" spans="4:4" x14ac:dyDescent="0.2">
      <c r="D3238" s="185"/>
    </row>
    <row r="3239" spans="4:4" x14ac:dyDescent="0.2">
      <c r="D3239" s="185"/>
    </row>
    <row r="3240" spans="4:4" x14ac:dyDescent="0.2">
      <c r="D3240" s="185"/>
    </row>
    <row r="3241" spans="4:4" x14ac:dyDescent="0.2">
      <c r="D3241" s="185"/>
    </row>
    <row r="3242" spans="4:4" x14ac:dyDescent="0.2">
      <c r="D3242" s="185"/>
    </row>
    <row r="3243" spans="4:4" x14ac:dyDescent="0.2">
      <c r="D3243" s="185"/>
    </row>
    <row r="3244" spans="4:4" x14ac:dyDescent="0.2">
      <c r="D3244" s="185"/>
    </row>
    <row r="3245" spans="4:4" x14ac:dyDescent="0.2">
      <c r="D3245" s="185"/>
    </row>
    <row r="3246" spans="4:4" x14ac:dyDescent="0.2">
      <c r="D3246" s="185"/>
    </row>
    <row r="3247" spans="4:4" x14ac:dyDescent="0.2">
      <c r="D3247" s="185"/>
    </row>
    <row r="3248" spans="4:4" x14ac:dyDescent="0.2">
      <c r="D3248" s="185"/>
    </row>
    <row r="3249" spans="4:4" x14ac:dyDescent="0.2">
      <c r="D3249" s="185"/>
    </row>
    <row r="3250" spans="4:4" x14ac:dyDescent="0.2">
      <c r="D3250" s="185"/>
    </row>
    <row r="3251" spans="4:4" x14ac:dyDescent="0.2">
      <c r="D3251" s="185"/>
    </row>
    <row r="3252" spans="4:4" x14ac:dyDescent="0.2">
      <c r="D3252" s="185"/>
    </row>
    <row r="3253" spans="4:4" x14ac:dyDescent="0.2">
      <c r="D3253" s="185"/>
    </row>
    <row r="3254" spans="4:4" x14ac:dyDescent="0.2">
      <c r="D3254" s="185"/>
    </row>
    <row r="3255" spans="4:4" x14ac:dyDescent="0.2">
      <c r="D3255" s="185"/>
    </row>
    <row r="3256" spans="4:4" x14ac:dyDescent="0.2">
      <c r="D3256" s="185"/>
    </row>
    <row r="3257" spans="4:4" x14ac:dyDescent="0.2">
      <c r="D3257" s="185"/>
    </row>
    <row r="3258" spans="4:4" x14ac:dyDescent="0.2">
      <c r="D3258" s="185"/>
    </row>
    <row r="3259" spans="4:4" x14ac:dyDescent="0.2">
      <c r="D3259" s="185"/>
    </row>
    <row r="3260" spans="4:4" x14ac:dyDescent="0.2">
      <c r="D3260" s="185"/>
    </row>
    <row r="3261" spans="4:4" x14ac:dyDescent="0.2">
      <c r="D3261" s="185"/>
    </row>
    <row r="3262" spans="4:4" x14ac:dyDescent="0.2">
      <c r="D3262" s="185"/>
    </row>
    <row r="3263" spans="4:4" x14ac:dyDescent="0.2">
      <c r="D3263" s="185"/>
    </row>
    <row r="3264" spans="4:4" x14ac:dyDescent="0.2">
      <c r="D3264" s="185"/>
    </row>
    <row r="3265" spans="4:4" x14ac:dyDescent="0.2">
      <c r="D3265" s="185"/>
    </row>
    <row r="3266" spans="4:4" x14ac:dyDescent="0.2">
      <c r="D3266" s="185"/>
    </row>
    <row r="3267" spans="4:4" x14ac:dyDescent="0.2">
      <c r="D3267" s="185"/>
    </row>
    <row r="3268" spans="4:4" x14ac:dyDescent="0.2">
      <c r="D3268" s="185"/>
    </row>
    <row r="3269" spans="4:4" x14ac:dyDescent="0.2">
      <c r="D3269" s="185"/>
    </row>
    <row r="3270" spans="4:4" x14ac:dyDescent="0.2">
      <c r="D3270" s="185"/>
    </row>
    <row r="3271" spans="4:4" x14ac:dyDescent="0.2">
      <c r="D3271" s="185"/>
    </row>
    <row r="3272" spans="4:4" x14ac:dyDescent="0.2">
      <c r="D3272" s="185"/>
    </row>
    <row r="3273" spans="4:4" x14ac:dyDescent="0.2">
      <c r="D3273" s="185"/>
    </row>
    <row r="3274" spans="4:4" x14ac:dyDescent="0.2">
      <c r="D3274" s="185"/>
    </row>
    <row r="3275" spans="4:4" x14ac:dyDescent="0.2">
      <c r="D3275" s="185"/>
    </row>
    <row r="3276" spans="4:4" x14ac:dyDescent="0.2">
      <c r="D3276" s="185"/>
    </row>
    <row r="3277" spans="4:4" x14ac:dyDescent="0.2">
      <c r="D3277" s="185"/>
    </row>
    <row r="3278" spans="4:4" x14ac:dyDescent="0.2">
      <c r="D3278" s="185"/>
    </row>
    <row r="3279" spans="4:4" x14ac:dyDescent="0.2">
      <c r="D3279" s="185"/>
    </row>
    <row r="3280" spans="4:4" x14ac:dyDescent="0.2">
      <c r="D3280" s="185"/>
    </row>
    <row r="3281" spans="4:4" x14ac:dyDescent="0.2">
      <c r="D3281" s="185"/>
    </row>
    <row r="3282" spans="4:4" x14ac:dyDescent="0.2">
      <c r="D3282" s="185"/>
    </row>
    <row r="3283" spans="4:4" x14ac:dyDescent="0.2">
      <c r="D3283" s="185"/>
    </row>
    <row r="3284" spans="4:4" x14ac:dyDescent="0.2">
      <c r="D3284" s="185"/>
    </row>
    <row r="3285" spans="4:4" x14ac:dyDescent="0.2">
      <c r="D3285" s="185"/>
    </row>
    <row r="3286" spans="4:4" x14ac:dyDescent="0.2">
      <c r="D3286" s="185"/>
    </row>
    <row r="3287" spans="4:4" x14ac:dyDescent="0.2">
      <c r="D3287" s="185"/>
    </row>
    <row r="3288" spans="4:4" x14ac:dyDescent="0.2">
      <c r="D3288" s="185"/>
    </row>
    <row r="3289" spans="4:4" x14ac:dyDescent="0.2">
      <c r="D3289" s="185"/>
    </row>
    <row r="3290" spans="4:4" x14ac:dyDescent="0.2">
      <c r="D3290" s="185"/>
    </row>
    <row r="3291" spans="4:4" x14ac:dyDescent="0.2">
      <c r="D3291" s="185"/>
    </row>
    <row r="3292" spans="4:4" x14ac:dyDescent="0.2">
      <c r="D3292" s="185"/>
    </row>
    <row r="3293" spans="4:4" x14ac:dyDescent="0.2">
      <c r="D3293" s="185"/>
    </row>
    <row r="3294" spans="4:4" x14ac:dyDescent="0.2">
      <c r="D3294" s="185"/>
    </row>
    <row r="3295" spans="4:4" x14ac:dyDescent="0.2">
      <c r="D3295" s="185"/>
    </row>
    <row r="3296" spans="4:4" x14ac:dyDescent="0.2">
      <c r="D3296" s="185"/>
    </row>
    <row r="3297" spans="4:4" x14ac:dyDescent="0.2">
      <c r="D3297" s="185"/>
    </row>
    <row r="3298" spans="4:4" x14ac:dyDescent="0.2">
      <c r="D3298" s="185"/>
    </row>
    <row r="3299" spans="4:4" x14ac:dyDescent="0.2">
      <c r="D3299" s="185"/>
    </row>
    <row r="3300" spans="4:4" x14ac:dyDescent="0.2">
      <c r="D3300" s="185"/>
    </row>
    <row r="3301" spans="4:4" x14ac:dyDescent="0.2">
      <c r="D3301" s="185"/>
    </row>
    <row r="3302" spans="4:4" x14ac:dyDescent="0.2">
      <c r="D3302" s="185"/>
    </row>
    <row r="3303" spans="4:4" x14ac:dyDescent="0.2">
      <c r="D3303" s="185"/>
    </row>
    <row r="3304" spans="4:4" x14ac:dyDescent="0.2">
      <c r="D3304" s="185"/>
    </row>
    <row r="3305" spans="4:4" x14ac:dyDescent="0.2">
      <c r="D3305" s="185"/>
    </row>
    <row r="3306" spans="4:4" x14ac:dyDescent="0.2">
      <c r="D3306" s="185"/>
    </row>
    <row r="3307" spans="4:4" x14ac:dyDescent="0.2">
      <c r="D3307" s="185"/>
    </row>
    <row r="3308" spans="4:4" x14ac:dyDescent="0.2">
      <c r="D3308" s="185"/>
    </row>
    <row r="3309" spans="4:4" x14ac:dyDescent="0.2">
      <c r="D3309" s="185"/>
    </row>
    <row r="3310" spans="4:4" x14ac:dyDescent="0.2">
      <c r="D3310" s="185"/>
    </row>
    <row r="3311" spans="4:4" x14ac:dyDescent="0.2">
      <c r="D3311" s="185"/>
    </row>
    <row r="3312" spans="4:4" x14ac:dyDescent="0.2">
      <c r="D3312" s="185"/>
    </row>
    <row r="3313" spans="4:4" x14ac:dyDescent="0.2">
      <c r="D3313" s="185"/>
    </row>
    <row r="3314" spans="4:4" x14ac:dyDescent="0.2">
      <c r="D3314" s="185"/>
    </row>
    <row r="3315" spans="4:4" x14ac:dyDescent="0.2">
      <c r="D3315" s="185"/>
    </row>
    <row r="3316" spans="4:4" x14ac:dyDescent="0.2">
      <c r="D3316" s="185"/>
    </row>
    <row r="3317" spans="4:4" x14ac:dyDescent="0.2">
      <c r="D3317" s="185"/>
    </row>
    <row r="3318" spans="4:4" x14ac:dyDescent="0.2">
      <c r="D3318" s="185"/>
    </row>
    <row r="3319" spans="4:4" x14ac:dyDescent="0.2">
      <c r="D3319" s="185"/>
    </row>
    <row r="3320" spans="4:4" x14ac:dyDescent="0.2">
      <c r="D3320" s="185"/>
    </row>
    <row r="3321" spans="4:4" x14ac:dyDescent="0.2">
      <c r="D3321" s="185"/>
    </row>
    <row r="3322" spans="4:4" x14ac:dyDescent="0.2">
      <c r="D3322" s="185"/>
    </row>
    <row r="3323" spans="4:4" x14ac:dyDescent="0.2">
      <c r="D3323" s="185"/>
    </row>
    <row r="3324" spans="4:4" x14ac:dyDescent="0.2">
      <c r="D3324" s="185"/>
    </row>
    <row r="3325" spans="4:4" x14ac:dyDescent="0.2">
      <c r="D3325" s="185"/>
    </row>
    <row r="3326" spans="4:4" x14ac:dyDescent="0.2">
      <c r="D3326" s="185"/>
    </row>
    <row r="3327" spans="4:4" x14ac:dyDescent="0.2">
      <c r="D3327" s="185"/>
    </row>
    <row r="3328" spans="4:4" x14ac:dyDescent="0.2">
      <c r="D3328" s="185"/>
    </row>
    <row r="3329" spans="4:4" x14ac:dyDescent="0.2">
      <c r="D3329" s="185"/>
    </row>
    <row r="3330" spans="4:4" x14ac:dyDescent="0.2">
      <c r="D3330" s="185"/>
    </row>
    <row r="3331" spans="4:4" x14ac:dyDescent="0.2">
      <c r="D3331" s="185"/>
    </row>
    <row r="3332" spans="4:4" x14ac:dyDescent="0.2">
      <c r="D3332" s="185"/>
    </row>
    <row r="3333" spans="4:4" x14ac:dyDescent="0.2">
      <c r="D3333" s="185"/>
    </row>
    <row r="3334" spans="4:4" x14ac:dyDescent="0.2">
      <c r="D3334" s="185"/>
    </row>
    <row r="3335" spans="4:4" x14ac:dyDescent="0.2">
      <c r="D3335" s="185"/>
    </row>
    <row r="3336" spans="4:4" x14ac:dyDescent="0.2">
      <c r="D3336" s="185"/>
    </row>
    <row r="3337" spans="4:4" x14ac:dyDescent="0.2">
      <c r="D3337" s="185"/>
    </row>
    <row r="3338" spans="4:4" x14ac:dyDescent="0.2">
      <c r="D3338" s="185"/>
    </row>
    <row r="3339" spans="4:4" x14ac:dyDescent="0.2">
      <c r="D3339" s="185"/>
    </row>
    <row r="3340" spans="4:4" x14ac:dyDescent="0.2">
      <c r="D3340" s="185"/>
    </row>
    <row r="3341" spans="4:4" x14ac:dyDescent="0.2">
      <c r="D3341" s="185"/>
    </row>
    <row r="3342" spans="4:4" x14ac:dyDescent="0.2">
      <c r="D3342" s="185"/>
    </row>
    <row r="3343" spans="4:4" x14ac:dyDescent="0.2">
      <c r="D3343" s="185"/>
    </row>
    <row r="3344" spans="4:4" x14ac:dyDescent="0.2">
      <c r="D3344" s="185"/>
    </row>
    <row r="3345" spans="4:4" x14ac:dyDescent="0.2">
      <c r="D3345" s="185"/>
    </row>
    <row r="3346" spans="4:4" x14ac:dyDescent="0.2">
      <c r="D3346" s="185"/>
    </row>
    <row r="3347" spans="4:4" x14ac:dyDescent="0.2">
      <c r="D3347" s="185"/>
    </row>
    <row r="3348" spans="4:4" x14ac:dyDescent="0.2">
      <c r="D3348" s="185"/>
    </row>
    <row r="3349" spans="4:4" x14ac:dyDescent="0.2">
      <c r="D3349" s="185"/>
    </row>
    <row r="3350" spans="4:4" x14ac:dyDescent="0.2">
      <c r="D3350" s="185"/>
    </row>
    <row r="3351" spans="4:4" x14ac:dyDescent="0.2">
      <c r="D3351" s="185"/>
    </row>
    <row r="3352" spans="4:4" x14ac:dyDescent="0.2">
      <c r="D3352" s="185"/>
    </row>
    <row r="3353" spans="4:4" x14ac:dyDescent="0.2">
      <c r="D3353" s="185"/>
    </row>
    <row r="3354" spans="4:4" x14ac:dyDescent="0.2">
      <c r="D3354" s="185"/>
    </row>
    <row r="3355" spans="4:4" x14ac:dyDescent="0.2">
      <c r="D3355" s="185"/>
    </row>
    <row r="3356" spans="4:4" x14ac:dyDescent="0.2">
      <c r="D3356" s="185"/>
    </row>
    <row r="3357" spans="4:4" x14ac:dyDescent="0.2">
      <c r="D3357" s="185"/>
    </row>
    <row r="3358" spans="4:4" x14ac:dyDescent="0.2">
      <c r="D3358" s="185"/>
    </row>
    <row r="3359" spans="4:4" x14ac:dyDescent="0.2">
      <c r="D3359" s="185"/>
    </row>
    <row r="3360" spans="4:4" x14ac:dyDescent="0.2">
      <c r="D3360" s="185"/>
    </row>
    <row r="3361" spans="4:4" x14ac:dyDescent="0.2">
      <c r="D3361" s="185"/>
    </row>
    <row r="3362" spans="4:4" x14ac:dyDescent="0.2">
      <c r="D3362" s="185"/>
    </row>
    <row r="3363" spans="4:4" x14ac:dyDescent="0.2">
      <c r="D3363" s="185"/>
    </row>
    <row r="3364" spans="4:4" x14ac:dyDescent="0.2">
      <c r="D3364" s="185"/>
    </row>
    <row r="3365" spans="4:4" x14ac:dyDescent="0.2">
      <c r="D3365" s="185"/>
    </row>
    <row r="3366" spans="4:4" x14ac:dyDescent="0.2">
      <c r="D3366" s="185"/>
    </row>
    <row r="3367" spans="4:4" x14ac:dyDescent="0.2">
      <c r="D3367" s="185"/>
    </row>
    <row r="3368" spans="4:4" x14ac:dyDescent="0.2">
      <c r="D3368" s="185"/>
    </row>
    <row r="3369" spans="4:4" x14ac:dyDescent="0.2">
      <c r="D3369" s="185"/>
    </row>
    <row r="3370" spans="4:4" x14ac:dyDescent="0.2">
      <c r="D3370" s="185"/>
    </row>
    <row r="3371" spans="4:4" x14ac:dyDescent="0.2">
      <c r="D3371" s="185"/>
    </row>
    <row r="3372" spans="4:4" x14ac:dyDescent="0.2">
      <c r="D3372" s="185"/>
    </row>
    <row r="3373" spans="4:4" x14ac:dyDescent="0.2">
      <c r="D3373" s="185"/>
    </row>
    <row r="3374" spans="4:4" x14ac:dyDescent="0.2">
      <c r="D3374" s="185"/>
    </row>
    <row r="3375" spans="4:4" x14ac:dyDescent="0.2">
      <c r="D3375" s="185"/>
    </row>
    <row r="3376" spans="4:4" x14ac:dyDescent="0.2">
      <c r="D3376" s="185"/>
    </row>
    <row r="3377" spans="4:4" x14ac:dyDescent="0.2">
      <c r="D3377" s="185"/>
    </row>
    <row r="3378" spans="4:4" x14ac:dyDescent="0.2">
      <c r="D3378" s="185"/>
    </row>
    <row r="3379" spans="4:4" x14ac:dyDescent="0.2">
      <c r="D3379" s="185"/>
    </row>
    <row r="3380" spans="4:4" x14ac:dyDescent="0.2">
      <c r="D3380" s="185"/>
    </row>
    <row r="3381" spans="4:4" x14ac:dyDescent="0.2">
      <c r="D3381" s="185"/>
    </row>
    <row r="3382" spans="4:4" x14ac:dyDescent="0.2">
      <c r="D3382" s="185"/>
    </row>
    <row r="3383" spans="4:4" x14ac:dyDescent="0.2">
      <c r="D3383" s="185"/>
    </row>
    <row r="3384" spans="4:4" x14ac:dyDescent="0.2">
      <c r="D3384" s="185"/>
    </row>
    <row r="3385" spans="4:4" x14ac:dyDescent="0.2">
      <c r="D3385" s="185"/>
    </row>
    <row r="3386" spans="4:4" x14ac:dyDescent="0.2">
      <c r="D3386" s="185"/>
    </row>
    <row r="3387" spans="4:4" x14ac:dyDescent="0.2">
      <c r="D3387" s="185"/>
    </row>
    <row r="3388" spans="4:4" x14ac:dyDescent="0.2">
      <c r="D3388" s="185"/>
    </row>
    <row r="3389" spans="4:4" x14ac:dyDescent="0.2">
      <c r="D3389" s="185"/>
    </row>
    <row r="3390" spans="4:4" x14ac:dyDescent="0.2">
      <c r="D3390" s="185"/>
    </row>
    <row r="3391" spans="4:4" x14ac:dyDescent="0.2">
      <c r="D3391" s="185"/>
    </row>
    <row r="3392" spans="4:4" x14ac:dyDescent="0.2">
      <c r="D3392" s="185"/>
    </row>
    <row r="3393" spans="4:4" x14ac:dyDescent="0.2">
      <c r="D3393" s="185"/>
    </row>
    <row r="3394" spans="4:4" x14ac:dyDescent="0.2">
      <c r="D3394" s="185"/>
    </row>
    <row r="3395" spans="4:4" x14ac:dyDescent="0.2">
      <c r="D3395" s="185"/>
    </row>
    <row r="3396" spans="4:4" x14ac:dyDescent="0.2">
      <c r="D3396" s="185"/>
    </row>
    <row r="3397" spans="4:4" x14ac:dyDescent="0.2">
      <c r="D3397" s="185"/>
    </row>
    <row r="3398" spans="4:4" x14ac:dyDescent="0.2">
      <c r="D3398" s="185"/>
    </row>
    <row r="3399" spans="4:4" x14ac:dyDescent="0.2">
      <c r="D3399" s="185"/>
    </row>
    <row r="3400" spans="4:4" x14ac:dyDescent="0.2">
      <c r="D3400" s="185"/>
    </row>
    <row r="3401" spans="4:4" x14ac:dyDescent="0.2">
      <c r="D3401" s="185"/>
    </row>
    <row r="3402" spans="4:4" x14ac:dyDescent="0.2">
      <c r="D3402" s="185"/>
    </row>
    <row r="3403" spans="4:4" x14ac:dyDescent="0.2">
      <c r="D3403" s="185"/>
    </row>
    <row r="3404" spans="4:4" x14ac:dyDescent="0.2">
      <c r="D3404" s="185"/>
    </row>
    <row r="3405" spans="4:4" x14ac:dyDescent="0.2">
      <c r="D3405" s="185"/>
    </row>
    <row r="3406" spans="4:4" x14ac:dyDescent="0.2">
      <c r="D3406" s="185"/>
    </row>
    <row r="3407" spans="4:4" x14ac:dyDescent="0.2">
      <c r="D3407" s="185"/>
    </row>
    <row r="3408" spans="4:4" x14ac:dyDescent="0.2">
      <c r="D3408" s="185"/>
    </row>
    <row r="3409" spans="4:4" x14ac:dyDescent="0.2">
      <c r="D3409" s="185"/>
    </row>
    <row r="3410" spans="4:4" x14ac:dyDescent="0.2">
      <c r="D3410" s="185"/>
    </row>
    <row r="3411" spans="4:4" x14ac:dyDescent="0.2">
      <c r="D3411" s="185"/>
    </row>
    <row r="3412" spans="4:4" x14ac:dyDescent="0.2">
      <c r="D3412" s="185"/>
    </row>
    <row r="3413" spans="4:4" x14ac:dyDescent="0.2">
      <c r="D3413" s="185"/>
    </row>
    <row r="3414" spans="4:4" x14ac:dyDescent="0.2">
      <c r="D3414" s="185"/>
    </row>
    <row r="3415" spans="4:4" x14ac:dyDescent="0.2">
      <c r="D3415" s="185"/>
    </row>
    <row r="3416" spans="4:4" x14ac:dyDescent="0.2">
      <c r="D3416" s="185"/>
    </row>
    <row r="3417" spans="4:4" x14ac:dyDescent="0.2">
      <c r="D3417" s="185"/>
    </row>
    <row r="3418" spans="4:4" x14ac:dyDescent="0.2">
      <c r="D3418" s="185"/>
    </row>
    <row r="3419" spans="4:4" x14ac:dyDescent="0.2">
      <c r="D3419" s="185"/>
    </row>
    <row r="3420" spans="4:4" x14ac:dyDescent="0.2">
      <c r="D3420" s="185"/>
    </row>
    <row r="3421" spans="4:4" x14ac:dyDescent="0.2">
      <c r="D3421" s="185"/>
    </row>
    <row r="3422" spans="4:4" x14ac:dyDescent="0.2">
      <c r="D3422" s="185"/>
    </row>
    <row r="3423" spans="4:4" x14ac:dyDescent="0.2">
      <c r="D3423" s="185"/>
    </row>
    <row r="3424" spans="4:4" x14ac:dyDescent="0.2">
      <c r="D3424" s="185"/>
    </row>
    <row r="3425" spans="4:4" x14ac:dyDescent="0.2">
      <c r="D3425" s="185"/>
    </row>
    <row r="3426" spans="4:4" x14ac:dyDescent="0.2">
      <c r="D3426" s="185"/>
    </row>
    <row r="3427" spans="4:4" x14ac:dyDescent="0.2">
      <c r="D3427" s="185"/>
    </row>
    <row r="3428" spans="4:4" x14ac:dyDescent="0.2">
      <c r="D3428" s="185"/>
    </row>
    <row r="3429" spans="4:4" x14ac:dyDescent="0.2">
      <c r="D3429" s="185"/>
    </row>
    <row r="3430" spans="4:4" x14ac:dyDescent="0.2">
      <c r="D3430" s="185"/>
    </row>
    <row r="3431" spans="4:4" x14ac:dyDescent="0.2">
      <c r="D3431" s="185"/>
    </row>
    <row r="3432" spans="4:4" x14ac:dyDescent="0.2">
      <c r="D3432" s="185"/>
    </row>
    <row r="3433" spans="4:4" x14ac:dyDescent="0.2">
      <c r="D3433" s="185"/>
    </row>
    <row r="3434" spans="4:4" x14ac:dyDescent="0.2">
      <c r="D3434" s="185"/>
    </row>
    <row r="3435" spans="4:4" x14ac:dyDescent="0.2">
      <c r="D3435" s="185"/>
    </row>
    <row r="3436" spans="4:4" x14ac:dyDescent="0.2">
      <c r="D3436" s="185"/>
    </row>
    <row r="3437" spans="4:4" x14ac:dyDescent="0.2">
      <c r="D3437" s="185"/>
    </row>
    <row r="3438" spans="4:4" x14ac:dyDescent="0.2">
      <c r="D3438" s="185"/>
    </row>
    <row r="3439" spans="4:4" x14ac:dyDescent="0.2">
      <c r="D3439" s="185"/>
    </row>
    <row r="3440" spans="4:4" x14ac:dyDescent="0.2">
      <c r="D3440" s="185"/>
    </row>
    <row r="3441" spans="4:4" x14ac:dyDescent="0.2">
      <c r="D3441" s="185"/>
    </row>
    <row r="3442" spans="4:4" x14ac:dyDescent="0.2">
      <c r="D3442" s="185"/>
    </row>
    <row r="3443" spans="4:4" x14ac:dyDescent="0.2">
      <c r="D3443" s="185"/>
    </row>
    <row r="3444" spans="4:4" x14ac:dyDescent="0.2">
      <c r="D3444" s="185"/>
    </row>
    <row r="3445" spans="4:4" x14ac:dyDescent="0.2">
      <c r="D3445" s="185"/>
    </row>
    <row r="3446" spans="4:4" x14ac:dyDescent="0.2">
      <c r="D3446" s="185"/>
    </row>
    <row r="3447" spans="4:4" x14ac:dyDescent="0.2">
      <c r="D3447" s="185"/>
    </row>
    <row r="3448" spans="4:4" x14ac:dyDescent="0.2">
      <c r="D3448" s="185"/>
    </row>
    <row r="3449" spans="4:4" x14ac:dyDescent="0.2">
      <c r="D3449" s="185"/>
    </row>
    <row r="3450" spans="4:4" x14ac:dyDescent="0.2">
      <c r="D3450" s="185"/>
    </row>
    <row r="3451" spans="4:4" x14ac:dyDescent="0.2">
      <c r="D3451" s="185"/>
    </row>
    <row r="3452" spans="4:4" x14ac:dyDescent="0.2">
      <c r="D3452" s="185"/>
    </row>
    <row r="3453" spans="4:4" x14ac:dyDescent="0.2">
      <c r="D3453" s="185"/>
    </row>
    <row r="3454" spans="4:4" x14ac:dyDescent="0.2">
      <c r="D3454" s="185"/>
    </row>
    <row r="3455" spans="4:4" x14ac:dyDescent="0.2">
      <c r="D3455" s="185"/>
    </row>
    <row r="3456" spans="4:4" x14ac:dyDescent="0.2">
      <c r="D3456" s="185"/>
    </row>
    <row r="3457" spans="4:4" x14ac:dyDescent="0.2">
      <c r="D3457" s="185"/>
    </row>
    <row r="3458" spans="4:4" x14ac:dyDescent="0.2">
      <c r="D3458" s="185"/>
    </row>
    <row r="3459" spans="4:4" x14ac:dyDescent="0.2">
      <c r="D3459" s="185"/>
    </row>
    <row r="3460" spans="4:4" x14ac:dyDescent="0.2">
      <c r="D3460" s="185"/>
    </row>
    <row r="3461" spans="4:4" x14ac:dyDescent="0.2">
      <c r="D3461" s="185"/>
    </row>
    <row r="3462" spans="4:4" x14ac:dyDescent="0.2">
      <c r="D3462" s="185"/>
    </row>
    <row r="3463" spans="4:4" x14ac:dyDescent="0.2">
      <c r="D3463" s="185"/>
    </row>
    <row r="3464" spans="4:4" x14ac:dyDescent="0.2">
      <c r="D3464" s="185"/>
    </row>
    <row r="3465" spans="4:4" x14ac:dyDescent="0.2">
      <c r="D3465" s="185"/>
    </row>
    <row r="3466" spans="4:4" x14ac:dyDescent="0.2">
      <c r="D3466" s="185"/>
    </row>
    <row r="3467" spans="4:4" x14ac:dyDescent="0.2">
      <c r="D3467" s="185"/>
    </row>
    <row r="3468" spans="4:4" x14ac:dyDescent="0.2">
      <c r="D3468" s="185"/>
    </row>
    <row r="3469" spans="4:4" x14ac:dyDescent="0.2">
      <c r="D3469" s="185"/>
    </row>
    <row r="3470" spans="4:4" x14ac:dyDescent="0.2">
      <c r="D3470" s="185"/>
    </row>
    <row r="3471" spans="4:4" x14ac:dyDescent="0.2">
      <c r="D3471" s="185"/>
    </row>
    <row r="3472" spans="4:4" x14ac:dyDescent="0.2">
      <c r="D3472" s="185"/>
    </row>
    <row r="3473" spans="4:4" x14ac:dyDescent="0.2">
      <c r="D3473" s="185"/>
    </row>
    <row r="3474" spans="4:4" x14ac:dyDescent="0.2">
      <c r="D3474" s="185"/>
    </row>
    <row r="3475" spans="4:4" x14ac:dyDescent="0.2">
      <c r="D3475" s="185"/>
    </row>
    <row r="3476" spans="4:4" x14ac:dyDescent="0.2">
      <c r="D3476" s="185"/>
    </row>
    <row r="3477" spans="4:4" x14ac:dyDescent="0.2">
      <c r="D3477" s="185"/>
    </row>
    <row r="3478" spans="4:4" x14ac:dyDescent="0.2">
      <c r="D3478" s="185"/>
    </row>
    <row r="3479" spans="4:4" x14ac:dyDescent="0.2">
      <c r="D3479" s="185"/>
    </row>
    <row r="3480" spans="4:4" x14ac:dyDescent="0.2">
      <c r="D3480" s="185"/>
    </row>
    <row r="3481" spans="4:4" x14ac:dyDescent="0.2">
      <c r="D3481" s="185"/>
    </row>
    <row r="3482" spans="4:4" x14ac:dyDescent="0.2">
      <c r="D3482" s="185"/>
    </row>
    <row r="3483" spans="4:4" x14ac:dyDescent="0.2">
      <c r="D3483" s="185"/>
    </row>
    <row r="3484" spans="4:4" x14ac:dyDescent="0.2">
      <c r="D3484" s="185"/>
    </row>
    <row r="3485" spans="4:4" x14ac:dyDescent="0.2">
      <c r="D3485" s="185"/>
    </row>
    <row r="3486" spans="4:4" x14ac:dyDescent="0.2">
      <c r="D3486" s="185"/>
    </row>
    <row r="3487" spans="4:4" x14ac:dyDescent="0.2">
      <c r="D3487" s="185"/>
    </row>
    <row r="3488" spans="4:4" x14ac:dyDescent="0.2">
      <c r="D3488" s="185"/>
    </row>
    <row r="3489" spans="4:4" x14ac:dyDescent="0.2">
      <c r="D3489" s="185"/>
    </row>
    <row r="3490" spans="4:4" x14ac:dyDescent="0.2">
      <c r="D3490" s="185"/>
    </row>
    <row r="3491" spans="4:4" x14ac:dyDescent="0.2">
      <c r="D3491" s="185"/>
    </row>
    <row r="3492" spans="4:4" x14ac:dyDescent="0.2">
      <c r="D3492" s="185"/>
    </row>
    <row r="3493" spans="4:4" x14ac:dyDescent="0.2">
      <c r="D3493" s="185"/>
    </row>
    <row r="3494" spans="4:4" x14ac:dyDescent="0.2">
      <c r="D3494" s="185"/>
    </row>
    <row r="3495" spans="4:4" x14ac:dyDescent="0.2">
      <c r="D3495" s="185"/>
    </row>
    <row r="3496" spans="4:4" x14ac:dyDescent="0.2">
      <c r="D3496" s="185"/>
    </row>
    <row r="3497" spans="4:4" x14ac:dyDescent="0.2">
      <c r="D3497" s="185"/>
    </row>
    <row r="3498" spans="4:4" x14ac:dyDescent="0.2">
      <c r="D3498" s="185"/>
    </row>
    <row r="3499" spans="4:4" x14ac:dyDescent="0.2">
      <c r="D3499" s="185"/>
    </row>
    <row r="3500" spans="4:4" x14ac:dyDescent="0.2">
      <c r="D3500" s="185"/>
    </row>
    <row r="3501" spans="4:4" x14ac:dyDescent="0.2">
      <c r="D3501" s="185"/>
    </row>
    <row r="3502" spans="4:4" x14ac:dyDescent="0.2">
      <c r="D3502" s="185"/>
    </row>
    <row r="3503" spans="4:4" x14ac:dyDescent="0.2">
      <c r="D3503" s="185"/>
    </row>
    <row r="3504" spans="4:4" x14ac:dyDescent="0.2">
      <c r="D3504" s="185"/>
    </row>
    <row r="3505" spans="4:4" x14ac:dyDescent="0.2">
      <c r="D3505" s="185"/>
    </row>
    <row r="3506" spans="4:4" x14ac:dyDescent="0.2">
      <c r="D3506" s="185"/>
    </row>
    <row r="3507" spans="4:4" x14ac:dyDescent="0.2">
      <c r="D3507" s="185"/>
    </row>
    <row r="3508" spans="4:4" x14ac:dyDescent="0.2">
      <c r="D3508" s="185"/>
    </row>
    <row r="3509" spans="4:4" x14ac:dyDescent="0.2">
      <c r="D3509" s="185"/>
    </row>
    <row r="3510" spans="4:4" x14ac:dyDescent="0.2">
      <c r="D3510" s="185"/>
    </row>
    <row r="3511" spans="4:4" x14ac:dyDescent="0.2">
      <c r="D3511" s="185"/>
    </row>
    <row r="3512" spans="4:4" x14ac:dyDescent="0.2">
      <c r="D3512" s="185"/>
    </row>
    <row r="3513" spans="4:4" x14ac:dyDescent="0.2">
      <c r="D3513" s="185"/>
    </row>
    <row r="3514" spans="4:4" x14ac:dyDescent="0.2">
      <c r="D3514" s="185"/>
    </row>
    <row r="3515" spans="4:4" x14ac:dyDescent="0.2">
      <c r="D3515" s="185"/>
    </row>
    <row r="3516" spans="4:4" x14ac:dyDescent="0.2">
      <c r="D3516" s="185"/>
    </row>
    <row r="3517" spans="4:4" x14ac:dyDescent="0.2">
      <c r="D3517" s="185"/>
    </row>
    <row r="3518" spans="4:4" x14ac:dyDescent="0.2">
      <c r="D3518" s="185"/>
    </row>
    <row r="3519" spans="4:4" x14ac:dyDescent="0.2">
      <c r="D3519" s="185"/>
    </row>
    <row r="3520" spans="4:4" x14ac:dyDescent="0.2">
      <c r="D3520" s="185"/>
    </row>
    <row r="3521" spans="4:4" x14ac:dyDescent="0.2">
      <c r="D3521" s="185"/>
    </row>
    <row r="3522" spans="4:4" x14ac:dyDescent="0.2">
      <c r="D3522" s="185"/>
    </row>
    <row r="3523" spans="4:4" x14ac:dyDescent="0.2">
      <c r="D3523" s="185"/>
    </row>
    <row r="3524" spans="4:4" x14ac:dyDescent="0.2">
      <c r="D3524" s="185"/>
    </row>
    <row r="3525" spans="4:4" x14ac:dyDescent="0.2">
      <c r="D3525" s="185"/>
    </row>
    <row r="3526" spans="4:4" x14ac:dyDescent="0.2">
      <c r="D3526" s="185"/>
    </row>
    <row r="3527" spans="4:4" x14ac:dyDescent="0.2">
      <c r="D3527" s="185"/>
    </row>
    <row r="3528" spans="4:4" x14ac:dyDescent="0.2">
      <c r="D3528" s="185"/>
    </row>
    <row r="3529" spans="4:4" x14ac:dyDescent="0.2">
      <c r="D3529" s="185"/>
    </row>
    <row r="3530" spans="4:4" x14ac:dyDescent="0.2">
      <c r="D3530" s="185"/>
    </row>
    <row r="3531" spans="4:4" x14ac:dyDescent="0.2">
      <c r="D3531" s="185"/>
    </row>
    <row r="3532" spans="4:4" x14ac:dyDescent="0.2">
      <c r="D3532" s="185"/>
    </row>
    <row r="3533" spans="4:4" x14ac:dyDescent="0.2">
      <c r="D3533" s="185"/>
    </row>
    <row r="3534" spans="4:4" x14ac:dyDescent="0.2">
      <c r="D3534" s="185"/>
    </row>
    <row r="3535" spans="4:4" x14ac:dyDescent="0.2">
      <c r="D3535" s="185"/>
    </row>
    <row r="3536" spans="4:4" x14ac:dyDescent="0.2">
      <c r="D3536" s="185"/>
    </row>
    <row r="3537" spans="4:4" x14ac:dyDescent="0.2">
      <c r="D3537" s="185"/>
    </row>
    <row r="3538" spans="4:4" x14ac:dyDescent="0.2">
      <c r="D3538" s="185"/>
    </row>
    <row r="3539" spans="4:4" x14ac:dyDescent="0.2">
      <c r="D3539" s="185"/>
    </row>
    <row r="3540" spans="4:4" x14ac:dyDescent="0.2">
      <c r="D3540" s="185"/>
    </row>
    <row r="3541" spans="4:4" x14ac:dyDescent="0.2">
      <c r="D3541" s="185"/>
    </row>
    <row r="3542" spans="4:4" x14ac:dyDescent="0.2">
      <c r="D3542" s="185"/>
    </row>
    <row r="3543" spans="4:4" x14ac:dyDescent="0.2">
      <c r="D3543" s="185"/>
    </row>
    <row r="3544" spans="4:4" x14ac:dyDescent="0.2">
      <c r="D3544" s="185"/>
    </row>
    <row r="3545" spans="4:4" x14ac:dyDescent="0.2">
      <c r="D3545" s="185"/>
    </row>
    <row r="3546" spans="4:4" x14ac:dyDescent="0.2">
      <c r="D3546" s="185"/>
    </row>
    <row r="3547" spans="4:4" x14ac:dyDescent="0.2">
      <c r="D3547" s="185"/>
    </row>
    <row r="3548" spans="4:4" x14ac:dyDescent="0.2">
      <c r="D3548" s="185"/>
    </row>
    <row r="3549" spans="4:4" x14ac:dyDescent="0.2">
      <c r="D3549" s="185"/>
    </row>
    <row r="3550" spans="4:4" x14ac:dyDescent="0.2">
      <c r="D3550" s="185"/>
    </row>
    <row r="3551" spans="4:4" x14ac:dyDescent="0.2">
      <c r="D3551" s="185"/>
    </row>
    <row r="3552" spans="4:4" x14ac:dyDescent="0.2">
      <c r="D3552" s="185"/>
    </row>
    <row r="3553" spans="4:4" x14ac:dyDescent="0.2">
      <c r="D3553" s="185"/>
    </row>
    <row r="3554" spans="4:4" x14ac:dyDescent="0.2">
      <c r="D3554" s="185"/>
    </row>
    <row r="3555" spans="4:4" x14ac:dyDescent="0.2">
      <c r="D3555" s="185"/>
    </row>
    <row r="3556" spans="4:4" x14ac:dyDescent="0.2">
      <c r="D3556" s="185"/>
    </row>
    <row r="3557" spans="4:4" x14ac:dyDescent="0.2">
      <c r="D3557" s="185"/>
    </row>
    <row r="3558" spans="4:4" x14ac:dyDescent="0.2">
      <c r="D3558" s="185"/>
    </row>
    <row r="3559" spans="4:4" x14ac:dyDescent="0.2">
      <c r="D3559" s="185"/>
    </row>
    <row r="3560" spans="4:4" x14ac:dyDescent="0.2">
      <c r="D3560" s="185"/>
    </row>
    <row r="3561" spans="4:4" x14ac:dyDescent="0.2">
      <c r="D3561" s="185"/>
    </row>
    <row r="3562" spans="4:4" x14ac:dyDescent="0.2">
      <c r="D3562" s="185"/>
    </row>
    <row r="3563" spans="4:4" x14ac:dyDescent="0.2">
      <c r="D3563" s="185"/>
    </row>
    <row r="3564" spans="4:4" x14ac:dyDescent="0.2">
      <c r="D3564" s="185"/>
    </row>
    <row r="3565" spans="4:4" x14ac:dyDescent="0.2">
      <c r="D3565" s="185"/>
    </row>
    <row r="3566" spans="4:4" x14ac:dyDescent="0.2">
      <c r="D3566" s="185"/>
    </row>
    <row r="3567" spans="4:4" x14ac:dyDescent="0.2">
      <c r="D3567" s="185"/>
    </row>
    <row r="3568" spans="4:4" x14ac:dyDescent="0.2">
      <c r="D3568" s="185"/>
    </row>
    <row r="3569" spans="4:4" x14ac:dyDescent="0.2">
      <c r="D3569" s="185"/>
    </row>
    <row r="3570" spans="4:4" x14ac:dyDescent="0.2">
      <c r="D3570" s="185"/>
    </row>
    <row r="3571" spans="4:4" x14ac:dyDescent="0.2">
      <c r="D3571" s="185"/>
    </row>
    <row r="3572" spans="4:4" x14ac:dyDescent="0.2">
      <c r="D3572" s="185"/>
    </row>
    <row r="3573" spans="4:4" x14ac:dyDescent="0.2">
      <c r="D3573" s="185"/>
    </row>
    <row r="3574" spans="4:4" x14ac:dyDescent="0.2">
      <c r="D3574" s="185"/>
    </row>
    <row r="3575" spans="4:4" x14ac:dyDescent="0.2">
      <c r="D3575" s="185"/>
    </row>
    <row r="3576" spans="4:4" x14ac:dyDescent="0.2">
      <c r="D3576" s="185"/>
    </row>
    <row r="3577" spans="4:4" x14ac:dyDescent="0.2">
      <c r="D3577" s="185"/>
    </row>
    <row r="3578" spans="4:4" x14ac:dyDescent="0.2">
      <c r="D3578" s="185"/>
    </row>
    <row r="3579" spans="4:4" x14ac:dyDescent="0.2">
      <c r="D3579" s="185"/>
    </row>
    <row r="3580" spans="4:4" x14ac:dyDescent="0.2">
      <c r="D3580" s="185"/>
    </row>
    <row r="3581" spans="4:4" x14ac:dyDescent="0.2">
      <c r="D3581" s="185"/>
    </row>
    <row r="3582" spans="4:4" x14ac:dyDescent="0.2">
      <c r="D3582" s="185"/>
    </row>
    <row r="3583" spans="4:4" x14ac:dyDescent="0.2">
      <c r="D3583" s="185"/>
    </row>
    <row r="3584" spans="4:4" x14ac:dyDescent="0.2">
      <c r="D3584" s="185"/>
    </row>
    <row r="3585" spans="4:4" x14ac:dyDescent="0.2">
      <c r="D3585" s="185"/>
    </row>
    <row r="3586" spans="4:4" x14ac:dyDescent="0.2">
      <c r="D3586" s="185"/>
    </row>
    <row r="3587" spans="4:4" x14ac:dyDescent="0.2">
      <c r="D3587" s="185"/>
    </row>
    <row r="3588" spans="4:4" x14ac:dyDescent="0.2">
      <c r="D3588" s="185"/>
    </row>
    <row r="3589" spans="4:4" x14ac:dyDescent="0.2">
      <c r="D3589" s="185"/>
    </row>
    <row r="3590" spans="4:4" x14ac:dyDescent="0.2">
      <c r="D3590" s="185"/>
    </row>
    <row r="3591" spans="4:4" x14ac:dyDescent="0.2">
      <c r="D3591" s="185"/>
    </row>
    <row r="3592" spans="4:4" x14ac:dyDescent="0.2">
      <c r="D3592" s="185"/>
    </row>
    <row r="3593" spans="4:4" x14ac:dyDescent="0.2">
      <c r="D3593" s="185"/>
    </row>
    <row r="3594" spans="4:4" x14ac:dyDescent="0.2">
      <c r="D3594" s="185"/>
    </row>
    <row r="3595" spans="4:4" x14ac:dyDescent="0.2">
      <c r="D3595" s="185"/>
    </row>
    <row r="3596" spans="4:4" x14ac:dyDescent="0.2">
      <c r="D3596" s="185"/>
    </row>
    <row r="3597" spans="4:4" x14ac:dyDescent="0.2">
      <c r="D3597" s="185"/>
    </row>
    <row r="3598" spans="4:4" x14ac:dyDescent="0.2">
      <c r="D3598" s="185"/>
    </row>
    <row r="3599" spans="4:4" x14ac:dyDescent="0.2">
      <c r="D3599" s="185"/>
    </row>
    <row r="3600" spans="4:4" x14ac:dyDescent="0.2">
      <c r="D3600" s="185"/>
    </row>
    <row r="3601" spans="4:4" x14ac:dyDescent="0.2">
      <c r="D3601" s="185"/>
    </row>
    <row r="3602" spans="4:4" x14ac:dyDescent="0.2">
      <c r="D3602" s="185"/>
    </row>
    <row r="3603" spans="4:4" x14ac:dyDescent="0.2">
      <c r="D3603" s="185"/>
    </row>
    <row r="3604" spans="4:4" x14ac:dyDescent="0.2">
      <c r="D3604" s="185"/>
    </row>
    <row r="3605" spans="4:4" x14ac:dyDescent="0.2">
      <c r="D3605" s="185"/>
    </row>
    <row r="3606" spans="4:4" x14ac:dyDescent="0.2">
      <c r="D3606" s="185"/>
    </row>
    <row r="3607" spans="4:4" x14ac:dyDescent="0.2">
      <c r="D3607" s="185"/>
    </row>
    <row r="3608" spans="4:4" x14ac:dyDescent="0.2">
      <c r="D3608" s="185"/>
    </row>
    <row r="3609" spans="4:4" x14ac:dyDescent="0.2">
      <c r="D3609" s="185"/>
    </row>
    <row r="3610" spans="4:4" x14ac:dyDescent="0.2">
      <c r="D3610" s="185"/>
    </row>
    <row r="3611" spans="4:4" x14ac:dyDescent="0.2">
      <c r="D3611" s="185"/>
    </row>
    <row r="3612" spans="4:4" x14ac:dyDescent="0.2">
      <c r="D3612" s="185"/>
    </row>
    <row r="3613" spans="4:4" x14ac:dyDescent="0.2">
      <c r="D3613" s="185"/>
    </row>
    <row r="3614" spans="4:4" x14ac:dyDescent="0.2">
      <c r="D3614" s="185"/>
    </row>
    <row r="3615" spans="4:4" x14ac:dyDescent="0.2">
      <c r="D3615" s="185"/>
    </row>
    <row r="3616" spans="4:4" x14ac:dyDescent="0.2">
      <c r="D3616" s="185"/>
    </row>
    <row r="3617" spans="4:4" x14ac:dyDescent="0.2">
      <c r="D3617" s="185"/>
    </row>
    <row r="3618" spans="4:4" x14ac:dyDescent="0.2">
      <c r="D3618" s="185"/>
    </row>
    <row r="3619" spans="4:4" x14ac:dyDescent="0.2">
      <c r="D3619" s="185"/>
    </row>
    <row r="3620" spans="4:4" x14ac:dyDescent="0.2">
      <c r="D3620" s="185"/>
    </row>
    <row r="3621" spans="4:4" x14ac:dyDescent="0.2">
      <c r="D3621" s="185"/>
    </row>
    <row r="3622" spans="4:4" x14ac:dyDescent="0.2">
      <c r="D3622" s="185"/>
    </row>
    <row r="3623" spans="4:4" x14ac:dyDescent="0.2">
      <c r="D3623" s="185"/>
    </row>
    <row r="3624" spans="4:4" x14ac:dyDescent="0.2">
      <c r="D3624" s="185"/>
    </row>
    <row r="3625" spans="4:4" x14ac:dyDescent="0.2">
      <c r="D3625" s="185"/>
    </row>
    <row r="3626" spans="4:4" x14ac:dyDescent="0.2">
      <c r="D3626" s="185"/>
    </row>
    <row r="3627" spans="4:4" x14ac:dyDescent="0.2">
      <c r="D3627" s="185"/>
    </row>
    <row r="3628" spans="4:4" x14ac:dyDescent="0.2">
      <c r="D3628" s="185"/>
    </row>
    <row r="3629" spans="4:4" x14ac:dyDescent="0.2">
      <c r="D3629" s="185"/>
    </row>
    <row r="3630" spans="4:4" x14ac:dyDescent="0.2">
      <c r="D3630" s="185"/>
    </row>
    <row r="3631" spans="4:4" x14ac:dyDescent="0.2">
      <c r="D3631" s="185"/>
    </row>
    <row r="3632" spans="4:4" x14ac:dyDescent="0.2">
      <c r="D3632" s="185"/>
    </row>
    <row r="3633" spans="4:4" x14ac:dyDescent="0.2">
      <c r="D3633" s="185"/>
    </row>
    <row r="3634" spans="4:4" x14ac:dyDescent="0.2">
      <c r="D3634" s="185"/>
    </row>
    <row r="3635" spans="4:4" x14ac:dyDescent="0.2">
      <c r="D3635" s="185"/>
    </row>
    <row r="3636" spans="4:4" x14ac:dyDescent="0.2">
      <c r="D3636" s="185"/>
    </row>
    <row r="3637" spans="4:4" x14ac:dyDescent="0.2">
      <c r="D3637" s="185"/>
    </row>
    <row r="3638" spans="4:4" x14ac:dyDescent="0.2">
      <c r="D3638" s="185"/>
    </row>
    <row r="3639" spans="4:4" x14ac:dyDescent="0.2">
      <c r="D3639" s="185"/>
    </row>
    <row r="3640" spans="4:4" x14ac:dyDescent="0.2">
      <c r="D3640" s="185"/>
    </row>
    <row r="3641" spans="4:4" x14ac:dyDescent="0.2">
      <c r="D3641" s="185"/>
    </row>
    <row r="3642" spans="4:4" x14ac:dyDescent="0.2">
      <c r="D3642" s="185"/>
    </row>
    <row r="3643" spans="4:4" x14ac:dyDescent="0.2">
      <c r="D3643" s="185"/>
    </row>
    <row r="3644" spans="4:4" x14ac:dyDescent="0.2">
      <c r="D3644" s="185"/>
    </row>
    <row r="3645" spans="4:4" x14ac:dyDescent="0.2">
      <c r="D3645" s="185"/>
    </row>
    <row r="3646" spans="4:4" x14ac:dyDescent="0.2">
      <c r="D3646" s="185"/>
    </row>
    <row r="3647" spans="4:4" x14ac:dyDescent="0.2">
      <c r="D3647" s="185"/>
    </row>
    <row r="3648" spans="4:4" x14ac:dyDescent="0.2">
      <c r="D3648" s="185"/>
    </row>
    <row r="3649" spans="4:4" x14ac:dyDescent="0.2">
      <c r="D3649" s="185"/>
    </row>
    <row r="3650" spans="4:4" x14ac:dyDescent="0.2">
      <c r="D3650" s="185"/>
    </row>
    <row r="3651" spans="4:4" x14ac:dyDescent="0.2">
      <c r="D3651" s="185"/>
    </row>
    <row r="3652" spans="4:4" x14ac:dyDescent="0.2">
      <c r="D3652" s="185"/>
    </row>
    <row r="3653" spans="4:4" x14ac:dyDescent="0.2">
      <c r="D3653" s="185"/>
    </row>
    <row r="3654" spans="4:4" x14ac:dyDescent="0.2">
      <c r="D3654" s="185"/>
    </row>
    <row r="3655" spans="4:4" x14ac:dyDescent="0.2">
      <c r="D3655" s="185"/>
    </row>
    <row r="3656" spans="4:4" x14ac:dyDescent="0.2">
      <c r="D3656" s="185"/>
    </row>
    <row r="3657" spans="4:4" x14ac:dyDescent="0.2">
      <c r="D3657" s="185"/>
    </row>
    <row r="3658" spans="4:4" x14ac:dyDescent="0.2">
      <c r="D3658" s="185"/>
    </row>
    <row r="3659" spans="4:4" x14ac:dyDescent="0.2">
      <c r="D3659" s="185"/>
    </row>
    <row r="3660" spans="4:4" x14ac:dyDescent="0.2">
      <c r="D3660" s="185"/>
    </row>
    <row r="3661" spans="4:4" x14ac:dyDescent="0.2">
      <c r="D3661" s="185"/>
    </row>
    <row r="3662" spans="4:4" x14ac:dyDescent="0.2">
      <c r="D3662" s="185"/>
    </row>
    <row r="3663" spans="4:4" x14ac:dyDescent="0.2">
      <c r="D3663" s="185"/>
    </row>
    <row r="3664" spans="4:4" x14ac:dyDescent="0.2">
      <c r="D3664" s="185"/>
    </row>
    <row r="3665" spans="4:4" x14ac:dyDescent="0.2">
      <c r="D3665" s="185"/>
    </row>
    <row r="3666" spans="4:4" x14ac:dyDescent="0.2">
      <c r="D3666" s="185"/>
    </row>
    <row r="3667" spans="4:4" x14ac:dyDescent="0.2">
      <c r="D3667" s="185"/>
    </row>
    <row r="3668" spans="4:4" x14ac:dyDescent="0.2">
      <c r="D3668" s="185"/>
    </row>
    <row r="3669" spans="4:4" x14ac:dyDescent="0.2">
      <c r="D3669" s="185"/>
    </row>
    <row r="3670" spans="4:4" x14ac:dyDescent="0.2">
      <c r="D3670" s="185"/>
    </row>
    <row r="3671" spans="4:4" x14ac:dyDescent="0.2">
      <c r="D3671" s="185"/>
    </row>
    <row r="3672" spans="4:4" x14ac:dyDescent="0.2">
      <c r="D3672" s="185"/>
    </row>
    <row r="3673" spans="4:4" x14ac:dyDescent="0.2">
      <c r="D3673" s="185"/>
    </row>
    <row r="3674" spans="4:4" x14ac:dyDescent="0.2">
      <c r="D3674" s="185"/>
    </row>
    <row r="3675" spans="4:4" x14ac:dyDescent="0.2">
      <c r="D3675" s="185"/>
    </row>
    <row r="3676" spans="4:4" x14ac:dyDescent="0.2">
      <c r="D3676" s="185"/>
    </row>
    <row r="3677" spans="4:4" x14ac:dyDescent="0.2">
      <c r="D3677" s="185"/>
    </row>
    <row r="3678" spans="4:4" x14ac:dyDescent="0.2">
      <c r="D3678" s="185"/>
    </row>
    <row r="3679" spans="4:4" x14ac:dyDescent="0.2">
      <c r="D3679" s="185"/>
    </row>
    <row r="3680" spans="4:4" x14ac:dyDescent="0.2">
      <c r="D3680" s="185"/>
    </row>
    <row r="3681" spans="4:4" x14ac:dyDescent="0.2">
      <c r="D3681" s="185"/>
    </row>
    <row r="3682" spans="4:4" x14ac:dyDescent="0.2">
      <c r="D3682" s="185"/>
    </row>
    <row r="3683" spans="4:4" x14ac:dyDescent="0.2">
      <c r="D3683" s="185"/>
    </row>
    <row r="3684" spans="4:4" x14ac:dyDescent="0.2">
      <c r="D3684" s="185"/>
    </row>
    <row r="3685" spans="4:4" x14ac:dyDescent="0.2">
      <c r="D3685" s="185"/>
    </row>
    <row r="3686" spans="4:4" x14ac:dyDescent="0.2">
      <c r="D3686" s="185"/>
    </row>
    <row r="3687" spans="4:4" x14ac:dyDescent="0.2">
      <c r="D3687" s="185"/>
    </row>
    <row r="3688" spans="4:4" x14ac:dyDescent="0.2">
      <c r="D3688" s="185"/>
    </row>
    <row r="3689" spans="4:4" x14ac:dyDescent="0.2">
      <c r="D3689" s="185"/>
    </row>
    <row r="3690" spans="4:4" x14ac:dyDescent="0.2">
      <c r="D3690" s="185"/>
    </row>
    <row r="3691" spans="4:4" x14ac:dyDescent="0.2">
      <c r="D3691" s="185"/>
    </row>
    <row r="3692" spans="4:4" x14ac:dyDescent="0.2">
      <c r="D3692" s="185"/>
    </row>
    <row r="3693" spans="4:4" x14ac:dyDescent="0.2">
      <c r="D3693" s="185"/>
    </row>
    <row r="3694" spans="4:4" x14ac:dyDescent="0.2">
      <c r="D3694" s="185"/>
    </row>
    <row r="3695" spans="4:4" x14ac:dyDescent="0.2">
      <c r="D3695" s="185"/>
    </row>
    <row r="3696" spans="4:4" x14ac:dyDescent="0.2">
      <c r="D3696" s="185"/>
    </row>
    <row r="3697" spans="4:4" x14ac:dyDescent="0.2">
      <c r="D3697" s="185"/>
    </row>
    <row r="3698" spans="4:4" x14ac:dyDescent="0.2">
      <c r="D3698" s="185"/>
    </row>
    <row r="3699" spans="4:4" x14ac:dyDescent="0.2">
      <c r="D3699" s="185"/>
    </row>
    <row r="3700" spans="4:4" x14ac:dyDescent="0.2">
      <c r="D3700" s="185"/>
    </row>
    <row r="3701" spans="4:4" x14ac:dyDescent="0.2">
      <c r="D3701" s="185"/>
    </row>
    <row r="3702" spans="4:4" x14ac:dyDescent="0.2">
      <c r="D3702" s="185"/>
    </row>
    <row r="3703" spans="4:4" x14ac:dyDescent="0.2">
      <c r="D3703" s="185"/>
    </row>
    <row r="3704" spans="4:4" x14ac:dyDescent="0.2">
      <c r="D3704" s="185"/>
    </row>
    <row r="3705" spans="4:4" x14ac:dyDescent="0.2">
      <c r="D3705" s="185"/>
    </row>
    <row r="3706" spans="4:4" x14ac:dyDescent="0.2">
      <c r="D3706" s="185"/>
    </row>
    <row r="3707" spans="4:4" x14ac:dyDescent="0.2">
      <c r="D3707" s="185"/>
    </row>
    <row r="3708" spans="4:4" x14ac:dyDescent="0.2">
      <c r="D3708" s="185"/>
    </row>
    <row r="3709" spans="4:4" x14ac:dyDescent="0.2">
      <c r="D3709" s="185"/>
    </row>
    <row r="3710" spans="4:4" x14ac:dyDescent="0.2">
      <c r="D3710" s="185"/>
    </row>
    <row r="3711" spans="4:4" x14ac:dyDescent="0.2">
      <c r="D3711" s="185"/>
    </row>
    <row r="3712" spans="4:4" x14ac:dyDescent="0.2">
      <c r="D3712" s="185"/>
    </row>
    <row r="3713" spans="4:4" x14ac:dyDescent="0.2">
      <c r="D3713" s="185"/>
    </row>
    <row r="3714" spans="4:4" x14ac:dyDescent="0.2">
      <c r="D3714" s="185"/>
    </row>
    <row r="3715" spans="4:4" x14ac:dyDescent="0.2">
      <c r="D3715" s="185"/>
    </row>
    <row r="3716" spans="4:4" x14ac:dyDescent="0.2">
      <c r="D3716" s="185"/>
    </row>
    <row r="3717" spans="4:4" x14ac:dyDescent="0.2">
      <c r="D3717" s="185"/>
    </row>
    <row r="3718" spans="4:4" x14ac:dyDescent="0.2">
      <c r="D3718" s="185"/>
    </row>
    <row r="3719" spans="4:4" x14ac:dyDescent="0.2">
      <c r="D3719" s="185"/>
    </row>
    <row r="3720" spans="4:4" x14ac:dyDescent="0.2">
      <c r="D3720" s="185"/>
    </row>
    <row r="3721" spans="4:4" x14ac:dyDescent="0.2">
      <c r="D3721" s="185"/>
    </row>
    <row r="3722" spans="4:4" x14ac:dyDescent="0.2">
      <c r="D3722" s="185"/>
    </row>
    <row r="3723" spans="4:4" x14ac:dyDescent="0.2">
      <c r="D3723" s="185"/>
    </row>
    <row r="3724" spans="4:4" x14ac:dyDescent="0.2">
      <c r="D3724" s="185"/>
    </row>
    <row r="3725" spans="4:4" x14ac:dyDescent="0.2">
      <c r="D3725" s="185"/>
    </row>
    <row r="3726" spans="4:4" x14ac:dyDescent="0.2">
      <c r="D3726" s="185"/>
    </row>
    <row r="3727" spans="4:4" x14ac:dyDescent="0.2">
      <c r="D3727" s="185"/>
    </row>
    <row r="3728" spans="4:4" x14ac:dyDescent="0.2">
      <c r="D3728" s="185"/>
    </row>
    <row r="3729" spans="4:4" x14ac:dyDescent="0.2">
      <c r="D3729" s="185"/>
    </row>
    <row r="3730" spans="4:4" x14ac:dyDescent="0.2">
      <c r="D3730" s="185"/>
    </row>
    <row r="3731" spans="4:4" x14ac:dyDescent="0.2">
      <c r="D3731" s="185"/>
    </row>
    <row r="3732" spans="4:4" x14ac:dyDescent="0.2">
      <c r="D3732" s="185"/>
    </row>
    <row r="3733" spans="4:4" x14ac:dyDescent="0.2">
      <c r="D3733" s="185"/>
    </row>
    <row r="3734" spans="4:4" x14ac:dyDescent="0.2">
      <c r="D3734" s="185"/>
    </row>
    <row r="3735" spans="4:4" x14ac:dyDescent="0.2">
      <c r="D3735" s="185"/>
    </row>
    <row r="3736" spans="4:4" x14ac:dyDescent="0.2">
      <c r="D3736" s="185"/>
    </row>
    <row r="3737" spans="4:4" x14ac:dyDescent="0.2">
      <c r="D3737" s="185"/>
    </row>
    <row r="3738" spans="4:4" x14ac:dyDescent="0.2">
      <c r="D3738" s="185"/>
    </row>
    <row r="3739" spans="4:4" x14ac:dyDescent="0.2">
      <c r="D3739" s="185"/>
    </row>
    <row r="3740" spans="4:4" x14ac:dyDescent="0.2">
      <c r="D3740" s="185"/>
    </row>
    <row r="3741" spans="4:4" x14ac:dyDescent="0.2">
      <c r="D3741" s="185"/>
    </row>
    <row r="3742" spans="4:4" x14ac:dyDescent="0.2">
      <c r="D3742" s="185"/>
    </row>
    <row r="3743" spans="4:4" x14ac:dyDescent="0.2">
      <c r="D3743" s="185"/>
    </row>
    <row r="3744" spans="4:4" x14ac:dyDescent="0.2">
      <c r="D3744" s="185"/>
    </row>
    <row r="3745" spans="4:4" x14ac:dyDescent="0.2">
      <c r="D3745" s="185"/>
    </row>
    <row r="3746" spans="4:4" x14ac:dyDescent="0.2">
      <c r="D3746" s="185"/>
    </row>
    <row r="3747" spans="4:4" x14ac:dyDescent="0.2">
      <c r="D3747" s="185"/>
    </row>
    <row r="3748" spans="4:4" x14ac:dyDescent="0.2">
      <c r="D3748" s="185"/>
    </row>
    <row r="3749" spans="4:4" x14ac:dyDescent="0.2">
      <c r="D3749" s="185"/>
    </row>
    <row r="3750" spans="4:4" x14ac:dyDescent="0.2">
      <c r="D3750" s="185"/>
    </row>
    <row r="3751" spans="4:4" x14ac:dyDescent="0.2">
      <c r="D3751" s="185"/>
    </row>
    <row r="3752" spans="4:4" x14ac:dyDescent="0.2">
      <c r="D3752" s="185"/>
    </row>
    <row r="3753" spans="4:4" x14ac:dyDescent="0.2">
      <c r="D3753" s="185"/>
    </row>
    <row r="3754" spans="4:4" x14ac:dyDescent="0.2">
      <c r="D3754" s="185"/>
    </row>
    <row r="3755" spans="4:4" x14ac:dyDescent="0.2">
      <c r="D3755" s="185"/>
    </row>
    <row r="3756" spans="4:4" x14ac:dyDescent="0.2">
      <c r="D3756" s="185"/>
    </row>
    <row r="3757" spans="4:4" x14ac:dyDescent="0.2">
      <c r="D3757" s="185"/>
    </row>
    <row r="3758" spans="4:4" x14ac:dyDescent="0.2">
      <c r="D3758" s="185"/>
    </row>
    <row r="3759" spans="4:4" x14ac:dyDescent="0.2">
      <c r="D3759" s="185"/>
    </row>
    <row r="3760" spans="4:4" x14ac:dyDescent="0.2">
      <c r="D3760" s="185"/>
    </row>
    <row r="3761" spans="4:4" x14ac:dyDescent="0.2">
      <c r="D3761" s="185"/>
    </row>
    <row r="3762" spans="4:4" x14ac:dyDescent="0.2">
      <c r="D3762" s="185"/>
    </row>
    <row r="3763" spans="4:4" x14ac:dyDescent="0.2">
      <c r="D3763" s="185"/>
    </row>
    <row r="3764" spans="4:4" x14ac:dyDescent="0.2">
      <c r="D3764" s="185"/>
    </row>
    <row r="3765" spans="4:4" x14ac:dyDescent="0.2">
      <c r="D3765" s="185"/>
    </row>
    <row r="3766" spans="4:4" x14ac:dyDescent="0.2">
      <c r="D3766" s="185"/>
    </row>
    <row r="3767" spans="4:4" x14ac:dyDescent="0.2">
      <c r="D3767" s="185"/>
    </row>
    <row r="3768" spans="4:4" x14ac:dyDescent="0.2">
      <c r="D3768" s="185"/>
    </row>
    <row r="3769" spans="4:4" x14ac:dyDescent="0.2">
      <c r="D3769" s="185"/>
    </row>
    <row r="3770" spans="4:4" x14ac:dyDescent="0.2">
      <c r="D3770" s="185"/>
    </row>
    <row r="3771" spans="4:4" x14ac:dyDescent="0.2">
      <c r="D3771" s="185"/>
    </row>
    <row r="3772" spans="4:4" x14ac:dyDescent="0.2">
      <c r="D3772" s="185"/>
    </row>
    <row r="3773" spans="4:4" x14ac:dyDescent="0.2">
      <c r="D3773" s="185"/>
    </row>
    <row r="3774" spans="4:4" x14ac:dyDescent="0.2">
      <c r="D3774" s="185"/>
    </row>
    <row r="3775" spans="4:4" x14ac:dyDescent="0.2">
      <c r="D3775" s="185"/>
    </row>
    <row r="3776" spans="4:4" x14ac:dyDescent="0.2">
      <c r="D3776" s="185"/>
    </row>
    <row r="3777" spans="4:4" x14ac:dyDescent="0.2">
      <c r="D3777" s="185"/>
    </row>
    <row r="3778" spans="4:4" x14ac:dyDescent="0.2">
      <c r="D3778" s="185"/>
    </row>
    <row r="3779" spans="4:4" x14ac:dyDescent="0.2">
      <c r="D3779" s="185"/>
    </row>
    <row r="3780" spans="4:4" x14ac:dyDescent="0.2">
      <c r="D3780" s="185"/>
    </row>
    <row r="3781" spans="4:4" x14ac:dyDescent="0.2">
      <c r="D3781" s="185"/>
    </row>
    <row r="3782" spans="4:4" x14ac:dyDescent="0.2">
      <c r="D3782" s="185"/>
    </row>
    <row r="3783" spans="4:4" x14ac:dyDescent="0.2">
      <c r="D3783" s="185"/>
    </row>
    <row r="3784" spans="4:4" x14ac:dyDescent="0.2">
      <c r="D3784" s="185"/>
    </row>
    <row r="3785" spans="4:4" x14ac:dyDescent="0.2">
      <c r="D3785" s="185"/>
    </row>
    <row r="3786" spans="4:4" x14ac:dyDescent="0.2">
      <c r="D3786" s="185"/>
    </row>
    <row r="3787" spans="4:4" x14ac:dyDescent="0.2">
      <c r="D3787" s="185"/>
    </row>
    <row r="3788" spans="4:4" x14ac:dyDescent="0.2">
      <c r="D3788" s="185"/>
    </row>
    <row r="3789" spans="4:4" x14ac:dyDescent="0.2">
      <c r="D3789" s="185"/>
    </row>
    <row r="3790" spans="4:4" x14ac:dyDescent="0.2">
      <c r="D3790" s="185"/>
    </row>
    <row r="3791" spans="4:4" x14ac:dyDescent="0.2">
      <c r="D3791" s="185"/>
    </row>
    <row r="3792" spans="4:4" x14ac:dyDescent="0.2">
      <c r="D3792" s="185"/>
    </row>
    <row r="3793" spans="4:4" x14ac:dyDescent="0.2">
      <c r="D3793" s="185"/>
    </row>
    <row r="3794" spans="4:4" x14ac:dyDescent="0.2">
      <c r="D3794" s="185"/>
    </row>
    <row r="3795" spans="4:4" x14ac:dyDescent="0.2">
      <c r="D3795" s="185"/>
    </row>
    <row r="3796" spans="4:4" x14ac:dyDescent="0.2">
      <c r="D3796" s="185"/>
    </row>
    <row r="3797" spans="4:4" x14ac:dyDescent="0.2">
      <c r="D3797" s="185"/>
    </row>
    <row r="3798" spans="4:4" x14ac:dyDescent="0.2">
      <c r="D3798" s="185"/>
    </row>
    <row r="3799" spans="4:4" x14ac:dyDescent="0.2">
      <c r="D3799" s="185"/>
    </row>
    <row r="3800" spans="4:4" x14ac:dyDescent="0.2">
      <c r="D3800" s="185"/>
    </row>
    <row r="3801" spans="4:4" x14ac:dyDescent="0.2">
      <c r="D3801" s="185"/>
    </row>
    <row r="3802" spans="4:4" x14ac:dyDescent="0.2">
      <c r="D3802" s="185"/>
    </row>
    <row r="3803" spans="4:4" x14ac:dyDescent="0.2">
      <c r="D3803" s="185"/>
    </row>
    <row r="3804" spans="4:4" x14ac:dyDescent="0.2">
      <c r="D3804" s="185"/>
    </row>
    <row r="3805" spans="4:4" x14ac:dyDescent="0.2">
      <c r="D3805" s="185"/>
    </row>
    <row r="3806" spans="4:4" x14ac:dyDescent="0.2">
      <c r="D3806" s="185"/>
    </row>
    <row r="3807" spans="4:4" x14ac:dyDescent="0.2">
      <c r="D3807" s="185"/>
    </row>
    <row r="3808" spans="4:4" x14ac:dyDescent="0.2">
      <c r="D3808" s="185"/>
    </row>
    <row r="3809" spans="4:4" x14ac:dyDescent="0.2">
      <c r="D3809" s="185"/>
    </row>
    <row r="3810" spans="4:4" x14ac:dyDescent="0.2">
      <c r="D3810" s="185"/>
    </row>
    <row r="3811" spans="4:4" x14ac:dyDescent="0.2">
      <c r="D3811" s="185"/>
    </row>
    <row r="3812" spans="4:4" x14ac:dyDescent="0.2">
      <c r="D3812" s="185"/>
    </row>
    <row r="3813" spans="4:4" x14ac:dyDescent="0.2">
      <c r="D3813" s="185"/>
    </row>
    <row r="3814" spans="4:4" x14ac:dyDescent="0.2">
      <c r="D3814" s="185"/>
    </row>
    <row r="3815" spans="4:4" x14ac:dyDescent="0.2">
      <c r="D3815" s="185"/>
    </row>
    <row r="3816" spans="4:4" x14ac:dyDescent="0.2">
      <c r="D3816" s="185"/>
    </row>
    <row r="3817" spans="4:4" x14ac:dyDescent="0.2">
      <c r="D3817" s="185"/>
    </row>
    <row r="3818" spans="4:4" x14ac:dyDescent="0.2">
      <c r="D3818" s="185"/>
    </row>
    <row r="3819" spans="4:4" x14ac:dyDescent="0.2">
      <c r="D3819" s="185"/>
    </row>
    <row r="3820" spans="4:4" x14ac:dyDescent="0.2">
      <c r="D3820" s="185"/>
    </row>
    <row r="3821" spans="4:4" x14ac:dyDescent="0.2">
      <c r="D3821" s="185"/>
    </row>
    <row r="3822" spans="4:4" x14ac:dyDescent="0.2">
      <c r="D3822" s="185"/>
    </row>
    <row r="3823" spans="4:4" x14ac:dyDescent="0.2">
      <c r="D3823" s="185"/>
    </row>
    <row r="3824" spans="4:4" x14ac:dyDescent="0.2">
      <c r="D3824" s="185"/>
    </row>
    <row r="3825" spans="4:4" x14ac:dyDescent="0.2">
      <c r="D3825" s="185"/>
    </row>
    <row r="3826" spans="4:4" x14ac:dyDescent="0.2">
      <c r="D3826" s="185"/>
    </row>
    <row r="3827" spans="4:4" x14ac:dyDescent="0.2">
      <c r="D3827" s="185"/>
    </row>
    <row r="3828" spans="4:4" x14ac:dyDescent="0.2">
      <c r="D3828" s="185"/>
    </row>
    <row r="3829" spans="4:4" x14ac:dyDescent="0.2">
      <c r="D3829" s="185"/>
    </row>
    <row r="3830" spans="4:4" x14ac:dyDescent="0.2">
      <c r="D3830" s="185"/>
    </row>
    <row r="3831" spans="4:4" x14ac:dyDescent="0.2">
      <c r="D3831" s="185"/>
    </row>
    <row r="3832" spans="4:4" x14ac:dyDescent="0.2">
      <c r="D3832" s="185"/>
    </row>
    <row r="3833" spans="4:4" x14ac:dyDescent="0.2">
      <c r="D3833" s="185"/>
    </row>
    <row r="3834" spans="4:4" x14ac:dyDescent="0.2">
      <c r="D3834" s="185"/>
    </row>
    <row r="3835" spans="4:4" x14ac:dyDescent="0.2">
      <c r="D3835" s="185"/>
    </row>
    <row r="3836" spans="4:4" x14ac:dyDescent="0.2">
      <c r="D3836" s="185"/>
    </row>
    <row r="3837" spans="4:4" x14ac:dyDescent="0.2">
      <c r="D3837" s="185"/>
    </row>
    <row r="3838" spans="4:4" x14ac:dyDescent="0.2">
      <c r="D3838" s="185"/>
    </row>
    <row r="3839" spans="4:4" x14ac:dyDescent="0.2">
      <c r="D3839" s="185"/>
    </row>
    <row r="3840" spans="4:4" x14ac:dyDescent="0.2">
      <c r="D3840" s="185"/>
    </row>
    <row r="3841" spans="4:4" x14ac:dyDescent="0.2">
      <c r="D3841" s="185"/>
    </row>
    <row r="3842" spans="4:4" x14ac:dyDescent="0.2">
      <c r="D3842" s="185"/>
    </row>
    <row r="3843" spans="4:4" x14ac:dyDescent="0.2">
      <c r="D3843" s="185"/>
    </row>
    <row r="3844" spans="4:4" x14ac:dyDescent="0.2">
      <c r="D3844" s="185"/>
    </row>
    <row r="3845" spans="4:4" x14ac:dyDescent="0.2">
      <c r="D3845" s="185"/>
    </row>
    <row r="3846" spans="4:4" x14ac:dyDescent="0.2">
      <c r="D3846" s="185"/>
    </row>
    <row r="3847" spans="4:4" x14ac:dyDescent="0.2">
      <c r="D3847" s="185"/>
    </row>
    <row r="3848" spans="4:4" x14ac:dyDescent="0.2">
      <c r="D3848" s="185"/>
    </row>
    <row r="3849" spans="4:4" x14ac:dyDescent="0.2">
      <c r="D3849" s="185"/>
    </row>
    <row r="3850" spans="4:4" x14ac:dyDescent="0.2">
      <c r="D3850" s="185"/>
    </row>
    <row r="3851" spans="4:4" x14ac:dyDescent="0.2">
      <c r="D3851" s="185"/>
    </row>
    <row r="3852" spans="4:4" x14ac:dyDescent="0.2">
      <c r="D3852" s="185"/>
    </row>
    <row r="3853" spans="4:4" x14ac:dyDescent="0.2">
      <c r="D3853" s="185"/>
    </row>
    <row r="3854" spans="4:4" x14ac:dyDescent="0.2">
      <c r="D3854" s="185"/>
    </row>
    <row r="3855" spans="4:4" x14ac:dyDescent="0.2">
      <c r="D3855" s="185"/>
    </row>
    <row r="3856" spans="4:4" x14ac:dyDescent="0.2">
      <c r="D3856" s="185"/>
    </row>
    <row r="3857" spans="4:4" x14ac:dyDescent="0.2">
      <c r="D3857" s="185"/>
    </row>
    <row r="3858" spans="4:4" x14ac:dyDescent="0.2">
      <c r="D3858" s="185"/>
    </row>
    <row r="3859" spans="4:4" x14ac:dyDescent="0.2">
      <c r="D3859" s="185"/>
    </row>
    <row r="3860" spans="4:4" x14ac:dyDescent="0.2">
      <c r="D3860" s="185"/>
    </row>
    <row r="3861" spans="4:4" x14ac:dyDescent="0.2">
      <c r="D3861" s="185"/>
    </row>
    <row r="3862" spans="4:4" x14ac:dyDescent="0.2">
      <c r="D3862" s="185"/>
    </row>
    <row r="3863" spans="4:4" x14ac:dyDescent="0.2">
      <c r="D3863" s="185"/>
    </row>
    <row r="3864" spans="4:4" x14ac:dyDescent="0.2">
      <c r="D3864" s="185"/>
    </row>
    <row r="3865" spans="4:4" x14ac:dyDescent="0.2">
      <c r="D3865" s="185"/>
    </row>
    <row r="3866" spans="4:4" x14ac:dyDescent="0.2">
      <c r="D3866" s="185"/>
    </row>
    <row r="3867" spans="4:4" x14ac:dyDescent="0.2">
      <c r="D3867" s="185"/>
    </row>
    <row r="3868" spans="4:4" x14ac:dyDescent="0.2">
      <c r="D3868" s="185"/>
    </row>
    <row r="3869" spans="4:4" x14ac:dyDescent="0.2">
      <c r="D3869" s="185"/>
    </row>
    <row r="3870" spans="4:4" x14ac:dyDescent="0.2">
      <c r="D3870" s="185"/>
    </row>
    <row r="3871" spans="4:4" x14ac:dyDescent="0.2">
      <c r="D3871" s="185"/>
    </row>
    <row r="3872" spans="4:4" x14ac:dyDescent="0.2">
      <c r="D3872" s="185"/>
    </row>
    <row r="3873" spans="4:4" x14ac:dyDescent="0.2">
      <c r="D3873" s="185"/>
    </row>
    <row r="3874" spans="4:4" x14ac:dyDescent="0.2">
      <c r="D3874" s="185"/>
    </row>
    <row r="3875" spans="4:4" x14ac:dyDescent="0.2">
      <c r="D3875" s="185"/>
    </row>
    <row r="3876" spans="4:4" x14ac:dyDescent="0.2">
      <c r="D3876" s="185"/>
    </row>
    <row r="3877" spans="4:4" x14ac:dyDescent="0.2">
      <c r="D3877" s="185"/>
    </row>
    <row r="3878" spans="4:4" x14ac:dyDescent="0.2">
      <c r="D3878" s="185"/>
    </row>
    <row r="3879" spans="4:4" x14ac:dyDescent="0.2">
      <c r="D3879" s="185"/>
    </row>
    <row r="3880" spans="4:4" x14ac:dyDescent="0.2">
      <c r="D3880" s="185"/>
    </row>
    <row r="3881" spans="4:4" x14ac:dyDescent="0.2">
      <c r="D3881" s="185"/>
    </row>
    <row r="3882" spans="4:4" x14ac:dyDescent="0.2">
      <c r="D3882" s="185"/>
    </row>
    <row r="3883" spans="4:4" x14ac:dyDescent="0.2">
      <c r="D3883" s="185"/>
    </row>
    <row r="3884" spans="4:4" x14ac:dyDescent="0.2">
      <c r="D3884" s="185"/>
    </row>
    <row r="3885" spans="4:4" x14ac:dyDescent="0.2">
      <c r="D3885" s="185"/>
    </row>
    <row r="3886" spans="4:4" x14ac:dyDescent="0.2">
      <c r="D3886" s="185"/>
    </row>
    <row r="3887" spans="4:4" x14ac:dyDescent="0.2">
      <c r="D3887" s="185"/>
    </row>
    <row r="3888" spans="4:4" x14ac:dyDescent="0.2">
      <c r="D3888" s="185"/>
    </row>
    <row r="3889" spans="4:4" x14ac:dyDescent="0.2">
      <c r="D3889" s="185"/>
    </row>
    <row r="3890" spans="4:4" x14ac:dyDescent="0.2">
      <c r="D3890" s="185"/>
    </row>
    <row r="3891" spans="4:4" x14ac:dyDescent="0.2">
      <c r="D3891" s="185"/>
    </row>
    <row r="3892" spans="4:4" x14ac:dyDescent="0.2">
      <c r="D3892" s="185"/>
    </row>
    <row r="3893" spans="4:4" x14ac:dyDescent="0.2">
      <c r="D3893" s="185"/>
    </row>
    <row r="3894" spans="4:4" x14ac:dyDescent="0.2">
      <c r="D3894" s="185"/>
    </row>
    <row r="3895" spans="4:4" x14ac:dyDescent="0.2">
      <c r="D3895" s="185"/>
    </row>
    <row r="3896" spans="4:4" x14ac:dyDescent="0.2">
      <c r="D3896" s="185"/>
    </row>
    <row r="3897" spans="4:4" x14ac:dyDescent="0.2">
      <c r="D3897" s="185"/>
    </row>
    <row r="3898" spans="4:4" x14ac:dyDescent="0.2">
      <c r="D3898" s="185"/>
    </row>
    <row r="3899" spans="4:4" x14ac:dyDescent="0.2">
      <c r="D3899" s="185"/>
    </row>
    <row r="3900" spans="4:4" x14ac:dyDescent="0.2">
      <c r="D3900" s="185"/>
    </row>
    <row r="3901" spans="4:4" x14ac:dyDescent="0.2">
      <c r="D3901" s="185"/>
    </row>
    <row r="3902" spans="4:4" x14ac:dyDescent="0.2">
      <c r="D3902" s="185"/>
    </row>
    <row r="3903" spans="4:4" x14ac:dyDescent="0.2">
      <c r="D3903" s="185"/>
    </row>
    <row r="3904" spans="4:4" x14ac:dyDescent="0.2">
      <c r="D3904" s="185"/>
    </row>
    <row r="3905" spans="4:4" x14ac:dyDescent="0.2">
      <c r="D3905" s="185"/>
    </row>
    <row r="3906" spans="4:4" x14ac:dyDescent="0.2">
      <c r="D3906" s="185"/>
    </row>
    <row r="3907" spans="4:4" x14ac:dyDescent="0.2">
      <c r="D3907" s="185"/>
    </row>
    <row r="3908" spans="4:4" x14ac:dyDescent="0.2">
      <c r="D3908" s="185"/>
    </row>
    <row r="3909" spans="4:4" x14ac:dyDescent="0.2">
      <c r="D3909" s="185"/>
    </row>
    <row r="3910" spans="4:4" x14ac:dyDescent="0.2">
      <c r="D3910" s="185"/>
    </row>
    <row r="3911" spans="4:4" x14ac:dyDescent="0.2">
      <c r="D3911" s="185"/>
    </row>
    <row r="3912" spans="4:4" x14ac:dyDescent="0.2">
      <c r="D3912" s="185"/>
    </row>
    <row r="3913" spans="4:4" x14ac:dyDescent="0.2">
      <c r="D3913" s="185"/>
    </row>
    <row r="3914" spans="4:4" x14ac:dyDescent="0.2">
      <c r="D3914" s="185"/>
    </row>
    <row r="3915" spans="4:4" x14ac:dyDescent="0.2">
      <c r="D3915" s="185"/>
    </row>
    <row r="3916" spans="4:4" x14ac:dyDescent="0.2">
      <c r="D3916" s="185"/>
    </row>
    <row r="3917" spans="4:4" x14ac:dyDescent="0.2">
      <c r="D3917" s="185"/>
    </row>
    <row r="3918" spans="4:4" x14ac:dyDescent="0.2">
      <c r="D3918" s="185"/>
    </row>
    <row r="3919" spans="4:4" x14ac:dyDescent="0.2">
      <c r="D3919" s="185"/>
    </row>
    <row r="3920" spans="4:4" x14ac:dyDescent="0.2">
      <c r="D3920" s="185"/>
    </row>
    <row r="3921" spans="4:4" x14ac:dyDescent="0.2">
      <c r="D3921" s="185"/>
    </row>
    <row r="3922" spans="4:4" x14ac:dyDescent="0.2">
      <c r="D3922" s="185"/>
    </row>
    <row r="3923" spans="4:4" x14ac:dyDescent="0.2">
      <c r="D3923" s="185"/>
    </row>
    <row r="3924" spans="4:4" x14ac:dyDescent="0.2">
      <c r="D3924" s="185"/>
    </row>
    <row r="3925" spans="4:4" x14ac:dyDescent="0.2">
      <c r="D3925" s="185"/>
    </row>
    <row r="3926" spans="4:4" x14ac:dyDescent="0.2">
      <c r="D3926" s="185"/>
    </row>
    <row r="3927" spans="4:4" x14ac:dyDescent="0.2">
      <c r="D3927" s="185"/>
    </row>
    <row r="3928" spans="4:4" x14ac:dyDescent="0.2">
      <c r="D3928" s="185"/>
    </row>
    <row r="3929" spans="4:4" x14ac:dyDescent="0.2">
      <c r="D3929" s="185"/>
    </row>
    <row r="3930" spans="4:4" x14ac:dyDescent="0.2">
      <c r="D3930" s="185"/>
    </row>
    <row r="3931" spans="4:4" x14ac:dyDescent="0.2">
      <c r="D3931" s="185"/>
    </row>
    <row r="3932" spans="4:4" x14ac:dyDescent="0.2">
      <c r="D3932" s="185"/>
    </row>
    <row r="3933" spans="4:4" x14ac:dyDescent="0.2">
      <c r="D3933" s="185"/>
    </row>
    <row r="3934" spans="4:4" x14ac:dyDescent="0.2">
      <c r="D3934" s="185"/>
    </row>
    <row r="3935" spans="4:4" x14ac:dyDescent="0.2">
      <c r="D3935" s="185"/>
    </row>
    <row r="3936" spans="4:4" x14ac:dyDescent="0.2">
      <c r="D3936" s="185"/>
    </row>
    <row r="3937" spans="4:4" x14ac:dyDescent="0.2">
      <c r="D3937" s="185"/>
    </row>
    <row r="3938" spans="4:4" x14ac:dyDescent="0.2">
      <c r="D3938" s="185"/>
    </row>
    <row r="3939" spans="4:4" x14ac:dyDescent="0.2">
      <c r="D3939" s="185"/>
    </row>
    <row r="3940" spans="4:4" x14ac:dyDescent="0.2">
      <c r="D3940" s="185"/>
    </row>
    <row r="3941" spans="4:4" x14ac:dyDescent="0.2">
      <c r="D3941" s="185"/>
    </row>
    <row r="3942" spans="4:4" x14ac:dyDescent="0.2">
      <c r="D3942" s="185"/>
    </row>
    <row r="3943" spans="4:4" x14ac:dyDescent="0.2">
      <c r="D3943" s="185"/>
    </row>
    <row r="3944" spans="4:4" x14ac:dyDescent="0.2">
      <c r="D3944" s="185"/>
    </row>
    <row r="3945" spans="4:4" x14ac:dyDescent="0.2">
      <c r="D3945" s="185"/>
    </row>
    <row r="3946" spans="4:4" x14ac:dyDescent="0.2">
      <c r="D3946" s="185"/>
    </row>
    <row r="3947" spans="4:4" x14ac:dyDescent="0.2">
      <c r="D3947" s="185"/>
    </row>
    <row r="3948" spans="4:4" x14ac:dyDescent="0.2">
      <c r="D3948" s="185"/>
    </row>
    <row r="3949" spans="4:4" x14ac:dyDescent="0.2">
      <c r="D3949" s="185"/>
    </row>
    <row r="3950" spans="4:4" x14ac:dyDescent="0.2">
      <c r="D3950" s="185"/>
    </row>
    <row r="3951" spans="4:4" x14ac:dyDescent="0.2">
      <c r="D3951" s="185"/>
    </row>
    <row r="3952" spans="4:4" x14ac:dyDescent="0.2">
      <c r="D3952" s="185"/>
    </row>
    <row r="3953" spans="4:4" x14ac:dyDescent="0.2">
      <c r="D3953" s="185"/>
    </row>
    <row r="3954" spans="4:4" x14ac:dyDescent="0.2">
      <c r="D3954" s="185"/>
    </row>
    <row r="3955" spans="4:4" x14ac:dyDescent="0.2">
      <c r="D3955" s="185"/>
    </row>
    <row r="3956" spans="4:4" x14ac:dyDescent="0.2">
      <c r="D3956" s="185"/>
    </row>
    <row r="3957" spans="4:4" x14ac:dyDescent="0.2">
      <c r="D3957" s="185"/>
    </row>
    <row r="3958" spans="4:4" x14ac:dyDescent="0.2">
      <c r="D3958" s="185"/>
    </row>
    <row r="3959" spans="4:4" x14ac:dyDescent="0.2">
      <c r="D3959" s="185"/>
    </row>
    <row r="3960" spans="4:4" x14ac:dyDescent="0.2">
      <c r="D3960" s="185"/>
    </row>
    <row r="3961" spans="4:4" x14ac:dyDescent="0.2">
      <c r="D3961" s="185"/>
    </row>
    <row r="3962" spans="4:4" x14ac:dyDescent="0.2">
      <c r="D3962" s="185"/>
    </row>
    <row r="3963" spans="4:4" x14ac:dyDescent="0.2">
      <c r="D3963" s="185"/>
    </row>
    <row r="3964" spans="4:4" x14ac:dyDescent="0.2">
      <c r="D3964" s="185"/>
    </row>
    <row r="3965" spans="4:4" x14ac:dyDescent="0.2">
      <c r="D3965" s="185"/>
    </row>
    <row r="3966" spans="4:4" x14ac:dyDescent="0.2">
      <c r="D3966" s="185"/>
    </row>
    <row r="3967" spans="4:4" x14ac:dyDescent="0.2">
      <c r="D3967" s="185"/>
    </row>
    <row r="3968" spans="4:4" x14ac:dyDescent="0.2">
      <c r="D3968" s="185"/>
    </row>
    <row r="3969" spans="4:4" x14ac:dyDescent="0.2">
      <c r="D3969" s="185"/>
    </row>
    <row r="3970" spans="4:4" x14ac:dyDescent="0.2">
      <c r="D3970" s="185"/>
    </row>
    <row r="3971" spans="4:4" x14ac:dyDescent="0.2">
      <c r="D3971" s="185"/>
    </row>
    <row r="3972" spans="4:4" x14ac:dyDescent="0.2">
      <c r="D3972" s="185"/>
    </row>
    <row r="3973" spans="4:4" x14ac:dyDescent="0.2">
      <c r="D3973" s="185"/>
    </row>
    <row r="3974" spans="4:4" x14ac:dyDescent="0.2">
      <c r="D3974" s="185"/>
    </row>
    <row r="3975" spans="4:4" x14ac:dyDescent="0.2">
      <c r="D3975" s="185"/>
    </row>
    <row r="3976" spans="4:4" x14ac:dyDescent="0.2">
      <c r="D3976" s="185"/>
    </row>
    <row r="3977" spans="4:4" x14ac:dyDescent="0.2">
      <c r="D3977" s="185"/>
    </row>
    <row r="3978" spans="4:4" x14ac:dyDescent="0.2">
      <c r="D3978" s="185"/>
    </row>
    <row r="3979" spans="4:4" x14ac:dyDescent="0.2">
      <c r="D3979" s="185"/>
    </row>
    <row r="3980" spans="4:4" x14ac:dyDescent="0.2">
      <c r="D3980" s="185"/>
    </row>
    <row r="3981" spans="4:4" x14ac:dyDescent="0.2">
      <c r="D3981" s="185"/>
    </row>
    <row r="3982" spans="4:4" x14ac:dyDescent="0.2">
      <c r="D3982" s="185"/>
    </row>
    <row r="3983" spans="4:4" x14ac:dyDescent="0.2">
      <c r="D3983" s="185"/>
    </row>
    <row r="3984" spans="4:4" x14ac:dyDescent="0.2">
      <c r="D3984" s="185"/>
    </row>
    <row r="3985" spans="4:4" x14ac:dyDescent="0.2">
      <c r="D3985" s="185"/>
    </row>
    <row r="3986" spans="4:4" x14ac:dyDescent="0.2">
      <c r="D3986" s="185"/>
    </row>
    <row r="3987" spans="4:4" x14ac:dyDescent="0.2">
      <c r="D3987" s="185"/>
    </row>
    <row r="3988" spans="4:4" x14ac:dyDescent="0.2">
      <c r="D3988" s="185"/>
    </row>
    <row r="3989" spans="4:4" x14ac:dyDescent="0.2">
      <c r="D3989" s="185"/>
    </row>
    <row r="3990" spans="4:4" x14ac:dyDescent="0.2">
      <c r="D3990" s="185"/>
    </row>
    <row r="3991" spans="4:4" x14ac:dyDescent="0.2">
      <c r="D3991" s="185"/>
    </row>
    <row r="3992" spans="4:4" x14ac:dyDescent="0.2">
      <c r="D3992" s="185"/>
    </row>
    <row r="3993" spans="4:4" x14ac:dyDescent="0.2">
      <c r="D3993" s="185"/>
    </row>
    <row r="3994" spans="4:4" x14ac:dyDescent="0.2">
      <c r="D3994" s="185"/>
    </row>
    <row r="3995" spans="4:4" x14ac:dyDescent="0.2">
      <c r="D3995" s="185"/>
    </row>
    <row r="3996" spans="4:4" x14ac:dyDescent="0.2">
      <c r="D3996" s="185"/>
    </row>
    <row r="3997" spans="4:4" x14ac:dyDescent="0.2">
      <c r="D3997" s="185"/>
    </row>
    <row r="3998" spans="4:4" x14ac:dyDescent="0.2">
      <c r="D3998" s="185"/>
    </row>
    <row r="3999" spans="4:4" x14ac:dyDescent="0.2">
      <c r="D3999" s="185"/>
    </row>
    <row r="4000" spans="4:4" x14ac:dyDescent="0.2">
      <c r="D4000" s="185"/>
    </row>
    <row r="4001" spans="4:4" x14ac:dyDescent="0.2">
      <c r="D4001" s="185"/>
    </row>
    <row r="4002" spans="4:4" x14ac:dyDescent="0.2">
      <c r="D4002" s="185"/>
    </row>
    <row r="4003" spans="4:4" x14ac:dyDescent="0.2">
      <c r="D4003" s="185"/>
    </row>
    <row r="4004" spans="4:4" x14ac:dyDescent="0.2">
      <c r="D4004" s="185"/>
    </row>
    <row r="4005" spans="4:4" x14ac:dyDescent="0.2">
      <c r="D4005" s="185"/>
    </row>
    <row r="4006" spans="4:4" x14ac:dyDescent="0.2">
      <c r="D4006" s="185"/>
    </row>
    <row r="4007" spans="4:4" x14ac:dyDescent="0.2">
      <c r="D4007" s="185"/>
    </row>
    <row r="4008" spans="4:4" x14ac:dyDescent="0.2">
      <c r="D4008" s="185"/>
    </row>
    <row r="4009" spans="4:4" x14ac:dyDescent="0.2">
      <c r="D4009" s="185"/>
    </row>
    <row r="4010" spans="4:4" x14ac:dyDescent="0.2">
      <c r="D4010" s="185"/>
    </row>
    <row r="4011" spans="4:4" x14ac:dyDescent="0.2">
      <c r="D4011" s="185"/>
    </row>
    <row r="4012" spans="4:4" x14ac:dyDescent="0.2">
      <c r="D4012" s="185"/>
    </row>
    <row r="4013" spans="4:4" x14ac:dyDescent="0.2">
      <c r="D4013" s="185"/>
    </row>
    <row r="4014" spans="4:4" x14ac:dyDescent="0.2">
      <c r="D4014" s="185"/>
    </row>
    <row r="4015" spans="4:4" x14ac:dyDescent="0.2">
      <c r="D4015" s="185"/>
    </row>
    <row r="4016" spans="4:4" x14ac:dyDescent="0.2">
      <c r="D4016" s="185"/>
    </row>
    <row r="4017" spans="4:4" x14ac:dyDescent="0.2">
      <c r="D4017" s="185"/>
    </row>
    <row r="4018" spans="4:4" x14ac:dyDescent="0.2">
      <c r="D4018" s="185"/>
    </row>
    <row r="4019" spans="4:4" x14ac:dyDescent="0.2">
      <c r="D4019" s="185"/>
    </row>
    <row r="4020" spans="4:4" x14ac:dyDescent="0.2">
      <c r="D4020" s="185"/>
    </row>
    <row r="4021" spans="4:4" x14ac:dyDescent="0.2">
      <c r="D4021" s="185"/>
    </row>
    <row r="4022" spans="4:4" x14ac:dyDescent="0.2">
      <c r="D4022" s="185"/>
    </row>
    <row r="4023" spans="4:4" x14ac:dyDescent="0.2">
      <c r="D4023" s="185"/>
    </row>
    <row r="4024" spans="4:4" x14ac:dyDescent="0.2">
      <c r="D4024" s="185"/>
    </row>
    <row r="4025" spans="4:4" x14ac:dyDescent="0.2">
      <c r="D4025" s="185"/>
    </row>
    <row r="4026" spans="4:4" x14ac:dyDescent="0.2">
      <c r="D4026" s="185"/>
    </row>
    <row r="4027" spans="4:4" x14ac:dyDescent="0.2">
      <c r="D4027" s="185"/>
    </row>
    <row r="4028" spans="4:4" x14ac:dyDescent="0.2">
      <c r="D4028" s="185"/>
    </row>
    <row r="4029" spans="4:4" x14ac:dyDescent="0.2">
      <c r="D4029" s="185"/>
    </row>
    <row r="4030" spans="4:4" x14ac:dyDescent="0.2">
      <c r="D4030" s="185"/>
    </row>
    <row r="4031" spans="4:4" x14ac:dyDescent="0.2">
      <c r="D4031" s="185"/>
    </row>
    <row r="4032" spans="4:4" x14ac:dyDescent="0.2">
      <c r="D4032" s="185"/>
    </row>
    <row r="4033" spans="4:4" x14ac:dyDescent="0.2">
      <c r="D4033" s="185"/>
    </row>
    <row r="4034" spans="4:4" x14ac:dyDescent="0.2">
      <c r="D4034" s="185"/>
    </row>
    <row r="4035" spans="4:4" x14ac:dyDescent="0.2">
      <c r="D4035" s="185"/>
    </row>
    <row r="4036" spans="4:4" x14ac:dyDescent="0.2">
      <c r="D4036" s="185"/>
    </row>
    <row r="4037" spans="4:4" x14ac:dyDescent="0.2">
      <c r="D4037" s="185"/>
    </row>
    <row r="4038" spans="4:4" x14ac:dyDescent="0.2">
      <c r="D4038" s="185"/>
    </row>
    <row r="4039" spans="4:4" x14ac:dyDescent="0.2">
      <c r="D4039" s="185"/>
    </row>
    <row r="4040" spans="4:4" x14ac:dyDescent="0.2">
      <c r="D4040" s="185"/>
    </row>
    <row r="4041" spans="4:4" x14ac:dyDescent="0.2">
      <c r="D4041" s="185"/>
    </row>
    <row r="4042" spans="4:4" x14ac:dyDescent="0.2">
      <c r="D4042" s="185"/>
    </row>
    <row r="4043" spans="4:4" x14ac:dyDescent="0.2">
      <c r="D4043" s="185"/>
    </row>
    <row r="4044" spans="4:4" x14ac:dyDescent="0.2">
      <c r="D4044" s="185"/>
    </row>
    <row r="4045" spans="4:4" x14ac:dyDescent="0.2">
      <c r="D4045" s="185"/>
    </row>
    <row r="4046" spans="4:4" x14ac:dyDescent="0.2">
      <c r="D4046" s="185"/>
    </row>
    <row r="4047" spans="4:4" x14ac:dyDescent="0.2">
      <c r="D4047" s="185"/>
    </row>
    <row r="4048" spans="4:4" x14ac:dyDescent="0.2">
      <c r="D4048" s="185"/>
    </row>
    <row r="4049" spans="4:4" x14ac:dyDescent="0.2">
      <c r="D4049" s="185"/>
    </row>
    <row r="4050" spans="4:4" x14ac:dyDescent="0.2">
      <c r="D4050" s="185"/>
    </row>
    <row r="4051" spans="4:4" x14ac:dyDescent="0.2">
      <c r="D4051" s="185"/>
    </row>
    <row r="4052" spans="4:4" x14ac:dyDescent="0.2">
      <c r="D4052" s="185"/>
    </row>
    <row r="4053" spans="4:4" x14ac:dyDescent="0.2">
      <c r="D4053" s="185"/>
    </row>
    <row r="4054" spans="4:4" x14ac:dyDescent="0.2">
      <c r="D4054" s="185"/>
    </row>
    <row r="4055" spans="4:4" x14ac:dyDescent="0.2">
      <c r="D4055" s="185"/>
    </row>
    <row r="4056" spans="4:4" x14ac:dyDescent="0.2">
      <c r="D4056" s="185"/>
    </row>
    <row r="4057" spans="4:4" x14ac:dyDescent="0.2">
      <c r="D4057" s="185"/>
    </row>
    <row r="4058" spans="4:4" x14ac:dyDescent="0.2">
      <c r="D4058" s="185"/>
    </row>
    <row r="4059" spans="4:4" x14ac:dyDescent="0.2">
      <c r="D4059" s="185"/>
    </row>
    <row r="4060" spans="4:4" x14ac:dyDescent="0.2">
      <c r="D4060" s="185"/>
    </row>
    <row r="4061" spans="4:4" x14ac:dyDescent="0.2">
      <c r="D4061" s="185"/>
    </row>
    <row r="4062" spans="4:4" x14ac:dyDescent="0.2">
      <c r="D4062" s="185"/>
    </row>
    <row r="4063" spans="4:4" x14ac:dyDescent="0.2">
      <c r="D4063" s="185"/>
    </row>
    <row r="4064" spans="4:4" x14ac:dyDescent="0.2">
      <c r="D4064" s="185"/>
    </row>
    <row r="4065" spans="4:4" x14ac:dyDescent="0.2">
      <c r="D4065" s="185"/>
    </row>
    <row r="4066" spans="4:4" x14ac:dyDescent="0.2">
      <c r="D4066" s="185"/>
    </row>
    <row r="4067" spans="4:4" x14ac:dyDescent="0.2">
      <c r="D4067" s="185"/>
    </row>
    <row r="4068" spans="4:4" x14ac:dyDescent="0.2">
      <c r="D4068" s="185"/>
    </row>
    <row r="4069" spans="4:4" x14ac:dyDescent="0.2">
      <c r="D4069" s="185"/>
    </row>
    <row r="4070" spans="4:4" x14ac:dyDescent="0.2">
      <c r="D4070" s="185"/>
    </row>
    <row r="4071" spans="4:4" x14ac:dyDescent="0.2">
      <c r="D4071" s="185"/>
    </row>
    <row r="4072" spans="4:4" x14ac:dyDescent="0.2">
      <c r="D4072" s="185"/>
    </row>
    <row r="4073" spans="4:4" x14ac:dyDescent="0.2">
      <c r="D4073" s="185"/>
    </row>
    <row r="4074" spans="4:4" x14ac:dyDescent="0.2">
      <c r="D4074" s="185"/>
    </row>
    <row r="4075" spans="4:4" x14ac:dyDescent="0.2">
      <c r="D4075" s="185"/>
    </row>
    <row r="4076" spans="4:4" x14ac:dyDescent="0.2">
      <c r="D4076" s="185"/>
    </row>
    <row r="4077" spans="4:4" x14ac:dyDescent="0.2">
      <c r="D4077" s="185"/>
    </row>
    <row r="4078" spans="4:4" x14ac:dyDescent="0.2">
      <c r="D4078" s="185"/>
    </row>
    <row r="4079" spans="4:4" x14ac:dyDescent="0.2">
      <c r="D4079" s="185"/>
    </row>
    <row r="4080" spans="4:4" x14ac:dyDescent="0.2">
      <c r="D4080" s="185"/>
    </row>
    <row r="4081" spans="4:4" x14ac:dyDescent="0.2">
      <c r="D4081" s="185"/>
    </row>
    <row r="4082" spans="4:4" x14ac:dyDescent="0.2">
      <c r="D4082" s="185"/>
    </row>
    <row r="4083" spans="4:4" x14ac:dyDescent="0.2">
      <c r="D4083" s="185"/>
    </row>
    <row r="4084" spans="4:4" x14ac:dyDescent="0.2">
      <c r="D4084" s="185"/>
    </row>
    <row r="4085" spans="4:4" x14ac:dyDescent="0.2">
      <c r="D4085" s="185"/>
    </row>
    <row r="4086" spans="4:4" x14ac:dyDescent="0.2">
      <c r="D4086" s="185"/>
    </row>
    <row r="4087" spans="4:4" x14ac:dyDescent="0.2">
      <c r="D4087" s="185"/>
    </row>
    <row r="4088" spans="4:4" x14ac:dyDescent="0.2">
      <c r="D4088" s="185"/>
    </row>
    <row r="4089" spans="4:4" x14ac:dyDescent="0.2">
      <c r="D4089" s="185"/>
    </row>
    <row r="4090" spans="4:4" x14ac:dyDescent="0.2">
      <c r="D4090" s="185"/>
    </row>
    <row r="4091" spans="4:4" x14ac:dyDescent="0.2">
      <c r="D4091" s="185"/>
    </row>
    <row r="4092" spans="4:4" x14ac:dyDescent="0.2">
      <c r="D4092" s="185"/>
    </row>
    <row r="4093" spans="4:4" x14ac:dyDescent="0.2">
      <c r="D4093" s="185"/>
    </row>
    <row r="4094" spans="4:4" x14ac:dyDescent="0.2">
      <c r="D4094" s="185"/>
    </row>
    <row r="4095" spans="4:4" x14ac:dyDescent="0.2">
      <c r="D4095" s="185"/>
    </row>
    <row r="4096" spans="4:4" x14ac:dyDescent="0.2">
      <c r="D4096" s="185"/>
    </row>
    <row r="4097" spans="4:4" x14ac:dyDescent="0.2">
      <c r="D4097" s="185"/>
    </row>
    <row r="4098" spans="4:4" x14ac:dyDescent="0.2">
      <c r="D4098" s="185"/>
    </row>
    <row r="4099" spans="4:4" x14ac:dyDescent="0.2">
      <c r="D4099" s="185"/>
    </row>
    <row r="4100" spans="4:4" x14ac:dyDescent="0.2">
      <c r="D4100" s="185"/>
    </row>
    <row r="4101" spans="4:4" x14ac:dyDescent="0.2">
      <c r="D4101" s="185"/>
    </row>
    <row r="4102" spans="4:4" x14ac:dyDescent="0.2">
      <c r="D4102" s="185"/>
    </row>
    <row r="4103" spans="4:4" x14ac:dyDescent="0.2">
      <c r="D4103" s="185"/>
    </row>
    <row r="4104" spans="4:4" x14ac:dyDescent="0.2">
      <c r="D4104" s="185"/>
    </row>
    <row r="4105" spans="4:4" x14ac:dyDescent="0.2">
      <c r="D4105" s="185"/>
    </row>
    <row r="4106" spans="4:4" x14ac:dyDescent="0.2">
      <c r="D4106" s="185"/>
    </row>
    <row r="4107" spans="4:4" x14ac:dyDescent="0.2">
      <c r="D4107" s="185"/>
    </row>
    <row r="4108" spans="4:4" x14ac:dyDescent="0.2">
      <c r="D4108" s="185"/>
    </row>
    <row r="4109" spans="4:4" x14ac:dyDescent="0.2">
      <c r="D4109" s="185"/>
    </row>
    <row r="4110" spans="4:4" x14ac:dyDescent="0.2">
      <c r="D4110" s="185"/>
    </row>
    <row r="4111" spans="4:4" x14ac:dyDescent="0.2">
      <c r="D4111" s="185"/>
    </row>
    <row r="4112" spans="4:4" x14ac:dyDescent="0.2">
      <c r="D4112" s="185"/>
    </row>
    <row r="4113" spans="4:4" x14ac:dyDescent="0.2">
      <c r="D4113" s="185"/>
    </row>
    <row r="4114" spans="4:4" x14ac:dyDescent="0.2">
      <c r="D4114" s="185"/>
    </row>
    <row r="4115" spans="4:4" x14ac:dyDescent="0.2">
      <c r="D4115" s="185"/>
    </row>
    <row r="4116" spans="4:4" x14ac:dyDescent="0.2">
      <c r="D4116" s="185"/>
    </row>
    <row r="4117" spans="4:4" x14ac:dyDescent="0.2">
      <c r="D4117" s="185"/>
    </row>
    <row r="4118" spans="4:4" x14ac:dyDescent="0.2">
      <c r="D4118" s="185"/>
    </row>
    <row r="4119" spans="4:4" x14ac:dyDescent="0.2">
      <c r="D4119" s="185"/>
    </row>
    <row r="4120" spans="4:4" x14ac:dyDescent="0.2">
      <c r="D4120" s="185"/>
    </row>
    <row r="4121" spans="4:4" x14ac:dyDescent="0.2">
      <c r="D4121" s="185"/>
    </row>
    <row r="4122" spans="4:4" x14ac:dyDescent="0.2">
      <c r="D4122" s="185"/>
    </row>
    <row r="4123" spans="4:4" x14ac:dyDescent="0.2">
      <c r="D4123" s="185"/>
    </row>
    <row r="4124" spans="4:4" x14ac:dyDescent="0.2">
      <c r="D4124" s="185"/>
    </row>
    <row r="4125" spans="4:4" x14ac:dyDescent="0.2">
      <c r="D4125" s="185"/>
    </row>
    <row r="4126" spans="4:4" x14ac:dyDescent="0.2">
      <c r="D4126" s="185"/>
    </row>
    <row r="4127" spans="4:4" x14ac:dyDescent="0.2">
      <c r="D4127" s="185"/>
    </row>
    <row r="4128" spans="4:4" x14ac:dyDescent="0.2">
      <c r="D4128" s="185"/>
    </row>
    <row r="4129" spans="4:4" x14ac:dyDescent="0.2">
      <c r="D4129" s="185"/>
    </row>
    <row r="4130" spans="4:4" x14ac:dyDescent="0.2">
      <c r="D4130" s="185"/>
    </row>
    <row r="4131" spans="4:4" x14ac:dyDescent="0.2">
      <c r="D4131" s="185"/>
    </row>
    <row r="4132" spans="4:4" x14ac:dyDescent="0.2">
      <c r="D4132" s="185"/>
    </row>
    <row r="4133" spans="4:4" x14ac:dyDescent="0.2">
      <c r="D4133" s="185"/>
    </row>
    <row r="4134" spans="4:4" x14ac:dyDescent="0.2">
      <c r="D4134" s="185"/>
    </row>
    <row r="4135" spans="4:4" x14ac:dyDescent="0.2">
      <c r="D4135" s="185"/>
    </row>
    <row r="4136" spans="4:4" x14ac:dyDescent="0.2">
      <c r="D4136" s="185"/>
    </row>
    <row r="4137" spans="4:4" x14ac:dyDescent="0.2">
      <c r="D4137" s="185"/>
    </row>
    <row r="4138" spans="4:4" x14ac:dyDescent="0.2">
      <c r="D4138" s="185"/>
    </row>
    <row r="4139" spans="4:4" x14ac:dyDescent="0.2">
      <c r="D4139" s="185"/>
    </row>
    <row r="4140" spans="4:4" x14ac:dyDescent="0.2">
      <c r="D4140" s="185"/>
    </row>
    <row r="4141" spans="4:4" x14ac:dyDescent="0.2">
      <c r="D4141" s="185"/>
    </row>
    <row r="4142" spans="4:4" x14ac:dyDescent="0.2">
      <c r="D4142" s="185"/>
    </row>
    <row r="4143" spans="4:4" x14ac:dyDescent="0.2">
      <c r="D4143" s="185"/>
    </row>
    <row r="4144" spans="4:4" x14ac:dyDescent="0.2">
      <c r="D4144" s="185"/>
    </row>
    <row r="4145" spans="4:4" x14ac:dyDescent="0.2">
      <c r="D4145" s="185"/>
    </row>
    <row r="4146" spans="4:4" x14ac:dyDescent="0.2">
      <c r="D4146" s="185"/>
    </row>
    <row r="4147" spans="4:4" x14ac:dyDescent="0.2">
      <c r="D4147" s="185"/>
    </row>
    <row r="4148" spans="4:4" x14ac:dyDescent="0.2">
      <c r="D4148" s="185"/>
    </row>
    <row r="4149" spans="4:4" x14ac:dyDescent="0.2">
      <c r="D4149" s="185"/>
    </row>
    <row r="4150" spans="4:4" x14ac:dyDescent="0.2">
      <c r="D4150" s="185"/>
    </row>
    <row r="4151" spans="4:4" x14ac:dyDescent="0.2">
      <c r="D4151" s="185"/>
    </row>
    <row r="4152" spans="4:4" x14ac:dyDescent="0.2">
      <c r="D4152" s="185"/>
    </row>
    <row r="4153" spans="4:4" x14ac:dyDescent="0.2">
      <c r="D4153" s="185"/>
    </row>
    <row r="4154" spans="4:4" x14ac:dyDescent="0.2">
      <c r="D4154" s="185"/>
    </row>
    <row r="4155" spans="4:4" x14ac:dyDescent="0.2">
      <c r="D4155" s="185"/>
    </row>
    <row r="4156" spans="4:4" x14ac:dyDescent="0.2">
      <c r="D4156" s="185"/>
    </row>
    <row r="4157" spans="4:4" x14ac:dyDescent="0.2">
      <c r="D4157" s="185"/>
    </row>
    <row r="4158" spans="4:4" x14ac:dyDescent="0.2">
      <c r="D4158" s="185"/>
    </row>
    <row r="4159" spans="4:4" x14ac:dyDescent="0.2">
      <c r="D4159" s="185"/>
    </row>
    <row r="4160" spans="4:4" x14ac:dyDescent="0.2">
      <c r="D4160" s="185"/>
    </row>
    <row r="4161" spans="4:4" x14ac:dyDescent="0.2">
      <c r="D4161" s="185"/>
    </row>
    <row r="4162" spans="4:4" x14ac:dyDescent="0.2">
      <c r="D4162" s="185"/>
    </row>
    <row r="4163" spans="4:4" x14ac:dyDescent="0.2">
      <c r="D4163" s="185"/>
    </row>
    <row r="4164" spans="4:4" x14ac:dyDescent="0.2">
      <c r="D4164" s="185"/>
    </row>
    <row r="4165" spans="4:4" x14ac:dyDescent="0.2">
      <c r="D4165" s="185"/>
    </row>
    <row r="4166" spans="4:4" x14ac:dyDescent="0.2">
      <c r="D4166" s="185"/>
    </row>
    <row r="4167" spans="4:4" x14ac:dyDescent="0.2">
      <c r="D4167" s="185"/>
    </row>
    <row r="4168" spans="4:4" x14ac:dyDescent="0.2">
      <c r="D4168" s="185"/>
    </row>
    <row r="4169" spans="4:4" x14ac:dyDescent="0.2">
      <c r="D4169" s="185"/>
    </row>
    <row r="4170" spans="4:4" x14ac:dyDescent="0.2">
      <c r="D4170" s="185"/>
    </row>
    <row r="4171" spans="4:4" x14ac:dyDescent="0.2">
      <c r="D4171" s="185"/>
    </row>
    <row r="4172" spans="4:4" x14ac:dyDescent="0.2">
      <c r="D4172" s="185"/>
    </row>
    <row r="4173" spans="4:4" x14ac:dyDescent="0.2">
      <c r="D4173" s="185"/>
    </row>
    <row r="4174" spans="4:4" x14ac:dyDescent="0.2">
      <c r="D4174" s="185"/>
    </row>
    <row r="4175" spans="4:4" x14ac:dyDescent="0.2">
      <c r="D4175" s="185"/>
    </row>
    <row r="4176" spans="4:4" x14ac:dyDescent="0.2">
      <c r="D4176" s="185"/>
    </row>
    <row r="4177" spans="4:4" x14ac:dyDescent="0.2">
      <c r="D4177" s="185"/>
    </row>
    <row r="4178" spans="4:4" x14ac:dyDescent="0.2">
      <c r="D4178" s="185"/>
    </row>
    <row r="4179" spans="4:4" x14ac:dyDescent="0.2">
      <c r="D4179" s="185"/>
    </row>
    <row r="4180" spans="4:4" x14ac:dyDescent="0.2">
      <c r="D4180" s="185"/>
    </row>
    <row r="4181" spans="4:4" x14ac:dyDescent="0.2">
      <c r="D4181" s="185"/>
    </row>
    <row r="4182" spans="4:4" x14ac:dyDescent="0.2">
      <c r="D4182" s="185"/>
    </row>
    <row r="4183" spans="4:4" x14ac:dyDescent="0.2">
      <c r="D4183" s="185"/>
    </row>
    <row r="4184" spans="4:4" x14ac:dyDescent="0.2">
      <c r="D4184" s="185"/>
    </row>
    <row r="4185" spans="4:4" x14ac:dyDescent="0.2">
      <c r="D4185" s="185"/>
    </row>
    <row r="4186" spans="4:4" x14ac:dyDescent="0.2">
      <c r="D4186" s="185"/>
    </row>
    <row r="4187" spans="4:4" x14ac:dyDescent="0.2">
      <c r="D4187" s="185"/>
    </row>
    <row r="4188" spans="4:4" x14ac:dyDescent="0.2">
      <c r="D4188" s="185"/>
    </row>
    <row r="4189" spans="4:4" x14ac:dyDescent="0.2">
      <c r="D4189" s="185"/>
    </row>
    <row r="4190" spans="4:4" x14ac:dyDescent="0.2">
      <c r="D4190" s="185"/>
    </row>
    <row r="4191" spans="4:4" x14ac:dyDescent="0.2">
      <c r="D4191" s="185"/>
    </row>
    <row r="4192" spans="4:4" x14ac:dyDescent="0.2">
      <c r="D4192" s="185"/>
    </row>
    <row r="4193" spans="4:4" x14ac:dyDescent="0.2">
      <c r="D4193" s="185"/>
    </row>
    <row r="4194" spans="4:4" x14ac:dyDescent="0.2">
      <c r="D4194" s="185"/>
    </row>
    <row r="4195" spans="4:4" x14ac:dyDescent="0.2">
      <c r="D4195" s="185"/>
    </row>
    <row r="4196" spans="4:4" x14ac:dyDescent="0.2">
      <c r="D4196" s="185"/>
    </row>
    <row r="4197" spans="4:4" x14ac:dyDescent="0.2">
      <c r="D4197" s="185"/>
    </row>
    <row r="4198" spans="4:4" x14ac:dyDescent="0.2">
      <c r="D4198" s="185"/>
    </row>
    <row r="4199" spans="4:4" x14ac:dyDescent="0.2">
      <c r="D4199" s="185"/>
    </row>
    <row r="4200" spans="4:4" x14ac:dyDescent="0.2">
      <c r="D4200" s="185"/>
    </row>
    <row r="4201" spans="4:4" x14ac:dyDescent="0.2">
      <c r="D4201" s="185"/>
    </row>
    <row r="4202" spans="4:4" x14ac:dyDescent="0.2">
      <c r="D4202" s="185"/>
    </row>
    <row r="4203" spans="4:4" x14ac:dyDescent="0.2">
      <c r="D4203" s="185"/>
    </row>
    <row r="4204" spans="4:4" x14ac:dyDescent="0.2">
      <c r="D4204" s="185"/>
    </row>
    <row r="4205" spans="4:4" x14ac:dyDescent="0.2">
      <c r="D4205" s="185"/>
    </row>
    <row r="4206" spans="4:4" x14ac:dyDescent="0.2">
      <c r="D4206" s="185"/>
    </row>
    <row r="4207" spans="4:4" x14ac:dyDescent="0.2">
      <c r="D4207" s="185"/>
    </row>
    <row r="4208" spans="4:4" x14ac:dyDescent="0.2">
      <c r="D4208" s="185"/>
    </row>
    <row r="4209" spans="4:4" x14ac:dyDescent="0.2">
      <c r="D4209" s="185"/>
    </row>
    <row r="4210" spans="4:4" x14ac:dyDescent="0.2">
      <c r="D4210" s="185"/>
    </row>
    <row r="4211" spans="4:4" x14ac:dyDescent="0.2">
      <c r="D4211" s="185"/>
    </row>
    <row r="4212" spans="4:4" x14ac:dyDescent="0.2">
      <c r="D4212" s="185"/>
    </row>
    <row r="4213" spans="4:4" x14ac:dyDescent="0.2">
      <c r="D4213" s="185"/>
    </row>
    <row r="4214" spans="4:4" x14ac:dyDescent="0.2">
      <c r="D4214" s="185"/>
    </row>
    <row r="4215" spans="4:4" x14ac:dyDescent="0.2">
      <c r="D4215" s="185"/>
    </row>
    <row r="4216" spans="4:4" x14ac:dyDescent="0.2">
      <c r="D4216" s="185"/>
    </row>
    <row r="4217" spans="4:4" x14ac:dyDescent="0.2">
      <c r="D4217" s="185"/>
    </row>
    <row r="4218" spans="4:4" x14ac:dyDescent="0.2">
      <c r="D4218" s="185"/>
    </row>
    <row r="4219" spans="4:4" x14ac:dyDescent="0.2">
      <c r="D4219" s="185"/>
    </row>
    <row r="4220" spans="4:4" x14ac:dyDescent="0.2">
      <c r="D4220" s="185"/>
    </row>
    <row r="4221" spans="4:4" x14ac:dyDescent="0.2">
      <c r="D4221" s="185"/>
    </row>
    <row r="4222" spans="4:4" x14ac:dyDescent="0.2">
      <c r="D4222" s="185"/>
    </row>
    <row r="4223" spans="4:4" x14ac:dyDescent="0.2">
      <c r="D4223" s="185"/>
    </row>
    <row r="4224" spans="4:4" x14ac:dyDescent="0.2">
      <c r="D4224" s="185"/>
    </row>
    <row r="4225" spans="4:4" x14ac:dyDescent="0.2">
      <c r="D4225" s="185"/>
    </row>
    <row r="4226" spans="4:4" x14ac:dyDescent="0.2">
      <c r="D4226" s="185"/>
    </row>
    <row r="4227" spans="4:4" x14ac:dyDescent="0.2">
      <c r="D4227" s="185"/>
    </row>
    <row r="4228" spans="4:4" x14ac:dyDescent="0.2">
      <c r="D4228" s="185"/>
    </row>
    <row r="4229" spans="4:4" x14ac:dyDescent="0.2">
      <c r="D4229" s="185"/>
    </row>
    <row r="4230" spans="4:4" x14ac:dyDescent="0.2">
      <c r="D4230" s="185"/>
    </row>
    <row r="4231" spans="4:4" x14ac:dyDescent="0.2">
      <c r="D4231" s="185"/>
    </row>
    <row r="4232" spans="4:4" x14ac:dyDescent="0.2">
      <c r="D4232" s="185"/>
    </row>
    <row r="4233" spans="4:4" x14ac:dyDescent="0.2">
      <c r="D4233" s="185"/>
    </row>
    <row r="4234" spans="4:4" x14ac:dyDescent="0.2">
      <c r="D4234" s="185"/>
    </row>
    <row r="4235" spans="4:4" x14ac:dyDescent="0.2">
      <c r="D4235" s="185"/>
    </row>
    <row r="4236" spans="4:4" x14ac:dyDescent="0.2">
      <c r="D4236" s="185"/>
    </row>
    <row r="4237" spans="4:4" x14ac:dyDescent="0.2">
      <c r="D4237" s="185"/>
    </row>
    <row r="4238" spans="4:4" x14ac:dyDescent="0.2">
      <c r="D4238" s="185"/>
    </row>
    <row r="4239" spans="4:4" x14ac:dyDescent="0.2">
      <c r="D4239" s="185"/>
    </row>
    <row r="4240" spans="4:4" x14ac:dyDescent="0.2">
      <c r="D4240" s="185"/>
    </row>
    <row r="4241" spans="4:4" x14ac:dyDescent="0.2">
      <c r="D4241" s="185"/>
    </row>
    <row r="4242" spans="4:4" x14ac:dyDescent="0.2">
      <c r="D4242" s="185"/>
    </row>
    <row r="4243" spans="4:4" x14ac:dyDescent="0.2">
      <c r="D4243" s="185"/>
    </row>
    <row r="4244" spans="4:4" x14ac:dyDescent="0.2">
      <c r="D4244" s="185"/>
    </row>
    <row r="4245" spans="4:4" x14ac:dyDescent="0.2">
      <c r="D4245" s="185"/>
    </row>
    <row r="4246" spans="4:4" x14ac:dyDescent="0.2">
      <c r="D4246" s="185"/>
    </row>
    <row r="4247" spans="4:4" x14ac:dyDescent="0.2">
      <c r="D4247" s="185"/>
    </row>
    <row r="4248" spans="4:4" x14ac:dyDescent="0.2">
      <c r="D4248" s="185"/>
    </row>
    <row r="4249" spans="4:4" x14ac:dyDescent="0.2">
      <c r="D4249" s="185"/>
    </row>
    <row r="4250" spans="4:4" x14ac:dyDescent="0.2">
      <c r="D4250" s="185"/>
    </row>
    <row r="4251" spans="4:4" x14ac:dyDescent="0.2">
      <c r="D4251" s="185"/>
    </row>
    <row r="4252" spans="4:4" x14ac:dyDescent="0.2">
      <c r="D4252" s="185"/>
    </row>
    <row r="4253" spans="4:4" x14ac:dyDescent="0.2">
      <c r="D4253" s="185"/>
    </row>
    <row r="4254" spans="4:4" x14ac:dyDescent="0.2">
      <c r="D4254" s="185"/>
    </row>
    <row r="4255" spans="4:4" x14ac:dyDescent="0.2">
      <c r="D4255" s="185"/>
    </row>
    <row r="4256" spans="4:4" x14ac:dyDescent="0.2">
      <c r="D4256" s="185"/>
    </row>
    <row r="4257" spans="4:4" x14ac:dyDescent="0.2">
      <c r="D4257" s="185"/>
    </row>
    <row r="4258" spans="4:4" x14ac:dyDescent="0.2">
      <c r="D4258" s="185"/>
    </row>
    <row r="4259" spans="4:4" x14ac:dyDescent="0.2">
      <c r="D4259" s="185"/>
    </row>
    <row r="4260" spans="4:4" x14ac:dyDescent="0.2">
      <c r="D4260" s="185"/>
    </row>
    <row r="4261" spans="4:4" x14ac:dyDescent="0.2">
      <c r="D4261" s="185"/>
    </row>
    <row r="4262" spans="4:4" x14ac:dyDescent="0.2">
      <c r="D4262" s="185"/>
    </row>
    <row r="4263" spans="4:4" x14ac:dyDescent="0.2">
      <c r="D4263" s="185"/>
    </row>
    <row r="4264" spans="4:4" x14ac:dyDescent="0.2">
      <c r="D4264" s="185"/>
    </row>
    <row r="4265" spans="4:4" x14ac:dyDescent="0.2">
      <c r="D4265" s="185"/>
    </row>
    <row r="4266" spans="4:4" x14ac:dyDescent="0.2">
      <c r="D4266" s="185"/>
    </row>
    <row r="4267" spans="4:4" x14ac:dyDescent="0.2">
      <c r="D4267" s="185"/>
    </row>
    <row r="4268" spans="4:4" x14ac:dyDescent="0.2">
      <c r="D4268" s="185"/>
    </row>
    <row r="4269" spans="4:4" x14ac:dyDescent="0.2">
      <c r="D4269" s="185"/>
    </row>
    <row r="4270" spans="4:4" x14ac:dyDescent="0.2">
      <c r="D4270" s="185"/>
    </row>
    <row r="4271" spans="4:4" x14ac:dyDescent="0.2">
      <c r="D4271" s="185"/>
    </row>
    <row r="4272" spans="4:4" x14ac:dyDescent="0.2">
      <c r="D4272" s="185"/>
    </row>
    <row r="4273" spans="4:4" x14ac:dyDescent="0.2">
      <c r="D4273" s="185"/>
    </row>
    <row r="4274" spans="4:4" x14ac:dyDescent="0.2">
      <c r="D4274" s="185"/>
    </row>
    <row r="4275" spans="4:4" x14ac:dyDescent="0.2">
      <c r="D4275" s="185"/>
    </row>
    <row r="4276" spans="4:4" x14ac:dyDescent="0.2">
      <c r="D4276" s="185"/>
    </row>
    <row r="4277" spans="4:4" x14ac:dyDescent="0.2">
      <c r="D4277" s="185"/>
    </row>
    <row r="4278" spans="4:4" x14ac:dyDescent="0.2">
      <c r="D4278" s="185"/>
    </row>
    <row r="4279" spans="4:4" x14ac:dyDescent="0.2">
      <c r="D4279" s="185"/>
    </row>
    <row r="4280" spans="4:4" x14ac:dyDescent="0.2">
      <c r="D4280" s="185"/>
    </row>
    <row r="4281" spans="4:4" x14ac:dyDescent="0.2">
      <c r="D4281" s="185"/>
    </row>
    <row r="4282" spans="4:4" x14ac:dyDescent="0.2">
      <c r="D4282" s="185"/>
    </row>
    <row r="4283" spans="4:4" x14ac:dyDescent="0.2">
      <c r="D4283" s="185"/>
    </row>
    <row r="4284" spans="4:4" x14ac:dyDescent="0.2">
      <c r="D4284" s="185"/>
    </row>
    <row r="4285" spans="4:4" x14ac:dyDescent="0.2">
      <c r="D4285" s="185"/>
    </row>
    <row r="4286" spans="4:4" x14ac:dyDescent="0.2">
      <c r="D4286" s="185"/>
    </row>
    <row r="4287" spans="4:4" x14ac:dyDescent="0.2">
      <c r="D4287" s="185"/>
    </row>
    <row r="4288" spans="4:4" x14ac:dyDescent="0.2">
      <c r="D4288" s="185"/>
    </row>
    <row r="4289" spans="4:4" x14ac:dyDescent="0.2">
      <c r="D4289" s="185"/>
    </row>
    <row r="4290" spans="4:4" x14ac:dyDescent="0.2">
      <c r="D4290" s="185"/>
    </row>
    <row r="4291" spans="4:4" x14ac:dyDescent="0.2">
      <c r="D4291" s="185"/>
    </row>
    <row r="4292" spans="4:4" x14ac:dyDescent="0.2">
      <c r="D4292" s="185"/>
    </row>
    <row r="4293" spans="4:4" x14ac:dyDescent="0.2">
      <c r="D4293" s="185"/>
    </row>
    <row r="4294" spans="4:4" x14ac:dyDescent="0.2">
      <c r="D4294" s="185"/>
    </row>
    <row r="4295" spans="4:4" x14ac:dyDescent="0.2">
      <c r="D4295" s="185"/>
    </row>
    <row r="4296" spans="4:4" x14ac:dyDescent="0.2">
      <c r="D4296" s="185"/>
    </row>
    <row r="4297" spans="4:4" x14ac:dyDescent="0.2">
      <c r="D4297" s="185"/>
    </row>
    <row r="4298" spans="4:4" x14ac:dyDescent="0.2">
      <c r="D4298" s="185"/>
    </row>
    <row r="4299" spans="4:4" x14ac:dyDescent="0.2">
      <c r="D4299" s="185"/>
    </row>
    <row r="4300" spans="4:4" x14ac:dyDescent="0.2">
      <c r="D4300" s="185"/>
    </row>
    <row r="4301" spans="4:4" x14ac:dyDescent="0.2">
      <c r="D4301" s="185"/>
    </row>
    <row r="4302" spans="4:4" x14ac:dyDescent="0.2">
      <c r="D4302" s="185"/>
    </row>
    <row r="4303" spans="4:4" x14ac:dyDescent="0.2">
      <c r="D4303" s="185"/>
    </row>
    <row r="4304" spans="4:4" x14ac:dyDescent="0.2">
      <c r="D4304" s="185"/>
    </row>
    <row r="4305" spans="4:4" x14ac:dyDescent="0.2">
      <c r="D4305" s="185"/>
    </row>
    <row r="4306" spans="4:4" x14ac:dyDescent="0.2">
      <c r="D4306" s="185"/>
    </row>
    <row r="4307" spans="4:4" x14ac:dyDescent="0.2">
      <c r="D4307" s="185"/>
    </row>
    <row r="4308" spans="4:4" x14ac:dyDescent="0.2">
      <c r="D4308" s="185"/>
    </row>
    <row r="4309" spans="4:4" x14ac:dyDescent="0.2">
      <c r="D4309" s="185"/>
    </row>
    <row r="4310" spans="4:4" x14ac:dyDescent="0.2">
      <c r="D4310" s="185"/>
    </row>
    <row r="4311" spans="4:4" x14ac:dyDescent="0.2">
      <c r="D4311" s="185"/>
    </row>
    <row r="4312" spans="4:4" x14ac:dyDescent="0.2">
      <c r="D4312" s="185"/>
    </row>
    <row r="4313" spans="4:4" x14ac:dyDescent="0.2">
      <c r="D4313" s="185"/>
    </row>
    <row r="4314" spans="4:4" x14ac:dyDescent="0.2">
      <c r="D4314" s="185"/>
    </row>
    <row r="4315" spans="4:4" x14ac:dyDescent="0.2">
      <c r="D4315" s="185"/>
    </row>
    <row r="4316" spans="4:4" x14ac:dyDescent="0.2">
      <c r="D4316" s="185"/>
    </row>
    <row r="4317" spans="4:4" x14ac:dyDescent="0.2">
      <c r="D4317" s="185"/>
    </row>
    <row r="4318" spans="4:4" x14ac:dyDescent="0.2">
      <c r="D4318" s="185"/>
    </row>
    <row r="4319" spans="4:4" x14ac:dyDescent="0.2">
      <c r="D4319" s="185"/>
    </row>
    <row r="4320" spans="4:4" x14ac:dyDescent="0.2">
      <c r="D4320" s="185"/>
    </row>
    <row r="4321" spans="4:4" x14ac:dyDescent="0.2">
      <c r="D4321" s="185"/>
    </row>
    <row r="4322" spans="4:4" x14ac:dyDescent="0.2">
      <c r="D4322" s="185"/>
    </row>
    <row r="4323" spans="4:4" x14ac:dyDescent="0.2">
      <c r="D4323" s="185"/>
    </row>
    <row r="4324" spans="4:4" x14ac:dyDescent="0.2">
      <c r="D4324" s="185"/>
    </row>
    <row r="4325" spans="4:4" x14ac:dyDescent="0.2">
      <c r="D4325" s="185"/>
    </row>
    <row r="4326" spans="4:4" x14ac:dyDescent="0.2">
      <c r="D4326" s="185"/>
    </row>
    <row r="4327" spans="4:4" x14ac:dyDescent="0.2">
      <c r="D4327" s="185"/>
    </row>
    <row r="4328" spans="4:4" x14ac:dyDescent="0.2">
      <c r="D4328" s="185"/>
    </row>
    <row r="4329" spans="4:4" x14ac:dyDescent="0.2">
      <c r="D4329" s="185"/>
    </row>
    <row r="4330" spans="4:4" x14ac:dyDescent="0.2">
      <c r="D4330" s="185"/>
    </row>
    <row r="4331" spans="4:4" x14ac:dyDescent="0.2">
      <c r="D4331" s="185"/>
    </row>
    <row r="4332" spans="4:4" x14ac:dyDescent="0.2">
      <c r="D4332" s="185"/>
    </row>
    <row r="4333" spans="4:4" x14ac:dyDescent="0.2">
      <c r="D4333" s="185"/>
    </row>
    <row r="4334" spans="4:4" x14ac:dyDescent="0.2">
      <c r="D4334" s="185"/>
    </row>
    <row r="4335" spans="4:4" x14ac:dyDescent="0.2">
      <c r="D4335" s="185"/>
    </row>
    <row r="4336" spans="4:4" x14ac:dyDescent="0.2">
      <c r="D4336" s="185"/>
    </row>
    <row r="4337" spans="4:4" x14ac:dyDescent="0.2">
      <c r="D4337" s="185"/>
    </row>
    <row r="4338" spans="4:4" x14ac:dyDescent="0.2">
      <c r="D4338" s="185"/>
    </row>
    <row r="4339" spans="4:4" x14ac:dyDescent="0.2">
      <c r="D4339" s="185"/>
    </row>
    <row r="4340" spans="4:4" x14ac:dyDescent="0.2">
      <c r="D4340" s="185"/>
    </row>
    <row r="4341" spans="4:4" x14ac:dyDescent="0.2">
      <c r="D4341" s="185"/>
    </row>
    <row r="4342" spans="4:4" x14ac:dyDescent="0.2">
      <c r="D4342" s="185"/>
    </row>
    <row r="4343" spans="4:4" x14ac:dyDescent="0.2">
      <c r="D4343" s="185"/>
    </row>
    <row r="4344" spans="4:4" x14ac:dyDescent="0.2">
      <c r="D4344" s="185"/>
    </row>
    <row r="4345" spans="4:4" x14ac:dyDescent="0.2">
      <c r="D4345" s="185"/>
    </row>
    <row r="4346" spans="4:4" x14ac:dyDescent="0.2">
      <c r="D4346" s="185"/>
    </row>
    <row r="4347" spans="4:4" x14ac:dyDescent="0.2">
      <c r="D4347" s="185"/>
    </row>
    <row r="4348" spans="4:4" x14ac:dyDescent="0.2">
      <c r="D4348" s="185"/>
    </row>
    <row r="4349" spans="4:4" x14ac:dyDescent="0.2">
      <c r="D4349" s="185"/>
    </row>
    <row r="4350" spans="4:4" x14ac:dyDescent="0.2">
      <c r="D4350" s="185"/>
    </row>
    <row r="4351" spans="4:4" x14ac:dyDescent="0.2">
      <c r="D4351" s="185"/>
    </row>
    <row r="4352" spans="4:4" x14ac:dyDescent="0.2">
      <c r="D4352" s="185"/>
    </row>
    <row r="4353" spans="4:4" x14ac:dyDescent="0.2">
      <c r="D4353" s="185"/>
    </row>
    <row r="4354" spans="4:4" x14ac:dyDescent="0.2">
      <c r="D4354" s="185"/>
    </row>
    <row r="4355" spans="4:4" x14ac:dyDescent="0.2">
      <c r="D4355" s="185"/>
    </row>
    <row r="4356" spans="4:4" x14ac:dyDescent="0.2">
      <c r="D4356" s="185"/>
    </row>
    <row r="4357" spans="4:4" x14ac:dyDescent="0.2">
      <c r="D4357" s="185"/>
    </row>
    <row r="4358" spans="4:4" x14ac:dyDescent="0.2">
      <c r="D4358" s="185"/>
    </row>
    <row r="4359" spans="4:4" x14ac:dyDescent="0.2">
      <c r="D4359" s="185"/>
    </row>
    <row r="4360" spans="4:4" x14ac:dyDescent="0.2">
      <c r="D4360" s="185"/>
    </row>
    <row r="4361" spans="4:4" x14ac:dyDescent="0.2">
      <c r="D4361" s="185"/>
    </row>
    <row r="4362" spans="4:4" x14ac:dyDescent="0.2">
      <c r="D4362" s="185"/>
    </row>
    <row r="4363" spans="4:4" x14ac:dyDescent="0.2">
      <c r="D4363" s="185"/>
    </row>
    <row r="4364" spans="4:4" x14ac:dyDescent="0.2">
      <c r="D4364" s="185"/>
    </row>
    <row r="4365" spans="4:4" x14ac:dyDescent="0.2">
      <c r="D4365" s="185"/>
    </row>
    <row r="4366" spans="4:4" x14ac:dyDescent="0.2">
      <c r="D4366" s="185"/>
    </row>
    <row r="4367" spans="4:4" x14ac:dyDescent="0.2">
      <c r="D4367" s="185"/>
    </row>
    <row r="4368" spans="4:4" x14ac:dyDescent="0.2">
      <c r="D4368" s="185"/>
    </row>
    <row r="4369" spans="4:4" x14ac:dyDescent="0.2">
      <c r="D4369" s="185"/>
    </row>
    <row r="4370" spans="4:4" x14ac:dyDescent="0.2">
      <c r="D4370" s="185"/>
    </row>
    <row r="4371" spans="4:4" x14ac:dyDescent="0.2">
      <c r="D4371" s="185"/>
    </row>
    <row r="4372" spans="4:4" x14ac:dyDescent="0.2">
      <c r="D4372" s="185"/>
    </row>
    <row r="4373" spans="4:4" x14ac:dyDescent="0.2">
      <c r="D4373" s="185"/>
    </row>
    <row r="4374" spans="4:4" x14ac:dyDescent="0.2">
      <c r="D4374" s="185"/>
    </row>
    <row r="4375" spans="4:4" x14ac:dyDescent="0.2">
      <c r="D4375" s="185"/>
    </row>
    <row r="4376" spans="4:4" x14ac:dyDescent="0.2">
      <c r="D4376" s="185"/>
    </row>
    <row r="4377" spans="4:4" x14ac:dyDescent="0.2">
      <c r="D4377" s="185"/>
    </row>
    <row r="4378" spans="4:4" x14ac:dyDescent="0.2">
      <c r="D4378" s="185"/>
    </row>
    <row r="4379" spans="4:4" x14ac:dyDescent="0.2">
      <c r="D4379" s="185"/>
    </row>
    <row r="4380" spans="4:4" x14ac:dyDescent="0.2">
      <c r="D4380" s="185"/>
    </row>
    <row r="4381" spans="4:4" x14ac:dyDescent="0.2">
      <c r="D4381" s="185"/>
    </row>
    <row r="4382" spans="4:4" x14ac:dyDescent="0.2">
      <c r="D4382" s="185"/>
    </row>
    <row r="4383" spans="4:4" x14ac:dyDescent="0.2">
      <c r="D4383" s="185"/>
    </row>
    <row r="4384" spans="4:4" x14ac:dyDescent="0.2">
      <c r="D4384" s="185"/>
    </row>
    <row r="4385" spans="4:4" x14ac:dyDescent="0.2">
      <c r="D4385" s="185"/>
    </row>
    <row r="4386" spans="4:4" x14ac:dyDescent="0.2">
      <c r="D4386" s="185"/>
    </row>
    <row r="4387" spans="4:4" x14ac:dyDescent="0.2">
      <c r="D4387" s="185"/>
    </row>
    <row r="4388" spans="4:4" x14ac:dyDescent="0.2">
      <c r="D4388" s="185"/>
    </row>
    <row r="4389" spans="4:4" x14ac:dyDescent="0.2">
      <c r="D4389" s="185"/>
    </row>
    <row r="4390" spans="4:4" x14ac:dyDescent="0.2">
      <c r="D4390" s="185"/>
    </row>
    <row r="4391" spans="4:4" x14ac:dyDescent="0.2">
      <c r="D4391" s="185"/>
    </row>
    <row r="4392" spans="4:4" x14ac:dyDescent="0.2">
      <c r="D4392" s="185"/>
    </row>
    <row r="4393" spans="4:4" x14ac:dyDescent="0.2">
      <c r="D4393" s="185"/>
    </row>
    <row r="4394" spans="4:4" x14ac:dyDescent="0.2">
      <c r="D4394" s="185"/>
    </row>
    <row r="4395" spans="4:4" x14ac:dyDescent="0.2">
      <c r="D4395" s="185"/>
    </row>
    <row r="4396" spans="4:4" x14ac:dyDescent="0.2">
      <c r="D4396" s="185"/>
    </row>
    <row r="4397" spans="4:4" x14ac:dyDescent="0.2">
      <c r="D4397" s="185"/>
    </row>
    <row r="4398" spans="4:4" x14ac:dyDescent="0.2">
      <c r="D4398" s="185"/>
    </row>
    <row r="4399" spans="4:4" x14ac:dyDescent="0.2">
      <c r="D4399" s="185"/>
    </row>
    <row r="4400" spans="4:4" x14ac:dyDescent="0.2">
      <c r="D4400" s="185"/>
    </row>
    <row r="4401" spans="4:4" x14ac:dyDescent="0.2">
      <c r="D4401" s="185"/>
    </row>
    <row r="4402" spans="4:4" x14ac:dyDescent="0.2">
      <c r="D4402" s="185"/>
    </row>
    <row r="4403" spans="4:4" x14ac:dyDescent="0.2">
      <c r="D4403" s="185"/>
    </row>
    <row r="4404" spans="4:4" x14ac:dyDescent="0.2">
      <c r="D4404" s="185"/>
    </row>
    <row r="4405" spans="4:4" x14ac:dyDescent="0.2">
      <c r="D4405" s="185"/>
    </row>
    <row r="4406" spans="4:4" x14ac:dyDescent="0.2">
      <c r="D4406" s="185"/>
    </row>
    <row r="4407" spans="4:4" x14ac:dyDescent="0.2">
      <c r="D4407" s="185"/>
    </row>
    <row r="4408" spans="4:4" x14ac:dyDescent="0.2">
      <c r="D4408" s="185"/>
    </row>
    <row r="4409" spans="4:4" x14ac:dyDescent="0.2">
      <c r="D4409" s="185"/>
    </row>
    <row r="4410" spans="4:4" x14ac:dyDescent="0.2">
      <c r="D4410" s="185"/>
    </row>
    <row r="4411" spans="4:4" x14ac:dyDescent="0.2">
      <c r="D4411" s="185"/>
    </row>
    <row r="4412" spans="4:4" x14ac:dyDescent="0.2">
      <c r="D4412" s="185"/>
    </row>
    <row r="4413" spans="4:4" x14ac:dyDescent="0.2">
      <c r="D4413" s="185"/>
    </row>
    <row r="4414" spans="4:4" x14ac:dyDescent="0.2">
      <c r="D4414" s="185"/>
    </row>
    <row r="4415" spans="4:4" x14ac:dyDescent="0.2">
      <c r="D4415" s="185"/>
    </row>
    <row r="4416" spans="4:4" x14ac:dyDescent="0.2">
      <c r="D4416" s="185"/>
    </row>
    <row r="4417" spans="4:4" x14ac:dyDescent="0.2">
      <c r="D4417" s="185"/>
    </row>
    <row r="4418" spans="4:4" x14ac:dyDescent="0.2">
      <c r="D4418" s="185"/>
    </row>
    <row r="4419" spans="4:4" x14ac:dyDescent="0.2">
      <c r="D4419" s="185"/>
    </row>
    <row r="4420" spans="4:4" x14ac:dyDescent="0.2">
      <c r="D4420" s="185"/>
    </row>
    <row r="4421" spans="4:4" x14ac:dyDescent="0.2">
      <c r="D4421" s="185"/>
    </row>
    <row r="4422" spans="4:4" x14ac:dyDescent="0.2">
      <c r="D4422" s="185"/>
    </row>
    <row r="4423" spans="4:4" x14ac:dyDescent="0.2">
      <c r="D4423" s="185"/>
    </row>
    <row r="4424" spans="4:4" x14ac:dyDescent="0.2">
      <c r="D4424" s="185"/>
    </row>
    <row r="4425" spans="4:4" x14ac:dyDescent="0.2">
      <c r="D4425" s="185"/>
    </row>
    <row r="4426" spans="4:4" x14ac:dyDescent="0.2">
      <c r="D4426" s="185"/>
    </row>
    <row r="4427" spans="4:4" x14ac:dyDescent="0.2">
      <c r="D4427" s="185"/>
    </row>
    <row r="4428" spans="4:4" x14ac:dyDescent="0.2">
      <c r="D4428" s="185"/>
    </row>
    <row r="4429" spans="4:4" x14ac:dyDescent="0.2">
      <c r="D4429" s="185"/>
    </row>
    <row r="4430" spans="4:4" x14ac:dyDescent="0.2">
      <c r="D4430" s="185"/>
    </row>
    <row r="4431" spans="4:4" x14ac:dyDescent="0.2">
      <c r="D4431" s="185"/>
    </row>
    <row r="4432" spans="4:4" x14ac:dyDescent="0.2">
      <c r="D4432" s="185"/>
    </row>
    <row r="4433" spans="4:4" x14ac:dyDescent="0.2">
      <c r="D4433" s="185"/>
    </row>
    <row r="4434" spans="4:4" x14ac:dyDescent="0.2">
      <c r="D4434" s="185"/>
    </row>
    <row r="4435" spans="4:4" x14ac:dyDescent="0.2">
      <c r="D4435" s="185"/>
    </row>
    <row r="4436" spans="4:4" x14ac:dyDescent="0.2">
      <c r="D4436" s="185"/>
    </row>
    <row r="4437" spans="4:4" x14ac:dyDescent="0.2">
      <c r="D4437" s="185"/>
    </row>
    <row r="4438" spans="4:4" x14ac:dyDescent="0.2">
      <c r="D4438" s="185"/>
    </row>
    <row r="4439" spans="4:4" x14ac:dyDescent="0.2">
      <c r="D4439" s="185"/>
    </row>
    <row r="4440" spans="4:4" x14ac:dyDescent="0.2">
      <c r="D4440" s="185"/>
    </row>
    <row r="4441" spans="4:4" x14ac:dyDescent="0.2">
      <c r="D4441" s="185"/>
    </row>
    <row r="4442" spans="4:4" x14ac:dyDescent="0.2">
      <c r="D4442" s="185"/>
    </row>
    <row r="4443" spans="4:4" x14ac:dyDescent="0.2">
      <c r="D4443" s="185"/>
    </row>
    <row r="4444" spans="4:4" x14ac:dyDescent="0.2">
      <c r="D4444" s="185"/>
    </row>
    <row r="4445" spans="4:4" x14ac:dyDescent="0.2">
      <c r="D4445" s="185"/>
    </row>
    <row r="4446" spans="4:4" x14ac:dyDescent="0.2">
      <c r="D4446" s="185"/>
    </row>
    <row r="4447" spans="4:4" x14ac:dyDescent="0.2">
      <c r="D4447" s="185"/>
    </row>
    <row r="4448" spans="4:4" x14ac:dyDescent="0.2">
      <c r="D4448" s="185"/>
    </row>
    <row r="4449" spans="4:4" x14ac:dyDescent="0.2">
      <c r="D4449" s="185"/>
    </row>
    <row r="4450" spans="4:4" x14ac:dyDescent="0.2">
      <c r="D4450" s="185"/>
    </row>
    <row r="4451" spans="4:4" x14ac:dyDescent="0.2">
      <c r="D4451" s="185"/>
    </row>
    <row r="4452" spans="4:4" x14ac:dyDescent="0.2">
      <c r="D4452" s="185"/>
    </row>
    <row r="4453" spans="4:4" x14ac:dyDescent="0.2">
      <c r="D4453" s="185"/>
    </row>
    <row r="4454" spans="4:4" x14ac:dyDescent="0.2">
      <c r="D4454" s="185"/>
    </row>
    <row r="4455" spans="4:4" x14ac:dyDescent="0.2">
      <c r="D4455" s="185"/>
    </row>
    <row r="4456" spans="4:4" x14ac:dyDescent="0.2">
      <c r="D4456" s="185"/>
    </row>
    <row r="4457" spans="4:4" x14ac:dyDescent="0.2">
      <c r="D4457" s="185"/>
    </row>
    <row r="4458" spans="4:4" x14ac:dyDescent="0.2">
      <c r="D4458" s="185"/>
    </row>
    <row r="4459" spans="4:4" x14ac:dyDescent="0.2">
      <c r="D4459" s="185"/>
    </row>
    <row r="4460" spans="4:4" x14ac:dyDescent="0.2">
      <c r="D4460" s="185"/>
    </row>
    <row r="4461" spans="4:4" x14ac:dyDescent="0.2">
      <c r="D4461" s="185"/>
    </row>
    <row r="4462" spans="4:4" x14ac:dyDescent="0.2">
      <c r="D4462" s="185"/>
    </row>
    <row r="4463" spans="4:4" x14ac:dyDescent="0.2">
      <c r="D4463" s="185"/>
    </row>
    <row r="4464" spans="4:4" x14ac:dyDescent="0.2">
      <c r="D4464" s="185"/>
    </row>
    <row r="4465" spans="4:4" x14ac:dyDescent="0.2">
      <c r="D4465" s="185"/>
    </row>
    <row r="4466" spans="4:4" x14ac:dyDescent="0.2">
      <c r="D4466" s="185"/>
    </row>
    <row r="4467" spans="4:4" x14ac:dyDescent="0.2">
      <c r="D4467" s="185"/>
    </row>
    <row r="4468" spans="4:4" x14ac:dyDescent="0.2">
      <c r="D4468" s="185"/>
    </row>
    <row r="4469" spans="4:4" x14ac:dyDescent="0.2">
      <c r="D4469" s="185"/>
    </row>
    <row r="4470" spans="4:4" x14ac:dyDescent="0.2">
      <c r="D4470" s="185"/>
    </row>
    <row r="4471" spans="4:4" x14ac:dyDescent="0.2">
      <c r="D4471" s="185"/>
    </row>
    <row r="4472" spans="4:4" x14ac:dyDescent="0.2">
      <c r="D4472" s="185"/>
    </row>
    <row r="4473" spans="4:4" x14ac:dyDescent="0.2">
      <c r="D4473" s="185"/>
    </row>
    <row r="4474" spans="4:4" x14ac:dyDescent="0.2">
      <c r="D4474" s="185"/>
    </row>
    <row r="4475" spans="4:4" x14ac:dyDescent="0.2">
      <c r="D4475" s="185"/>
    </row>
    <row r="4476" spans="4:4" x14ac:dyDescent="0.2">
      <c r="D4476" s="185"/>
    </row>
    <row r="4477" spans="4:4" x14ac:dyDescent="0.2">
      <c r="D4477" s="185"/>
    </row>
    <row r="4478" spans="4:4" x14ac:dyDescent="0.2">
      <c r="D4478" s="185"/>
    </row>
    <row r="4479" spans="4:4" x14ac:dyDescent="0.2">
      <c r="D4479" s="185"/>
    </row>
    <row r="4480" spans="4:4" x14ac:dyDescent="0.2">
      <c r="D4480" s="185"/>
    </row>
    <row r="4481" spans="4:4" x14ac:dyDescent="0.2">
      <c r="D4481" s="185"/>
    </row>
    <row r="4482" spans="4:4" x14ac:dyDescent="0.2">
      <c r="D4482" s="185"/>
    </row>
    <row r="4483" spans="4:4" x14ac:dyDescent="0.2">
      <c r="D4483" s="185"/>
    </row>
    <row r="4484" spans="4:4" x14ac:dyDescent="0.2">
      <c r="D4484" s="185"/>
    </row>
    <row r="4485" spans="4:4" x14ac:dyDescent="0.2">
      <c r="D4485" s="185"/>
    </row>
    <row r="4486" spans="4:4" x14ac:dyDescent="0.2">
      <c r="D4486" s="185"/>
    </row>
    <row r="4487" spans="4:4" x14ac:dyDescent="0.2">
      <c r="D4487" s="185"/>
    </row>
    <row r="4488" spans="4:4" x14ac:dyDescent="0.2">
      <c r="D4488" s="185"/>
    </row>
    <row r="4489" spans="4:4" x14ac:dyDescent="0.2">
      <c r="D4489" s="185"/>
    </row>
    <row r="4490" spans="4:4" x14ac:dyDescent="0.2">
      <c r="D4490" s="185"/>
    </row>
    <row r="4491" spans="4:4" x14ac:dyDescent="0.2">
      <c r="D4491" s="185"/>
    </row>
    <row r="4492" spans="4:4" x14ac:dyDescent="0.2">
      <c r="D4492" s="185"/>
    </row>
    <row r="4493" spans="4:4" x14ac:dyDescent="0.2">
      <c r="D4493" s="185"/>
    </row>
    <row r="4494" spans="4:4" x14ac:dyDescent="0.2">
      <c r="D4494" s="185"/>
    </row>
    <row r="4495" spans="4:4" x14ac:dyDescent="0.2">
      <c r="D4495" s="185"/>
    </row>
    <row r="4496" spans="4:4" x14ac:dyDescent="0.2">
      <c r="D4496" s="185"/>
    </row>
    <row r="4497" spans="4:4" x14ac:dyDescent="0.2">
      <c r="D4497" s="185"/>
    </row>
    <row r="4498" spans="4:4" x14ac:dyDescent="0.2">
      <c r="D4498" s="185"/>
    </row>
    <row r="4499" spans="4:4" x14ac:dyDescent="0.2">
      <c r="D4499" s="185"/>
    </row>
    <row r="4500" spans="4:4" x14ac:dyDescent="0.2">
      <c r="D4500" s="185"/>
    </row>
    <row r="4501" spans="4:4" x14ac:dyDescent="0.2">
      <c r="D4501" s="185"/>
    </row>
    <row r="4502" spans="4:4" x14ac:dyDescent="0.2">
      <c r="D4502" s="185"/>
    </row>
    <row r="4503" spans="4:4" x14ac:dyDescent="0.2">
      <c r="D4503" s="185"/>
    </row>
    <row r="4504" spans="4:4" x14ac:dyDescent="0.2">
      <c r="D4504" s="185"/>
    </row>
    <row r="4505" spans="4:4" x14ac:dyDescent="0.2">
      <c r="D4505" s="185"/>
    </row>
    <row r="4506" spans="4:4" x14ac:dyDescent="0.2">
      <c r="D4506" s="185"/>
    </row>
    <row r="4507" spans="4:4" x14ac:dyDescent="0.2">
      <c r="D4507" s="185"/>
    </row>
    <row r="4508" spans="4:4" x14ac:dyDescent="0.2">
      <c r="D4508" s="185"/>
    </row>
    <row r="4509" spans="4:4" x14ac:dyDescent="0.2">
      <c r="D4509" s="185"/>
    </row>
    <row r="4510" spans="4:4" x14ac:dyDescent="0.2">
      <c r="D4510" s="185"/>
    </row>
    <row r="4511" spans="4:4" x14ac:dyDescent="0.2">
      <c r="D4511" s="185"/>
    </row>
    <row r="4512" spans="4:4" x14ac:dyDescent="0.2">
      <c r="D4512" s="185"/>
    </row>
    <row r="4513" spans="4:4" x14ac:dyDescent="0.2">
      <c r="D4513" s="185"/>
    </row>
    <row r="4514" spans="4:4" x14ac:dyDescent="0.2">
      <c r="D4514" s="185"/>
    </row>
    <row r="4515" spans="4:4" x14ac:dyDescent="0.2">
      <c r="D4515" s="185"/>
    </row>
    <row r="4516" spans="4:4" x14ac:dyDescent="0.2">
      <c r="D4516" s="185"/>
    </row>
    <row r="4517" spans="4:4" x14ac:dyDescent="0.2">
      <c r="D4517" s="185"/>
    </row>
    <row r="4518" spans="4:4" x14ac:dyDescent="0.2">
      <c r="D4518" s="185"/>
    </row>
    <row r="4519" spans="4:4" x14ac:dyDescent="0.2">
      <c r="D4519" s="185"/>
    </row>
    <row r="4520" spans="4:4" x14ac:dyDescent="0.2">
      <c r="D4520" s="185"/>
    </row>
    <row r="4521" spans="4:4" x14ac:dyDescent="0.2">
      <c r="D4521" s="185"/>
    </row>
    <row r="4522" spans="4:4" x14ac:dyDescent="0.2">
      <c r="D4522" s="185"/>
    </row>
    <row r="4523" spans="4:4" x14ac:dyDescent="0.2">
      <c r="D4523" s="185"/>
    </row>
    <row r="4524" spans="4:4" x14ac:dyDescent="0.2">
      <c r="D4524" s="185"/>
    </row>
    <row r="4525" spans="4:4" x14ac:dyDescent="0.2">
      <c r="D4525" s="185"/>
    </row>
    <row r="4526" spans="4:4" x14ac:dyDescent="0.2">
      <c r="D4526" s="185"/>
    </row>
    <row r="4527" spans="4:4" x14ac:dyDescent="0.2">
      <c r="D4527" s="185"/>
    </row>
    <row r="4528" spans="4:4" x14ac:dyDescent="0.2">
      <c r="D4528" s="185"/>
    </row>
    <row r="4529" spans="4:4" x14ac:dyDescent="0.2">
      <c r="D4529" s="185"/>
    </row>
    <row r="4530" spans="4:4" x14ac:dyDescent="0.2">
      <c r="D4530" s="185"/>
    </row>
    <row r="4531" spans="4:4" x14ac:dyDescent="0.2">
      <c r="D4531" s="185"/>
    </row>
    <row r="4532" spans="4:4" x14ac:dyDescent="0.2">
      <c r="D4532" s="185"/>
    </row>
    <row r="4533" spans="4:4" x14ac:dyDescent="0.2">
      <c r="D4533" s="185"/>
    </row>
    <row r="4534" spans="4:4" x14ac:dyDescent="0.2">
      <c r="D4534" s="185"/>
    </row>
    <row r="4535" spans="4:4" x14ac:dyDescent="0.2">
      <c r="D4535" s="185"/>
    </row>
    <row r="4536" spans="4:4" x14ac:dyDescent="0.2">
      <c r="D4536" s="185"/>
    </row>
    <row r="4537" spans="4:4" x14ac:dyDescent="0.2">
      <c r="D4537" s="185"/>
    </row>
    <row r="4538" spans="4:4" x14ac:dyDescent="0.2">
      <c r="D4538" s="185"/>
    </row>
    <row r="4539" spans="4:4" x14ac:dyDescent="0.2">
      <c r="D4539" s="185"/>
    </row>
    <row r="4540" spans="4:4" x14ac:dyDescent="0.2">
      <c r="D4540" s="185"/>
    </row>
    <row r="4541" spans="4:4" x14ac:dyDescent="0.2">
      <c r="D4541" s="185"/>
    </row>
    <row r="4542" spans="4:4" x14ac:dyDescent="0.2">
      <c r="D4542" s="185"/>
    </row>
    <row r="4543" spans="4:4" x14ac:dyDescent="0.2">
      <c r="D4543" s="185"/>
    </row>
    <row r="4544" spans="4:4" x14ac:dyDescent="0.2">
      <c r="D4544" s="185"/>
    </row>
    <row r="4545" spans="4:4" x14ac:dyDescent="0.2">
      <c r="D4545" s="185"/>
    </row>
    <row r="4546" spans="4:4" x14ac:dyDescent="0.2">
      <c r="D4546" s="185"/>
    </row>
    <row r="4547" spans="4:4" x14ac:dyDescent="0.2">
      <c r="D4547" s="185"/>
    </row>
    <row r="4548" spans="4:4" x14ac:dyDescent="0.2">
      <c r="D4548" s="185"/>
    </row>
    <row r="4549" spans="4:4" x14ac:dyDescent="0.2">
      <c r="D4549" s="185"/>
    </row>
    <row r="4550" spans="4:4" x14ac:dyDescent="0.2">
      <c r="D4550" s="185"/>
    </row>
    <row r="4551" spans="4:4" x14ac:dyDescent="0.2">
      <c r="D4551" s="185"/>
    </row>
    <row r="4552" spans="4:4" x14ac:dyDescent="0.2">
      <c r="D4552" s="185"/>
    </row>
    <row r="4553" spans="4:4" x14ac:dyDescent="0.2">
      <c r="D4553" s="185"/>
    </row>
    <row r="4554" spans="4:4" x14ac:dyDescent="0.2">
      <c r="D4554" s="185"/>
    </row>
    <row r="4555" spans="4:4" x14ac:dyDescent="0.2">
      <c r="D4555" s="185"/>
    </row>
    <row r="4556" spans="4:4" x14ac:dyDescent="0.2">
      <c r="D4556" s="185"/>
    </row>
    <row r="4557" spans="4:4" x14ac:dyDescent="0.2">
      <c r="D4557" s="185"/>
    </row>
    <row r="4558" spans="4:4" x14ac:dyDescent="0.2">
      <c r="D4558" s="185"/>
    </row>
    <row r="4559" spans="4:4" x14ac:dyDescent="0.2">
      <c r="D4559" s="185"/>
    </row>
    <row r="4560" spans="4:4" x14ac:dyDescent="0.2">
      <c r="D4560" s="185"/>
    </row>
    <row r="4561" spans="4:4" x14ac:dyDescent="0.2">
      <c r="D4561" s="185"/>
    </row>
    <row r="4562" spans="4:4" x14ac:dyDescent="0.2">
      <c r="D4562" s="185"/>
    </row>
    <row r="4563" spans="4:4" x14ac:dyDescent="0.2">
      <c r="D4563" s="185"/>
    </row>
    <row r="4564" spans="4:4" x14ac:dyDescent="0.2">
      <c r="D4564" s="185"/>
    </row>
    <row r="4565" spans="4:4" x14ac:dyDescent="0.2">
      <c r="D4565" s="185"/>
    </row>
    <row r="4566" spans="4:4" x14ac:dyDescent="0.2">
      <c r="D4566" s="185"/>
    </row>
    <row r="4567" spans="4:4" x14ac:dyDescent="0.2">
      <c r="D4567" s="185"/>
    </row>
    <row r="4568" spans="4:4" x14ac:dyDescent="0.2">
      <c r="D4568" s="185"/>
    </row>
    <row r="4569" spans="4:4" x14ac:dyDescent="0.2">
      <c r="D4569" s="185"/>
    </row>
    <row r="4570" spans="4:4" x14ac:dyDescent="0.2">
      <c r="D4570" s="185"/>
    </row>
    <row r="4571" spans="4:4" x14ac:dyDescent="0.2">
      <c r="D4571" s="185"/>
    </row>
    <row r="4572" spans="4:4" x14ac:dyDescent="0.2">
      <c r="D4572" s="185"/>
    </row>
    <row r="4573" spans="4:4" x14ac:dyDescent="0.2">
      <c r="D4573" s="185"/>
    </row>
    <row r="4574" spans="4:4" x14ac:dyDescent="0.2">
      <c r="D4574" s="185"/>
    </row>
    <row r="4575" spans="4:4" x14ac:dyDescent="0.2">
      <c r="D4575" s="185"/>
    </row>
    <row r="4576" spans="4:4" x14ac:dyDescent="0.2">
      <c r="D4576" s="185"/>
    </row>
    <row r="4577" spans="4:4" x14ac:dyDescent="0.2">
      <c r="D4577" s="185"/>
    </row>
    <row r="4578" spans="4:4" x14ac:dyDescent="0.2">
      <c r="D4578" s="185"/>
    </row>
    <row r="4579" spans="4:4" x14ac:dyDescent="0.2">
      <c r="D4579" s="185"/>
    </row>
    <row r="4580" spans="4:4" x14ac:dyDescent="0.2">
      <c r="D4580" s="185"/>
    </row>
    <row r="4581" spans="4:4" x14ac:dyDescent="0.2">
      <c r="D4581" s="185"/>
    </row>
    <row r="4582" spans="4:4" x14ac:dyDescent="0.2">
      <c r="D4582" s="185"/>
    </row>
    <row r="4583" spans="4:4" x14ac:dyDescent="0.2">
      <c r="D4583" s="185"/>
    </row>
    <row r="4584" spans="4:4" x14ac:dyDescent="0.2">
      <c r="D4584" s="185"/>
    </row>
    <row r="4585" spans="4:4" x14ac:dyDescent="0.2">
      <c r="D4585" s="185"/>
    </row>
    <row r="4586" spans="4:4" x14ac:dyDescent="0.2">
      <c r="D4586" s="185"/>
    </row>
    <row r="4587" spans="4:4" x14ac:dyDescent="0.2">
      <c r="D4587" s="185"/>
    </row>
    <row r="4588" spans="4:4" x14ac:dyDescent="0.2">
      <c r="D4588" s="185"/>
    </row>
    <row r="4589" spans="4:4" x14ac:dyDescent="0.2">
      <c r="D4589" s="185"/>
    </row>
    <row r="4590" spans="4:4" x14ac:dyDescent="0.2">
      <c r="D4590" s="185"/>
    </row>
    <row r="4591" spans="4:4" x14ac:dyDescent="0.2">
      <c r="D4591" s="185"/>
    </row>
    <row r="4592" spans="4:4" x14ac:dyDescent="0.2">
      <c r="D4592" s="185"/>
    </row>
    <row r="4593" spans="4:4" x14ac:dyDescent="0.2">
      <c r="D4593" s="185"/>
    </row>
    <row r="4594" spans="4:4" x14ac:dyDescent="0.2">
      <c r="D4594" s="185"/>
    </row>
    <row r="4595" spans="4:4" x14ac:dyDescent="0.2">
      <c r="D4595" s="185"/>
    </row>
    <row r="4596" spans="4:4" x14ac:dyDescent="0.2">
      <c r="D4596" s="185"/>
    </row>
    <row r="4597" spans="4:4" x14ac:dyDescent="0.2">
      <c r="D4597" s="185"/>
    </row>
    <row r="4598" spans="4:4" x14ac:dyDescent="0.2">
      <c r="D4598" s="185"/>
    </row>
    <row r="4599" spans="4:4" x14ac:dyDescent="0.2">
      <c r="D4599" s="185"/>
    </row>
    <row r="4600" spans="4:4" x14ac:dyDescent="0.2">
      <c r="D4600" s="185"/>
    </row>
    <row r="4601" spans="4:4" x14ac:dyDescent="0.2">
      <c r="D4601" s="185"/>
    </row>
    <row r="4602" spans="4:4" x14ac:dyDescent="0.2">
      <c r="D4602" s="185"/>
    </row>
    <row r="4603" spans="4:4" x14ac:dyDescent="0.2">
      <c r="D4603" s="185"/>
    </row>
    <row r="4604" spans="4:4" x14ac:dyDescent="0.2">
      <c r="D4604" s="185"/>
    </row>
    <row r="4605" spans="4:4" x14ac:dyDescent="0.2">
      <c r="D4605" s="185"/>
    </row>
    <row r="4606" spans="4:4" x14ac:dyDescent="0.2">
      <c r="D4606" s="185"/>
    </row>
    <row r="4607" spans="4:4" x14ac:dyDescent="0.2">
      <c r="D4607" s="185"/>
    </row>
    <row r="4608" spans="4:4" x14ac:dyDescent="0.2">
      <c r="D4608" s="185"/>
    </row>
    <row r="4609" spans="4:4" x14ac:dyDescent="0.2">
      <c r="D4609" s="185"/>
    </row>
    <row r="4610" spans="4:4" x14ac:dyDescent="0.2">
      <c r="D4610" s="185"/>
    </row>
    <row r="4611" spans="4:4" x14ac:dyDescent="0.2">
      <c r="D4611" s="185"/>
    </row>
    <row r="4612" spans="4:4" x14ac:dyDescent="0.2">
      <c r="D4612" s="185"/>
    </row>
    <row r="4613" spans="4:4" x14ac:dyDescent="0.2">
      <c r="D4613" s="185"/>
    </row>
    <row r="4614" spans="4:4" x14ac:dyDescent="0.2">
      <c r="D4614" s="185"/>
    </row>
    <row r="4615" spans="4:4" x14ac:dyDescent="0.2">
      <c r="D4615" s="185"/>
    </row>
    <row r="4616" spans="4:4" x14ac:dyDescent="0.2">
      <c r="D4616" s="185"/>
    </row>
    <row r="4617" spans="4:4" x14ac:dyDescent="0.2">
      <c r="D4617" s="185"/>
    </row>
    <row r="4618" spans="4:4" x14ac:dyDescent="0.2">
      <c r="D4618" s="185"/>
    </row>
    <row r="4619" spans="4:4" x14ac:dyDescent="0.2">
      <c r="D4619" s="185"/>
    </row>
    <row r="4620" spans="4:4" x14ac:dyDescent="0.2">
      <c r="D4620" s="185"/>
    </row>
    <row r="4621" spans="4:4" x14ac:dyDescent="0.2">
      <c r="D4621" s="185"/>
    </row>
    <row r="4622" spans="4:4" x14ac:dyDescent="0.2">
      <c r="D4622" s="185"/>
    </row>
    <row r="4623" spans="4:4" x14ac:dyDescent="0.2">
      <c r="D4623" s="185"/>
    </row>
    <row r="4624" spans="4:4" x14ac:dyDescent="0.2">
      <c r="D4624" s="185"/>
    </row>
    <row r="4625" spans="4:4" x14ac:dyDescent="0.2">
      <c r="D4625" s="185"/>
    </row>
    <row r="4626" spans="4:4" x14ac:dyDescent="0.2">
      <c r="D4626" s="185"/>
    </row>
    <row r="4627" spans="4:4" x14ac:dyDescent="0.2">
      <c r="D4627" s="185"/>
    </row>
    <row r="4628" spans="4:4" x14ac:dyDescent="0.2">
      <c r="D4628" s="185"/>
    </row>
    <row r="4629" spans="4:4" x14ac:dyDescent="0.2">
      <c r="D4629" s="185"/>
    </row>
    <row r="4630" spans="4:4" x14ac:dyDescent="0.2">
      <c r="D4630" s="185"/>
    </row>
    <row r="4631" spans="4:4" x14ac:dyDescent="0.2">
      <c r="D4631" s="185"/>
    </row>
    <row r="4632" spans="4:4" x14ac:dyDescent="0.2">
      <c r="D4632" s="185"/>
    </row>
    <row r="4633" spans="4:4" x14ac:dyDescent="0.2">
      <c r="D4633" s="185"/>
    </row>
    <row r="4634" spans="4:4" x14ac:dyDescent="0.2">
      <c r="D4634" s="185"/>
    </row>
    <row r="4635" spans="4:4" x14ac:dyDescent="0.2">
      <c r="D4635" s="185"/>
    </row>
    <row r="4636" spans="4:4" x14ac:dyDescent="0.2">
      <c r="D4636" s="185"/>
    </row>
    <row r="4637" spans="4:4" x14ac:dyDescent="0.2">
      <c r="D4637" s="185"/>
    </row>
    <row r="4638" spans="4:4" x14ac:dyDescent="0.2">
      <c r="D4638" s="185"/>
    </row>
    <row r="4639" spans="4:4" x14ac:dyDescent="0.2">
      <c r="D4639" s="185"/>
    </row>
    <row r="4640" spans="4:4" x14ac:dyDescent="0.2">
      <c r="D4640" s="185"/>
    </row>
    <row r="4641" spans="4:4" x14ac:dyDescent="0.2">
      <c r="D4641" s="185"/>
    </row>
    <row r="4642" spans="4:4" x14ac:dyDescent="0.2">
      <c r="D4642" s="185"/>
    </row>
    <row r="4643" spans="4:4" x14ac:dyDescent="0.2">
      <c r="D4643" s="185"/>
    </row>
    <row r="4644" spans="4:4" x14ac:dyDescent="0.2">
      <c r="D4644" s="185"/>
    </row>
    <row r="4645" spans="4:4" x14ac:dyDescent="0.2">
      <c r="D4645" s="185"/>
    </row>
    <row r="4646" spans="4:4" x14ac:dyDescent="0.2">
      <c r="D4646" s="185"/>
    </row>
    <row r="4647" spans="4:4" x14ac:dyDescent="0.2">
      <c r="D4647" s="185"/>
    </row>
    <row r="4648" spans="4:4" x14ac:dyDescent="0.2">
      <c r="D4648" s="185"/>
    </row>
    <row r="4649" spans="4:4" x14ac:dyDescent="0.2">
      <c r="D4649" s="185"/>
    </row>
    <row r="4650" spans="4:4" x14ac:dyDescent="0.2">
      <c r="D4650" s="185"/>
    </row>
    <row r="4651" spans="4:4" x14ac:dyDescent="0.2">
      <c r="D4651" s="185"/>
    </row>
    <row r="4652" spans="4:4" x14ac:dyDescent="0.2">
      <c r="D4652" s="185"/>
    </row>
    <row r="4653" spans="4:4" x14ac:dyDescent="0.2">
      <c r="D4653" s="185"/>
    </row>
    <row r="4654" spans="4:4" x14ac:dyDescent="0.2">
      <c r="D4654" s="185"/>
    </row>
    <row r="4655" spans="4:4" x14ac:dyDescent="0.2">
      <c r="D4655" s="185"/>
    </row>
    <row r="4656" spans="4:4" x14ac:dyDescent="0.2">
      <c r="D4656" s="185"/>
    </row>
    <row r="4657" spans="4:4" x14ac:dyDescent="0.2">
      <c r="D4657" s="185"/>
    </row>
    <row r="4658" spans="4:4" x14ac:dyDescent="0.2">
      <c r="D4658" s="185"/>
    </row>
    <row r="4659" spans="4:4" x14ac:dyDescent="0.2">
      <c r="D4659" s="185"/>
    </row>
    <row r="4660" spans="4:4" x14ac:dyDescent="0.2">
      <c r="D4660" s="185"/>
    </row>
    <row r="4661" spans="4:4" x14ac:dyDescent="0.2">
      <c r="D4661" s="185"/>
    </row>
    <row r="4662" spans="4:4" x14ac:dyDescent="0.2">
      <c r="D4662" s="185"/>
    </row>
    <row r="4663" spans="4:4" x14ac:dyDescent="0.2">
      <c r="D4663" s="185"/>
    </row>
    <row r="4664" spans="4:4" x14ac:dyDescent="0.2">
      <c r="D4664" s="185"/>
    </row>
    <row r="4665" spans="4:4" x14ac:dyDescent="0.2">
      <c r="D4665" s="185"/>
    </row>
    <row r="4666" spans="4:4" x14ac:dyDescent="0.2">
      <c r="D4666" s="185"/>
    </row>
    <row r="4667" spans="4:4" x14ac:dyDescent="0.2">
      <c r="D4667" s="185"/>
    </row>
    <row r="4668" spans="4:4" x14ac:dyDescent="0.2">
      <c r="D4668" s="185"/>
    </row>
    <row r="4669" spans="4:4" x14ac:dyDescent="0.2">
      <c r="D4669" s="185"/>
    </row>
    <row r="4670" spans="4:4" x14ac:dyDescent="0.2">
      <c r="D4670" s="185"/>
    </row>
    <row r="4671" spans="4:4" x14ac:dyDescent="0.2">
      <c r="D4671" s="185"/>
    </row>
    <row r="4672" spans="4:4" x14ac:dyDescent="0.2">
      <c r="D4672" s="185"/>
    </row>
    <row r="4673" spans="4:4" x14ac:dyDescent="0.2">
      <c r="D4673" s="185"/>
    </row>
    <row r="4674" spans="4:4" x14ac:dyDescent="0.2">
      <c r="D4674" s="185"/>
    </row>
    <row r="4675" spans="4:4" x14ac:dyDescent="0.2">
      <c r="D4675" s="185"/>
    </row>
    <row r="4676" spans="4:4" x14ac:dyDescent="0.2">
      <c r="D4676" s="185"/>
    </row>
    <row r="4677" spans="4:4" x14ac:dyDescent="0.2">
      <c r="D4677" s="185"/>
    </row>
    <row r="4678" spans="4:4" x14ac:dyDescent="0.2">
      <c r="D4678" s="185"/>
    </row>
    <row r="4679" spans="4:4" x14ac:dyDescent="0.2">
      <c r="D4679" s="185"/>
    </row>
    <row r="4680" spans="4:4" x14ac:dyDescent="0.2">
      <c r="D4680" s="185"/>
    </row>
    <row r="4681" spans="4:4" x14ac:dyDescent="0.2">
      <c r="D4681" s="185"/>
    </row>
    <row r="4682" spans="4:4" x14ac:dyDescent="0.2">
      <c r="D4682" s="185"/>
    </row>
    <row r="4683" spans="4:4" x14ac:dyDescent="0.2">
      <c r="D4683" s="185"/>
    </row>
    <row r="4684" spans="4:4" x14ac:dyDescent="0.2">
      <c r="D4684" s="185"/>
    </row>
    <row r="4685" spans="4:4" x14ac:dyDescent="0.2">
      <c r="D4685" s="185"/>
    </row>
    <row r="4686" spans="4:4" x14ac:dyDescent="0.2">
      <c r="D4686" s="185"/>
    </row>
    <row r="4687" spans="4:4" x14ac:dyDescent="0.2">
      <c r="D4687" s="185"/>
    </row>
    <row r="4688" spans="4:4" x14ac:dyDescent="0.2">
      <c r="D4688" s="185"/>
    </row>
    <row r="4689" spans="4:4" x14ac:dyDescent="0.2">
      <c r="D4689" s="185"/>
    </row>
    <row r="4690" spans="4:4" x14ac:dyDescent="0.2">
      <c r="D4690" s="185"/>
    </row>
    <row r="4691" spans="4:4" x14ac:dyDescent="0.2">
      <c r="D4691" s="185"/>
    </row>
    <row r="4692" spans="4:4" x14ac:dyDescent="0.2">
      <c r="D4692" s="185"/>
    </row>
    <row r="4693" spans="4:4" x14ac:dyDescent="0.2">
      <c r="D4693" s="185"/>
    </row>
    <row r="4694" spans="4:4" x14ac:dyDescent="0.2">
      <c r="D4694" s="185"/>
    </row>
    <row r="4695" spans="4:4" x14ac:dyDescent="0.2">
      <c r="D4695" s="185"/>
    </row>
    <row r="4696" spans="4:4" x14ac:dyDescent="0.2">
      <c r="D4696" s="185"/>
    </row>
    <row r="4697" spans="4:4" x14ac:dyDescent="0.2">
      <c r="D4697" s="185"/>
    </row>
    <row r="4698" spans="4:4" x14ac:dyDescent="0.2">
      <c r="D4698" s="185"/>
    </row>
    <row r="4699" spans="4:4" x14ac:dyDescent="0.2">
      <c r="D4699" s="185"/>
    </row>
    <row r="4700" spans="4:4" x14ac:dyDescent="0.2">
      <c r="D4700" s="185"/>
    </row>
    <row r="4701" spans="4:4" x14ac:dyDescent="0.2">
      <c r="D4701" s="185"/>
    </row>
    <row r="4702" spans="4:4" x14ac:dyDescent="0.2">
      <c r="D4702" s="185"/>
    </row>
    <row r="4703" spans="4:4" x14ac:dyDescent="0.2">
      <c r="D4703" s="185"/>
    </row>
    <row r="4704" spans="4:4" x14ac:dyDescent="0.2">
      <c r="D4704" s="185"/>
    </row>
    <row r="4705" spans="4:4" x14ac:dyDescent="0.2">
      <c r="D4705" s="185"/>
    </row>
    <row r="4706" spans="4:4" x14ac:dyDescent="0.2">
      <c r="D4706" s="185"/>
    </row>
    <row r="4707" spans="4:4" x14ac:dyDescent="0.2">
      <c r="D4707" s="185"/>
    </row>
    <row r="4708" spans="4:4" x14ac:dyDescent="0.2">
      <c r="D4708" s="185"/>
    </row>
    <row r="4709" spans="4:4" x14ac:dyDescent="0.2">
      <c r="D4709" s="185"/>
    </row>
    <row r="4710" spans="4:4" x14ac:dyDescent="0.2">
      <c r="D4710" s="185"/>
    </row>
    <row r="4711" spans="4:4" x14ac:dyDescent="0.2">
      <c r="D4711" s="185"/>
    </row>
    <row r="4712" spans="4:4" x14ac:dyDescent="0.2">
      <c r="D4712" s="185"/>
    </row>
    <row r="4713" spans="4:4" x14ac:dyDescent="0.2">
      <c r="D4713" s="185"/>
    </row>
    <row r="4714" spans="4:4" x14ac:dyDescent="0.2">
      <c r="D4714" s="185"/>
    </row>
    <row r="4715" spans="4:4" x14ac:dyDescent="0.2">
      <c r="D4715" s="185"/>
    </row>
    <row r="4716" spans="4:4" x14ac:dyDescent="0.2">
      <c r="D4716" s="185"/>
    </row>
    <row r="4717" spans="4:4" x14ac:dyDescent="0.2">
      <c r="D4717" s="185"/>
    </row>
    <row r="4718" spans="4:4" x14ac:dyDescent="0.2">
      <c r="D4718" s="185"/>
    </row>
    <row r="4719" spans="4:4" x14ac:dyDescent="0.2">
      <c r="D4719" s="185"/>
    </row>
    <row r="4720" spans="4:4" x14ac:dyDescent="0.2">
      <c r="D4720" s="185"/>
    </row>
    <row r="4721" spans="4:4" x14ac:dyDescent="0.2">
      <c r="D4721" s="185"/>
    </row>
    <row r="4722" spans="4:4" x14ac:dyDescent="0.2">
      <c r="D4722" s="185"/>
    </row>
    <row r="4723" spans="4:4" x14ac:dyDescent="0.2">
      <c r="D4723" s="185"/>
    </row>
    <row r="4724" spans="4:4" x14ac:dyDescent="0.2">
      <c r="D4724" s="185"/>
    </row>
    <row r="4725" spans="4:4" x14ac:dyDescent="0.2">
      <c r="D4725" s="185"/>
    </row>
    <row r="4726" spans="4:4" x14ac:dyDescent="0.2">
      <c r="D4726" s="185"/>
    </row>
    <row r="4727" spans="4:4" x14ac:dyDescent="0.2">
      <c r="D4727" s="185"/>
    </row>
    <row r="4728" spans="4:4" x14ac:dyDescent="0.2">
      <c r="D4728" s="185"/>
    </row>
    <row r="4729" spans="4:4" x14ac:dyDescent="0.2">
      <c r="D4729" s="185"/>
    </row>
    <row r="4730" spans="4:4" x14ac:dyDescent="0.2">
      <c r="D4730" s="185"/>
    </row>
    <row r="4731" spans="4:4" x14ac:dyDescent="0.2">
      <c r="D4731" s="185"/>
    </row>
    <row r="4732" spans="4:4" x14ac:dyDescent="0.2">
      <c r="D4732" s="185"/>
    </row>
    <row r="4733" spans="4:4" x14ac:dyDescent="0.2">
      <c r="D4733" s="185"/>
    </row>
    <row r="4734" spans="4:4" x14ac:dyDescent="0.2">
      <c r="D4734" s="185"/>
    </row>
    <row r="4735" spans="4:4" x14ac:dyDescent="0.2">
      <c r="D4735" s="185"/>
    </row>
    <row r="4736" spans="4:4" x14ac:dyDescent="0.2">
      <c r="D4736" s="185"/>
    </row>
    <row r="4737" spans="4:4" x14ac:dyDescent="0.2">
      <c r="D4737" s="185"/>
    </row>
    <row r="4738" spans="4:4" x14ac:dyDescent="0.2">
      <c r="D4738" s="185"/>
    </row>
    <row r="4739" spans="4:4" x14ac:dyDescent="0.2">
      <c r="D4739" s="185"/>
    </row>
    <row r="4740" spans="4:4" x14ac:dyDescent="0.2">
      <c r="D4740" s="185"/>
    </row>
    <row r="4741" spans="4:4" x14ac:dyDescent="0.2">
      <c r="D4741" s="185"/>
    </row>
    <row r="4742" spans="4:4" x14ac:dyDescent="0.2">
      <c r="D4742" s="185"/>
    </row>
    <row r="4743" spans="4:4" x14ac:dyDescent="0.2">
      <c r="D4743" s="185"/>
    </row>
    <row r="4744" spans="4:4" x14ac:dyDescent="0.2">
      <c r="D4744" s="185"/>
    </row>
    <row r="4745" spans="4:4" x14ac:dyDescent="0.2">
      <c r="D4745" s="185"/>
    </row>
    <row r="4746" spans="4:4" x14ac:dyDescent="0.2">
      <c r="D4746" s="185"/>
    </row>
    <row r="4747" spans="4:4" x14ac:dyDescent="0.2">
      <c r="D4747" s="185"/>
    </row>
    <row r="4748" spans="4:4" x14ac:dyDescent="0.2">
      <c r="D4748" s="185"/>
    </row>
    <row r="4749" spans="4:4" x14ac:dyDescent="0.2">
      <c r="D4749" s="185"/>
    </row>
    <row r="4750" spans="4:4" x14ac:dyDescent="0.2">
      <c r="D4750" s="185"/>
    </row>
    <row r="4751" spans="4:4" x14ac:dyDescent="0.2">
      <c r="D4751" s="185"/>
    </row>
    <row r="4752" spans="4:4" x14ac:dyDescent="0.2">
      <c r="D4752" s="185"/>
    </row>
    <row r="4753" spans="4:4" x14ac:dyDescent="0.2">
      <c r="D4753" s="185"/>
    </row>
    <row r="4754" spans="4:4" x14ac:dyDescent="0.2">
      <c r="D4754" s="185"/>
    </row>
    <row r="4755" spans="4:4" x14ac:dyDescent="0.2">
      <c r="D4755" s="185"/>
    </row>
    <row r="4756" spans="4:4" x14ac:dyDescent="0.2">
      <c r="D4756" s="185"/>
    </row>
    <row r="4757" spans="4:4" x14ac:dyDescent="0.2">
      <c r="D4757" s="185"/>
    </row>
    <row r="4758" spans="4:4" x14ac:dyDescent="0.2">
      <c r="D4758" s="185"/>
    </row>
    <row r="4759" spans="4:4" x14ac:dyDescent="0.2">
      <c r="D4759" s="185"/>
    </row>
    <row r="4760" spans="4:4" x14ac:dyDescent="0.2">
      <c r="D4760" s="185"/>
    </row>
    <row r="4761" spans="4:4" x14ac:dyDescent="0.2">
      <c r="D4761" s="185"/>
    </row>
    <row r="4762" spans="4:4" x14ac:dyDescent="0.2">
      <c r="D4762" s="185"/>
    </row>
    <row r="4763" spans="4:4" x14ac:dyDescent="0.2">
      <c r="D4763" s="185"/>
    </row>
    <row r="4764" spans="4:4" x14ac:dyDescent="0.2">
      <c r="D4764" s="185"/>
    </row>
    <row r="4765" spans="4:4" x14ac:dyDescent="0.2">
      <c r="D4765" s="185"/>
    </row>
    <row r="4766" spans="4:4" x14ac:dyDescent="0.2">
      <c r="D4766" s="185"/>
    </row>
    <row r="4767" spans="4:4" x14ac:dyDescent="0.2">
      <c r="D4767" s="185"/>
    </row>
    <row r="4768" spans="4:4" x14ac:dyDescent="0.2">
      <c r="D4768" s="185"/>
    </row>
    <row r="4769" spans="4:4" x14ac:dyDescent="0.2">
      <c r="D4769" s="185"/>
    </row>
    <row r="4770" spans="4:4" x14ac:dyDescent="0.2">
      <c r="D4770" s="185"/>
    </row>
    <row r="4771" spans="4:4" x14ac:dyDescent="0.2">
      <c r="D4771" s="185"/>
    </row>
    <row r="4772" spans="4:4" x14ac:dyDescent="0.2">
      <c r="D4772" s="185"/>
    </row>
    <row r="4773" spans="4:4" x14ac:dyDescent="0.2">
      <c r="D4773" s="185"/>
    </row>
    <row r="4774" spans="4:4" x14ac:dyDescent="0.2">
      <c r="D4774" s="185"/>
    </row>
    <row r="4775" spans="4:4" x14ac:dyDescent="0.2">
      <c r="D4775" s="185"/>
    </row>
    <row r="4776" spans="4:4" x14ac:dyDescent="0.2">
      <c r="D4776" s="185"/>
    </row>
    <row r="4777" spans="4:4" x14ac:dyDescent="0.2">
      <c r="D4777" s="185"/>
    </row>
    <row r="4778" spans="4:4" x14ac:dyDescent="0.2">
      <c r="D4778" s="185"/>
    </row>
    <row r="4779" spans="4:4" x14ac:dyDescent="0.2">
      <c r="D4779" s="185"/>
    </row>
    <row r="4780" spans="4:4" x14ac:dyDescent="0.2">
      <c r="D4780" s="185"/>
    </row>
    <row r="4781" spans="4:4" x14ac:dyDescent="0.2">
      <c r="D4781" s="185"/>
    </row>
    <row r="4782" spans="4:4" x14ac:dyDescent="0.2">
      <c r="D4782" s="185"/>
    </row>
    <row r="4783" spans="4:4" x14ac:dyDescent="0.2">
      <c r="D4783" s="185"/>
    </row>
    <row r="4784" spans="4:4" x14ac:dyDescent="0.2">
      <c r="D4784" s="185"/>
    </row>
    <row r="4785" spans="4:4" x14ac:dyDescent="0.2">
      <c r="D4785" s="185"/>
    </row>
    <row r="4786" spans="4:4" x14ac:dyDescent="0.2">
      <c r="D4786" s="185"/>
    </row>
    <row r="4787" spans="4:4" x14ac:dyDescent="0.2">
      <c r="D4787" s="185"/>
    </row>
    <row r="4788" spans="4:4" x14ac:dyDescent="0.2">
      <c r="D4788" s="185"/>
    </row>
    <row r="4789" spans="4:4" x14ac:dyDescent="0.2">
      <c r="D4789" s="185"/>
    </row>
    <row r="4790" spans="4:4" x14ac:dyDescent="0.2">
      <c r="D4790" s="185"/>
    </row>
    <row r="4791" spans="4:4" x14ac:dyDescent="0.2">
      <c r="D4791" s="185"/>
    </row>
    <row r="4792" spans="4:4" x14ac:dyDescent="0.2">
      <c r="D4792" s="185"/>
    </row>
    <row r="4793" spans="4:4" x14ac:dyDescent="0.2">
      <c r="D4793" s="185"/>
    </row>
    <row r="4794" spans="4:4" x14ac:dyDescent="0.2">
      <c r="D4794" s="185"/>
    </row>
    <row r="4795" spans="4:4" x14ac:dyDescent="0.2">
      <c r="D4795" s="185"/>
    </row>
    <row r="4796" spans="4:4" x14ac:dyDescent="0.2">
      <c r="D4796" s="185"/>
    </row>
    <row r="4797" spans="4:4" x14ac:dyDescent="0.2">
      <c r="D4797" s="185"/>
    </row>
    <row r="4798" spans="4:4" x14ac:dyDescent="0.2">
      <c r="D4798" s="185"/>
    </row>
    <row r="4799" spans="4:4" x14ac:dyDescent="0.2">
      <c r="D4799" s="185"/>
    </row>
    <row r="4800" spans="4:4" x14ac:dyDescent="0.2">
      <c r="D4800" s="185"/>
    </row>
    <row r="4801" spans="4:4" x14ac:dyDescent="0.2">
      <c r="D4801" s="185"/>
    </row>
    <row r="4802" spans="4:4" x14ac:dyDescent="0.2">
      <c r="D4802" s="185"/>
    </row>
    <row r="4803" spans="4:4" x14ac:dyDescent="0.2">
      <c r="D4803" s="185"/>
    </row>
    <row r="4804" spans="4:4" x14ac:dyDescent="0.2">
      <c r="D4804" s="185"/>
    </row>
    <row r="4805" spans="4:4" x14ac:dyDescent="0.2">
      <c r="D4805" s="185"/>
    </row>
    <row r="4806" spans="4:4" x14ac:dyDescent="0.2">
      <c r="D4806" s="185"/>
    </row>
    <row r="4807" spans="4:4" x14ac:dyDescent="0.2">
      <c r="D4807" s="185"/>
    </row>
    <row r="4808" spans="4:4" x14ac:dyDescent="0.2">
      <c r="D4808" s="185"/>
    </row>
    <row r="4809" spans="4:4" x14ac:dyDescent="0.2">
      <c r="D4809" s="185"/>
    </row>
    <row r="4810" spans="4:4" x14ac:dyDescent="0.2">
      <c r="D4810" s="185"/>
    </row>
    <row r="4811" spans="4:4" x14ac:dyDescent="0.2">
      <c r="D4811" s="185"/>
    </row>
    <row r="4812" spans="4:4" x14ac:dyDescent="0.2">
      <c r="D4812" s="185"/>
    </row>
    <row r="4813" spans="4:4" x14ac:dyDescent="0.2">
      <c r="D4813" s="185"/>
    </row>
    <row r="4814" spans="4:4" x14ac:dyDescent="0.2">
      <c r="D4814" s="185"/>
    </row>
    <row r="4815" spans="4:4" x14ac:dyDescent="0.2">
      <c r="D4815" s="185"/>
    </row>
    <row r="4816" spans="4:4" x14ac:dyDescent="0.2">
      <c r="D4816" s="185"/>
    </row>
    <row r="4817" spans="4:4" x14ac:dyDescent="0.2">
      <c r="D4817" s="185"/>
    </row>
    <row r="4818" spans="4:4" x14ac:dyDescent="0.2">
      <c r="D4818" s="185"/>
    </row>
    <row r="4819" spans="4:4" x14ac:dyDescent="0.2">
      <c r="D4819" s="185"/>
    </row>
    <row r="4820" spans="4:4" x14ac:dyDescent="0.2">
      <c r="D4820" s="185"/>
    </row>
    <row r="4821" spans="4:4" x14ac:dyDescent="0.2">
      <c r="D4821" s="185"/>
    </row>
    <row r="4822" spans="4:4" x14ac:dyDescent="0.2">
      <c r="D4822" s="185"/>
    </row>
    <row r="4823" spans="4:4" x14ac:dyDescent="0.2">
      <c r="D4823" s="185"/>
    </row>
    <row r="4824" spans="4:4" x14ac:dyDescent="0.2">
      <c r="D4824" s="185"/>
    </row>
    <row r="4825" spans="4:4" x14ac:dyDescent="0.2">
      <c r="D4825" s="185"/>
    </row>
    <row r="4826" spans="4:4" x14ac:dyDescent="0.2">
      <c r="D4826" s="185"/>
    </row>
    <row r="4827" spans="4:4" x14ac:dyDescent="0.2">
      <c r="D4827" s="185"/>
    </row>
    <row r="4828" spans="4:4" x14ac:dyDescent="0.2">
      <c r="D4828" s="185"/>
    </row>
    <row r="4829" spans="4:4" x14ac:dyDescent="0.2">
      <c r="D4829" s="185"/>
    </row>
    <row r="4830" spans="4:4" x14ac:dyDescent="0.2">
      <c r="D4830" s="185"/>
    </row>
    <row r="4831" spans="4:4" x14ac:dyDescent="0.2">
      <c r="D4831" s="185"/>
    </row>
    <row r="4832" spans="4:4" x14ac:dyDescent="0.2">
      <c r="D4832" s="185"/>
    </row>
    <row r="4833" spans="4:4" x14ac:dyDescent="0.2">
      <c r="D4833" s="185"/>
    </row>
    <row r="4834" spans="4:4" x14ac:dyDescent="0.2">
      <c r="D4834" s="185"/>
    </row>
    <row r="4835" spans="4:4" x14ac:dyDescent="0.2">
      <c r="D4835" s="185"/>
    </row>
    <row r="4836" spans="4:4" x14ac:dyDescent="0.2">
      <c r="D4836" s="185"/>
    </row>
    <row r="4837" spans="4:4" x14ac:dyDescent="0.2">
      <c r="D4837" s="185"/>
    </row>
    <row r="4838" spans="4:4" x14ac:dyDescent="0.2">
      <c r="D4838" s="185"/>
    </row>
    <row r="4839" spans="4:4" x14ac:dyDescent="0.2">
      <c r="D4839" s="185"/>
    </row>
    <row r="4840" spans="4:4" x14ac:dyDescent="0.2">
      <c r="D4840" s="185"/>
    </row>
    <row r="4841" spans="4:4" x14ac:dyDescent="0.2">
      <c r="D4841" s="185"/>
    </row>
    <row r="4842" spans="4:4" x14ac:dyDescent="0.2">
      <c r="D4842" s="185"/>
    </row>
    <row r="4843" spans="4:4" x14ac:dyDescent="0.2">
      <c r="D4843" s="185"/>
    </row>
    <row r="4844" spans="4:4" x14ac:dyDescent="0.2">
      <c r="D4844" s="185"/>
    </row>
    <row r="4845" spans="4:4" x14ac:dyDescent="0.2">
      <c r="D4845" s="185"/>
    </row>
    <row r="4846" spans="4:4" x14ac:dyDescent="0.2">
      <c r="D4846" s="185"/>
    </row>
    <row r="4847" spans="4:4" x14ac:dyDescent="0.2">
      <c r="D4847" s="185"/>
    </row>
    <row r="4848" spans="4:4" x14ac:dyDescent="0.2">
      <c r="D4848" s="185"/>
    </row>
    <row r="4849" spans="4:4" x14ac:dyDescent="0.2">
      <c r="D4849" s="185"/>
    </row>
    <row r="4850" spans="4:4" x14ac:dyDescent="0.2">
      <c r="D4850" s="185"/>
    </row>
    <row r="4851" spans="4:4" x14ac:dyDescent="0.2">
      <c r="D4851" s="185"/>
    </row>
    <row r="4852" spans="4:4" x14ac:dyDescent="0.2">
      <c r="D4852" s="185"/>
    </row>
    <row r="4853" spans="4:4" x14ac:dyDescent="0.2">
      <c r="D4853" s="185"/>
    </row>
    <row r="4854" spans="4:4" x14ac:dyDescent="0.2">
      <c r="D4854" s="185"/>
    </row>
    <row r="4855" spans="4:4" x14ac:dyDescent="0.2">
      <c r="D4855" s="185"/>
    </row>
    <row r="4856" spans="4:4" x14ac:dyDescent="0.2">
      <c r="D4856" s="185"/>
    </row>
    <row r="4857" spans="4:4" x14ac:dyDescent="0.2">
      <c r="D4857" s="185"/>
    </row>
    <row r="4858" spans="4:4" x14ac:dyDescent="0.2">
      <c r="D4858" s="185"/>
    </row>
    <row r="4859" spans="4:4" x14ac:dyDescent="0.2">
      <c r="D4859" s="185"/>
    </row>
    <row r="4860" spans="4:4" x14ac:dyDescent="0.2">
      <c r="D4860" s="185"/>
    </row>
    <row r="4861" spans="4:4" x14ac:dyDescent="0.2">
      <c r="D4861" s="185"/>
    </row>
    <row r="4862" spans="4:4" x14ac:dyDescent="0.2">
      <c r="D4862" s="185"/>
    </row>
    <row r="4863" spans="4:4" x14ac:dyDescent="0.2">
      <c r="D4863" s="185"/>
    </row>
    <row r="4864" spans="4:4" x14ac:dyDescent="0.2">
      <c r="D4864" s="185"/>
    </row>
    <row r="4865" spans="4:4" x14ac:dyDescent="0.2">
      <c r="D4865" s="185"/>
    </row>
    <row r="4866" spans="4:4" x14ac:dyDescent="0.2">
      <c r="D4866" s="185"/>
    </row>
    <row r="4867" spans="4:4" x14ac:dyDescent="0.2">
      <c r="D4867" s="185"/>
    </row>
    <row r="4868" spans="4:4" x14ac:dyDescent="0.2">
      <c r="D4868" s="185"/>
    </row>
    <row r="4869" spans="4:4" x14ac:dyDescent="0.2">
      <c r="D4869" s="185"/>
    </row>
    <row r="4870" spans="4:4" x14ac:dyDescent="0.2">
      <c r="D4870" s="185"/>
    </row>
    <row r="4871" spans="4:4" x14ac:dyDescent="0.2">
      <c r="D4871" s="185"/>
    </row>
    <row r="4872" spans="4:4" x14ac:dyDescent="0.2">
      <c r="D4872" s="185"/>
    </row>
    <row r="4873" spans="4:4" x14ac:dyDescent="0.2">
      <c r="D4873" s="185"/>
    </row>
    <row r="4874" spans="4:4" x14ac:dyDescent="0.2">
      <c r="D4874" s="185"/>
    </row>
    <row r="4875" spans="4:4" x14ac:dyDescent="0.2">
      <c r="D4875" s="185"/>
    </row>
    <row r="4876" spans="4:4" x14ac:dyDescent="0.2">
      <c r="D4876" s="185"/>
    </row>
    <row r="4877" spans="4:4" x14ac:dyDescent="0.2">
      <c r="D4877" s="185"/>
    </row>
    <row r="4878" spans="4:4" x14ac:dyDescent="0.2">
      <c r="D4878" s="185"/>
    </row>
    <row r="4879" spans="4:4" x14ac:dyDescent="0.2">
      <c r="D4879" s="185"/>
    </row>
    <row r="4880" spans="4:4" x14ac:dyDescent="0.2">
      <c r="D4880" s="185"/>
    </row>
    <row r="4881" spans="4:4" x14ac:dyDescent="0.2">
      <c r="D4881" s="185"/>
    </row>
    <row r="4882" spans="4:4" x14ac:dyDescent="0.2">
      <c r="D4882" s="185"/>
    </row>
    <row r="4883" spans="4:4" x14ac:dyDescent="0.2">
      <c r="D4883" s="185"/>
    </row>
    <row r="4884" spans="4:4" x14ac:dyDescent="0.2">
      <c r="D4884" s="185"/>
    </row>
    <row r="4885" spans="4:4" x14ac:dyDescent="0.2">
      <c r="D4885" s="185"/>
    </row>
    <row r="4886" spans="4:4" x14ac:dyDescent="0.2">
      <c r="D4886" s="185"/>
    </row>
    <row r="4887" spans="4:4" x14ac:dyDescent="0.2">
      <c r="D4887" s="185"/>
    </row>
    <row r="4888" spans="4:4" x14ac:dyDescent="0.2">
      <c r="D4888" s="185"/>
    </row>
    <row r="4889" spans="4:4" x14ac:dyDescent="0.2">
      <c r="D4889" s="185"/>
    </row>
    <row r="4890" spans="4:4" x14ac:dyDescent="0.2">
      <c r="D4890" s="185"/>
    </row>
    <row r="4891" spans="4:4" x14ac:dyDescent="0.2">
      <c r="D4891" s="185"/>
    </row>
    <row r="4892" spans="4:4" x14ac:dyDescent="0.2">
      <c r="D4892" s="185"/>
    </row>
    <row r="4893" spans="4:4" x14ac:dyDescent="0.2">
      <c r="D4893" s="185"/>
    </row>
    <row r="4894" spans="4:4" x14ac:dyDescent="0.2">
      <c r="D4894" s="185"/>
    </row>
    <row r="4895" spans="4:4" x14ac:dyDescent="0.2">
      <c r="D4895" s="185"/>
    </row>
    <row r="4896" spans="4:4" x14ac:dyDescent="0.2">
      <c r="D4896" s="185"/>
    </row>
    <row r="4897" spans="4:4" x14ac:dyDescent="0.2">
      <c r="D4897" s="185"/>
    </row>
    <row r="4898" spans="4:4" x14ac:dyDescent="0.2">
      <c r="D4898" s="185"/>
    </row>
    <row r="4899" spans="4:4" x14ac:dyDescent="0.2">
      <c r="D4899" s="185"/>
    </row>
    <row r="4900" spans="4:4" x14ac:dyDescent="0.2">
      <c r="D4900" s="185"/>
    </row>
    <row r="4901" spans="4:4" x14ac:dyDescent="0.2">
      <c r="D4901" s="185"/>
    </row>
    <row r="4902" spans="4:4" x14ac:dyDescent="0.2">
      <c r="D4902" s="185"/>
    </row>
    <row r="4903" spans="4:4" x14ac:dyDescent="0.2">
      <c r="D4903" s="185"/>
    </row>
    <row r="4904" spans="4:4" x14ac:dyDescent="0.2">
      <c r="D4904" s="185"/>
    </row>
    <row r="4905" spans="4:4" x14ac:dyDescent="0.2">
      <c r="D4905" s="185"/>
    </row>
    <row r="4906" spans="4:4" x14ac:dyDescent="0.2">
      <c r="D4906" s="185"/>
    </row>
    <row r="4907" spans="4:4" x14ac:dyDescent="0.2">
      <c r="D4907" s="185"/>
    </row>
    <row r="4908" spans="4:4" x14ac:dyDescent="0.2">
      <c r="D4908" s="185"/>
    </row>
    <row r="4909" spans="4:4" x14ac:dyDescent="0.2">
      <c r="D4909" s="185"/>
    </row>
    <row r="4910" spans="4:4" x14ac:dyDescent="0.2">
      <c r="D4910" s="185"/>
    </row>
    <row r="4911" spans="4:4" x14ac:dyDescent="0.2">
      <c r="D4911" s="185"/>
    </row>
    <row r="4912" spans="4:4" x14ac:dyDescent="0.2">
      <c r="D4912" s="185"/>
    </row>
    <row r="4913" spans="4:4" x14ac:dyDescent="0.2">
      <c r="D4913" s="185"/>
    </row>
    <row r="4914" spans="4:4" x14ac:dyDescent="0.2">
      <c r="D4914" s="185"/>
    </row>
    <row r="4915" spans="4:4" x14ac:dyDescent="0.2">
      <c r="D4915" s="185"/>
    </row>
    <row r="4916" spans="4:4" x14ac:dyDescent="0.2">
      <c r="D4916" s="185"/>
    </row>
    <row r="4917" spans="4:4" x14ac:dyDescent="0.2">
      <c r="D4917" s="185"/>
    </row>
    <row r="4918" spans="4:4" x14ac:dyDescent="0.2">
      <c r="D4918" s="185"/>
    </row>
    <row r="4919" spans="4:4" x14ac:dyDescent="0.2">
      <c r="D4919" s="185"/>
    </row>
    <row r="4920" spans="4:4" x14ac:dyDescent="0.2">
      <c r="D4920" s="185"/>
    </row>
    <row r="4921" spans="4:4" x14ac:dyDescent="0.2">
      <c r="D4921" s="185"/>
    </row>
    <row r="4922" spans="4:4" x14ac:dyDescent="0.2">
      <c r="D4922" s="185"/>
    </row>
    <row r="4923" spans="4:4" x14ac:dyDescent="0.2">
      <c r="D4923" s="185"/>
    </row>
    <row r="4924" spans="4:4" x14ac:dyDescent="0.2">
      <c r="D4924" s="185"/>
    </row>
    <row r="4925" spans="4:4" x14ac:dyDescent="0.2">
      <c r="D4925" s="185"/>
    </row>
    <row r="4926" spans="4:4" x14ac:dyDescent="0.2">
      <c r="D4926" s="185"/>
    </row>
    <row r="4927" spans="4:4" x14ac:dyDescent="0.2">
      <c r="D4927" s="185"/>
    </row>
    <row r="4928" spans="4:4" x14ac:dyDescent="0.2">
      <c r="D4928" s="185"/>
    </row>
    <row r="4929" spans="4:4" x14ac:dyDescent="0.2">
      <c r="D4929" s="185"/>
    </row>
    <row r="4930" spans="4:4" x14ac:dyDescent="0.2">
      <c r="D4930" s="185"/>
    </row>
    <row r="4931" spans="4:4" x14ac:dyDescent="0.2">
      <c r="D4931" s="185"/>
    </row>
    <row r="4932" spans="4:4" x14ac:dyDescent="0.2">
      <c r="D4932" s="185"/>
    </row>
    <row r="4933" spans="4:4" x14ac:dyDescent="0.2">
      <c r="D4933" s="185"/>
    </row>
    <row r="4934" spans="4:4" x14ac:dyDescent="0.2">
      <c r="D4934" s="185"/>
    </row>
    <row r="4935" spans="4:4" x14ac:dyDescent="0.2">
      <c r="D4935" s="185"/>
    </row>
    <row r="4936" spans="4:4" x14ac:dyDescent="0.2">
      <c r="D4936" s="185"/>
    </row>
    <row r="4937" spans="4:4" x14ac:dyDescent="0.2">
      <c r="D4937" s="185"/>
    </row>
    <row r="4938" spans="4:4" x14ac:dyDescent="0.2">
      <c r="D4938" s="185"/>
    </row>
    <row r="4939" spans="4:4" x14ac:dyDescent="0.2">
      <c r="D4939" s="185"/>
    </row>
    <row r="4940" spans="4:4" x14ac:dyDescent="0.2">
      <c r="D4940" s="185"/>
    </row>
    <row r="4941" spans="4:4" x14ac:dyDescent="0.2">
      <c r="D4941" s="185"/>
    </row>
    <row r="4942" spans="4:4" x14ac:dyDescent="0.2">
      <c r="D4942" s="185"/>
    </row>
    <row r="4943" spans="4:4" x14ac:dyDescent="0.2">
      <c r="D4943" s="185"/>
    </row>
    <row r="4944" spans="4:4" x14ac:dyDescent="0.2">
      <c r="D4944" s="185"/>
    </row>
    <row r="4945" spans="4:4" x14ac:dyDescent="0.2">
      <c r="D4945" s="185"/>
    </row>
    <row r="4946" spans="4:4" x14ac:dyDescent="0.2">
      <c r="D4946" s="185"/>
    </row>
    <row r="4947" spans="4:4" x14ac:dyDescent="0.2">
      <c r="D4947" s="185"/>
    </row>
    <row r="4948" spans="4:4" x14ac:dyDescent="0.2">
      <c r="D4948" s="185"/>
    </row>
    <row r="4949" spans="4:4" x14ac:dyDescent="0.2">
      <c r="D4949" s="185"/>
    </row>
    <row r="4950" spans="4:4" x14ac:dyDescent="0.2">
      <c r="D4950" s="185"/>
    </row>
    <row r="4951" spans="4:4" x14ac:dyDescent="0.2">
      <c r="D4951" s="185"/>
    </row>
    <row r="4952" spans="4:4" x14ac:dyDescent="0.2">
      <c r="D4952" s="185"/>
    </row>
    <row r="4953" spans="4:4" x14ac:dyDescent="0.2">
      <c r="D4953" s="185"/>
    </row>
    <row r="4954" spans="4:4" x14ac:dyDescent="0.2">
      <c r="D4954" s="185"/>
    </row>
    <row r="4955" spans="4:4" x14ac:dyDescent="0.2">
      <c r="D4955" s="185"/>
    </row>
    <row r="4956" spans="4:4" x14ac:dyDescent="0.2">
      <c r="D4956" s="185"/>
    </row>
    <row r="4957" spans="4:4" x14ac:dyDescent="0.2">
      <c r="D4957" s="185"/>
    </row>
    <row r="4958" spans="4:4" x14ac:dyDescent="0.2">
      <c r="D4958" s="185"/>
    </row>
    <row r="4959" spans="4:4" x14ac:dyDescent="0.2">
      <c r="D4959" s="185"/>
    </row>
    <row r="4960" spans="4:4" x14ac:dyDescent="0.2">
      <c r="D4960" s="185"/>
    </row>
    <row r="4961" spans="4:4" x14ac:dyDescent="0.2">
      <c r="D4961" s="185"/>
    </row>
    <row r="4962" spans="4:4" x14ac:dyDescent="0.2">
      <c r="D4962" s="185"/>
    </row>
    <row r="4963" spans="4:4" x14ac:dyDescent="0.2">
      <c r="D4963" s="185"/>
    </row>
    <row r="4964" spans="4:4" x14ac:dyDescent="0.2">
      <c r="D4964" s="185"/>
    </row>
    <row r="4965" spans="4:4" x14ac:dyDescent="0.2">
      <c r="D4965" s="185"/>
    </row>
    <row r="4966" spans="4:4" x14ac:dyDescent="0.2">
      <c r="D4966" s="185"/>
    </row>
    <row r="4967" spans="4:4" x14ac:dyDescent="0.2">
      <c r="D4967" s="185"/>
    </row>
    <row r="4968" spans="4:4" x14ac:dyDescent="0.2">
      <c r="D4968" s="185"/>
    </row>
    <row r="4969" spans="4:4" x14ac:dyDescent="0.2">
      <c r="D4969" s="185"/>
    </row>
    <row r="4970" spans="4:4" x14ac:dyDescent="0.2">
      <c r="D4970" s="185"/>
    </row>
    <row r="4971" spans="4:4" x14ac:dyDescent="0.2">
      <c r="D4971" s="185"/>
    </row>
    <row r="4972" spans="4:4" x14ac:dyDescent="0.2">
      <c r="D4972" s="185"/>
    </row>
    <row r="4973" spans="4:4" x14ac:dyDescent="0.2">
      <c r="D4973" s="185"/>
    </row>
    <row r="4974" spans="4:4" x14ac:dyDescent="0.2">
      <c r="D4974" s="185"/>
    </row>
    <row r="4975" spans="4:4" x14ac:dyDescent="0.2">
      <c r="D4975" s="185"/>
    </row>
    <row r="4976" spans="4:4" x14ac:dyDescent="0.2">
      <c r="D4976" s="185"/>
    </row>
    <row r="4977" spans="4:4" x14ac:dyDescent="0.2">
      <c r="D4977" s="185"/>
    </row>
    <row r="4978" spans="4:4" x14ac:dyDescent="0.2">
      <c r="D4978" s="185"/>
    </row>
    <row r="4979" spans="4:4" x14ac:dyDescent="0.2">
      <c r="D4979" s="185"/>
    </row>
    <row r="4980" spans="4:4" x14ac:dyDescent="0.2">
      <c r="D4980" s="185"/>
    </row>
    <row r="4981" spans="4:4" x14ac:dyDescent="0.2">
      <c r="D4981" s="185"/>
    </row>
    <row r="4982" spans="4:4" x14ac:dyDescent="0.2">
      <c r="D4982" s="185"/>
    </row>
    <row r="4983" spans="4:4" x14ac:dyDescent="0.2">
      <c r="D4983" s="185"/>
    </row>
    <row r="4984" spans="4:4" x14ac:dyDescent="0.2">
      <c r="D4984" s="185"/>
    </row>
    <row r="4985" spans="4:4" x14ac:dyDescent="0.2">
      <c r="D4985" s="185"/>
    </row>
    <row r="4986" spans="4:4" x14ac:dyDescent="0.2">
      <c r="D4986" s="185"/>
    </row>
    <row r="4987" spans="4:4" x14ac:dyDescent="0.2">
      <c r="D4987" s="185"/>
    </row>
    <row r="4988" spans="4:4" x14ac:dyDescent="0.2">
      <c r="D4988" s="185"/>
    </row>
    <row r="4989" spans="4:4" x14ac:dyDescent="0.2">
      <c r="D4989" s="185"/>
    </row>
    <row r="4990" spans="4:4" x14ac:dyDescent="0.2">
      <c r="D4990" s="185"/>
    </row>
    <row r="4991" spans="4:4" x14ac:dyDescent="0.2">
      <c r="D4991" s="185"/>
    </row>
    <row r="4992" spans="4:4" x14ac:dyDescent="0.2">
      <c r="D4992" s="185"/>
    </row>
    <row r="4993" spans="4:4" x14ac:dyDescent="0.2">
      <c r="D4993" s="185"/>
    </row>
    <row r="4994" spans="4:4" x14ac:dyDescent="0.2">
      <c r="D4994" s="185"/>
    </row>
    <row r="4995" spans="4:4" x14ac:dyDescent="0.2">
      <c r="D4995" s="185"/>
    </row>
    <row r="4996" spans="4:4" x14ac:dyDescent="0.2">
      <c r="D4996" s="185"/>
    </row>
    <row r="4997" spans="4:4" x14ac:dyDescent="0.2">
      <c r="D4997" s="185"/>
    </row>
    <row r="4998" spans="4:4" x14ac:dyDescent="0.2">
      <c r="D4998" s="185"/>
    </row>
    <row r="4999" spans="4:4" x14ac:dyDescent="0.2">
      <c r="D4999" s="185"/>
    </row>
    <row r="5000" spans="4:4" x14ac:dyDescent="0.2">
      <c r="D5000" s="185"/>
    </row>
    <row r="5001" spans="4:4" x14ac:dyDescent="0.2">
      <c r="D5001" s="185"/>
    </row>
    <row r="5002" spans="4:4" x14ac:dyDescent="0.2">
      <c r="D5002" s="185"/>
    </row>
    <row r="5003" spans="4:4" x14ac:dyDescent="0.2">
      <c r="D5003" s="185"/>
    </row>
    <row r="5004" spans="4:4" x14ac:dyDescent="0.2">
      <c r="D5004" s="185"/>
    </row>
    <row r="5005" spans="4:4" x14ac:dyDescent="0.2">
      <c r="D5005" s="185"/>
    </row>
    <row r="5006" spans="4:4" x14ac:dyDescent="0.2">
      <c r="D5006" s="185"/>
    </row>
    <row r="5007" spans="4:4" x14ac:dyDescent="0.2">
      <c r="D5007" s="185"/>
    </row>
    <row r="5008" spans="4:4" x14ac:dyDescent="0.2">
      <c r="D5008" s="185"/>
    </row>
    <row r="5009" spans="4:4" x14ac:dyDescent="0.2">
      <c r="D5009" s="185"/>
    </row>
    <row r="5010" spans="4:4" x14ac:dyDescent="0.2">
      <c r="D5010" s="185"/>
    </row>
    <row r="5011" spans="4:4" x14ac:dyDescent="0.2">
      <c r="D5011" s="185"/>
    </row>
    <row r="5012" spans="4:4" x14ac:dyDescent="0.2">
      <c r="D5012" s="185"/>
    </row>
    <row r="5013" spans="4:4" x14ac:dyDescent="0.2">
      <c r="D5013" s="185"/>
    </row>
    <row r="5014" spans="4:4" x14ac:dyDescent="0.2">
      <c r="D5014" s="185"/>
    </row>
    <row r="5015" spans="4:4" x14ac:dyDescent="0.2">
      <c r="D5015" s="185"/>
    </row>
    <row r="5016" spans="4:4" x14ac:dyDescent="0.2">
      <c r="D5016" s="185"/>
    </row>
    <row r="5017" spans="4:4" x14ac:dyDescent="0.2">
      <c r="D5017" s="185"/>
    </row>
    <row r="5018" spans="4:4" x14ac:dyDescent="0.2">
      <c r="D5018" s="185"/>
    </row>
    <row r="5019" spans="4:4" x14ac:dyDescent="0.2">
      <c r="D5019" s="185"/>
    </row>
    <row r="5020" spans="4:4" x14ac:dyDescent="0.2">
      <c r="D5020" s="185"/>
    </row>
    <row r="5021" spans="4:4" x14ac:dyDescent="0.2">
      <c r="D5021" s="185"/>
    </row>
    <row r="5022" spans="4:4" x14ac:dyDescent="0.2">
      <c r="D5022" s="185"/>
    </row>
    <row r="5023" spans="4:4" x14ac:dyDescent="0.2">
      <c r="D5023" s="185"/>
    </row>
    <row r="5024" spans="4:4" x14ac:dyDescent="0.2">
      <c r="D5024" s="185"/>
    </row>
    <row r="5025" spans="4:4" x14ac:dyDescent="0.2">
      <c r="D5025" s="185"/>
    </row>
    <row r="5026" spans="4:4" x14ac:dyDescent="0.2">
      <c r="D5026" s="185"/>
    </row>
    <row r="5027" spans="4:4" x14ac:dyDescent="0.2">
      <c r="D5027" s="185"/>
    </row>
    <row r="5028" spans="4:4" x14ac:dyDescent="0.2">
      <c r="D5028" s="185"/>
    </row>
    <row r="5029" spans="4:4" x14ac:dyDescent="0.2">
      <c r="D5029" s="185"/>
    </row>
    <row r="5030" spans="4:4" x14ac:dyDescent="0.2">
      <c r="D5030" s="185"/>
    </row>
    <row r="5031" spans="4:4" x14ac:dyDescent="0.2">
      <c r="D5031" s="185"/>
    </row>
    <row r="5032" spans="4:4" x14ac:dyDescent="0.2">
      <c r="D5032" s="185"/>
    </row>
    <row r="5033" spans="4:4" x14ac:dyDescent="0.2">
      <c r="D5033" s="185"/>
    </row>
    <row r="5034" spans="4:4" x14ac:dyDescent="0.2">
      <c r="D5034" s="185"/>
    </row>
    <row r="5035" spans="4:4" x14ac:dyDescent="0.2">
      <c r="D5035" s="185"/>
    </row>
    <row r="5036" spans="4:4" x14ac:dyDescent="0.2">
      <c r="D5036" s="185"/>
    </row>
    <row r="5037" spans="4:4" x14ac:dyDescent="0.2">
      <c r="D5037" s="185"/>
    </row>
    <row r="5038" spans="4:4" x14ac:dyDescent="0.2">
      <c r="D5038" s="185"/>
    </row>
    <row r="5039" spans="4:4" x14ac:dyDescent="0.2">
      <c r="D5039" s="185"/>
    </row>
    <row r="5040" spans="4:4" x14ac:dyDescent="0.2">
      <c r="D5040" s="185"/>
    </row>
    <row r="5041" spans="4:4" x14ac:dyDescent="0.2">
      <c r="D5041" s="185"/>
    </row>
    <row r="5042" spans="4:4" x14ac:dyDescent="0.2">
      <c r="D5042" s="185"/>
    </row>
  </sheetData>
  <sheetProtection algorithmName="SHA-512" hashValue="6Qn1EHURjiBWLhhLJnTKF/+vjfml0OKTfvm/xsT7XFblLpwtyt6iogIQKmR9/Fuo7mPrTgMiYE0E76M8Cv0MHA==" saltValue="aXkFQk+3Mo8Myr1Rq/0+qQ==" spinCount="100000" sheet="1" objects="1" scenarios="1"/>
  <protectedRanges>
    <protectedRange sqref="F2:F589" name="Oblast1"/>
  </protectedRanges>
  <pageMargins left="0.56999999999999995" right="0.43307086614173229" top="0.6692913385826772" bottom="0.59055118110236227" header="0.31496062992125984" footer="0.31496062992125984"/>
  <pageSetup paperSize="9" scale="90" orientation="landscape" r:id="rId1"/>
  <headerFooter scaleWithDoc="0" alignWithMargins="0">
    <oddFooter>&amp;LZpracováno programem BUILDpower S,  © RTS, a.s.&amp;CStránka &amp;P z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32</vt:i4>
      </vt:variant>
    </vt:vector>
  </HeadingPairs>
  <TitlesOfParts>
    <vt:vector size="46" baseType="lpstr">
      <vt:lpstr>Titul</vt:lpstr>
      <vt:lpstr>REKAPITULACE STAVBY</vt:lpstr>
      <vt:lpstr>Rekapitulace_výplně otvorů</vt:lpstr>
      <vt:lpstr>Výplně otvorů</vt:lpstr>
      <vt:lpstr>Rekapitulace_zateplení půdy</vt:lpstr>
      <vt:lpstr>Zateplení půdy</vt:lpstr>
      <vt:lpstr>Rekapitulace_VZT</vt:lpstr>
      <vt:lpstr>VZT_stavební část</vt:lpstr>
      <vt:lpstr>VZT_Domovní technika</vt:lpstr>
      <vt:lpstr>Rekapitulace_ELEKTRO</vt:lpstr>
      <vt:lpstr>Silnoproud_stavební část</vt:lpstr>
      <vt:lpstr>Silnoproud_rozváděče</vt:lpstr>
      <vt:lpstr>Silnoproud</vt:lpstr>
      <vt:lpstr>Slaboproud</vt:lpstr>
      <vt:lpstr>__CENA__</vt:lpstr>
      <vt:lpstr>__MAIN__</vt:lpstr>
      <vt:lpstr>'REKAPITULACE STAVBY'!__MAIN2__</vt:lpstr>
      <vt:lpstr>Rekapitulace_ELEKTRO!__MAIN2__</vt:lpstr>
      <vt:lpstr>'Rekapitulace_výplně otvorů'!__MAIN2__</vt:lpstr>
      <vt:lpstr>Rekapitulace_VZT!__MAIN2__</vt:lpstr>
      <vt:lpstr>'Rekapitulace_zateplení půdy'!__MAIN2__</vt:lpstr>
      <vt:lpstr>__SAZBA__</vt:lpstr>
      <vt:lpstr>__T0__</vt:lpstr>
      <vt:lpstr>__T1__</vt:lpstr>
      <vt:lpstr>__T2__</vt:lpstr>
      <vt:lpstr>__T3__</vt:lpstr>
      <vt:lpstr>__T4__</vt:lpstr>
      <vt:lpstr>'REKAPITULACE STAVBY'!__TR0__</vt:lpstr>
      <vt:lpstr>'Rekapitulace_výplně otvorů'!__TR0__</vt:lpstr>
      <vt:lpstr>'REKAPITULACE STAVBY'!__TR1__</vt:lpstr>
      <vt:lpstr>'Rekapitulace_výplně otvorů'!__TR1__</vt:lpstr>
      <vt:lpstr>'Rekapitulace_výplně otvorů'!__TR2__</vt:lpstr>
      <vt:lpstr>'REKAPITULACE STAVBY'!Názvy_tisku</vt:lpstr>
      <vt:lpstr>Rekapitulace_ELEKTRO!Názvy_tisku</vt:lpstr>
      <vt:lpstr>'Rekapitulace_výplně otvorů'!Názvy_tisku</vt:lpstr>
      <vt:lpstr>Rekapitulace_VZT!Názvy_tisku</vt:lpstr>
      <vt:lpstr>'Rekapitulace_zateplení půdy'!Názvy_tisku</vt:lpstr>
      <vt:lpstr>Silnoproud!Názvy_tisku</vt:lpstr>
      <vt:lpstr>Silnoproud_rozváděče!Názvy_tisku</vt:lpstr>
      <vt:lpstr>'Silnoproud_stavební část'!Názvy_tisku</vt:lpstr>
      <vt:lpstr>Slaboproud!Názvy_tisku</vt:lpstr>
      <vt:lpstr>'Výplně otvorů'!Názvy_tisku</vt:lpstr>
      <vt:lpstr>'VZT_Domovní technika'!Názvy_tisku</vt:lpstr>
      <vt:lpstr>'VZT_stavební část'!Názvy_tisku</vt:lpstr>
      <vt:lpstr>'Zateplení půdy'!Názvy_tisku</vt:lpstr>
      <vt:lpstr>'Výplně otvorů'!Oblast_tisku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Pálenkáš Radek - Energy Benefit Centre a.s.</cp:lastModifiedBy>
  <cp:lastPrinted>2021-08-24T04:45:33Z</cp:lastPrinted>
  <dcterms:created xsi:type="dcterms:W3CDTF">2007-10-16T11:08:58Z</dcterms:created>
  <dcterms:modified xsi:type="dcterms:W3CDTF">2021-09-15T13:40:45Z</dcterms:modified>
</cp:coreProperties>
</file>