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<sst xmlns="http://schemas.openxmlformats.org/spreadsheetml/2006/main" count="195" uniqueCount="123">
  <si>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</si>
  <si>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</si>
  <si>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</si>
  <si>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</si>
  <si>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</si>
  <si>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</si>
  <si>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</si>
  <si>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</si>
  <si>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</si>
  <si>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</si>
  <si>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</si>
  <si>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</si>
  <si>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</si>
  <si>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</si>
  <si>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</si>
  <si>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</si>
  <si>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</si>
  <si>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</si>
  <si>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</si>
  <si>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</si>
  <si>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</si>
  <si>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</si>
  <si>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</si>
  <si>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</si>
  <si>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</si>
  <si>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</si>
  <si>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</si>
  <si>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</si>
  <si>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</si>
  <si>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</si>
  <si>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</si>
  <si>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</si>
  <si>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</si>
  <si>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</si>
  <si>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</si>
  <si>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</si>
  <si>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</si>
  <si>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</si>
  <si>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</si>
  <si>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</si>
  <si>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</si>
  <si>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</si>
  <si>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</si>
  <si>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</si>
  <si>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</si>
  <si>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</si>
  <si>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</si>
  <si>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</si>
  <si>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</si>
  <si>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</si>
  <si>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</si>
  <si>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</si>
  <si>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</si>
  <si>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</si>
  <si>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</si>
  <si>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</si>
  <si>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</si>
  <si>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</si>
  <si>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</si>
  <si>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</si>
  <si>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</si>
  <si>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</si>
  <si>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</si>
  <si>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</si>
  <si>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</si>
  <si>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</si>
  <si>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</si>
  <si>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 xml:space="preserve">Zpracoval:   </t>
  </si>
  <si>
    <t xml:space="preserve">Datum:   </t>
  </si>
  <si>
    <t>poznámky</t>
  </si>
  <si>
    <t>m3</t>
  </si>
  <si>
    <t>574A44</t>
  </si>
  <si>
    <t>hmotnost              t</t>
  </si>
  <si>
    <t>hmotnost  celkem</t>
  </si>
  <si>
    <t>P. Č.</t>
  </si>
  <si>
    <t>OTSKP</t>
  </si>
  <si>
    <t>ROZPOČET</t>
  </si>
  <si>
    <t>DIO vč. zajištění, zjištění a vytyčení inž. sítí, geodetické zaměření stavby</t>
  </si>
  <si>
    <t>FRÉZOVÁNÍ ZPEVNĚNÝCH PLOCH ASFALTOVÝCH, ODVOZ DO 20KM</t>
  </si>
  <si>
    <t>ks</t>
  </si>
  <si>
    <t>VÝŠKOVÁ ÚPRAVA KRYCÍCH HRNCŮ</t>
  </si>
  <si>
    <t>ASFALTOVÝ BETON PRO LOŽNÍ VRSTVY ACL 16+, 16S</t>
  </si>
  <si>
    <t>574C06</t>
  </si>
  <si>
    <t>SPOJOVACÍ POSTŘIK Z EMULZE DO 1,0KG/M2</t>
  </si>
  <si>
    <t>ASFALTOVÝ BETON PRO OBRUSNÉ VRSTVY ACO 11+, 11S TL. 50MM</t>
  </si>
  <si>
    <t>VDZ V4 12,5 cm</t>
  </si>
  <si>
    <t>VODOROVNÉ DOPRAVNÍ ZNAČENÍ BARVOU HLADKÉ - DODÁVKA A POKLÁDKA</t>
  </si>
  <si>
    <t>SSD1</t>
  </si>
  <si>
    <t>SSD5</t>
  </si>
  <si>
    <t>SSD9</t>
  </si>
  <si>
    <t>SSD8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</si>
  <si>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</si>
  <si>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</si>
  <si>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</si>
  <si>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</si>
  <si>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</si>
  <si>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</si>
  <si>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</si>
  <si>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</si>
  <si>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</si>
  <si>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</si>
  <si>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</si>
  <si>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</si>
  <si>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</si>
  <si>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</si>
  <si>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</si>
  <si>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</si>
  <si>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</si>
  <si>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FRÉZOVÁNÍ DRÁŽKY PRŮŘEZU DO 200MM2 V ASFALTOVÉ VOZOVCE</t>
  </si>
  <si>
    <t>TĚSNĚNÍ DILATAČ SPAR ASF ZÁLIVKOU PRŮŘ DO 200MM2</t>
  </si>
  <si>
    <t>Stavba: II/113 Ondřejov</t>
  </si>
  <si>
    <t>II/113 - km 26,585 - 26,985</t>
  </si>
  <si>
    <t>II/113 - km 24,857 - 25,285</t>
  </si>
  <si>
    <t>Objekt:    sil. II/113                  km 24,857 - 25,285 (428 bm)  a km 26,585 - 26,985 (400 bm)</t>
  </si>
  <si>
    <t>OČIŠTĚNÍ ASFALT. VOZOVEK ZAMETENÍM</t>
  </si>
  <si>
    <t>ZPEVNĚNÍ KRAJNIC Z RECYKLOVANÉHO MATERIÁLU TL DO 100MM</t>
  </si>
  <si>
    <t>18.</t>
  </si>
  <si>
    <t>19.</t>
  </si>
  <si>
    <t>20.</t>
  </si>
  <si>
    <t>21.</t>
  </si>
  <si>
    <t>ŘEZÁNÍ ASFALTOVÉHO KRYTU VOZOVEK TL DO 50MM</t>
  </si>
  <si>
    <t>II/113 Ondřejov</t>
  </si>
  <si>
    <t>oprava povrchu II/113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</si>
</sst>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5" xfId="0" applyNumberFormat="1" applyFont="1" applyFill="1" applyBorder="1" applyAlignment="1" applyProtection="1">
      <alignment horizontal="center"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4" fontId="19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1" fontId="10" fillId="0" borderId="23" xfId="0" applyNumberFormat="1" applyFont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vertical="top"/>
      <protection/>
    </xf>
    <xf numFmtId="0" fontId="10" fillId="34" borderId="26" xfId="0" applyFont="1" applyFill="1" applyBorder="1" applyAlignment="1" applyProtection="1">
      <alignment vertical="top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vertical="top"/>
      <protection/>
    </xf>
    <xf numFmtId="0" fontId="10" fillId="34" borderId="28" xfId="0" applyFont="1" applyFill="1" applyBorder="1" applyAlignment="1" applyProtection="1">
      <alignment horizontal="center"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0" xfId="0" applyNumberFormat="1" applyFont="1" applyBorder="1" applyAlignment="1" applyProtection="1">
      <alignment vertical="top"/>
      <protection/>
    </xf>
    <xf numFmtId="4" fontId="10" fillId="0" borderId="29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30" xfId="0" applyFont="1" applyBorder="1" applyAlignment="1" applyProtection="1">
      <alignment horizontal="center" vertical="top"/>
      <protection/>
    </xf>
    <xf numFmtId="0" fontId="20" fillId="0" borderId="0" xfId="0" applyFont="1" applyAlignment="1">
      <alignment horizontal="left" vertical="top"/>
    </xf>
    <xf numFmtId="0" fontId="10" fillId="0" borderId="12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horizontal="center" vertical="top"/>
      <protection/>
    </xf>
    <xf numFmtId="4" fontId="9" fillId="35" borderId="10" xfId="0" applyNumberFormat="1" applyFont="1" applyFill="1" applyBorder="1" applyAlignment="1" applyProtection="1">
      <alignment vertical="top"/>
      <protection/>
    </xf>
    <xf numFmtId="0" fontId="10" fillId="0" borderId="32" xfId="0" applyFont="1" applyBorder="1" applyAlignment="1" applyProtection="1">
      <alignment vertical="top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vertical="top"/>
      <protection/>
    </xf>
    <xf numFmtId="0" fontId="10" fillId="0" borderId="34" xfId="0" applyFont="1" applyBorder="1" applyAlignment="1" applyProtection="1">
      <alignment horizontal="center" vertical="center"/>
      <protection/>
    </xf>
    <xf numFmtId="2" fontId="9" fillId="0" borderId="34" xfId="0" applyNumberFormat="1" applyFont="1" applyBorder="1" applyAlignment="1" applyProtection="1">
      <alignment vertical="top"/>
      <protection/>
    </xf>
    <xf numFmtId="4" fontId="9" fillId="0" borderId="34" xfId="0" applyNumberFormat="1" applyFont="1" applyBorder="1" applyAlignment="1" applyProtection="1">
      <alignment vertical="top"/>
      <protection/>
    </xf>
    <xf numFmtId="4" fontId="9" fillId="0" borderId="35" xfId="0" applyNumberFormat="1" applyFont="1" applyBorder="1" applyAlignment="1" applyProtection="1">
      <alignment vertical="top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10" fillId="0" borderId="32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vertical="top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37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vertical="top"/>
      <protection/>
    </xf>
    <xf numFmtId="0" fontId="19" fillId="0" borderId="24" xfId="0" applyFont="1" applyBorder="1" applyAlignment="1" applyProtection="1">
      <alignment horizontal="center" vertical="top"/>
      <protection/>
    </xf>
    <xf numFmtId="3" fontId="19" fillId="0" borderId="24" xfId="0" applyNumberFormat="1" applyFont="1" applyBorder="1" applyAlignment="1" applyProtection="1">
      <alignment vertical="top"/>
      <protection/>
    </xf>
    <xf numFmtId="0" fontId="21" fillId="0" borderId="10" xfId="0" applyFont="1" applyBorder="1" applyAlignment="1" applyProtection="1">
      <alignment vertical="top"/>
      <protection/>
    </xf>
    <xf numFmtId="0" fontId="21" fillId="0" borderId="16" xfId="0" applyFont="1" applyFill="1" applyBorder="1" applyAlignment="1" applyProtection="1">
      <alignment vertical="top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19" fillId="0" borderId="18" xfId="0" applyFont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3" fontId="19" fillId="0" borderId="18" xfId="0" applyNumberFormat="1" applyFont="1" applyBorder="1" applyAlignment="1" applyProtection="1">
      <alignment vertical="top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 wrapText="1"/>
      <protection/>
    </xf>
    <xf numFmtId="0" fontId="13" fillId="0" borderId="47" xfId="0" applyFont="1" applyBorder="1" applyAlignment="1" applyProtection="1">
      <alignment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" sqref="C4:D5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70" t="s">
        <v>17</v>
      </c>
      <c r="B1" s="171"/>
      <c r="C1" s="171"/>
      <c r="D1" s="171"/>
      <c r="E1" s="171"/>
      <c r="F1" s="171"/>
      <c r="G1" s="171"/>
      <c r="H1" s="171"/>
      <c r="I1" s="171"/>
    </row>
    <row r="2" spans="1:10" ht="12.75" customHeight="1">
      <c r="A2" s="172" t="s">
        <v>18</v>
      </c>
      <c r="B2" s="173"/>
      <c r="C2" s="174" t="s">
        <v>121</v>
      </c>
      <c r="D2" s="174"/>
      <c r="E2" s="176" t="s">
        <v>19</v>
      </c>
      <c r="F2" s="176" t="s">
        <v>20</v>
      </c>
      <c r="G2" s="173"/>
      <c r="H2" s="176" t="s">
        <v>21</v>
      </c>
      <c r="I2" s="177"/>
      <c r="J2" s="35"/>
    </row>
    <row r="3" spans="1:10" ht="12.75">
      <c r="A3" s="160"/>
      <c r="B3" s="159"/>
      <c r="C3" s="175"/>
      <c r="D3" s="175"/>
      <c r="E3" s="159"/>
      <c r="F3" s="159"/>
      <c r="G3" s="159"/>
      <c r="H3" s="159"/>
      <c r="I3" s="163"/>
      <c r="J3" s="35"/>
    </row>
    <row r="4" spans="1:10" ht="12.75">
      <c r="A4" s="158" t="s">
        <v>22</v>
      </c>
      <c r="B4" s="159"/>
      <c r="C4" s="161" t="s">
        <v>122</v>
      </c>
      <c r="D4" s="159"/>
      <c r="E4" s="161" t="s">
        <v>23</v>
      </c>
      <c r="F4" s="161"/>
      <c r="G4" s="159"/>
      <c r="H4" s="161" t="s">
        <v>21</v>
      </c>
      <c r="I4" s="165"/>
      <c r="J4" s="35"/>
    </row>
    <row r="5" spans="1:10" ht="12.75">
      <c r="A5" s="160"/>
      <c r="B5" s="159"/>
      <c r="C5" s="159"/>
      <c r="D5" s="159"/>
      <c r="E5" s="159"/>
      <c r="F5" s="159"/>
      <c r="G5" s="159"/>
      <c r="H5" s="159"/>
      <c r="I5" s="163"/>
      <c r="J5" s="35"/>
    </row>
    <row r="6" spans="1:10" ht="12.75" customHeight="1">
      <c r="A6" s="158" t="s">
        <v>24</v>
      </c>
      <c r="B6" s="159"/>
      <c r="C6" s="166" t="s">
        <v>4</v>
      </c>
      <c r="D6" s="167"/>
      <c r="E6" s="161" t="s">
        <v>25</v>
      </c>
      <c r="F6" s="161"/>
      <c r="G6" s="159"/>
      <c r="H6" s="161" t="s">
        <v>21</v>
      </c>
      <c r="I6" s="165"/>
      <c r="J6" s="35"/>
    </row>
    <row r="7" spans="1:10" ht="12.75">
      <c r="A7" s="160"/>
      <c r="B7" s="159"/>
      <c r="C7" s="168"/>
      <c r="D7" s="169"/>
      <c r="E7" s="159"/>
      <c r="F7" s="159"/>
      <c r="G7" s="159"/>
      <c r="H7" s="159"/>
      <c r="I7" s="163"/>
      <c r="J7" s="35"/>
    </row>
    <row r="8" spans="1:10" ht="12.75">
      <c r="A8" s="158" t="s">
        <v>26</v>
      </c>
      <c r="B8" s="159"/>
      <c r="C8" s="164"/>
      <c r="D8" s="159"/>
      <c r="E8" s="161" t="s">
        <v>27</v>
      </c>
      <c r="F8" s="159"/>
      <c r="G8" s="159"/>
      <c r="H8" s="161" t="s">
        <v>28</v>
      </c>
      <c r="I8" s="165"/>
      <c r="J8" s="35"/>
    </row>
    <row r="9" spans="1:10" ht="12.75">
      <c r="A9" s="160"/>
      <c r="B9" s="159"/>
      <c r="C9" s="159"/>
      <c r="D9" s="159"/>
      <c r="E9" s="159"/>
      <c r="F9" s="159"/>
      <c r="G9" s="159"/>
      <c r="H9" s="159"/>
      <c r="I9" s="163"/>
      <c r="J9" s="35"/>
    </row>
    <row r="10" spans="1:10" ht="12.75">
      <c r="A10" s="158" t="s">
        <v>29</v>
      </c>
      <c r="B10" s="159"/>
      <c r="C10" s="161"/>
      <c r="D10" s="159"/>
      <c r="E10" s="161" t="s">
        <v>30</v>
      </c>
      <c r="F10" s="161"/>
      <c r="G10" s="159"/>
      <c r="H10" s="161" t="s">
        <v>31</v>
      </c>
      <c r="I10" s="162"/>
      <c r="J10" s="35"/>
    </row>
    <row r="11" spans="1:10" ht="12.75">
      <c r="A11" s="160"/>
      <c r="B11" s="159"/>
      <c r="C11" s="159"/>
      <c r="D11" s="159"/>
      <c r="E11" s="159"/>
      <c r="F11" s="159"/>
      <c r="G11" s="159"/>
      <c r="H11" s="159"/>
      <c r="I11" s="163"/>
      <c r="J11" s="35"/>
    </row>
    <row r="12" spans="1:9" ht="23.25" customHeight="1" thickBot="1">
      <c r="A12" s="152" t="s">
        <v>32</v>
      </c>
      <c r="B12" s="153"/>
      <c r="C12" s="153"/>
      <c r="D12" s="153"/>
      <c r="E12" s="153"/>
      <c r="F12" s="153"/>
      <c r="G12" s="153"/>
      <c r="H12" s="153"/>
      <c r="I12" s="154"/>
    </row>
    <row r="13" spans="1:10" ht="26.25" customHeight="1">
      <c r="A13" s="36" t="s">
        <v>33</v>
      </c>
      <c r="B13" s="155" t="s">
        <v>34</v>
      </c>
      <c r="C13" s="156"/>
      <c r="D13" s="37" t="s">
        <v>35</v>
      </c>
      <c r="E13" s="155" t="s">
        <v>36</v>
      </c>
      <c r="F13" s="156"/>
      <c r="G13" s="37" t="s">
        <v>37</v>
      </c>
      <c r="H13" s="155" t="s">
        <v>38</v>
      </c>
      <c r="I13" s="157"/>
      <c r="J13" s="35"/>
    </row>
    <row r="14" spans="1:10" ht="15" customHeight="1">
      <c r="A14" s="38" t="s">
        <v>39</v>
      </c>
      <c r="B14" s="39" t="s">
        <v>40</v>
      </c>
      <c r="C14" s="40">
        <f>SUM(rozpočet!H35)</f>
        <v>0</v>
      </c>
      <c r="D14" s="149" t="s">
        <v>41</v>
      </c>
      <c r="E14" s="150"/>
      <c r="F14" s="40">
        <v>0</v>
      </c>
      <c r="G14" s="149" t="s">
        <v>42</v>
      </c>
      <c r="H14" s="150"/>
      <c r="I14" s="41">
        <v>0</v>
      </c>
      <c r="J14" s="35"/>
    </row>
    <row r="15" spans="1:11" ht="15" customHeight="1">
      <c r="A15" s="38"/>
      <c r="B15" s="39" t="s">
        <v>43</v>
      </c>
      <c r="C15" s="40">
        <v>0</v>
      </c>
      <c r="D15" s="149" t="s">
        <v>44</v>
      </c>
      <c r="E15" s="150"/>
      <c r="F15" s="40">
        <v>0</v>
      </c>
      <c r="G15" s="149" t="s">
        <v>45</v>
      </c>
      <c r="H15" s="150"/>
      <c r="I15" s="41">
        <v>0</v>
      </c>
      <c r="J15" s="35"/>
      <c r="K15" s="42"/>
    </row>
    <row r="16" spans="1:10" ht="15" customHeight="1">
      <c r="A16" s="38" t="s">
        <v>46</v>
      </c>
      <c r="B16" s="39" t="s">
        <v>40</v>
      </c>
      <c r="C16" s="40">
        <v>0</v>
      </c>
      <c r="D16" s="149" t="s">
        <v>47</v>
      </c>
      <c r="E16" s="150"/>
      <c r="F16" s="40">
        <v>0</v>
      </c>
      <c r="G16" s="149" t="s">
        <v>48</v>
      </c>
      <c r="H16" s="150"/>
      <c r="I16" s="41">
        <v>0</v>
      </c>
      <c r="J16" s="35"/>
    </row>
    <row r="17" spans="1:10" ht="15" customHeight="1">
      <c r="A17" s="38"/>
      <c r="B17" s="39" t="s">
        <v>43</v>
      </c>
      <c r="C17" s="40">
        <v>0</v>
      </c>
      <c r="D17" s="149"/>
      <c r="E17" s="150"/>
      <c r="F17" s="43"/>
      <c r="G17" s="149" t="s">
        <v>49</v>
      </c>
      <c r="H17" s="150"/>
      <c r="I17" s="41">
        <v>0</v>
      </c>
      <c r="J17" s="35"/>
    </row>
    <row r="18" spans="1:10" ht="15" customHeight="1">
      <c r="A18" s="38" t="s">
        <v>50</v>
      </c>
      <c r="B18" s="39" t="s">
        <v>40</v>
      </c>
      <c r="C18" s="40">
        <v>0</v>
      </c>
      <c r="D18" s="149"/>
      <c r="E18" s="150"/>
      <c r="F18" s="43"/>
      <c r="G18" s="149" t="s">
        <v>51</v>
      </c>
      <c r="H18" s="150"/>
      <c r="I18" s="41">
        <v>0</v>
      </c>
      <c r="J18" s="35"/>
    </row>
    <row r="19" spans="1:10" ht="15" customHeight="1">
      <c r="A19" s="38"/>
      <c r="B19" s="39" t="s">
        <v>43</v>
      </c>
      <c r="C19" s="40">
        <v>0</v>
      </c>
      <c r="D19" s="149"/>
      <c r="E19" s="150"/>
      <c r="F19" s="43"/>
      <c r="G19" s="149" t="s">
        <v>52</v>
      </c>
      <c r="H19" s="150"/>
      <c r="I19" s="41">
        <v>0</v>
      </c>
      <c r="J19" s="35"/>
    </row>
    <row r="20" spans="1:10" ht="15" customHeight="1">
      <c r="A20" s="147" t="s">
        <v>53</v>
      </c>
      <c r="B20" s="148"/>
      <c r="C20" s="40">
        <v>0</v>
      </c>
      <c r="D20" s="149"/>
      <c r="E20" s="150"/>
      <c r="F20" s="43"/>
      <c r="G20" s="149"/>
      <c r="H20" s="150"/>
      <c r="I20" s="44"/>
      <c r="J20" s="35"/>
    </row>
    <row r="21" spans="1:10" ht="15" customHeight="1">
      <c r="A21" s="147" t="s">
        <v>54</v>
      </c>
      <c r="B21" s="148"/>
      <c r="C21" s="40">
        <v>0</v>
      </c>
      <c r="D21" s="149"/>
      <c r="E21" s="150"/>
      <c r="F21" s="43"/>
      <c r="G21" s="149"/>
      <c r="H21" s="150"/>
      <c r="I21" s="44"/>
      <c r="J21" s="35"/>
    </row>
    <row r="22" spans="1:10" ht="16.5" customHeight="1">
      <c r="A22" s="147" t="s">
        <v>55</v>
      </c>
      <c r="B22" s="148"/>
      <c r="C22" s="40">
        <f>SUM(C14:C21)</f>
        <v>0</v>
      </c>
      <c r="D22" s="151" t="s">
        <v>56</v>
      </c>
      <c r="E22" s="148"/>
      <c r="F22" s="40">
        <f>SUM(F14:F21)</f>
        <v>0</v>
      </c>
      <c r="G22" s="151" t="s">
        <v>57</v>
      </c>
      <c r="H22" s="148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44" t="s">
        <v>58</v>
      </c>
      <c r="B24" s="145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44" t="s">
        <v>59</v>
      </c>
      <c r="B25" s="145"/>
      <c r="C25" s="48">
        <v>0</v>
      </c>
      <c r="D25" s="146" t="s">
        <v>60</v>
      </c>
      <c r="E25" s="145"/>
      <c r="F25" s="48">
        <f>ROUND(C25*(14/100),2)</f>
        <v>0</v>
      </c>
      <c r="G25" s="146" t="s">
        <v>13</v>
      </c>
      <c r="H25" s="145"/>
      <c r="I25" s="50">
        <f>SUM(C24:C26)</f>
        <v>0</v>
      </c>
      <c r="J25" s="35"/>
    </row>
    <row r="26" spans="1:10" ht="15" customHeight="1">
      <c r="A26" s="144" t="s">
        <v>61</v>
      </c>
      <c r="B26" s="145"/>
      <c r="C26" s="48">
        <f>C22+F22*I22</f>
        <v>0</v>
      </c>
      <c r="D26" s="146" t="s">
        <v>5</v>
      </c>
      <c r="E26" s="145"/>
      <c r="F26" s="48">
        <f>ROUND(C26*(21/100),2)</f>
        <v>0</v>
      </c>
      <c r="G26" s="146" t="s">
        <v>62</v>
      </c>
      <c r="H26" s="145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39" t="s">
        <v>63</v>
      </c>
      <c r="B28" s="140"/>
      <c r="C28" s="141"/>
      <c r="D28" s="142" t="s">
        <v>64</v>
      </c>
      <c r="E28" s="140"/>
      <c r="F28" s="141"/>
      <c r="G28" s="142" t="s">
        <v>65</v>
      </c>
      <c r="H28" s="140"/>
      <c r="I28" s="143"/>
      <c r="J28" s="35"/>
    </row>
    <row r="29" spans="1:10" ht="14.25" customHeight="1">
      <c r="A29" s="134"/>
      <c r="B29" s="135"/>
      <c r="C29" s="136"/>
      <c r="D29" s="137"/>
      <c r="E29" s="135"/>
      <c r="F29" s="136"/>
      <c r="G29" s="137"/>
      <c r="H29" s="135"/>
      <c r="I29" s="138"/>
      <c r="J29" s="35"/>
    </row>
    <row r="30" spans="1:10" ht="14.25" customHeight="1">
      <c r="A30" s="134"/>
      <c r="B30" s="135"/>
      <c r="C30" s="136"/>
      <c r="D30" s="137"/>
      <c r="E30" s="135"/>
      <c r="F30" s="136"/>
      <c r="G30" s="137"/>
      <c r="H30" s="135"/>
      <c r="I30" s="138"/>
      <c r="J30" s="35"/>
    </row>
    <row r="31" spans="1:10" ht="14.25" customHeight="1">
      <c r="A31" s="134"/>
      <c r="B31" s="135"/>
      <c r="C31" s="136"/>
      <c r="D31" s="137"/>
      <c r="E31" s="135"/>
      <c r="F31" s="136"/>
      <c r="G31" s="137"/>
      <c r="H31" s="135"/>
      <c r="I31" s="138"/>
      <c r="J31" s="35"/>
    </row>
    <row r="32" spans="1:10" ht="14.25" customHeight="1" thickBot="1">
      <c r="A32" s="129" t="s">
        <v>66</v>
      </c>
      <c r="B32" s="130"/>
      <c r="C32" s="131"/>
      <c r="D32" s="132" t="s">
        <v>66</v>
      </c>
      <c r="E32" s="130"/>
      <c r="F32" s="131"/>
      <c r="G32" s="132" t="s">
        <v>66</v>
      </c>
      <c r="H32" s="130"/>
      <c r="I32" s="133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D6" sqref="D6"/>
    </sheetView>
  </sheetViews>
  <sheetFormatPr defaultColWidth="10.5" defaultRowHeight="12" customHeight="1"/>
  <cols>
    <col min="1" max="2" width="10.5" style="1" customWidth="1"/>
    <col min="3" max="3" width="16.33203125" style="2" customWidth="1"/>
    <col min="4" max="4" width="105.5" style="3" bestFit="1" customWidth="1"/>
    <col min="5" max="5" width="10.16015625" style="3" customWidth="1"/>
    <col min="6" max="6" width="15.33203125" style="3" customWidth="1"/>
    <col min="7" max="7" width="17.16015625" style="4" customWidth="1"/>
    <col min="8" max="8" width="18.66015625" style="5" customWidth="1"/>
    <col min="9" max="9" width="14.33203125" style="67" customWidth="1"/>
    <col min="10" max="10" width="10.5" style="68" customWidth="1"/>
    <col min="11" max="11" width="10.5" style="1" customWidth="1"/>
    <col min="12" max="12" width="75.66015625" style="1" customWidth="1"/>
    <col min="13" max="16384" width="10.5" style="1" customWidth="1"/>
  </cols>
  <sheetData>
    <row r="1" spans="1:10" s="6" customFormat="1" ht="27.75" customHeight="1">
      <c r="A1" s="93" t="s">
        <v>76</v>
      </c>
      <c r="C1" s="178" t="s">
        <v>4</v>
      </c>
      <c r="D1" s="178"/>
      <c r="E1" s="178"/>
      <c r="F1" s="178"/>
      <c r="G1" s="178"/>
      <c r="H1" s="178"/>
      <c r="J1" s="63"/>
    </row>
    <row r="2" spans="1:10" s="6" customFormat="1" ht="12.75" customHeight="1">
      <c r="A2" s="19" t="s">
        <v>110</v>
      </c>
      <c r="D2" s="7"/>
      <c r="E2" s="20" t="s">
        <v>4</v>
      </c>
      <c r="F2" s="7"/>
      <c r="G2" s="7"/>
      <c r="H2" s="7"/>
      <c r="I2" s="64"/>
      <c r="J2" s="63"/>
    </row>
    <row r="3" spans="1:10" s="6" customFormat="1" ht="12.75" customHeight="1">
      <c r="A3" s="7" t="s">
        <v>113</v>
      </c>
      <c r="D3" s="7"/>
      <c r="E3" s="7"/>
      <c r="F3" s="7"/>
      <c r="G3" s="14"/>
      <c r="H3" s="7"/>
      <c r="I3" s="64"/>
      <c r="J3" s="63"/>
    </row>
    <row r="4" spans="3:10" s="6" customFormat="1" ht="13.5" customHeight="1">
      <c r="C4" s="8"/>
      <c r="D4" s="7"/>
      <c r="E4" s="8"/>
      <c r="F4" s="7"/>
      <c r="G4" s="7"/>
      <c r="H4" s="7"/>
      <c r="I4" s="64"/>
      <c r="J4" s="63"/>
    </row>
    <row r="5" spans="3:10" s="6" customFormat="1" ht="1.5" customHeight="1">
      <c r="C5" s="9"/>
      <c r="D5" s="10"/>
      <c r="E5" s="11"/>
      <c r="F5" s="10"/>
      <c r="G5" s="12"/>
      <c r="H5" s="13"/>
      <c r="I5" s="65"/>
      <c r="J5" s="63"/>
    </row>
    <row r="6" spans="1:10" s="6" customFormat="1" ht="20.25" customHeight="1">
      <c r="A6" s="14" t="s">
        <v>15</v>
      </c>
      <c r="D6" s="14"/>
      <c r="E6" s="17"/>
      <c r="F6" s="14"/>
      <c r="G6" s="14"/>
      <c r="H6" s="14"/>
      <c r="I6" s="66"/>
      <c r="J6" s="63"/>
    </row>
    <row r="7" spans="1:10" s="6" customFormat="1" ht="12.75" customHeight="1">
      <c r="A7" s="14" t="s">
        <v>1</v>
      </c>
      <c r="C7" s="14"/>
      <c r="D7" s="14"/>
      <c r="E7" s="17"/>
      <c r="F7" s="14" t="s">
        <v>67</v>
      </c>
      <c r="G7" s="14"/>
      <c r="H7" s="61" t="s">
        <v>4</v>
      </c>
      <c r="I7" s="66" t="s">
        <v>67</v>
      </c>
      <c r="J7" s="63"/>
    </row>
    <row r="8" spans="3:10" s="6" customFormat="1" ht="12.75" customHeight="1">
      <c r="C8" s="14"/>
      <c r="D8" s="15"/>
      <c r="E8" s="18"/>
      <c r="F8" s="15" t="s">
        <v>68</v>
      </c>
      <c r="G8" s="16" t="s">
        <v>4</v>
      </c>
      <c r="H8" s="62" t="s">
        <v>4</v>
      </c>
      <c r="I8" s="66" t="s">
        <v>68</v>
      </c>
      <c r="J8" s="63"/>
    </row>
    <row r="9" ht="24" customHeight="1" thickBot="1"/>
    <row r="10" spans="1:12" s="21" customFormat="1" ht="21.75" thickBot="1">
      <c r="A10" s="87" t="s">
        <v>74</v>
      </c>
      <c r="B10" s="83" t="s">
        <v>75</v>
      </c>
      <c r="C10" s="83" t="s">
        <v>6</v>
      </c>
      <c r="D10" s="84" t="s">
        <v>7</v>
      </c>
      <c r="E10" s="85" t="s">
        <v>0</v>
      </c>
      <c r="F10" s="84" t="s">
        <v>8</v>
      </c>
      <c r="G10" s="84" t="s">
        <v>9</v>
      </c>
      <c r="H10" s="86" t="s">
        <v>10</v>
      </c>
      <c r="I10" s="69" t="s">
        <v>72</v>
      </c>
      <c r="J10" s="70" t="s">
        <v>73</v>
      </c>
      <c r="K10" s="126"/>
      <c r="L10" s="57" t="s">
        <v>69</v>
      </c>
    </row>
    <row r="11" spans="1:12" s="107" customFormat="1" ht="15.75">
      <c r="A11" s="115"/>
      <c r="B11" s="116"/>
      <c r="C11" s="116"/>
      <c r="D11" s="123" t="s">
        <v>112</v>
      </c>
      <c r="E11" s="118"/>
      <c r="F11" s="117"/>
      <c r="G11" s="117"/>
      <c r="H11" s="119"/>
      <c r="I11" s="124"/>
      <c r="J11" s="105"/>
      <c r="K11" s="127"/>
      <c r="L11" s="106"/>
    </row>
    <row r="12" spans="1:12" s="21" customFormat="1" ht="15">
      <c r="A12" s="108" t="s">
        <v>91</v>
      </c>
      <c r="B12" s="109" t="s">
        <v>87</v>
      </c>
      <c r="C12" s="110">
        <v>113728</v>
      </c>
      <c r="D12" s="59" t="s">
        <v>78</v>
      </c>
      <c r="E12" s="111" t="s">
        <v>70</v>
      </c>
      <c r="F12" s="112">
        <v>165</v>
      </c>
      <c r="G12" s="113"/>
      <c r="H12" s="114">
        <f aca="true" t="shared" si="0" ref="H12:H19">G12*F12</f>
        <v>0</v>
      </c>
      <c r="I12" s="125" t="s">
        <v>4</v>
      </c>
      <c r="J12" s="71" t="s">
        <v>4</v>
      </c>
      <c r="K12" s="128"/>
      <c r="L12" s="58"/>
    </row>
    <row r="13" spans="1:12" s="21" customFormat="1" ht="15">
      <c r="A13" s="91" t="s">
        <v>92</v>
      </c>
      <c r="B13" s="88" t="s">
        <v>89</v>
      </c>
      <c r="C13" s="81">
        <v>919111</v>
      </c>
      <c r="D13" s="25" t="s">
        <v>120</v>
      </c>
      <c r="E13" s="26" t="s">
        <v>16</v>
      </c>
      <c r="F13" s="28">
        <v>13</v>
      </c>
      <c r="G13" s="22"/>
      <c r="H13" s="23">
        <f t="shared" si="0"/>
        <v>0</v>
      </c>
      <c r="I13" s="125"/>
      <c r="J13" s="72"/>
      <c r="K13" s="128"/>
      <c r="L13" s="58" t="s">
        <v>4</v>
      </c>
    </row>
    <row r="14" spans="1:12" s="21" customFormat="1" ht="15">
      <c r="A14" s="91" t="s">
        <v>93</v>
      </c>
      <c r="B14" s="88" t="s">
        <v>89</v>
      </c>
      <c r="C14" s="81">
        <v>93818</v>
      </c>
      <c r="D14" s="25" t="s">
        <v>114</v>
      </c>
      <c r="E14" s="26" t="s">
        <v>2</v>
      </c>
      <c r="F14" s="28">
        <v>2785</v>
      </c>
      <c r="G14" s="22"/>
      <c r="H14" s="23">
        <f t="shared" si="0"/>
        <v>0</v>
      </c>
      <c r="I14" s="125"/>
      <c r="J14" s="72"/>
      <c r="K14" s="128"/>
      <c r="L14" s="58"/>
    </row>
    <row r="15" spans="1:12" s="21" customFormat="1" ht="15">
      <c r="A15" s="91" t="s">
        <v>94</v>
      </c>
      <c r="B15" s="88" t="s">
        <v>88</v>
      </c>
      <c r="C15" s="81" t="s">
        <v>82</v>
      </c>
      <c r="D15" s="25" t="s">
        <v>81</v>
      </c>
      <c r="E15" s="26" t="s">
        <v>70</v>
      </c>
      <c r="F15" s="28">
        <v>70</v>
      </c>
      <c r="G15" s="22"/>
      <c r="H15" s="23">
        <f t="shared" si="0"/>
        <v>0</v>
      </c>
      <c r="I15" s="125"/>
      <c r="J15" s="72"/>
      <c r="K15" s="128"/>
      <c r="L15" s="58"/>
    </row>
    <row r="16" spans="1:12" s="21" customFormat="1" ht="15">
      <c r="A16" s="91" t="s">
        <v>95</v>
      </c>
      <c r="B16" s="88" t="s">
        <v>88</v>
      </c>
      <c r="C16" s="81">
        <v>572223</v>
      </c>
      <c r="D16" s="25" t="s">
        <v>83</v>
      </c>
      <c r="E16" s="26" t="s">
        <v>2</v>
      </c>
      <c r="F16" s="28">
        <v>5570</v>
      </c>
      <c r="G16" s="22"/>
      <c r="H16" s="23">
        <f t="shared" si="0"/>
        <v>0</v>
      </c>
      <c r="I16" s="125"/>
      <c r="J16" s="72"/>
      <c r="K16" s="128"/>
      <c r="L16" s="58"/>
    </row>
    <row r="17" spans="1:12" s="56" customFormat="1" ht="15">
      <c r="A17" s="24" t="s">
        <v>96</v>
      </c>
      <c r="B17" s="88" t="s">
        <v>88</v>
      </c>
      <c r="C17" s="82" t="s">
        <v>71</v>
      </c>
      <c r="D17" s="52" t="s">
        <v>84</v>
      </c>
      <c r="E17" s="26" t="s">
        <v>2</v>
      </c>
      <c r="F17" s="53">
        <v>2785</v>
      </c>
      <c r="G17" s="54"/>
      <c r="H17" s="55">
        <f t="shared" si="0"/>
        <v>0</v>
      </c>
      <c r="I17" s="125"/>
      <c r="J17" s="72"/>
      <c r="K17" s="128"/>
      <c r="L17" s="58"/>
    </row>
    <row r="18" spans="1:12" s="21" customFormat="1" ht="15">
      <c r="A18" s="91" t="s">
        <v>97</v>
      </c>
      <c r="B18" s="88" t="s">
        <v>87</v>
      </c>
      <c r="C18" s="81">
        <v>113762</v>
      </c>
      <c r="D18" s="25" t="s">
        <v>108</v>
      </c>
      <c r="E18" s="26" t="s">
        <v>3</v>
      </c>
      <c r="F18" s="28">
        <v>110</v>
      </c>
      <c r="G18" s="22"/>
      <c r="H18" s="23">
        <f t="shared" si="0"/>
        <v>0</v>
      </c>
      <c r="I18" s="125"/>
      <c r="J18" s="72"/>
      <c r="K18" s="128"/>
      <c r="L18" s="58" t="s">
        <v>4</v>
      </c>
    </row>
    <row r="19" spans="1:12" s="21" customFormat="1" ht="15">
      <c r="A19" s="91" t="s">
        <v>98</v>
      </c>
      <c r="B19" s="88" t="s">
        <v>89</v>
      </c>
      <c r="C19" s="81">
        <v>931312</v>
      </c>
      <c r="D19" s="25" t="s">
        <v>109</v>
      </c>
      <c r="E19" s="26" t="s">
        <v>3</v>
      </c>
      <c r="F19" s="28">
        <v>110</v>
      </c>
      <c r="G19" s="22"/>
      <c r="H19" s="23">
        <f t="shared" si="0"/>
        <v>0</v>
      </c>
      <c r="I19" s="125"/>
      <c r="J19" s="72"/>
      <c r="K19" s="128"/>
      <c r="L19" s="58" t="s">
        <v>4</v>
      </c>
    </row>
    <row r="20" spans="1:12" s="21" customFormat="1" ht="15">
      <c r="A20" s="96" t="s">
        <v>99</v>
      </c>
      <c r="B20" s="88" t="s">
        <v>88</v>
      </c>
      <c r="C20" s="81">
        <v>56962</v>
      </c>
      <c r="D20" s="25" t="s">
        <v>115</v>
      </c>
      <c r="E20" s="26" t="s">
        <v>2</v>
      </c>
      <c r="F20" s="28">
        <v>250</v>
      </c>
      <c r="G20" s="27"/>
      <c r="H20" s="23">
        <f>G20*F20</f>
        <v>0</v>
      </c>
      <c r="I20" s="125"/>
      <c r="J20" s="72"/>
      <c r="K20" s="128"/>
      <c r="L20" s="58"/>
    </row>
    <row r="21" spans="1:12" s="21" customFormat="1" ht="15">
      <c r="A21" s="96" t="s">
        <v>100</v>
      </c>
      <c r="B21" s="88" t="s">
        <v>89</v>
      </c>
      <c r="C21" s="26">
        <v>915111</v>
      </c>
      <c r="D21" s="25" t="s">
        <v>86</v>
      </c>
      <c r="E21" s="26" t="s">
        <v>2</v>
      </c>
      <c r="F21" s="28">
        <v>110</v>
      </c>
      <c r="G21" s="97"/>
      <c r="H21" s="23">
        <f>G21*F21</f>
        <v>0</v>
      </c>
      <c r="I21" s="125"/>
      <c r="J21" s="73"/>
      <c r="K21" s="128"/>
      <c r="L21" s="58" t="s">
        <v>85</v>
      </c>
    </row>
    <row r="22" spans="1:12" s="21" customFormat="1" ht="15.75">
      <c r="A22" s="96"/>
      <c r="B22" s="88"/>
      <c r="C22" s="81"/>
      <c r="D22" s="122" t="s">
        <v>111</v>
      </c>
      <c r="E22" s="26"/>
      <c r="F22" s="28"/>
      <c r="G22" s="97"/>
      <c r="H22" s="23"/>
      <c r="I22" s="120"/>
      <c r="J22" s="73"/>
      <c r="K22" s="121"/>
      <c r="L22" s="58"/>
    </row>
    <row r="23" spans="1:12" s="21" customFormat="1" ht="15">
      <c r="A23" s="96" t="s">
        <v>101</v>
      </c>
      <c r="B23" s="109" t="s">
        <v>87</v>
      </c>
      <c r="C23" s="110">
        <v>113728</v>
      </c>
      <c r="D23" s="59" t="s">
        <v>78</v>
      </c>
      <c r="E23" s="111" t="s">
        <v>70</v>
      </c>
      <c r="F23" s="112">
        <v>7</v>
      </c>
      <c r="G23" s="113"/>
      <c r="H23" s="114">
        <f aca="true" t="shared" si="1" ref="H23:H30">G23*F23</f>
        <v>0</v>
      </c>
      <c r="I23" s="120"/>
      <c r="J23" s="73"/>
      <c r="K23" s="121"/>
      <c r="L23" s="58"/>
    </row>
    <row r="24" spans="1:12" s="21" customFormat="1" ht="15">
      <c r="A24" s="96" t="s">
        <v>102</v>
      </c>
      <c r="B24" s="88" t="s">
        <v>89</v>
      </c>
      <c r="C24" s="81">
        <v>919111</v>
      </c>
      <c r="D24" s="25" t="s">
        <v>120</v>
      </c>
      <c r="E24" s="26" t="s">
        <v>16</v>
      </c>
      <c r="F24" s="28">
        <v>12</v>
      </c>
      <c r="G24" s="22"/>
      <c r="H24" s="23">
        <f t="shared" si="1"/>
        <v>0</v>
      </c>
      <c r="I24" s="120"/>
      <c r="J24" s="73"/>
      <c r="K24" s="121"/>
      <c r="L24" s="58"/>
    </row>
    <row r="25" spans="1:12" s="21" customFormat="1" ht="15">
      <c r="A25" s="96" t="s">
        <v>103</v>
      </c>
      <c r="B25" s="88" t="s">
        <v>89</v>
      </c>
      <c r="C25" s="81">
        <v>93818</v>
      </c>
      <c r="D25" s="25" t="s">
        <v>114</v>
      </c>
      <c r="E25" s="26" t="s">
        <v>2</v>
      </c>
      <c r="F25" s="28">
        <v>2490</v>
      </c>
      <c r="G25" s="22"/>
      <c r="H25" s="23">
        <f>G25*F25</f>
        <v>0</v>
      </c>
      <c r="I25" s="120"/>
      <c r="J25" s="73"/>
      <c r="K25" s="121"/>
      <c r="L25" s="58"/>
    </row>
    <row r="26" spans="1:12" s="21" customFormat="1" ht="15">
      <c r="A26" s="96" t="s">
        <v>104</v>
      </c>
      <c r="B26" s="88" t="s">
        <v>88</v>
      </c>
      <c r="C26" s="81" t="s">
        <v>82</v>
      </c>
      <c r="D26" s="25" t="s">
        <v>81</v>
      </c>
      <c r="E26" s="26" t="s">
        <v>70</v>
      </c>
      <c r="F26" s="28">
        <v>80</v>
      </c>
      <c r="G26" s="22"/>
      <c r="H26" s="23">
        <f t="shared" si="1"/>
        <v>0</v>
      </c>
      <c r="I26" s="120"/>
      <c r="J26" s="73"/>
      <c r="K26" s="121"/>
      <c r="L26" s="58"/>
    </row>
    <row r="27" spans="1:12" s="21" customFormat="1" ht="15">
      <c r="A27" s="96" t="s">
        <v>105</v>
      </c>
      <c r="B27" s="88" t="s">
        <v>88</v>
      </c>
      <c r="C27" s="81">
        <v>572223</v>
      </c>
      <c r="D27" s="25" t="s">
        <v>83</v>
      </c>
      <c r="E27" s="26" t="s">
        <v>2</v>
      </c>
      <c r="F27" s="28">
        <v>4980</v>
      </c>
      <c r="G27" s="22"/>
      <c r="H27" s="23">
        <f t="shared" si="1"/>
        <v>0</v>
      </c>
      <c r="I27" s="120"/>
      <c r="J27" s="73"/>
      <c r="K27" s="121"/>
      <c r="L27" s="58"/>
    </row>
    <row r="28" spans="1:12" s="21" customFormat="1" ht="15">
      <c r="A28" s="96" t="s">
        <v>106</v>
      </c>
      <c r="B28" s="88" t="s">
        <v>88</v>
      </c>
      <c r="C28" s="82" t="s">
        <v>71</v>
      </c>
      <c r="D28" s="52" t="s">
        <v>84</v>
      </c>
      <c r="E28" s="26" t="s">
        <v>2</v>
      </c>
      <c r="F28" s="53">
        <v>2490</v>
      </c>
      <c r="G28" s="54"/>
      <c r="H28" s="55">
        <f t="shared" si="1"/>
        <v>0</v>
      </c>
      <c r="I28" s="120"/>
      <c r="J28" s="73"/>
      <c r="K28" s="121"/>
      <c r="L28" s="58"/>
    </row>
    <row r="29" spans="1:12" s="21" customFormat="1" ht="15">
      <c r="A29" s="96" t="s">
        <v>107</v>
      </c>
      <c r="B29" s="88" t="s">
        <v>87</v>
      </c>
      <c r="C29" s="81">
        <v>113762</v>
      </c>
      <c r="D29" s="25" t="s">
        <v>108</v>
      </c>
      <c r="E29" s="26" t="s">
        <v>3</v>
      </c>
      <c r="F29" s="28">
        <v>12</v>
      </c>
      <c r="G29" s="22"/>
      <c r="H29" s="23">
        <f t="shared" si="1"/>
        <v>0</v>
      </c>
      <c r="I29" s="120"/>
      <c r="J29" s="73"/>
      <c r="K29" s="121"/>
      <c r="L29" s="58"/>
    </row>
    <row r="30" spans="1:12" s="21" customFormat="1" ht="15">
      <c r="A30" s="96" t="s">
        <v>116</v>
      </c>
      <c r="B30" s="88" t="s">
        <v>89</v>
      </c>
      <c r="C30" s="81">
        <v>931312</v>
      </c>
      <c r="D30" s="25" t="s">
        <v>109</v>
      </c>
      <c r="E30" s="26" t="s">
        <v>3</v>
      </c>
      <c r="F30" s="28">
        <v>12</v>
      </c>
      <c r="G30" s="22"/>
      <c r="H30" s="23">
        <f t="shared" si="1"/>
        <v>0</v>
      </c>
      <c r="I30" s="120"/>
      <c r="J30" s="73"/>
      <c r="K30" s="121"/>
      <c r="L30" s="58"/>
    </row>
    <row r="31" spans="1:12" s="21" customFormat="1" ht="15">
      <c r="A31" s="96" t="s">
        <v>117</v>
      </c>
      <c r="B31" s="88" t="s">
        <v>90</v>
      </c>
      <c r="C31" s="81">
        <v>89923</v>
      </c>
      <c r="D31" s="25" t="s">
        <v>80</v>
      </c>
      <c r="E31" s="26" t="s">
        <v>79</v>
      </c>
      <c r="F31" s="28">
        <v>6</v>
      </c>
      <c r="G31" s="27"/>
      <c r="H31" s="23">
        <f>G31*F31</f>
        <v>0</v>
      </c>
      <c r="I31" s="120"/>
      <c r="J31" s="73"/>
      <c r="K31" s="121"/>
      <c r="L31" s="58"/>
    </row>
    <row r="32" spans="1:12" s="21" customFormat="1" ht="15">
      <c r="A32" s="96" t="s">
        <v>118</v>
      </c>
      <c r="B32" s="88" t="s">
        <v>88</v>
      </c>
      <c r="C32" s="81">
        <v>56962</v>
      </c>
      <c r="D32" s="25" t="s">
        <v>115</v>
      </c>
      <c r="E32" s="26" t="s">
        <v>2</v>
      </c>
      <c r="F32" s="28">
        <v>320</v>
      </c>
      <c r="G32" s="27"/>
      <c r="H32" s="23">
        <f>G32*F32</f>
        <v>0</v>
      </c>
      <c r="I32" s="120"/>
      <c r="J32" s="73"/>
      <c r="K32" s="121"/>
      <c r="L32" s="58"/>
    </row>
    <row r="33" spans="1:12" s="21" customFormat="1" ht="15">
      <c r="A33" s="96" t="s">
        <v>119</v>
      </c>
      <c r="B33" s="88" t="s">
        <v>89</v>
      </c>
      <c r="C33" s="26">
        <v>915111</v>
      </c>
      <c r="D33" s="25" t="s">
        <v>86</v>
      </c>
      <c r="E33" s="26" t="s">
        <v>2</v>
      </c>
      <c r="F33" s="28">
        <v>100</v>
      </c>
      <c r="G33" s="97"/>
      <c r="H33" s="23">
        <f>G33*F33</f>
        <v>0</v>
      </c>
      <c r="I33" s="120"/>
      <c r="J33" s="73"/>
      <c r="K33" s="121"/>
      <c r="L33" s="58" t="s">
        <v>85</v>
      </c>
    </row>
    <row r="34" spans="1:12" s="21" customFormat="1" ht="15.75" thickBot="1">
      <c r="A34" s="92"/>
      <c r="B34" s="100"/>
      <c r="C34" s="99" t="s">
        <v>11</v>
      </c>
      <c r="D34" s="100" t="s">
        <v>77</v>
      </c>
      <c r="E34" s="101" t="s">
        <v>12</v>
      </c>
      <c r="F34" s="102">
        <v>1</v>
      </c>
      <c r="G34" s="103"/>
      <c r="H34" s="104">
        <f>G34*F34</f>
        <v>0</v>
      </c>
      <c r="I34" s="78"/>
      <c r="J34" s="78"/>
      <c r="K34" s="79"/>
      <c r="L34" s="80" t="s">
        <v>4</v>
      </c>
    </row>
    <row r="35" spans="3:12" s="21" customFormat="1" ht="15">
      <c r="C35" s="89"/>
      <c r="D35" s="98" t="s">
        <v>13</v>
      </c>
      <c r="E35" s="59"/>
      <c r="F35" s="59"/>
      <c r="G35" s="60" t="s">
        <v>4</v>
      </c>
      <c r="H35" s="90">
        <f>SUM(H12:H34)</f>
        <v>0</v>
      </c>
      <c r="I35" s="75"/>
      <c r="J35" s="75"/>
      <c r="K35" s="76"/>
      <c r="L35" s="77"/>
    </row>
    <row r="36" spans="3:12" s="21" customFormat="1" ht="15">
      <c r="C36" s="89"/>
      <c r="D36" s="94" t="s">
        <v>5</v>
      </c>
      <c r="E36" s="25"/>
      <c r="F36" s="25"/>
      <c r="G36" s="29" t="s">
        <v>4</v>
      </c>
      <c r="H36" s="30">
        <f>H35*0.21</f>
        <v>0</v>
      </c>
      <c r="I36" s="75"/>
      <c r="J36" s="75"/>
      <c r="K36" s="76"/>
      <c r="L36" s="77"/>
    </row>
    <row r="37" spans="3:12" s="21" customFormat="1" ht="15.75" thickBot="1">
      <c r="C37" s="89"/>
      <c r="D37" s="95" t="s">
        <v>14</v>
      </c>
      <c r="E37" s="31"/>
      <c r="F37" s="31"/>
      <c r="G37" s="32" t="s">
        <v>4</v>
      </c>
      <c r="H37" s="33">
        <f>H36+H35</f>
        <v>0</v>
      </c>
      <c r="I37" s="75"/>
      <c r="J37" s="75"/>
      <c r="K37" s="76"/>
      <c r="L37" s="77"/>
    </row>
    <row r="38" spans="9:12" ht="24" customHeight="1">
      <c r="I38" s="75"/>
      <c r="J38" s="75"/>
      <c r="K38" s="76"/>
      <c r="L38" s="77"/>
    </row>
    <row r="39" spans="9:12" ht="12" customHeight="1">
      <c r="I39" s="75"/>
      <c r="J39" s="75"/>
      <c r="K39" s="76"/>
      <c r="L39" s="77"/>
    </row>
    <row r="40" spans="9:12" ht="12" customHeight="1">
      <c r="I40" s="75"/>
      <c r="J40" s="75"/>
      <c r="K40" s="76"/>
      <c r="L40" s="77"/>
    </row>
    <row r="41" spans="9:12" ht="12" customHeight="1">
      <c r="I41" s="74"/>
      <c r="J41" s="74"/>
      <c r="K41" s="21"/>
      <c r="L41" s="21"/>
    </row>
    <row r="42" spans="9:12" ht="12" customHeight="1">
      <c r="I42" s="74"/>
      <c r="J42" s="74"/>
      <c r="K42" s="21"/>
      <c r="L42" s="21"/>
    </row>
    <row r="43" spans="9:12" ht="12" customHeight="1">
      <c r="I43" s="74"/>
      <c r="J43" s="74"/>
      <c r="K43" s="21"/>
      <c r="L43" s="21"/>
    </row>
  </sheetData>
  <sheetProtection/>
  <mergeCells count="1">
    <mergeCell ref="C1:H1"/>
  </mergeCells>
  <printOptions/>
  <pageMargins left="0" right="0" top="0.3937007874015748" bottom="0.3937007874015748" header="0" footer="0"/>
  <pageSetup blackAndWhite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Ladislav Rybář</cp:lastModifiedBy>
  <cp:lastPrinted>2019-02-26T08:12:16Z</cp:lastPrinted>
  <dcterms:created xsi:type="dcterms:W3CDTF">2014-05-16T09:31:30Z</dcterms:created>
  <dcterms:modified xsi:type="dcterms:W3CDTF">2021-08-30T12:00:15Z</dcterms:modified>
  <cp:category/>
  <cp:version/>
  <cp:contentType/>
  <cp:contentStatus/>
</cp:coreProperties>
</file>