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9040" windowHeight="15840" activeTab="1"/>
  </bookViews>
  <sheets>
    <sheet name="Příloha č.6 mediaplán" sheetId="2" r:id="rId1"/>
    <sheet name="Příloha č.4 cenová nabídka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<sst xmlns="http://schemas.openxmlformats.org/spreadsheetml/2006/main" count="97" uniqueCount="62">
  <si>
    <t>Garantované CPC</t>
  </si>
  <si>
    <t xml:space="preserve">Pozn. </t>
  </si>
  <si>
    <t xml:space="preserve">Oranžově a zeleně vyplněná pole vyplňuje dodavatel. </t>
  </si>
  <si>
    <t>Dílčí kritérium</t>
  </si>
  <si>
    <t>Facebook</t>
  </si>
  <si>
    <t>Zdroj</t>
  </si>
  <si>
    <t>Instagram</t>
  </si>
  <si>
    <t>Min měsíční dosah</t>
  </si>
  <si>
    <t>Sklik</t>
  </si>
  <si>
    <t>Google Ads</t>
  </si>
  <si>
    <t>Garantovaný měsíční dosah</t>
  </si>
  <si>
    <t>Garantovaný počet sledujících po ukončení kampaně</t>
  </si>
  <si>
    <t>Celkem</t>
  </si>
  <si>
    <t>Min. počet příspěvků (včetně stories)</t>
  </si>
  <si>
    <t>Garantovaný měsíční počet kliknutí</t>
  </si>
  <si>
    <t>příloha č. 6 Mediaplán</t>
  </si>
  <si>
    <t>Červeně vyplněná pole jsou fixně daná pole. Dodavatel je nemění.</t>
  </si>
  <si>
    <t>Veřejná zakázka malého rozsahu s názvem:</t>
  </si>
  <si>
    <t>Název dodavatele (vč. právní formy)</t>
  </si>
  <si>
    <t>Sídlo / místo podnikání</t>
  </si>
  <si>
    <t>IČO</t>
  </si>
  <si>
    <t>MEDIAPLÁN - KAMPAŇ STŘEDNÍ ČECHY</t>
  </si>
  <si>
    <t>Zdroj kampaně</t>
  </si>
  <si>
    <t>Medium</t>
  </si>
  <si>
    <t xml:space="preserve">FORMÁT </t>
  </si>
  <si>
    <t>TYP KAMPANĚ</t>
  </si>
  <si>
    <t>NÁKUPNÍ JEDNOTKA</t>
  </si>
  <si>
    <t>GARANTOVANÝ POČET JEDNOTEK</t>
  </si>
  <si>
    <t>HRUBÁ CENA ZA JEDNOTKU</t>
  </si>
  <si>
    <t>GROSS CENA CELKEM</t>
  </si>
  <si>
    <t>AGENTURNÍ ODMĚNA</t>
  </si>
  <si>
    <t>KLIENT NETTO CENA CELKEM</t>
  </si>
  <si>
    <t>KLIENT NETTO CENA CELKEM VČ. DPH</t>
  </si>
  <si>
    <t>(Kč)</t>
  </si>
  <si>
    <t>%</t>
  </si>
  <si>
    <t>Google</t>
  </si>
  <si>
    <t>Google.com</t>
  </si>
  <si>
    <t>Banner</t>
  </si>
  <si>
    <t>Statické a dynamické reklamy ve vyhledávací síti</t>
  </si>
  <si>
    <t>Statické reklamy</t>
  </si>
  <si>
    <t>CPC</t>
  </si>
  <si>
    <t>Dynamické reklamy</t>
  </si>
  <si>
    <t>Seznam</t>
  </si>
  <si>
    <t>Seznam.cz</t>
  </si>
  <si>
    <t>Facebook.com</t>
  </si>
  <si>
    <t>Statické a dynamické reklamy na sociální sítí</t>
  </si>
  <si>
    <t>Instagram.com</t>
  </si>
  <si>
    <t>TOTAL</t>
  </si>
  <si>
    <t>-</t>
  </si>
  <si>
    <t>SUMARIZAČNÍ TABULKY</t>
  </si>
  <si>
    <t>% ROZLOŽENÍ</t>
  </si>
  <si>
    <t>ROZDĚLENÍ BUDGETU</t>
  </si>
  <si>
    <t>CELKEM V KČ</t>
  </si>
  <si>
    <t>DPH</t>
  </si>
  <si>
    <t>Cena včetně DPH</t>
  </si>
  <si>
    <t xml:space="preserve">Mediální budget </t>
  </si>
  <si>
    <t xml:space="preserve">Agenturní odměna za správu kampaně </t>
  </si>
  <si>
    <t>CELKEM</t>
  </si>
  <si>
    <t>Příloha č. 4 Cenová nabídka</t>
  </si>
  <si>
    <t>Předpokládaná maximální hodnota veřejné zakázky je 700 000 Kč včetně DPH</t>
  </si>
  <si>
    <t>název veřejné zakázky: „Nastavení, správa a optimalizace digitální reklamní kampaně vedené na podporu rozvoje cestovního ruchu destinace Střední Čechy a kampaně Světové Česko II“</t>
  </si>
  <si>
    <t>Nastavení, správa a optimalizace digitální reklamní kampaně vedené na podporu rozvoje cestovního ruchu destinace Střední Čechy a kampaně Světové Česko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</si>
</sst>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&quot;Kč&quot;_-;\-* #,##0\ &quot;Kč&quot;_-;_-* &quot;-&quot;??\ &quot;Kč&quot;_-;_-@_-"/>
    <numFmt numFmtId="166" formatCode="0.0%"/>
    <numFmt numFmtId="167" formatCode="#,##0.000"/>
    <numFmt numFmtId="168" formatCode="#,##0.00[$ Kč]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6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/>
      <top style="thin">
        <color rgb="FF000000"/>
      </top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Font="1"/>
    <xf numFmtId="0" fontId="0" fillId="0" borderId="0" xfId="0" applyFont="1" applyFill="1"/>
    <xf numFmtId="44" fontId="2" fillId="2" borderId="1" xfId="21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wrapText="1"/>
    </xf>
    <xf numFmtId="165" fontId="2" fillId="0" borderId="0" xfId="0" applyNumberFormat="1" applyFont="1"/>
    <xf numFmtId="166" fontId="2" fillId="2" borderId="3" xfId="22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44" fontId="2" fillId="2" borderId="5" xfId="21" applyFont="1" applyFill="1" applyBorder="1" applyAlignment="1">
      <alignment horizontal="center"/>
    </xf>
    <xf numFmtId="166" fontId="2" fillId="2" borderId="6" xfId="22" applyNumberFormat="1" applyFont="1" applyFill="1" applyBorder="1" applyAlignment="1">
      <alignment horizontal="center"/>
    </xf>
    <xf numFmtId="0" fontId="3" fillId="0" borderId="0" xfId="0" applyFont="1"/>
    <xf numFmtId="44" fontId="2" fillId="2" borderId="3" xfId="21" applyFont="1" applyFill="1" applyBorder="1" applyAlignment="1">
      <alignment horizontal="center"/>
    </xf>
    <xf numFmtId="44" fontId="2" fillId="2" borderId="6" xfId="21" applyFont="1" applyFill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/>
    <xf numFmtId="0" fontId="8" fillId="0" borderId="0" xfId="0" applyFont="1"/>
    <xf numFmtId="0" fontId="1" fillId="0" borderId="0" xfId="0" applyFont="1"/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9" fontId="5" fillId="4" borderId="10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/>
    </xf>
    <xf numFmtId="168" fontId="1" fillId="5" borderId="12" xfId="0" applyNumberFormat="1" applyFont="1" applyFill="1" applyBorder="1" applyAlignment="1">
      <alignment horizontal="center" vertical="center"/>
    </xf>
    <xf numFmtId="4" fontId="1" fillId="5" borderId="12" xfId="0" applyNumberFormat="1" applyFont="1" applyFill="1" applyBorder="1" applyAlignment="1">
      <alignment horizontal="center" vertical="center"/>
    </xf>
    <xf numFmtId="10" fontId="5" fillId="5" borderId="12" xfId="0" applyNumberFormat="1" applyFont="1" applyFill="1" applyBorder="1" applyAlignment="1">
      <alignment horizontal="center" vertical="center"/>
    </xf>
    <xf numFmtId="3" fontId="5" fillId="5" borderId="13" xfId="0" applyNumberFormat="1" applyFont="1" applyFill="1" applyBorder="1" applyAlignment="1">
      <alignment horizontal="center" vertical="center"/>
    </xf>
    <xf numFmtId="168" fontId="1" fillId="5" borderId="13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horizontal="center" vertical="center"/>
    </xf>
    <xf numFmtId="10" fontId="5" fillId="5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 wrapText="1"/>
    </xf>
    <xf numFmtId="3" fontId="1" fillId="0" borderId="5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/>
    </xf>
    <xf numFmtId="10" fontId="1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" fontId="9" fillId="0" borderId="19" xfId="0" applyNumberFormat="1" applyFont="1" applyBorder="1" applyAlignment="1">
      <alignment horizontal="center"/>
    </xf>
    <xf numFmtId="3" fontId="11" fillId="6" borderId="20" xfId="0" applyNumberFormat="1" applyFont="1" applyFill="1" applyBorder="1" applyAlignment="1">
      <alignment horizontal="center"/>
    </xf>
    <xf numFmtId="0" fontId="12" fillId="7" borderId="21" xfId="0" applyFont="1" applyFill="1" applyBorder="1" applyAlignment="1">
      <alignment horizontal="left" vertical="center" wrapText="1"/>
    </xf>
    <xf numFmtId="0" fontId="11" fillId="6" borderId="17" xfId="0" applyFont="1" applyFill="1" applyBorder="1" applyAlignment="1">
      <alignment horizontal="center"/>
    </xf>
    <xf numFmtId="0" fontId="13" fillId="0" borderId="0" xfId="0" applyFont="1"/>
    <xf numFmtId="3" fontId="13" fillId="0" borderId="0" xfId="0" applyNumberFormat="1" applyFont="1" applyAlignment="1">
      <alignment horizontal="center" wrapText="1"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2" fillId="8" borderId="18" xfId="0" applyFont="1" applyFill="1" applyBorder="1"/>
    <xf numFmtId="0" fontId="6" fillId="9" borderId="22" xfId="0" applyFont="1" applyFill="1" applyBorder="1" applyAlignment="1">
      <alignment horizontal="left" vertical="center" wrapText="1"/>
    </xf>
    <xf numFmtId="3" fontId="5" fillId="9" borderId="22" xfId="0" applyNumberFormat="1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3" fontId="6" fillId="9" borderId="22" xfId="0" applyNumberFormat="1" applyFont="1" applyFill="1" applyBorder="1" applyAlignment="1">
      <alignment horizontal="center" vertical="center"/>
    </xf>
    <xf numFmtId="4" fontId="6" fillId="9" borderId="22" xfId="0" applyNumberFormat="1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3" fillId="10" borderId="9" xfId="0" applyFont="1" applyFill="1" applyBorder="1" applyAlignment="1" applyProtection="1">
      <alignment horizontal="center" vertical="top" wrapText="1"/>
      <protection locked="0"/>
    </xf>
    <xf numFmtId="3" fontId="3" fillId="10" borderId="9" xfId="20" applyNumberFormat="1" applyFont="1" applyFill="1" applyBorder="1" applyAlignment="1" applyProtection="1">
      <alignment horizontal="center" vertical="top" wrapText="1"/>
      <protection locked="0"/>
    </xf>
    <xf numFmtId="3" fontId="2" fillId="10" borderId="5" xfId="20" applyNumberFormat="1" applyFont="1" applyFill="1" applyBorder="1" applyAlignment="1" applyProtection="1">
      <alignment horizontal="center"/>
      <protection locked="0"/>
    </xf>
    <xf numFmtId="3" fontId="2" fillId="10" borderId="1" xfId="20" applyNumberFormat="1" applyFont="1" applyFill="1" applyBorder="1" applyAlignment="1" applyProtection="1">
      <alignment horizontal="center"/>
      <protection locked="0"/>
    </xf>
    <xf numFmtId="0" fontId="2" fillId="10" borderId="10" xfId="0" applyFont="1" applyFill="1" applyBorder="1"/>
    <xf numFmtId="0" fontId="2" fillId="10" borderId="10" xfId="0" applyFont="1" applyFill="1" applyBorder="1" applyAlignment="1">
      <alignment horizontal="center"/>
    </xf>
    <xf numFmtId="3" fontId="2" fillId="10" borderId="3" xfId="20" applyNumberFormat="1" applyFont="1" applyFill="1" applyBorder="1" applyAlignment="1" applyProtection="1">
      <alignment horizontal="center"/>
      <protection locked="0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8" xfId="0" applyFont="1" applyFill="1" applyBorder="1"/>
    <xf numFmtId="0" fontId="5" fillId="3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vertical="center" wrapText="1"/>
    </xf>
    <xf numFmtId="0" fontId="1" fillId="11" borderId="20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vertical="center"/>
    </xf>
    <xf numFmtId="0" fontId="1" fillId="11" borderId="1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vertical="center"/>
    </xf>
    <xf numFmtId="0" fontId="1" fillId="11" borderId="10" xfId="0" applyFont="1" applyFill="1" applyBorder="1" applyAlignment="1">
      <alignment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vertical="center"/>
    </xf>
    <xf numFmtId="0" fontId="1" fillId="11" borderId="20" xfId="0" applyFont="1" applyFill="1" applyBorder="1" applyAlignment="1">
      <alignment vertical="center"/>
    </xf>
    <xf numFmtId="3" fontId="5" fillId="12" borderId="28" xfId="0" applyNumberFormat="1" applyFont="1" applyFill="1" applyBorder="1" applyAlignment="1">
      <alignment horizontal="center" vertical="center"/>
    </xf>
    <xf numFmtId="3" fontId="5" fillId="12" borderId="5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167" fontId="1" fillId="4" borderId="16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3" fontId="5" fillId="12" borderId="13" xfId="0" applyNumberFormat="1" applyFont="1" applyFill="1" applyBorder="1" applyAlignment="1">
      <alignment horizontal="center" vertical="center"/>
    </xf>
    <xf numFmtId="3" fontId="5" fillId="12" borderId="30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0" fillId="5" borderId="24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67" fontId="1" fillId="4" borderId="15" xfId="0" applyNumberFormat="1" applyFont="1" applyFill="1" applyBorder="1" applyAlignment="1">
      <alignment horizontal="center" vertical="center" wrapText="1"/>
    </xf>
    <xf numFmtId="167" fontId="5" fillId="4" borderId="15" xfId="0" applyNumberFormat="1" applyFont="1" applyFill="1" applyBorder="1" applyAlignment="1">
      <alignment horizontal="center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ogle.com/" TargetMode="External" /><Relationship Id="rId2" Type="http://schemas.openxmlformats.org/officeDocument/2006/relationships/hyperlink" Target="http://google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23"/>
  <sheetViews>
    <sheetView zoomScale="140" zoomScaleNormal="140" workbookViewId="0" topLeftCell="A1">
      <selection activeCell="F20" sqref="F20"/>
    </sheetView>
  </sheetViews>
  <sheetFormatPr defaultColWidth="10.7109375" defaultRowHeight="15"/>
  <cols>
    <col min="1" max="1" width="10.7109375" style="1" customWidth="1"/>
    <col min="2" max="2" width="47.28125" style="1" customWidth="1"/>
    <col min="3" max="3" width="14.28125" style="1" bestFit="1" customWidth="1"/>
    <col min="4" max="4" width="16.00390625" style="1" bestFit="1" customWidth="1"/>
    <col min="5" max="5" width="14.28125" style="1" bestFit="1" customWidth="1"/>
    <col min="6" max="6" width="23.421875" style="1" customWidth="1"/>
    <col min="7" max="7" width="14.00390625" style="1" customWidth="1"/>
    <col min="8" max="8" width="13.7109375" style="1" customWidth="1"/>
    <col min="9" max="9" width="14.140625" style="1" bestFit="1" customWidth="1"/>
    <col min="10" max="10" width="14.421875" style="1" customWidth="1"/>
    <col min="11" max="11" width="21.7109375" style="1" customWidth="1"/>
    <col min="12" max="12" width="18.421875" style="1" customWidth="1"/>
    <col min="13" max="13" width="15.421875" style="1" customWidth="1"/>
    <col min="14" max="14" width="14.7109375" style="1" customWidth="1"/>
    <col min="15" max="15" width="15.421875" style="1" customWidth="1"/>
    <col min="16" max="16" width="14.7109375" style="1" customWidth="1"/>
    <col min="17" max="18" width="10.7109375" style="1" customWidth="1"/>
    <col min="19" max="19" width="16.00390625" style="1" bestFit="1" customWidth="1"/>
    <col min="20" max="16384" width="10.7109375" style="1" customWidth="1"/>
  </cols>
  <sheetData>
    <row r="2" ht="15">
      <c r="B2" s="1" t="s">
        <v>15</v>
      </c>
    </row>
    <row r="3" ht="15">
      <c r="B3" s="1" t="s">
        <v>60</v>
      </c>
    </row>
    <row r="4" ht="15.75" thickBot="1"/>
    <row r="5" spans="2:6" ht="39" thickBot="1">
      <c r="B5" s="14" t="s">
        <v>5</v>
      </c>
      <c r="C5" s="86" t="s">
        <v>7</v>
      </c>
      <c r="D5" s="87" t="s">
        <v>13</v>
      </c>
      <c r="E5" s="16" t="s">
        <v>10</v>
      </c>
      <c r="F5" s="15" t="s">
        <v>11</v>
      </c>
    </row>
    <row r="6" spans="2:6" ht="15">
      <c r="B6" s="8" t="s">
        <v>4</v>
      </c>
      <c r="C6" s="88">
        <v>1500000</v>
      </c>
      <c r="D6" s="88">
        <v>20</v>
      </c>
      <c r="E6" s="9"/>
      <c r="F6" s="10"/>
    </row>
    <row r="7" spans="2:6" ht="15">
      <c r="B7" s="5" t="s">
        <v>6</v>
      </c>
      <c r="C7" s="89">
        <v>500000</v>
      </c>
      <c r="D7" s="89">
        <v>30</v>
      </c>
      <c r="E7" s="3"/>
      <c r="F7" s="7"/>
    </row>
    <row r="8" spans="2:6" ht="15">
      <c r="B8" s="5" t="s">
        <v>12</v>
      </c>
      <c r="C8" s="89">
        <f>SUM(C6:C7)</f>
        <v>2000000</v>
      </c>
      <c r="D8" s="89">
        <f>SUM(D6:D7)</f>
        <v>50</v>
      </c>
      <c r="E8" s="89">
        <f aca="true" t="shared" si="0" ref="E8:F8">SUM(E6:E7)</f>
        <v>0</v>
      </c>
      <c r="F8" s="92">
        <f t="shared" si="0"/>
        <v>0</v>
      </c>
    </row>
    <row r="9" spans="2:6" ht="15.75" thickBot="1">
      <c r="B9" s="79" t="s">
        <v>3</v>
      </c>
      <c r="C9" s="90"/>
      <c r="D9" s="91"/>
      <c r="E9" s="93">
        <v>1</v>
      </c>
      <c r="F9" s="94">
        <v>2</v>
      </c>
    </row>
    <row r="10" spans="2:6" ht="15.75" thickBot="1">
      <c r="B10" s="4"/>
      <c r="C10" s="4"/>
      <c r="D10" s="4"/>
      <c r="E10" s="4"/>
      <c r="F10" s="4"/>
    </row>
    <row r="11" spans="2:6" ht="39" thickBot="1">
      <c r="B11" s="14" t="s">
        <v>5</v>
      </c>
      <c r="C11" s="86" t="s">
        <v>14</v>
      </c>
      <c r="D11" s="15" t="s">
        <v>0</v>
      </c>
      <c r="E11" s="4"/>
      <c r="F11" s="4"/>
    </row>
    <row r="12" spans="2:6" ht="15">
      <c r="B12" s="8" t="s">
        <v>9</v>
      </c>
      <c r="C12" s="88">
        <v>10000</v>
      </c>
      <c r="D12" s="13"/>
      <c r="E12" s="4"/>
      <c r="F12" s="4"/>
    </row>
    <row r="13" spans="2:6" ht="15">
      <c r="B13" s="5" t="s">
        <v>8</v>
      </c>
      <c r="C13" s="89">
        <v>10000</v>
      </c>
      <c r="D13" s="12"/>
      <c r="E13" s="4"/>
      <c r="F13" s="4"/>
    </row>
    <row r="14" spans="2:6" ht="15">
      <c r="B14" s="5" t="s">
        <v>12</v>
      </c>
      <c r="C14" s="89">
        <f>SUM(C12:C13)</f>
        <v>20000</v>
      </c>
      <c r="D14" s="92" t="e">
        <f>AVERAGE(D12:D13)</f>
        <v>#DIV/0!</v>
      </c>
      <c r="E14" s="4"/>
      <c r="F14" s="11"/>
    </row>
    <row r="15" spans="2:6" ht="15.75" thickBot="1">
      <c r="B15" s="95" t="s">
        <v>3</v>
      </c>
      <c r="C15" s="90"/>
      <c r="D15" s="94">
        <v>3</v>
      </c>
      <c r="E15" s="4"/>
      <c r="F15" s="4"/>
    </row>
    <row r="16" spans="2:6" ht="15">
      <c r="B16" s="4"/>
      <c r="C16" s="4"/>
      <c r="D16" s="4"/>
      <c r="E16" s="4"/>
      <c r="F16" s="4"/>
    </row>
    <row r="17" spans="2:6" ht="15">
      <c r="B17" s="4" t="s">
        <v>1</v>
      </c>
      <c r="C17" s="6"/>
      <c r="D17" s="4"/>
      <c r="E17" s="4"/>
      <c r="F17" s="4"/>
    </row>
    <row r="18" spans="2:6" ht="15">
      <c r="B18" s="4" t="s">
        <v>16</v>
      </c>
      <c r="C18" s="4"/>
      <c r="D18" s="4"/>
      <c r="E18" s="4"/>
      <c r="F18" s="4"/>
    </row>
    <row r="19" spans="2:6" ht="15">
      <c r="B19" s="4" t="s">
        <v>2</v>
      </c>
      <c r="C19" s="4"/>
      <c r="D19" s="4"/>
      <c r="E19" s="4"/>
      <c r="F19" s="4"/>
    </row>
    <row r="20" spans="2:6" ht="15">
      <c r="B20" s="4"/>
      <c r="C20" s="4"/>
      <c r="D20" s="4"/>
      <c r="E20" s="4"/>
      <c r="F20" s="4"/>
    </row>
    <row r="22" spans="2:4" ht="15">
      <c r="B22" s="2"/>
      <c r="C22" s="2"/>
      <c r="D22" s="2"/>
    </row>
    <row r="23" spans="2:4" ht="15">
      <c r="B23" s="2"/>
      <c r="C23" s="2"/>
      <c r="D23" s="2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57EA-E64A-45B7-89E6-917E8C533E96}">
  <sheetPr>
    <pageSetUpPr fitToPage="1"/>
  </sheetPr>
  <dimension ref="B2:N40"/>
  <sheetViews>
    <sheetView tabSelected="1" workbookViewId="0" topLeftCell="A1">
      <selection activeCell="B24" sqref="B24"/>
    </sheetView>
  </sheetViews>
  <sheetFormatPr defaultColWidth="8.8515625" defaultRowHeight="15"/>
  <cols>
    <col min="2" max="2" width="144.00390625" style="0" bestFit="1" customWidth="1"/>
    <col min="3" max="3" width="30.421875" style="0" bestFit="1" customWidth="1"/>
    <col min="5" max="5" width="22.00390625" style="0" bestFit="1" customWidth="1"/>
    <col min="6" max="6" width="19.7109375" style="0" bestFit="1" customWidth="1"/>
    <col min="7" max="7" width="18.28125" style="0" bestFit="1" customWidth="1"/>
    <col min="8" max="9" width="30.421875" style="0" bestFit="1" customWidth="1"/>
    <col min="10" max="10" width="24.7109375" style="0" bestFit="1" customWidth="1"/>
    <col min="11" max="11" width="20.140625" style="0" bestFit="1" customWidth="1"/>
    <col min="12" max="12" width="19.00390625" style="0" bestFit="1" customWidth="1"/>
    <col min="13" max="13" width="26.28125" style="0" bestFit="1" customWidth="1"/>
    <col min="14" max="14" width="34.00390625" style="0" bestFit="1" customWidth="1"/>
  </cols>
  <sheetData>
    <row r="2" spans="2:14" ht="15">
      <c r="B2" s="17" t="s">
        <v>58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">
      <c r="B3" s="19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ht="15">
      <c r="B4" s="20" t="s">
        <v>61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14" ht="15">
      <c r="B6" s="21" t="s">
        <v>18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4" ht="15">
      <c r="B7" s="21" t="s">
        <v>19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15">
      <c r="B8" s="21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22" t="s">
        <v>21</v>
      </c>
      <c r="C10" s="23"/>
      <c r="D10" s="24"/>
      <c r="E10" s="25"/>
      <c r="F10" s="25"/>
      <c r="G10" s="26"/>
      <c r="H10" s="27"/>
      <c r="I10" s="27"/>
      <c r="J10" s="26"/>
      <c r="K10" s="23"/>
      <c r="L10" s="18"/>
      <c r="M10" s="23"/>
      <c r="N10" s="23"/>
    </row>
    <row r="11" spans="2:14" ht="15.75" thickBot="1">
      <c r="B11" s="28"/>
      <c r="C11" s="28"/>
      <c r="D11" s="29"/>
      <c r="E11" s="30"/>
      <c r="F11" s="30"/>
      <c r="G11" s="30"/>
      <c r="H11" s="31"/>
      <c r="I11" s="31"/>
      <c r="J11" s="30"/>
      <c r="K11" s="32"/>
      <c r="L11" s="33"/>
      <c r="M11" s="32"/>
      <c r="N11" s="32"/>
    </row>
    <row r="12" spans="2:14" ht="15">
      <c r="B12" s="103" t="s">
        <v>22</v>
      </c>
      <c r="C12" s="147" t="s">
        <v>22</v>
      </c>
      <c r="D12" s="144" t="s">
        <v>23</v>
      </c>
      <c r="E12" s="144" t="s">
        <v>24</v>
      </c>
      <c r="F12" s="152" t="s">
        <v>25</v>
      </c>
      <c r="G12" s="144" t="s">
        <v>26</v>
      </c>
      <c r="H12" s="106" t="s">
        <v>27</v>
      </c>
      <c r="I12" s="106" t="s">
        <v>27</v>
      </c>
      <c r="J12" s="144" t="s">
        <v>28</v>
      </c>
      <c r="K12" s="145" t="s">
        <v>29</v>
      </c>
      <c r="L12" s="146" t="s">
        <v>30</v>
      </c>
      <c r="M12" s="145" t="s">
        <v>31</v>
      </c>
      <c r="N12" s="129" t="s">
        <v>32</v>
      </c>
    </row>
    <row r="13" spans="2:14" ht="15">
      <c r="B13" s="104"/>
      <c r="C13" s="148"/>
      <c r="D13" s="150"/>
      <c r="E13" s="107"/>
      <c r="F13" s="153"/>
      <c r="G13" s="107"/>
      <c r="H13" s="107"/>
      <c r="I13" s="107"/>
      <c r="J13" s="107"/>
      <c r="K13" s="107"/>
      <c r="L13" s="107"/>
      <c r="M13" s="107"/>
      <c r="N13" s="100"/>
    </row>
    <row r="14" spans="2:14" ht="15">
      <c r="B14" s="104"/>
      <c r="C14" s="148"/>
      <c r="D14" s="150"/>
      <c r="E14" s="107"/>
      <c r="F14" s="153"/>
      <c r="G14" s="107"/>
      <c r="H14" s="107"/>
      <c r="I14" s="107"/>
      <c r="J14" s="107"/>
      <c r="K14" s="107"/>
      <c r="L14" s="107"/>
      <c r="M14" s="107"/>
      <c r="N14" s="100"/>
    </row>
    <row r="15" spans="2:14" ht="15.75" thickBot="1">
      <c r="B15" s="105"/>
      <c r="C15" s="149"/>
      <c r="D15" s="151"/>
      <c r="E15" s="108"/>
      <c r="F15" s="154"/>
      <c r="G15" s="108"/>
      <c r="H15" s="108"/>
      <c r="I15" s="108"/>
      <c r="J15" s="34" t="s">
        <v>33</v>
      </c>
      <c r="K15" s="35" t="s">
        <v>33</v>
      </c>
      <c r="L15" s="36" t="s">
        <v>34</v>
      </c>
      <c r="M15" s="35" t="s">
        <v>33</v>
      </c>
      <c r="N15" s="37" t="s">
        <v>33</v>
      </c>
    </row>
    <row r="16" spans="2:14" ht="15">
      <c r="B16" s="130" t="s">
        <v>35</v>
      </c>
      <c r="C16" s="132" t="s">
        <v>36</v>
      </c>
      <c r="D16" s="125" t="s">
        <v>37</v>
      </c>
      <c r="E16" s="125" t="s">
        <v>38</v>
      </c>
      <c r="F16" s="38" t="s">
        <v>39</v>
      </c>
      <c r="G16" s="135" t="s">
        <v>40</v>
      </c>
      <c r="H16" s="137"/>
      <c r="I16" s="39">
        <v>0</v>
      </c>
      <c r="J16" s="40">
        <v>0</v>
      </c>
      <c r="K16" s="41">
        <f>I16*J16</f>
        <v>0</v>
      </c>
      <c r="L16" s="42">
        <v>0</v>
      </c>
      <c r="M16" s="41">
        <f aca="true" t="shared" si="0" ref="M16:M23">K16*(100%+L16)</f>
        <v>0</v>
      </c>
      <c r="N16" s="41">
        <f aca="true" t="shared" si="1" ref="N16:N23">M16*1.21</f>
        <v>0</v>
      </c>
    </row>
    <row r="17" spans="2:14" ht="15.75" thickBot="1">
      <c r="B17" s="131"/>
      <c r="C17" s="133"/>
      <c r="D17" s="134"/>
      <c r="E17" s="134"/>
      <c r="F17" s="38" t="s">
        <v>41</v>
      </c>
      <c r="G17" s="136"/>
      <c r="H17" s="138"/>
      <c r="I17" s="39">
        <v>0</v>
      </c>
      <c r="J17" s="40">
        <v>0</v>
      </c>
      <c r="K17" s="41">
        <f aca="true" t="shared" si="2" ref="K17:K23">I17*J17</f>
        <v>0</v>
      </c>
      <c r="L17" s="42">
        <v>0</v>
      </c>
      <c r="M17" s="41">
        <f t="shared" si="0"/>
        <v>0</v>
      </c>
      <c r="N17" s="41">
        <f t="shared" si="1"/>
        <v>0</v>
      </c>
    </row>
    <row r="18" spans="2:14" ht="15">
      <c r="B18" s="139" t="s">
        <v>42</v>
      </c>
      <c r="C18" s="119" t="s">
        <v>43</v>
      </c>
      <c r="D18" s="142" t="s">
        <v>37</v>
      </c>
      <c r="E18" s="125" t="s">
        <v>38</v>
      </c>
      <c r="F18" s="38" t="s">
        <v>39</v>
      </c>
      <c r="G18" s="127" t="s">
        <v>40</v>
      </c>
      <c r="H18" s="138"/>
      <c r="I18" s="39">
        <v>0</v>
      </c>
      <c r="J18" s="40">
        <v>0</v>
      </c>
      <c r="K18" s="41">
        <f t="shared" si="2"/>
        <v>0</v>
      </c>
      <c r="L18" s="42">
        <v>0</v>
      </c>
      <c r="M18" s="41">
        <f t="shared" si="0"/>
        <v>0</v>
      </c>
      <c r="N18" s="41">
        <f t="shared" si="1"/>
        <v>0</v>
      </c>
    </row>
    <row r="19" spans="2:14" ht="15">
      <c r="B19" s="140"/>
      <c r="C19" s="141"/>
      <c r="D19" s="143"/>
      <c r="E19" s="126"/>
      <c r="F19" s="38" t="s">
        <v>41</v>
      </c>
      <c r="G19" s="128"/>
      <c r="H19" s="138"/>
      <c r="I19" s="43">
        <v>0</v>
      </c>
      <c r="J19" s="44">
        <v>0</v>
      </c>
      <c r="K19" s="45">
        <f t="shared" si="2"/>
        <v>0</v>
      </c>
      <c r="L19" s="46">
        <v>0</v>
      </c>
      <c r="M19" s="45">
        <f t="shared" si="0"/>
        <v>0</v>
      </c>
      <c r="N19" s="45">
        <f t="shared" si="1"/>
        <v>0</v>
      </c>
    </row>
    <row r="20" spans="2:14" ht="15">
      <c r="B20" s="117" t="s">
        <v>4</v>
      </c>
      <c r="C20" s="119" t="s">
        <v>44</v>
      </c>
      <c r="D20" s="121" t="s">
        <v>37</v>
      </c>
      <c r="E20" s="121" t="s">
        <v>45</v>
      </c>
      <c r="F20" s="38" t="s">
        <v>39</v>
      </c>
      <c r="G20" s="123" t="s">
        <v>40</v>
      </c>
      <c r="H20" s="115"/>
      <c r="I20" s="39">
        <v>0</v>
      </c>
      <c r="J20" s="40">
        <v>0</v>
      </c>
      <c r="K20" s="41">
        <f t="shared" si="2"/>
        <v>0</v>
      </c>
      <c r="L20" s="42">
        <v>0</v>
      </c>
      <c r="M20" s="41">
        <f t="shared" si="0"/>
        <v>0</v>
      </c>
      <c r="N20" s="41">
        <f t="shared" si="1"/>
        <v>0</v>
      </c>
    </row>
    <row r="21" spans="2:14" ht="15">
      <c r="B21" s="118"/>
      <c r="C21" s="120"/>
      <c r="D21" s="122"/>
      <c r="E21" s="122"/>
      <c r="F21" s="38" t="s">
        <v>41</v>
      </c>
      <c r="G21" s="124"/>
      <c r="H21" s="116"/>
      <c r="I21" s="39">
        <v>0</v>
      </c>
      <c r="J21" s="40">
        <v>0</v>
      </c>
      <c r="K21" s="41">
        <f t="shared" si="2"/>
        <v>0</v>
      </c>
      <c r="L21" s="42">
        <v>0</v>
      </c>
      <c r="M21" s="41">
        <f t="shared" si="0"/>
        <v>0</v>
      </c>
      <c r="N21" s="41">
        <f t="shared" si="1"/>
        <v>0</v>
      </c>
    </row>
    <row r="22" spans="2:14" ht="15">
      <c r="B22" s="117" t="s">
        <v>6</v>
      </c>
      <c r="C22" s="119" t="s">
        <v>46</v>
      </c>
      <c r="D22" s="121" t="s">
        <v>37</v>
      </c>
      <c r="E22" s="121" t="s">
        <v>45</v>
      </c>
      <c r="F22" s="38" t="s">
        <v>39</v>
      </c>
      <c r="G22" s="123" t="s">
        <v>40</v>
      </c>
      <c r="H22" s="115"/>
      <c r="I22" s="39">
        <v>0</v>
      </c>
      <c r="J22" s="40">
        <v>0</v>
      </c>
      <c r="K22" s="41">
        <f t="shared" si="2"/>
        <v>0</v>
      </c>
      <c r="L22" s="42">
        <v>0</v>
      </c>
      <c r="M22" s="41">
        <f t="shared" si="0"/>
        <v>0</v>
      </c>
      <c r="N22" s="41">
        <f t="shared" si="1"/>
        <v>0</v>
      </c>
    </row>
    <row r="23" spans="2:14" ht="15">
      <c r="B23" s="118"/>
      <c r="C23" s="120"/>
      <c r="D23" s="122"/>
      <c r="E23" s="122"/>
      <c r="F23" s="38" t="s">
        <v>41</v>
      </c>
      <c r="G23" s="124"/>
      <c r="H23" s="116"/>
      <c r="I23" s="43">
        <v>0</v>
      </c>
      <c r="J23" s="44">
        <v>0</v>
      </c>
      <c r="K23" s="45">
        <f t="shared" si="2"/>
        <v>0</v>
      </c>
      <c r="L23" s="46">
        <v>0</v>
      </c>
      <c r="M23" s="45">
        <f t="shared" si="0"/>
        <v>0</v>
      </c>
      <c r="N23" s="45">
        <f t="shared" si="1"/>
        <v>0</v>
      </c>
    </row>
    <row r="24" spans="2:14" ht="15">
      <c r="B24" s="80" t="s">
        <v>47</v>
      </c>
      <c r="C24" s="81" t="s">
        <v>48</v>
      </c>
      <c r="D24" s="81" t="s">
        <v>48</v>
      </c>
      <c r="E24" s="82" t="s">
        <v>48</v>
      </c>
      <c r="F24" s="82" t="s">
        <v>48</v>
      </c>
      <c r="G24" s="83" t="s">
        <v>48</v>
      </c>
      <c r="H24" s="83">
        <f>H16</f>
        <v>0</v>
      </c>
      <c r="I24" s="83">
        <f>SUM(I16:I23)</f>
        <v>0</v>
      </c>
      <c r="J24" s="83" t="s">
        <v>48</v>
      </c>
      <c r="K24" s="84">
        <f>SUM(K16:K23)</f>
        <v>0</v>
      </c>
      <c r="L24" s="85" t="s">
        <v>48</v>
      </c>
      <c r="M24" s="84">
        <f>SUM(M16:M23)</f>
        <v>0</v>
      </c>
      <c r="N24" s="84">
        <f>SUM(N16:N23)</f>
        <v>0</v>
      </c>
    </row>
    <row r="25" spans="2:14" ht="15">
      <c r="B25" s="47"/>
      <c r="C25" s="24"/>
      <c r="D25" s="24"/>
      <c r="E25" s="48"/>
      <c r="F25" s="48"/>
      <c r="G25" s="49"/>
      <c r="H25" s="50"/>
      <c r="I25" s="50"/>
      <c r="J25" s="49"/>
      <c r="K25" s="32"/>
      <c r="L25" s="33"/>
      <c r="M25" s="32"/>
      <c r="N25" s="32"/>
    </row>
    <row r="26" spans="2:14" ht="15">
      <c r="B26" s="22" t="s">
        <v>49</v>
      </c>
      <c r="C26" s="51"/>
      <c r="D26" s="52"/>
      <c r="E26" s="51"/>
      <c r="F26" s="51"/>
      <c r="G26" s="26"/>
      <c r="H26" s="27"/>
      <c r="I26" s="27"/>
      <c r="J26" s="26"/>
      <c r="K26" s="23"/>
      <c r="L26" s="18"/>
      <c r="M26" s="23"/>
      <c r="N26" s="23"/>
    </row>
    <row r="27" spans="2:14" ht="15.75" thickBot="1">
      <c r="B27" s="23"/>
      <c r="C27" s="23"/>
      <c r="D27" s="24"/>
      <c r="E27" s="25"/>
      <c r="F27" s="25"/>
      <c r="G27" s="26"/>
      <c r="H27" s="27"/>
      <c r="I27" s="27"/>
      <c r="J27" s="26"/>
      <c r="K27" s="23"/>
      <c r="L27" s="18"/>
      <c r="M27" s="23"/>
      <c r="N27" s="23"/>
    </row>
    <row r="28" spans="2:14" ht="15">
      <c r="B28" s="103" t="s">
        <v>25</v>
      </c>
      <c r="C28" s="106" t="s">
        <v>27</v>
      </c>
      <c r="D28" s="99" t="s">
        <v>50</v>
      </c>
      <c r="E28" s="25"/>
      <c r="F28" s="109" t="s">
        <v>51</v>
      </c>
      <c r="G28" s="112" t="s">
        <v>52</v>
      </c>
      <c r="H28" s="112" t="s">
        <v>53</v>
      </c>
      <c r="I28" s="96" t="s">
        <v>54</v>
      </c>
      <c r="J28" s="99" t="s">
        <v>50</v>
      </c>
      <c r="K28" s="18"/>
      <c r="L28" s="18"/>
      <c r="M28" s="23"/>
      <c r="N28" s="23"/>
    </row>
    <row r="29" spans="2:14" ht="15">
      <c r="B29" s="104"/>
      <c r="C29" s="107"/>
      <c r="D29" s="100"/>
      <c r="E29" s="25"/>
      <c r="F29" s="110"/>
      <c r="G29" s="113"/>
      <c r="H29" s="113"/>
      <c r="I29" s="97"/>
      <c r="J29" s="100"/>
      <c r="K29" s="18"/>
      <c r="L29" s="18"/>
      <c r="M29" s="23"/>
      <c r="N29" s="23"/>
    </row>
    <row r="30" spans="2:14" ht="15">
      <c r="B30" s="104"/>
      <c r="C30" s="107"/>
      <c r="D30" s="100"/>
      <c r="E30" s="25"/>
      <c r="F30" s="110"/>
      <c r="G30" s="113"/>
      <c r="H30" s="113"/>
      <c r="I30" s="97"/>
      <c r="J30" s="100"/>
      <c r="K30" s="18"/>
      <c r="L30" s="18"/>
      <c r="M30" s="23"/>
      <c r="N30" s="23"/>
    </row>
    <row r="31" spans="2:14" ht="15.75" thickBot="1">
      <c r="B31" s="105"/>
      <c r="C31" s="108"/>
      <c r="D31" s="101"/>
      <c r="E31" s="25"/>
      <c r="F31" s="111"/>
      <c r="G31" s="114"/>
      <c r="H31" s="114"/>
      <c r="I31" s="98"/>
      <c r="J31" s="101"/>
      <c r="K31" s="18"/>
      <c r="L31" s="18"/>
      <c r="M31" s="23"/>
      <c r="N31" s="23"/>
    </row>
    <row r="32" spans="2:14" ht="15">
      <c r="B32" s="38" t="s">
        <v>39</v>
      </c>
      <c r="C32" s="53">
        <f>I16+I18</f>
        <v>0</v>
      </c>
      <c r="D32" s="54">
        <v>0.4</v>
      </c>
      <c r="E32" s="55"/>
      <c r="F32" s="56" t="s">
        <v>55</v>
      </c>
      <c r="G32" s="57">
        <f>K24</f>
        <v>0</v>
      </c>
      <c r="H32" s="57"/>
      <c r="I32" s="57">
        <v>0</v>
      </c>
      <c r="J32" s="58"/>
      <c r="K32" s="59"/>
      <c r="L32" s="59"/>
      <c r="M32" s="60"/>
      <c r="N32" s="60"/>
    </row>
    <row r="33" spans="2:14" ht="26.25" thickBot="1">
      <c r="B33" s="38" t="s">
        <v>41</v>
      </c>
      <c r="C33" s="61">
        <f>I17+I19</f>
        <v>0</v>
      </c>
      <c r="D33" s="62">
        <v>0.6</v>
      </c>
      <c r="E33" s="63"/>
      <c r="F33" s="64" t="s">
        <v>56</v>
      </c>
      <c r="G33" s="61">
        <f>M24-K24</f>
        <v>0</v>
      </c>
      <c r="H33" s="65"/>
      <c r="I33" s="65">
        <v>0</v>
      </c>
      <c r="J33" s="66"/>
      <c r="K33" s="67"/>
      <c r="L33" s="59"/>
      <c r="M33" s="60"/>
      <c r="N33" s="60"/>
    </row>
    <row r="34" spans="2:14" ht="15.75" thickBot="1">
      <c r="B34" s="23"/>
      <c r="C34" s="23"/>
      <c r="D34" s="24"/>
      <c r="E34" s="25"/>
      <c r="F34" s="68" t="s">
        <v>57</v>
      </c>
      <c r="G34" s="69">
        <f>G32+G33</f>
        <v>0</v>
      </c>
      <c r="H34" s="70"/>
      <c r="I34" s="69">
        <f>I32+I33</f>
        <v>0</v>
      </c>
      <c r="J34" s="71"/>
      <c r="K34" s="18"/>
      <c r="L34" s="18"/>
      <c r="M34" s="23"/>
      <c r="N34" s="23"/>
    </row>
    <row r="35" spans="2:14" ht="15.75">
      <c r="B35" s="72"/>
      <c r="C35" s="72"/>
      <c r="D35" s="73"/>
      <c r="E35" s="74"/>
      <c r="F35" s="74"/>
      <c r="G35" s="75"/>
      <c r="H35" s="76"/>
      <c r="I35" s="76"/>
      <c r="J35" s="75"/>
      <c r="K35" s="72"/>
      <c r="L35" s="77"/>
      <c r="M35" s="72"/>
      <c r="N35" s="72"/>
    </row>
    <row r="36" spans="2:14" ht="15.75">
      <c r="B36" s="72"/>
      <c r="C36" s="72"/>
      <c r="D36" s="73"/>
      <c r="E36" s="74"/>
      <c r="F36" s="74"/>
      <c r="G36" s="75"/>
      <c r="H36" s="76"/>
      <c r="I36" s="76"/>
      <c r="J36" s="75"/>
      <c r="K36" s="72"/>
      <c r="L36" s="77"/>
      <c r="M36" s="72"/>
      <c r="N36" s="72"/>
    </row>
    <row r="37" spans="2:14" ht="15.75">
      <c r="B37" s="72"/>
      <c r="C37" s="72"/>
      <c r="D37" s="73"/>
      <c r="E37" s="74"/>
      <c r="F37" s="74"/>
      <c r="G37" s="75"/>
      <c r="H37" s="76"/>
      <c r="I37" s="76"/>
      <c r="J37" s="75"/>
      <c r="K37" s="72"/>
      <c r="L37" s="77"/>
      <c r="M37" s="72"/>
      <c r="N37" s="72"/>
    </row>
    <row r="38" spans="2:14" ht="15.75">
      <c r="B38" s="72"/>
      <c r="C38" s="72"/>
      <c r="D38" s="73"/>
      <c r="E38" s="74"/>
      <c r="F38" s="74"/>
      <c r="G38" s="75"/>
      <c r="H38" s="76"/>
      <c r="I38" s="76"/>
      <c r="J38" s="75"/>
      <c r="K38" s="72"/>
      <c r="L38" s="77"/>
      <c r="M38" s="72"/>
      <c r="N38" s="72"/>
    </row>
    <row r="39" spans="2:14" ht="20.25">
      <c r="B39" s="102" t="s">
        <v>59</v>
      </c>
      <c r="C39" s="102"/>
      <c r="D39" s="102"/>
      <c r="E39" s="102"/>
      <c r="F39" s="102"/>
      <c r="G39" s="75"/>
      <c r="H39" s="76"/>
      <c r="I39" s="76"/>
      <c r="J39" s="75"/>
      <c r="K39" s="72"/>
      <c r="L39" s="77"/>
      <c r="M39" s="72"/>
      <c r="N39" s="72"/>
    </row>
    <row r="40" spans="2:14" ht="20.25">
      <c r="B40" s="78"/>
      <c r="C40" s="78"/>
      <c r="D40" s="78"/>
      <c r="E40" s="78"/>
      <c r="F40" s="78"/>
      <c r="G40" s="75"/>
      <c r="H40" s="76"/>
      <c r="I40" s="76"/>
      <c r="J40" s="75"/>
      <c r="K40" s="72"/>
      <c r="L40" s="77"/>
      <c r="M40" s="72"/>
      <c r="N40" s="72"/>
    </row>
  </sheetData>
  <mergeCells count="45">
    <mergeCell ref="G12:G15"/>
    <mergeCell ref="B12:B15"/>
    <mergeCell ref="C12:C15"/>
    <mergeCell ref="D12:D15"/>
    <mergeCell ref="E12:E15"/>
    <mergeCell ref="F12:F15"/>
    <mergeCell ref="N12:N14"/>
    <mergeCell ref="B16:B17"/>
    <mergeCell ref="C16:C17"/>
    <mergeCell ref="D16:D17"/>
    <mergeCell ref="E16:E17"/>
    <mergeCell ref="G16:G17"/>
    <mergeCell ref="H16:H19"/>
    <mergeCell ref="B18:B19"/>
    <mergeCell ref="C18:C19"/>
    <mergeCell ref="D18:D19"/>
    <mergeCell ref="H12:H15"/>
    <mergeCell ref="I12:I15"/>
    <mergeCell ref="J12:J14"/>
    <mergeCell ref="K12:K14"/>
    <mergeCell ref="L12:L14"/>
    <mergeCell ref="M12:M14"/>
    <mergeCell ref="E18:E19"/>
    <mergeCell ref="G18:G19"/>
    <mergeCell ref="B20:B21"/>
    <mergeCell ref="C20:C21"/>
    <mergeCell ref="D20:D21"/>
    <mergeCell ref="E20:E21"/>
    <mergeCell ref="G20:G21"/>
    <mergeCell ref="H20:H21"/>
    <mergeCell ref="B22:B23"/>
    <mergeCell ref="C22:C23"/>
    <mergeCell ref="D22:D23"/>
    <mergeCell ref="E22:E23"/>
    <mergeCell ref="G22:G23"/>
    <mergeCell ref="H22:H23"/>
    <mergeCell ref="I28:I31"/>
    <mergeCell ref="J28:J31"/>
    <mergeCell ref="B39:F39"/>
    <mergeCell ref="B28:B31"/>
    <mergeCell ref="C28:C31"/>
    <mergeCell ref="D28:D31"/>
    <mergeCell ref="F28:F31"/>
    <mergeCell ref="G28:G31"/>
    <mergeCell ref="H28:H31"/>
  </mergeCells>
  <hyperlinks>
    <hyperlink ref="C16" r:id="rId1" display="http://google.com/"/>
    <hyperlink ref="C18" r:id="rId2" display="Google.com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Šubrtová Jana</cp:lastModifiedBy>
  <cp:lastPrinted>2021-09-13T08:13:04Z</cp:lastPrinted>
  <dcterms:created xsi:type="dcterms:W3CDTF">2017-09-02T08:52:19Z</dcterms:created>
  <dcterms:modified xsi:type="dcterms:W3CDTF">2021-09-13T08:13:08Z</dcterms:modified>
  <cp:category/>
  <cp:version/>
  <cp:contentType/>
  <cp:contentStatus/>
</cp:coreProperties>
</file>