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895" windowHeight="11235" firstSheet="1" activeTab="1"/>
  </bookViews>
  <sheets>
    <sheet name="Celková cena" sheetId="1" r:id="rId1"/>
    <sheet name="Učebna chemie vybavení" sheetId="5" r:id="rId2"/>
    <sheet name="Laboratoř chemie, vybavení" sheetId="3" r:id="rId3"/>
    <sheet name="Přípravna chemie vybavení" sheetId="2" r:id="rId4"/>
    <sheet name="Stavební část" sheetId="4" r:id="rId5"/>
    <sheet name="Položky elektro" sheetId="6" r:id="rId6"/>
    <sheet name="Položky voda" sheetId="8" r:id="rId7"/>
    <sheet name="List9" sheetId="9" r:id="rId8"/>
  </sheets>
  <externalReferences>
    <externalReference r:id="rId11"/>
  </externalReference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<sst xmlns="http://schemas.openxmlformats.org/spreadsheetml/2006/main" count="334" uniqueCount="167">
  <si>
    <t>Celkové vybavení</t>
  </si>
  <si>
    <t xml:space="preserve">Stavba: Gymnázium Jiřího Ortena, Kutná Hora, Jaselská 932 </t>
  </si>
  <si>
    <t>P.č.</t>
  </si>
  <si>
    <t>Název položky</t>
  </si>
  <si>
    <t>MJ</t>
  </si>
  <si>
    <t>množství</t>
  </si>
  <si>
    <t>cena</t>
  </si>
  <si>
    <t>1</t>
  </si>
  <si>
    <t>Přípravna chemie</t>
  </si>
  <si>
    <t>soub.</t>
  </si>
  <si>
    <t>2</t>
  </si>
  <si>
    <t>Učebna fyziky-chemie</t>
  </si>
  <si>
    <t>Laboratoř chemie - vybavení</t>
  </si>
  <si>
    <t>Stavební část</t>
  </si>
  <si>
    <t>Položky elektro</t>
  </si>
  <si>
    <t>Položky voda</t>
  </si>
  <si>
    <t>Položky plynofikace</t>
  </si>
  <si>
    <t>Rekapitulace</t>
  </si>
  <si>
    <t>CELKEM  OBJEKT bez DPH</t>
  </si>
  <si>
    <t>DPH 21%</t>
  </si>
  <si>
    <t>Celkem včetně DPH</t>
  </si>
  <si>
    <t>Přípravna chemie vybavení</t>
  </si>
  <si>
    <t xml:space="preserve">cena / MJ </t>
  </si>
  <si>
    <t>celkem bez DPH</t>
  </si>
  <si>
    <t>Skříně na chemikálie A</t>
  </si>
  <si>
    <t>ks</t>
  </si>
  <si>
    <r>
      <t>Skříň na chemikálie vysoká v otevřená. Rozměry š800 x h400 x v1900 mm. Korpus z desek tl. min.19,2 mm s HPL povrchem, všechny díly olepeny ze všech stran hranou ABS min. tl. 1 mm technologií PUR. Záda bílý sololak. S 5ti policemi-třetí od spodu pevná. Čtyři police přestavitelné,vrtáno průběžně. Sokl vysoký min. 100 mm, se stavitelnými nožičkami. Všechny ABS hrany lepeny vlhkoodolným lepením s odolností min. 130</t>
    </r>
    <r>
      <rPr>
        <vertAlign val="superscript"/>
        <sz val="8"/>
        <rFont val="Arial"/>
        <family val="2"/>
      </rPr>
      <t>o</t>
    </r>
    <r>
      <rPr>
        <sz val="8"/>
        <rFont val="Arial"/>
        <family val="2"/>
      </rPr>
      <t>C.</t>
    </r>
  </si>
  <si>
    <t>Skříně na chemikálie B</t>
  </si>
  <si>
    <r>
      <t>Skříň na chemikálie vysoká v otevřená. Rozměry š800 x h500 x v1900 mm. Korpus z desek tl. min.19,2 mm s HPL povrchem, všechny díly olepeny ze všech stran hranou ABS min tl. 1 mm technologií PUR. Záda bílý sololak. S 5ti policemi-třetí od spodu pevná. Čtyři police přestavitelné,vrtáno průběžně. Sokl vysoký min. 100 mm, se stavitelnými nožičkami. Všechny ABS hrany lepeny vlhkoodolným lepením s odolností min. 130</t>
    </r>
    <r>
      <rPr>
        <vertAlign val="superscript"/>
        <sz val="8"/>
        <rFont val="Arial"/>
        <family val="2"/>
      </rPr>
      <t>o</t>
    </r>
    <r>
      <rPr>
        <sz val="8"/>
        <rFont val="Arial"/>
        <family val="2"/>
      </rPr>
      <t>C.</t>
    </r>
  </si>
  <si>
    <t>Skříňka s dřezem</t>
  </si>
  <si>
    <r>
      <t>Dřezová skříňka do sestavy, s přípravou pro spodní osazení dřezu, pracovní deska tl. 12 mm. Rozměry š600 x h600 x v900 mm. Korpus z laminované dřevotřísky tl. 18 mm, korpus olepený hranou ABS 0,5 mm technologií PUR, dvířka z laminované dřevotřísky tl. 18 mm ohraněná hranou ABS 2,0 mm technologií PUR. Záda bílý sololak. Pracovní deska tl. 12 mm s  hranou ve tvaru bombátka, s černým jádrem, s oboustranným dekorem, který nesmí být jednobarevný,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 Sokl vysoký 100 mm, se stavitelnými nožičkami. Všechny ABS hrany lepeny vlhkoodolným lepením s odolností min. 130</t>
    </r>
    <r>
      <rPr>
        <vertAlign val="superscript"/>
        <sz val="8"/>
        <rFont val="Arial"/>
        <family val="2"/>
      </rPr>
      <t>o</t>
    </r>
    <r>
      <rPr>
        <sz val="8"/>
        <rFont val="Arial"/>
        <family val="2"/>
      </rPr>
      <t>C.</t>
    </r>
  </si>
  <si>
    <t>Skříně C</t>
  </si>
  <si>
    <r>
      <t>Skříň vysoká s plnými dvířky. Rozměry š800 x h500 x v1900 mm. Korpus z laminované dřevotřísky tl. 18 mm, korpus olepený hranou ABS 0,5 mm technologií PUR, uzamykatelná dvířka z laminované dřevotřísky tl. 18 mm ohraněná hranou ABS 2,0 mm technologií PUR. Záda bílý sololak. S 5ti policemi-třetí od spodu pevná pro uzamčení. Čtyři police přestavitelné, vrtáno průběžně. Sokl vysoký min. 100 mm, se stavitelnými nožičkami. Všechny ABS hrany lepeny vlhkoodolným lepením s odolností min. 130</t>
    </r>
    <r>
      <rPr>
        <vertAlign val="superscript"/>
        <sz val="8"/>
        <rFont val="Arial"/>
        <family val="2"/>
      </rPr>
      <t>o</t>
    </r>
    <r>
      <rPr>
        <sz val="8"/>
        <rFont val="Arial"/>
        <family val="2"/>
      </rPr>
      <t>C.</t>
    </r>
  </si>
  <si>
    <t>Skříň otevřená D</t>
  </si>
  <si>
    <r>
      <t>Skříň vysoká otevřená. Rozměry š800 x h500 x v1900 mm. Korpus z laminované dřevotřísky tl. 18 mm, korpus olepený hranou ABS 0,5 mm technologií PUR, otevřená. Záda bílý sololak. Se 5ti policemi-třetí od spodu pevná. Čtyři police přestavitelné, vrtáno průběžně. Sokl vysoký min. 100 mm, se stavitelnými nožičkami. Všechny ABS hrany lepeny vlhkoodolným lepením s odolností min. 130</t>
    </r>
    <r>
      <rPr>
        <vertAlign val="superscript"/>
        <sz val="8"/>
        <rFont val="Arial"/>
        <family val="2"/>
      </rPr>
      <t>o</t>
    </r>
    <r>
      <rPr>
        <sz val="8"/>
        <rFont val="Arial"/>
        <family val="2"/>
      </rPr>
      <t>C.</t>
    </r>
  </si>
  <si>
    <t>Skříně E</t>
  </si>
  <si>
    <r>
      <t>Skříň vysoká v horní části skleněná dvířka v rámečku, ve spodní části plná dvířka. Rozměry š800 x h500 x v1900 mm. Korpus z laminované dřevotřísky tl. 18 mm olepený hranou ABS 0,5 mm technologií PUR, uzamykatelná horní dvířka sklo v rámečku z laminované dřevotřísky tl. 18 mm, ohraněná ze vnitř i venkovní strany hranou ABS 2,0 mm technologií PUR. Spodní uzamykatelná plná dvířka z laminované dřevotřísky tl. 18 mm ohraněná hranou ABS 2,0 mm technologií PUR. Záda bílý sololak. S 5ti policemi-třetí od spodu pevná pro uzamčení. Čtyři police přestavitelné, vrtáno průběžně. Sokl vysoký min. 100 mm, se stavitelnými nožičkami. Všechny ABS hrany lepeny vlhkoodolným lepením s odolností min. 130</t>
    </r>
    <r>
      <rPr>
        <vertAlign val="superscript"/>
        <sz val="8"/>
        <rFont val="Arial"/>
        <family val="2"/>
      </rPr>
      <t>o</t>
    </r>
    <r>
      <rPr>
        <sz val="8"/>
        <rFont val="Arial"/>
        <family val="2"/>
      </rPr>
      <t>C.</t>
    </r>
  </si>
  <si>
    <t>Přípravný stůl</t>
  </si>
  <si>
    <r>
      <t>Čtyři skříňky s plnými dvířky. Rozměry š800 x h650 x v888 mm. Korpus z laminované dřevotřísky tl. 18 mm, korpus olepený hranou ABS 0,5 mm technologií PUR, uzamykatelná dvířka z laminované dřevotřísky tl. 18 mm ohraněná hranou ABS 2,0 mm technologií PUR. Záda bílý sololak. Dvě police přestavitelné, vrtáno průběžně. Sokl vysoký min. 100 mm, se stavitelnými nožičkami. Dvě skříňky se čtyřmi zásuvkami, centrální uzamykání. Rozměry š800 x h650 x v888 mm. Korpus z laminované dřevotřísky tl. 18 mm olepený hranou ABS 0,5 mm technologií PUR, čtyři zásuvky s centrálním zámkem na plnovýsuvech pro vyšší zátěž, (boky, záda, dna) celé zásuvky z laminované dřevotřísky tl. 18 mm olepené 0,5 mm ABS hranou technologií PUR. Čela zásuvek z laminované dřevotřísky tl. 18 mm olepené 2 mm ABS hranou technologií PUR. Záda skříně bílý sololak. Sokl vysoký 100 mm, se stavitelnými nožičkami. Pracovní deska kompakt rezistant. O rozměrech š2400 x v1400 mm. Deska tl. min. 12 mm s hranou ve tvaru bombátka, s černým jádrem, s oboustranným dekorem, který nesmí být jednobarevný,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 Všechny ABS hrany lepeny vlhkoodolným lepením s odolností min. 130</t>
    </r>
    <r>
      <rPr>
        <vertAlign val="superscript"/>
        <sz val="8"/>
        <rFont val="Arial"/>
        <family val="2"/>
      </rPr>
      <t>o</t>
    </r>
    <r>
      <rPr>
        <sz val="8"/>
        <rFont val="Arial"/>
        <family val="2"/>
      </rPr>
      <t>C.</t>
    </r>
  </si>
  <si>
    <t>Doprava, montáž</t>
  </si>
  <si>
    <t>Doprava a montáž vybavení laboratoře</t>
  </si>
  <si>
    <t>Stůl pro učitele demonstrační</t>
  </si>
  <si>
    <r>
      <t>Demonstrační učitelský stůl s rozměry š170xh70xv90 cm z jackelové konstrukce minimální rozměry v každém směru 40x20 mm s komaxitovou úpravou. Krytování rozvodů médií z laminované dřevotřísky tl. 18 mm s olepenými hranami ABS 0,5 mm technologií PUR. Desky vloženy do kovové konstrukce, chráněny ze všech čtyř stran. Pracovní deska s uzamykatelným výklopem pro médiat tl. min. 12 mm. Skříňka pro školní zdroj. Korpus a zásuvka z laminované dřevotřísky tl. 18 mm, olepené 0,5 mm ABS hranou technologií PUR, s uzamykatelnou zásuvkou pro školní zdroj s plynulou regulací 0-24V a ve spodní části s prostorem na pomůcky s uzamykatelnými dvířky. Čelo zásuvky a dvířka olepeny 2 mm ABS hranou technologií PUR. Plynulá regulace napětí 0-24V pro střídavý a stejnosměrný proud s ukazatelem nastaveného napětí a odebíraného proudu. Výstup chráněn jištěním. Plynový jednokohout, plynový kahan 2300W, s hadičkou, elektropanel kovový 1xSS, 1xST, 2x230V. Mycí stůl s rozměry š50xh70xv90 cm z jackelové konstrukce minimální rozměry v každém směru 40x20 mm s komaxitovou úpravou. Krytování rozvodů médií z laminované dřevotřísky tl. 18mm, s olepenými hranami ABS 0,5mm technologií PUR s uzamykatelnými dvířky, desky vloženy do kovových konstrukcí chráněny ze všech čtyř stran. Pracovní deska s přípravou pro spodní usazení dřezu a horní osazení baterie a ramínka. Pracovní deska tl. min. 12 mm s černým jádrem, s oboustranným dekorem, který nesmí být jednobarevný,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 Dřez kameninový bílý 45x45cm, výtoková armatura nerez vysoká s nátrubkem, baterie páková stojánková vysoká, včetně zapojení. Požadujeme hrany pracovních desek ve tvaru bombátka. Všechny ABS hrany lepeny vlhkoodolným lepením s odolností min. 130</t>
    </r>
    <r>
      <rPr>
        <vertAlign val="superscript"/>
        <sz val="8"/>
        <rFont val="Arial"/>
        <family val="2"/>
      </rPr>
      <t>o</t>
    </r>
    <r>
      <rPr>
        <sz val="8"/>
        <rFont val="Arial"/>
        <family val="2"/>
      </rPr>
      <t>C.</t>
    </r>
  </si>
  <si>
    <t>Katedra</t>
  </si>
  <si>
    <r>
      <t>Učitelský stůl pro psaní s rozměry š100xh70xv76 cm. Jackelová konstrukce minimální rozměry v každém směru 40x20 mm s komaxitovou úpravou. Zadní deska a krytování z laminované dřevotřísky tl. 18 mm s olepenými 0,5mm ABS hranami technologií PUR, vložená do uzavřené kovové konstrukce, chráněno ze všech čtyř stran. Pracovní deska tl. min 12 mm, hrana ve tvaru bombátka, s oboustranným dekorem, který nesmí být jednobatrevný,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 Výsuvný mechanizmus pro monitor s protizávažím umožňující zasunutí a uzamknutí LCD panelu pod úroveň pracovní desky. Krytování z laminované dřevotřísky tl. 18 mm s olepenými hranami ABS 0,5mm, technologií PUR. Výsuv pro klávesnici a myš montovaný do počítačových stolů. Rozměr výsuvu je šíře 70cm. Korpus z laminované dřevotřísky tl. 18mm ohraněný hranou ABS 0,5 mm technologií PUR, čelní hrana hranou ABS 2,0 mm technologií PUR. Skříňka pro PC tower. Krytování z laminované dřevotřísky tl. 18 mm olepené ABS hranou 0,5 mm technologií PUR, dvířka jsou uzamykatelná, olepeny hranou ABS 2,0 mm technologií PUR. Zásuvka 230V s přepěťovou ochranou, 3x zás. 230V, Zás. RJ45. Včetně zapojení. Všechny ABS hrany lepeny vlhkoodolným lepením s odolností min. 130</t>
    </r>
    <r>
      <rPr>
        <vertAlign val="superscript"/>
        <sz val="8"/>
        <rFont val="Arial"/>
        <family val="2"/>
      </rPr>
      <t>o</t>
    </r>
    <r>
      <rPr>
        <sz val="8"/>
        <rFont val="Arial"/>
        <family val="2"/>
      </rPr>
      <t>C.</t>
    </r>
  </si>
  <si>
    <t>Skříně</t>
  </si>
  <si>
    <r>
      <t>Skříň vysoká v horní části skleněná dvířka v rámečku, ve spodní části plná dvířka. Rozměry š800 x h400 x v1900 mm. Korpus z laminované dřevotřísky tl. 18 mm olepený hranou ABS 0,5 mm technologií PUR, uzamykatelná horní dvířka sklo v rámečku z laminované dřevotřísky tl. 18 mm,ohraněná ze vnitř i venkovní strany hranou ABS 2,0 mm technologií PUR. Spodní uzamykatelná plná dvířka z laminované dřevotřísky tl. 18 mm ohraněná hranou ABS 2,0 mm technologií PUR. Záda bílý sololak. S 5ti policemi-třetí od spodu pevná pro uzamčení. Čtyři police přestavitelné, vrtáno průběžně. Sokl vysoký min. 100 mm, se stavitelnými nožičkami. Všechny ABS hrany lepeny vlhkoodolným lepením s odolností min. 130</t>
    </r>
    <r>
      <rPr>
        <vertAlign val="superscript"/>
        <sz val="8"/>
        <rFont val="Arial"/>
        <family val="2"/>
      </rPr>
      <t>o</t>
    </r>
    <r>
      <rPr>
        <sz val="8"/>
        <rFont val="Arial"/>
        <family val="2"/>
      </rPr>
      <t>C.</t>
    </r>
  </si>
  <si>
    <t>Akustický obklad</t>
  </si>
  <si>
    <r>
      <t>m</t>
    </r>
    <r>
      <rPr>
        <vertAlign val="superscript"/>
        <sz val="8"/>
        <rFont val="Arial CE"/>
        <family val="2"/>
      </rPr>
      <t>2</t>
    </r>
  </si>
  <si>
    <t>Štěrbinový rezonátor na bázi dřeva 100x60cm. Akustický panel na bázi dřeva o standardním rozměru 1000 x 600 mm, vrchní strana s drážkami, s podkladovou látkou.
Parametry rezonátoru:
kmitočet 125Hz - činitel pohltivosti 0,11
kmitočet 250Hz - činitel pohltivosti 0,44
kmitočet 500Hz - činitel pohltivosti 0,67
kmitočet 1000Hz - činitel pohltivosti 0,83
kmitočet 2000Hz - činitel pohltivosti 0,59
kmitočet 4000Hz - činitel pohltivosti 0,36                                                               Včetně lištování. Požadujeme certifikát na autorizovanou montáž panelů vydanou výrobcem panelů.</t>
  </si>
  <si>
    <t>Laboratoř chemie vybavení</t>
  </si>
  <si>
    <r>
      <t>Demonstrační učitelský stůl s rozměry š170xh70xv90 cm z jackelové konstrukce minimální rozměry v každém směru 40x20 mm s komaxitovou úpravou. Krytování rozvodů médií z laminované dřevotřísky tl. 18 mm s olepenými hranami ABS 0,5 mm technologií PUR. Desky vloženy do kovové konstrukce, chráněny ze všech čtyř stran. Pracovní deska s uzamykatelným výklopem pro médiat tl. min. 12 mm. Skříňka pro školní zdroj. Korpus a zásuvka z laminované dřevotřísky tl. 18 mm, olepené 0,5 mm ABS hranou technologií PUR, s uzamykatelnou zásuvkou pro školní zdroj s plynulou regulací 0-24V a ve spodní části s prostorem na pomůcky s uzamykatelnými dvířky. Čelo zásuvky a dvířka olepeny 2mm ABS hranou technologií PUR. Plynulá regulace napětí 0-24V pro střídavý a stejnosměrný proud s ukazatelem nastaveného napětí a odebíraného proudu. Samostatně zapínaný okruh pro učitelské pracoviště a samostatně zapínaný okruh pro žákovské pracoviště. Výstup chráněn jištěním. Ovládání zásuvek žáků. Plynový jednokohout, plynový kahan 2300W, s hadičkou, elektropanel kovový 1xSS, 1xST, 2x230V. Mycí stůl s rozměry š50xh70xv90 cm z jackelové konstrukce minimální rozměry v každém směru 40x20 mm s komaxitovou úpravou. Krytování rozvodů médií z laminované dřevotřísky tl. 18mm, s olepenými hranami ABS 0,5mm technologií PUR s uzamykatelnými dvířky, desky vloženy do kovových konstrukcí chráněny ze všech čtyř stran. Pracovní deska s přípravou pro spodní usazení dřezu a horní osazení baterie a ramínka. Pracovní deska tl. min. 12 mm s černým jádrem, s oboustranným dekorem, který nesmí být jednobarevný,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 Dřez kameninový bílý 45x45cm, výtoková armatura nerez vysoká s nátrubkem, baterie páková stojánková vysoká, včetně zapojení. Požadujeme hrany pracovních desek ve tvaru bombátka. Všechny ABS hrany lepeny vlhkoodolným lepením s odolností min. 130</t>
    </r>
    <r>
      <rPr>
        <vertAlign val="superscript"/>
        <sz val="8"/>
        <rFont val="Arial"/>
        <family val="2"/>
      </rPr>
      <t>o</t>
    </r>
    <r>
      <rPr>
        <sz val="8"/>
        <rFont val="Arial"/>
        <family val="2"/>
      </rPr>
      <t>C.</t>
    </r>
  </si>
  <si>
    <t>Laboratorní stoly studentů</t>
  </si>
  <si>
    <r>
      <t>Laboratorní stůl žákovský oboustranný s rozměry š160xh140xv90 cm z jackelové konstrukce minimální rozměry v každém směru 40x20 mm s komaxitovou úpravou. Celé boky a krytování rozvodů médií z laminované dřevotřísky tl. 18mm s olepenými hranami ABS 0,5mm technologií PUR jsou vložené do uzavřené kovové konstrukce chráněné desky ze všech čtyř stran. Pracovní deska tl. min. 12 mm požadujeme s hranou ve tvaru bombátka, nesmí být rovné, s černým jádrem, s oboustranným dekorem, který nesmí být jednobarevný,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 Čtyři zásuvky pod pracovní desku s rozměry š78xv15 cm. Celá zásuvka je z laminované dřevotřísky tl. 1 mm s olepenými 0,5 mm ABS hranami technologií PUR, čelo zásuvky z laminované dřevotřísky tl. 18 mm s olepenými 2 mm ABS hranami technologií PUR. Dvě skříňky s dvířky. Rozměr š500 mm. Korpus z laminované dřevotřísky tl. 18 mm, olepené 0,5 mm ABS hranou technologií PUR. Dvě police přestavitelné, vrtáno průběžně po celé výšce skříňky. Dvířka olepené 2mm ABS hranou technologií PUR. Dva celokovové sloupy požadujeme celé kovové, včetně výplní ve tvaru lichoběžníku, nemí být pravoůhlé, min. rozměry š11,5xh28xv34 cm z jackelové minimální rozměry v každém směru 40x20 mm a plechové konstrukce s komaxitovou úpravou. V každém sloupu dvě zásuvky 230V, dva páry zdířek SS, ST, dva plyn. kohouty, dva plynové kahany s hadicemi,  jmenovitý tepelný výkon 1300W. Police, jackelové konstrukce minimální rozměr v každém směru 40x20 mm s komaxitovou úpravou, police kompakt rezistant tl. 12 mm s hranou ve tvaru bombátka. Součástí stolu dva dřezy 14x14 cm, armatura vysoká se dvěma vývody a dvěma kohouty na vodu z nerez materiálu s povrchovou úpravou,  se dvěmi nátrubky pr. 8 mm pro napojení chladiče nebo vývěvy. Zapojení. Všechny ABS hrany lepeny vlhkoodolným lepením s odolností min. 130</t>
    </r>
    <r>
      <rPr>
        <vertAlign val="superscript"/>
        <sz val="8"/>
        <rFont val="Arial"/>
        <family val="2"/>
      </rPr>
      <t>o</t>
    </r>
    <r>
      <rPr>
        <sz val="8"/>
        <rFont val="Arial"/>
        <family val="2"/>
      </rPr>
      <t xml:space="preserve">C.
</t>
    </r>
  </si>
  <si>
    <t>Mycí stoly studentů</t>
  </si>
  <si>
    <r>
      <t>Žákovský laboratorní mycí stůl s rozměry š50xh140xv90 cm z jackelové konstrukce s minimálními rozměry v každém směru 40x20 mm s komaxitovou úpravou. Krytování rozvodů médií z laminované dřevotřísky tl. 18 mm vložené do uzavřené kovové konstrukce chráněné ze všech čtyř stran s olepenými hranami ABS 0,5 mm technologií PUR. Pracovní deska tl. min. 12 mm, s černým jádrem, s oboustranným dekorem, který nesmí být jednobarevný,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 Dva dřezy kameninové bílé 45x45 cm osazen ze spodu pracovní desky, dvě baterie stojánkové vysoké. Zapojení. Všechny ABS hrany lepeny vlhkoodolným lepením s odolností min. 130</t>
    </r>
    <r>
      <rPr>
        <vertAlign val="superscript"/>
        <sz val="8"/>
        <rFont val="Arial"/>
        <family val="2"/>
      </rPr>
      <t>o</t>
    </r>
    <r>
      <rPr>
        <sz val="8"/>
        <rFont val="Arial"/>
        <family val="2"/>
      </rPr>
      <t>C.</t>
    </r>
  </si>
  <si>
    <t>Židle učitele</t>
  </si>
  <si>
    <t xml:space="preserve">Polyuretanová židle, nastavitelný úhel opěráku, nastavitelná výška opěráku a hloubka sedáku, plynový píst, cena bez područek, výška sedáku 40 - 53 cm
</t>
  </si>
  <si>
    <t>Židle studentů</t>
  </si>
  <si>
    <t xml:space="preserve">Židle do laboratoří, barva kovu bílá, výška sedáku 55-65cm, sedák kulatý dřevo, otočný na šroubu výškově stavitalná.
</t>
  </si>
  <si>
    <t>Stůl na váhy</t>
  </si>
  <si>
    <r>
      <t>Stůl na váhy s rozměry š160xh50xv90 cm z jackelové konstrukce s minimálními rozměry v každém směru 40x20 mm s komaxitovou úpravou. Pracovní deska s pracovní deskou tl. min. 12 mm, hrana ve tvaru bombátka, s černým jádrem, s oboustranným dekorem, který nesmí být jednobarevný,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 Všechny ABS hrany lepeny vlhkoodolným lepením s odolností min. 130</t>
    </r>
    <r>
      <rPr>
        <vertAlign val="superscript"/>
        <sz val="8"/>
        <rFont val="Arial"/>
        <family val="2"/>
      </rPr>
      <t>o</t>
    </r>
    <r>
      <rPr>
        <sz val="8"/>
        <rFont val="Arial"/>
        <family val="2"/>
      </rPr>
      <t xml:space="preserve">C.
</t>
    </r>
  </si>
  <si>
    <t>Mycí kout</t>
  </si>
  <si>
    <r>
      <t>Dřezová skříňka do sestavy, s přípravou pro osazení umyvadla, pracovní deska tl. min. 12 mm, hrany ve tvaru bombátka, s černým jádrem, s oboustranným dekorem, který nesmí být jednobarevný,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 Rozměry š60xh60xv90 cm. Korpus z laminované dřevotřísky tl. 18 mm, korpus olepený hranou ABS 0,5 mm technologií PUR, dvířka z laminované dřevotřísky tl. 18 mm ohraněná hranou ABS 2,0 mm technologií PUR. Záda bílý sololak. Sokl vysoký 100 mm, se stavitelnými nožičkami. Umyvadlo zápustné, páková baterie otočná, oční sprcha na obě oči, ohřívač vody tlakový, 10l. Skříňka do sestavy, pro myčku, pracovní deska kompakt rezistant. Rozměry š60xh60xv90 cm. Korpus z laminované dřevotřísky tl. 18 mm, korpus olepený hranou ABS 0,5 mm technologií  PUR, dvířka z laminované dřevotřísky tl. 18 mm ohraněná hranou ABS 2,0 mm technologií PUR. Pracovní deska tl. min. 12 mm s  hranou ve tvaru bombátka, s černým jádrem, s oboustranným dekorem, který nesmí být jednobarevný,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 Včetně zapojení. Všechny ABS hrany lepeny vlhkoodolným lepením s odolností min. 130</t>
    </r>
    <r>
      <rPr>
        <vertAlign val="superscript"/>
        <sz val="8"/>
        <rFont val="Arial"/>
        <family val="2"/>
      </rPr>
      <t>o</t>
    </r>
    <r>
      <rPr>
        <sz val="8"/>
        <rFont val="Arial"/>
        <family val="2"/>
      </rPr>
      <t xml:space="preserve">C.
</t>
    </r>
  </si>
  <si>
    <t>Myčka</t>
  </si>
  <si>
    <t>Energetická třída A+++
Počet sad 10
Spotřeba el. Energie 0,66 kWh/cyklus
Spotřeba vody 9,5 l/cyklus
Hlučnost 43 dB
Výška 81,5 cm
Šířka 44,8 cm
Hloubka 55 cm
Výška pro vestavbu 81,5 cm
Šířka pro vestavbu 45 cm
Hloubka pro vestavbu 55 cm                                                                            Systém košů
Příborová zásuvka 
XXL mycí koše s madlem
3 výškově nstavitelné polohy horního koše díky systému RackMatic
3 sklopné přihrádky v horním koši
4 sklopné řady trnů na talíře v dolním koši
Horní koš s odkládací přihrádkou na malé hrnečky
Spodní koš s odkládací plochou a držákem na skleničky</t>
  </si>
  <si>
    <t>Skříně A</t>
  </si>
  <si>
    <r>
      <t>Skříň vysoká v horní části skleněná dvířka v rámečku, ve spodní části plná dvířka. Rozměry š80x h50xv190 cm. Korpus z laminované dřevotřísky tl. 18 mm olepený hranou ABS 0,5 mm technologií PUR, uzamykatelná horní dvířka sklo v rámečku z laminované dřevotřísky tl. 18 mm, ohraněná ze vnitř i venkovní strany hranou ABS 2,0 mm technologií PUR. Spodní uzamykatelná plná dvířka z laminované dřevotřísky tl. 18 mm ohraněná hranou ABS 2,0 mm technologií PUR. Záda bílý sololak. S 5ti policemi-třetí od spodu pevná pro uzamčení. Čtyři police přestavitelné, vrtáno průběžně. Sokl vysoký 100 mm, se stavitelnými nožičkami. Všechny ABS hrany lepeny vlhkoodolným lepením s odolností min. 130</t>
    </r>
    <r>
      <rPr>
        <vertAlign val="superscript"/>
        <sz val="8"/>
        <rFont val="Arial"/>
        <family val="2"/>
      </rPr>
      <t>o</t>
    </r>
    <r>
      <rPr>
        <sz val="8"/>
        <rFont val="Arial"/>
        <family val="2"/>
      </rPr>
      <t xml:space="preserve">C.                     </t>
    </r>
  </si>
  <si>
    <t>Skříň B</t>
  </si>
  <si>
    <t xml:space="preserve">Skříň vysoká se čtvery plnými dvířky. Rozměry š80xh50x v190cm. Korpus z laminované dřevotřísky tl. 18 mm, korpus olepený hranou ABS 0,5 mm technologií PUR, uzamykatelná horní i spodní dvířka z laminované dřevotřísky tl. 18 mm ohraněná hranou ABS 2,0 mm technologií PUR. Záda bílý sololak. S 5ti policemi-třetí od spodu pevná pro uzamčení. Čtyři police přestavitelné-třetí od spodu pevná pro uzamčení, vrtáno průběžně. Sokl vysoký 100 mm, se stavitelnými nožičkami. </t>
  </si>
  <si>
    <t>Interaktivní LCD panel 86"</t>
  </si>
  <si>
    <t>LCD panel s min. úhlopříčkou 86“, šasi z ušlechtilých kovů. Interaktivita pomocí prstu až 20 dotyků. Ochranné sklo LCD panelu s tvrdostí 7H na Mohsově stupnici (tvrdost křemene). Nativní rozlišení 4K (3840x2160), poměr stran 16:9. Svítivost min. 350 cd/m², kontrastní poměr min. 1200:1, kontrastní poměr dynamický min. 4000:1, doba odezvy 8 ms. Stereo reproduktory 2x 16 W. Připraveno pro montáž VESA 800x600 mm. Příslušenství: 3x pasivní pero, dálkové ovládání, ovladače na CD. Maximální spotřeba 500 W. Životnost 50 000 hodin. Konektivita: možnost připojit chytré zařízení (Ad-hoc/infrastruktura), Vstup: 3x HDMI 2.0, 1x VGA, 1x audio 3,5 mm. Výstup: 1x HDMI, 1x Audio RCA L&amp;R, 1x audio 3,5 mm. Ovládání interaktivity pro dva HDMI vstupy bez nutnosti přepojování USB kabelu. Ovládání: 6x USB-A, z toho 2x USB na čelní straně LCD panelu, 1x RS-232, 1x RJ-45. Vestavěný operační systém min. Android 7.0, možnost rozšíření o modulový PC min. i7. Kompatibilní s Windows, MacOS, ChromeOS. Filtr modrého světla dle certifikace TÜV. Ikona pro rychlý přístup k digitálnímu úložišti Microsoft OneDrive pro snadné sdílení. Ikona pro generování QR kódu pro rychlé připojení mobilních zařízení. Ikona pro rychlou práci s připojeným vizualizérem. Zapojení žáků do výuky – vestavěné hlasování, vyvolávání a posílání odpovědí žáků. Pro snadnou tvorbu výukových materiálů předpřipravené v anotačním prostředí 2D a 3D obrazce s možností uložení, možnost nahrání vlastního pozadí. Wi-Fi a Bluetooth modul, duální frekvence 2.4/5Ghz, min. Bluetooth 4.0 pro ovládání a přenos souborů, rychlost až 433.5 Mbps</t>
  </si>
  <si>
    <t>Tabule</t>
  </si>
  <si>
    <t xml:space="preserve">Ocelový rám pro uchycení LCD 86" a křídel ke zvedacímu systému PYLON AL. Součástí odkládací polička AL PY 107 cm. Křídla k LCD panelu, rozměr cca 100x120 cm (dle velikosti LCD), cena za 2 ks. Magnetická křídla s vysoce odolným keramickým povrchem nejvyšší kvality pro popis fixem nebo křídou. Doplňkové závaží do zvedacího systému PYLON AL určené pro LCD panel 86" a křídla. Zvedací systém, kvalitní hliníková konstrukce, výška sloupů 290 cm. Elegantní moderní pylonové sloupy ze stříbrného eloxovaného hliníku.Vysoký komfort, tichý a hladký posuv tabule a minimální údržba. Rozšiřující modul pro IFPD Optoma OP651RKe, OP751RKe, OP861RK. Dvoupásmové zařízení 2.4/5 GHz, 802.11 a/b/g/n/ac, Bluetooth 4.0. Tuto položku je nezbytné objednat k jakékoliv verzi LCD panelu!
</t>
  </si>
  <si>
    <t>Instalace interaktivní sestavy</t>
  </si>
  <si>
    <t>Instalace interaktivní sestavy, kabeláž.</t>
  </si>
  <si>
    <t>Věšáková stěna</t>
  </si>
  <si>
    <r>
      <t>Věšáková stěna s deseti háčky, rozměr š1000 x v1800  mm, z laminované dřevotřísky tl. 18 mm, olepené 2 mm ABS hranou technologií PUR. Všechny ABS hrany lepeny vlhkoodolným lepením s odolností min. 130</t>
    </r>
    <r>
      <rPr>
        <vertAlign val="superscript"/>
        <sz val="8"/>
        <rFont val="Arial"/>
        <family val="2"/>
      </rPr>
      <t>o</t>
    </r>
    <r>
      <rPr>
        <sz val="8"/>
        <rFont val="Arial"/>
        <family val="2"/>
      </rPr>
      <t>C.</t>
    </r>
  </si>
  <si>
    <t>Stavební práce</t>
  </si>
  <si>
    <t>Díl:</t>
  </si>
  <si>
    <t>Odsekání obkladů</t>
  </si>
  <si>
    <t>Obklad keramický</t>
  </si>
  <si>
    <t>Dlažba včetně pokládky po rýhách</t>
  </si>
  <si>
    <t xml:space="preserve">Akustický podhled s rastrem 600 x 600 mm. Požadujeme  vynikající absorpci zvuku ve frekvencích od 250Hz a zároveň zajištění vysoké absorpce nízkých frekvencí. Minimální tloušťka panelu 40mm, panely musí být snadno vyjímatelné. Parametry rezonátoru: kmitočet 125Hz - činitel pohltivosti 0,6, kmitočet 250Hz - činitel pohltivosti 0,95, kmitočet 500Hz - činitel pohltivosti 1, kmitočet 1000Hz - činitel pohltivosti 1, kmitočet 2000Hz - činitel pohltivosti 1, kmitočet 4000Hz - činitel pohltivosti 1. </t>
  </si>
  <si>
    <t>Demontáž stávajícího vybavení nábytek, rozvody, svítidla, tabule a s tím související vybavení místností.</t>
  </si>
  <si>
    <t>Malba</t>
  </si>
  <si>
    <t>Likvidace odpadu na skládce vč. Skládkovného</t>
  </si>
  <si>
    <t>Mimostaveništní doprava</t>
  </si>
  <si>
    <t>Zařízení silnoproudé elektrotechniky</t>
  </si>
  <si>
    <t xml:space="preserve">celkem (Kč)  </t>
  </si>
  <si>
    <t>Elektromontáže</t>
  </si>
  <si>
    <t xml:space="preserve">Trubka ohebná do podlahy,  pr.25 mm </t>
  </si>
  <si>
    <t>m</t>
  </si>
  <si>
    <t>Trubka zemní ohebná KOPOFLEX 50 červená</t>
  </si>
  <si>
    <t xml:space="preserve">Lišta vkládací z PVC LHD 40x20 </t>
  </si>
  <si>
    <t xml:space="preserve">Lišta vkládací z PVC  LH 100x40 </t>
  </si>
  <si>
    <t>Rozvodnice plastová IP40 COMBI-24N</t>
  </si>
  <si>
    <t>kus</t>
  </si>
  <si>
    <t xml:space="preserve">Ukončení vodičů v rozvaděči + zapojení do 6 mm2 </t>
  </si>
  <si>
    <t>Jistič vzduch.1pólový do 25A IJV-IJM-P1</t>
  </si>
  <si>
    <t>Proudový chránič OLI-25B-3N-030AC</t>
  </si>
  <si>
    <t>Instalační stykač 230V/25A</t>
  </si>
  <si>
    <t>Skříň s nouzovým tlačítkem stop</t>
  </si>
  <si>
    <t>Vypínač 40/3 40A</t>
  </si>
  <si>
    <t>Zámek s 2 klíči</t>
  </si>
  <si>
    <t>Zásuvka 230V</t>
  </si>
  <si>
    <t>Dvouvypínač bílý řad 5</t>
  </si>
  <si>
    <t>Vypínač</t>
  </si>
  <si>
    <t>Svítidlo LED panel 600x600mm zápustné do rastru, nanoprisma LED 840, driver 900mA</t>
  </si>
  <si>
    <t>asymetrický reflektor,1200mm, přisazené/závěsné, LED 830 LED, SELV 1050mA</t>
  </si>
  <si>
    <t xml:space="preserve">Ukončení celoplast. kabelů zákl./pás.do 5x4 mm2 </t>
  </si>
  <si>
    <t xml:space="preserve">Montáž rozvodnic do váhy 20 kg </t>
  </si>
  <si>
    <t>Krabice s víčkem s nehořlavou podložkou</t>
  </si>
  <si>
    <t xml:space="preserve">Krabice </t>
  </si>
  <si>
    <t xml:space="preserve">Kabel silový s Cu jádrem 750V CYSY 2 Ox 1,5 mm2 </t>
  </si>
  <si>
    <t xml:space="preserve">Kabel silový s Cu jádrem 750V CYSY 3 J x 1,5 mm2 </t>
  </si>
  <si>
    <t xml:space="preserve">Kabel silový s Cu jádrem 750V CYKY 3 J x 2,5 mm2 </t>
  </si>
  <si>
    <t>Kabel H05VV-F 5Gx2,5 bílý</t>
  </si>
  <si>
    <t>Práce - zapojení přístrojů a instalace, včetně demontážmích prací</t>
  </si>
  <si>
    <t>hod</t>
  </si>
  <si>
    <t xml:space="preserve">Vypnutí vedení a zajištění tabulkou proti zapnutí </t>
  </si>
  <si>
    <t xml:space="preserve">Sfázování žilových kabelů a vedení s prozvoněním </t>
  </si>
  <si>
    <t>Pomocný materiál</t>
  </si>
  <si>
    <t>Revize</t>
  </si>
  <si>
    <t>Rýhy v betonu</t>
  </si>
  <si>
    <t>Režijní náklady spojené s realizací</t>
  </si>
  <si>
    <t>M21 Elektromontáže</t>
  </si>
  <si>
    <t>Montáž sdělovací tech.</t>
  </si>
  <si>
    <t>Instalační kabel UTP CAT-drát 4x2-Cu,AWg24měděný vodič</t>
  </si>
  <si>
    <t>Drobný instalační materiál, propojovací kabeláž, konektory</t>
  </si>
  <si>
    <t>Zapojení techniky</t>
  </si>
  <si>
    <t>M22 Montáž sdělovací tech.</t>
  </si>
  <si>
    <t>Stavební díl</t>
  </si>
  <si>
    <t>Dodávka</t>
  </si>
  <si>
    <t>Montáž</t>
  </si>
  <si>
    <t>HZS</t>
  </si>
  <si>
    <t>Montáž sdělovacích technik</t>
  </si>
  <si>
    <t>Zařízení vodoinstalace</t>
  </si>
  <si>
    <t>Vodoinstalace</t>
  </si>
  <si>
    <t>Potrubí do pr. 20mm studená voda</t>
  </si>
  <si>
    <t>Potrubí do pr. 20mm teplá voda</t>
  </si>
  <si>
    <t>Tepelná izolace</t>
  </si>
  <si>
    <t>Kulový kohout rohový</t>
  </si>
  <si>
    <t>Kohout</t>
  </si>
  <si>
    <t>Napojení na stávající rozvody vody plast DN20</t>
  </si>
  <si>
    <t>soub</t>
  </si>
  <si>
    <t>Zkoušky tlakové+proplach a dezinfekce</t>
  </si>
  <si>
    <t>Vypuštění a napuštění systému rozvodů vody</t>
  </si>
  <si>
    <t>Demontáž armatur (závitových-uzavírací)do DN20</t>
  </si>
  <si>
    <t>Montáž stojánkové pákové baterie a armatur</t>
  </si>
  <si>
    <t>Stavební přípomoc - drážky pro rozvody vody podlaha a  stěny</t>
  </si>
  <si>
    <t>Vyspravení stěn maltou MVC</t>
  </si>
  <si>
    <t>Vyspravení podlahy betonem</t>
  </si>
  <si>
    <t>Kanalizace</t>
  </si>
  <si>
    <t>Demontáž vodovodního potrubí,včetně izolace a likvidace materiáludo Ø50</t>
  </si>
  <si>
    <t>Demontáž kanalizačního potrubí PPs do DN50</t>
  </si>
  <si>
    <t>Demontáž plastového sifonu dřez,umyvadlo</t>
  </si>
  <si>
    <t>Montáž dřezů a zápachové uzávěrky</t>
  </si>
  <si>
    <t>Kanalizační potrubí PPs do DN50</t>
  </si>
  <si>
    <t>Zařízení plynofikace</t>
  </si>
  <si>
    <t>Plynofikace</t>
  </si>
  <si>
    <t>Potrubí po stěnách měděné, plynovodní spojované lisováním DN 20, v podlaze nerez (potrubí dle ČSN420142,420152) (materiál, montáž, závěsy)</t>
  </si>
  <si>
    <t>Kulový kohout plynový</t>
  </si>
  <si>
    <t>Zkoušky plynovodního potrubí</t>
  </si>
  <si>
    <t>Stavební přípomoc - drážky pro plynofikaci</t>
  </si>
  <si>
    <t>Demontáž potrubí</t>
  </si>
  <si>
    <t>Učebna vybavení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</si>
</sst>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16">
    <font>
      <sz val="11"/>
      <color theme="1"/>
      <name val="Calibri"/>
      <family val="2"/>
      <scheme val="minor"/>
    </font>
    <font>
      <sz val="10"/>
      <name val="Arial"/>
      <family val="2"/>
    </font>
    <font>
      <sz val="10"/>
      <name val="Arial CE"/>
      <family val="2"/>
    </font>
    <font>
      <b/>
      <u val="single"/>
      <sz val="12"/>
      <name val="Arial CE"/>
      <family val="2"/>
    </font>
    <font>
      <u val="single"/>
      <sz val="10"/>
      <name val="Arial CE"/>
      <family val="2"/>
    </font>
    <font>
      <b/>
      <i/>
      <sz val="10"/>
      <name val="Arial CE"/>
      <family val="2"/>
    </font>
    <font>
      <sz val="9"/>
      <name val="Arial CE"/>
      <family val="2"/>
    </font>
    <font>
      <b/>
      <sz val="9"/>
      <name val="Arial CE"/>
      <family val="2"/>
    </font>
    <font>
      <sz val="8"/>
      <name val="Arial CE"/>
      <family val="2"/>
    </font>
    <font>
      <sz val="8"/>
      <name val="Arial"/>
      <family val="2"/>
    </font>
    <font>
      <sz val="8"/>
      <color theme="1"/>
      <name val="Arial"/>
      <family val="2"/>
    </font>
    <font>
      <b/>
      <sz val="12"/>
      <name val="Arial CE"/>
      <family val="2"/>
    </font>
    <font>
      <b/>
      <sz val="10"/>
      <name val="Arial CE"/>
      <family val="2"/>
    </font>
    <font>
      <vertAlign val="superscript"/>
      <sz val="8"/>
      <name val="Arial"/>
      <family val="2"/>
    </font>
    <font>
      <b/>
      <sz val="11"/>
      <name val="Arial CE"/>
      <family val="2"/>
    </font>
    <font>
      <vertAlign val="superscript"/>
      <sz val="8"/>
      <name val="Arial CE"/>
      <family val="2"/>
    </font>
  </fonts>
  <fills count="4">
    <fill>
      <patternFill/>
    </fill>
    <fill>
      <patternFill patternType="gray125"/>
    </fill>
    <fill>
      <patternFill patternType="solid">
        <fgColor theme="8" tint="0.5999900102615356"/>
        <bgColor indexed="64"/>
      </patternFill>
    </fill>
    <fill>
      <patternFill patternType="solid">
        <fgColor rgb="FFB6DDE8"/>
        <bgColor indexed="64"/>
      </patternFill>
    </fill>
  </fills>
  <borders count="25">
    <border>
      <left/>
      <right/>
      <top/>
      <bottom/>
      <diagonal/>
    </border>
    <border>
      <left/>
      <right/>
      <top/>
      <bottom style="double"/>
    </border>
    <border>
      <left style="double"/>
      <right/>
      <top style="double"/>
      <bottom style="double"/>
    </border>
    <border>
      <left/>
      <right/>
      <top style="double"/>
      <bottom style="double"/>
    </border>
    <border>
      <left/>
      <right style="double"/>
      <top style="double"/>
      <bottom style="double"/>
    </border>
    <border>
      <left style="thin"/>
      <right style="thin"/>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
      <left style="thin"/>
      <right/>
      <top style="thin"/>
      <bottom style="thin"/>
    </border>
    <border>
      <left style="thin"/>
      <right style="thin"/>
      <top style="thin"/>
      <bottom/>
    </border>
    <border>
      <left style="thin"/>
      <right style="thin"/>
      <top/>
      <bottom/>
    </border>
    <border>
      <left style="thin"/>
      <right style="medium"/>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cellStyleXfs>
  <cellXfs count="150">
    <xf numFmtId="0" fontId="0" fillId="0" borderId="0" xfId="0"/>
    <xf numFmtId="0" fontId="2" fillId="0" borderId="0" xfId="20" applyFill="1">
      <alignment/>
      <protection/>
    </xf>
    <xf numFmtId="0" fontId="4" fillId="0" borderId="1" xfId="20" applyFont="1" applyFill="1" applyBorder="1" applyAlignment="1">
      <alignment horizontal="centerContinuous"/>
      <protection/>
    </xf>
    <xf numFmtId="0" fontId="4" fillId="0" borderId="0" xfId="20" applyFont="1" applyFill="1" applyAlignment="1">
      <alignment horizontal="centerContinuous"/>
      <protection/>
    </xf>
    <xf numFmtId="0" fontId="4" fillId="0" borderId="0" xfId="20" applyFont="1" applyFill="1" applyAlignment="1">
      <alignment horizontal="right"/>
      <protection/>
    </xf>
    <xf numFmtId="0" fontId="2" fillId="0" borderId="2" xfId="20" applyFont="1" applyFill="1" applyBorder="1" applyAlignment="1">
      <alignment horizontal="left"/>
      <protection/>
    </xf>
    <xf numFmtId="0" fontId="2" fillId="0" borderId="3" xfId="20" applyBorder="1">
      <alignment/>
      <protection/>
    </xf>
    <xf numFmtId="0" fontId="5" fillId="0" borderId="3" xfId="20" applyFont="1" applyFill="1" applyBorder="1" applyAlignment="1">
      <alignment vertical="center"/>
      <protection/>
    </xf>
    <xf numFmtId="0" fontId="5" fillId="0" borderId="3" xfId="20" applyFont="1" applyFill="1" applyBorder="1" applyAlignment="1">
      <alignment horizontal="right" vertical="center"/>
      <protection/>
    </xf>
    <xf numFmtId="0" fontId="5" fillId="0" borderId="4" xfId="20" applyFont="1" applyFill="1" applyBorder="1" applyAlignment="1">
      <alignment vertical="center"/>
      <protection/>
    </xf>
    <xf numFmtId="0" fontId="6" fillId="0" borderId="0" xfId="20" applyFont="1" applyFill="1">
      <alignment/>
      <protection/>
    </xf>
    <xf numFmtId="0" fontId="2" fillId="0" borderId="0" xfId="20" applyFont="1" applyFill="1">
      <alignment/>
      <protection/>
    </xf>
    <xf numFmtId="0" fontId="2" fillId="0" borderId="0" xfId="20" applyFill="1" applyAlignment="1">
      <alignment horizontal="right"/>
      <protection/>
    </xf>
    <xf numFmtId="49" fontId="7" fillId="0" borderId="5" xfId="20" applyNumberFormat="1" applyFont="1" applyFill="1" applyBorder="1">
      <alignment/>
      <protection/>
    </xf>
    <xf numFmtId="0" fontId="7" fillId="0" borderId="6" xfId="20" applyFont="1" applyFill="1" applyBorder="1" applyAlignment="1">
      <alignment horizontal="center"/>
      <protection/>
    </xf>
    <xf numFmtId="0" fontId="7" fillId="0" borderId="6" xfId="20" applyNumberFormat="1" applyFont="1" applyFill="1" applyBorder="1" applyAlignment="1">
      <alignment horizontal="center"/>
      <protection/>
    </xf>
    <xf numFmtId="0" fontId="7" fillId="0" borderId="6" xfId="20" applyFont="1" applyFill="1" applyBorder="1" applyAlignment="1">
      <alignment horizontal="center" wrapText="1"/>
      <protection/>
    </xf>
    <xf numFmtId="49" fontId="6" fillId="0" borderId="5" xfId="20" applyNumberFormat="1" applyFont="1" applyFill="1" applyBorder="1" applyAlignment="1">
      <alignment horizontal="center" vertical="center"/>
      <protection/>
    </xf>
    <xf numFmtId="0" fontId="8" fillId="0" borderId="6" xfId="20" applyFont="1" applyFill="1" applyBorder="1" applyAlignment="1">
      <alignment horizontal="left" vertical="top"/>
      <protection/>
    </xf>
    <xf numFmtId="49" fontId="8" fillId="0" borderId="5" xfId="20" applyNumberFormat="1" applyFont="1" applyFill="1" applyBorder="1" applyAlignment="1">
      <alignment horizontal="center" vertical="center" shrinkToFit="1"/>
      <protection/>
    </xf>
    <xf numFmtId="4" fontId="8" fillId="0" borderId="5" xfId="20" applyNumberFormat="1" applyFont="1" applyFill="1" applyBorder="1" applyAlignment="1">
      <alignment horizontal="center" vertical="center"/>
      <protection/>
    </xf>
    <xf numFmtId="4" fontId="8" fillId="0" borderId="5" xfId="20" applyNumberFormat="1" applyFont="1" applyFill="1" applyBorder="1" applyAlignment="1">
      <alignment horizontal="right"/>
      <protection/>
    </xf>
    <xf numFmtId="0" fontId="2" fillId="0" borderId="5" xfId="20" applyFont="1" applyFill="1" applyBorder="1" applyAlignment="1">
      <alignment horizontal="center"/>
      <protection/>
    </xf>
    <xf numFmtId="0" fontId="9" fillId="0" borderId="5" xfId="21" applyFont="1" applyBorder="1" applyAlignment="1" applyProtection="1">
      <alignment horizontal="left" vertical="center" wrapText="1"/>
      <protection locked="0"/>
    </xf>
    <xf numFmtId="0" fontId="10" fillId="0" borderId="5" xfId="21" applyFont="1" applyFill="1" applyBorder="1" applyAlignment="1">
      <alignment vertical="center" wrapText="1"/>
      <protection/>
    </xf>
    <xf numFmtId="0" fontId="2" fillId="0" borderId="0" xfId="21">
      <alignment/>
      <protection/>
    </xf>
    <xf numFmtId="0" fontId="2" fillId="0" borderId="0" xfId="21" applyBorder="1">
      <alignment/>
      <protection/>
    </xf>
    <xf numFmtId="0" fontId="11" fillId="0" borderId="0" xfId="21" applyFont="1">
      <alignment/>
      <protection/>
    </xf>
    <xf numFmtId="0" fontId="12" fillId="0" borderId="0" xfId="21" applyFont="1" applyFill="1" applyBorder="1">
      <alignment/>
      <protection/>
    </xf>
    <xf numFmtId="0" fontId="12" fillId="0" borderId="7" xfId="21" applyFont="1" applyFill="1" applyBorder="1">
      <alignment/>
      <protection/>
    </xf>
    <xf numFmtId="3" fontId="12" fillId="0" borderId="8" xfId="21" applyNumberFormat="1" applyFont="1" applyFill="1" applyBorder="1">
      <alignment/>
      <protection/>
    </xf>
    <xf numFmtId="44" fontId="12" fillId="0" borderId="9" xfId="21" applyNumberFormat="1" applyFont="1" applyFill="1" applyBorder="1">
      <alignment/>
      <protection/>
    </xf>
    <xf numFmtId="0" fontId="2" fillId="0" borderId="0" xfId="21" applyFill="1" applyBorder="1">
      <alignment/>
      <protection/>
    </xf>
    <xf numFmtId="0" fontId="12" fillId="0" borderId="10" xfId="21" applyFont="1" applyFill="1" applyBorder="1">
      <alignment/>
      <protection/>
    </xf>
    <xf numFmtId="0" fontId="12" fillId="0" borderId="0" xfId="21" applyFont="1" applyFill="1" applyBorder="1">
      <alignment/>
      <protection/>
    </xf>
    <xf numFmtId="44" fontId="12" fillId="0" borderId="11" xfId="21" applyNumberFormat="1" applyFont="1" applyFill="1" applyBorder="1">
      <alignment/>
      <protection/>
    </xf>
    <xf numFmtId="0" fontId="2" fillId="0" borderId="0" xfId="20">
      <alignment/>
      <protection/>
    </xf>
    <xf numFmtId="0" fontId="12" fillId="0" borderId="12" xfId="20" applyFont="1" applyBorder="1">
      <alignment/>
      <protection/>
    </xf>
    <xf numFmtId="0" fontId="12" fillId="0" borderId="13" xfId="20" applyFont="1" applyBorder="1">
      <alignment/>
      <protection/>
    </xf>
    <xf numFmtId="44" fontId="12" fillId="0" borderId="14" xfId="20" applyNumberFormat="1" applyFont="1" applyBorder="1">
      <alignment/>
      <protection/>
    </xf>
    <xf numFmtId="0" fontId="2" fillId="0" borderId="0" xfId="20" applyFill="1" applyAlignment="1">
      <alignment/>
      <protection/>
    </xf>
    <xf numFmtId="0" fontId="7" fillId="0" borderId="5" xfId="20" applyFont="1" applyFill="1" applyBorder="1" applyAlignment="1">
      <alignment horizontal="left"/>
      <protection/>
    </xf>
    <xf numFmtId="0" fontId="7" fillId="0" borderId="5" xfId="20" applyFont="1" applyFill="1" applyBorder="1" applyAlignment="1">
      <alignment horizontal="center"/>
      <protection/>
    </xf>
    <xf numFmtId="0" fontId="7" fillId="0" borderId="5" xfId="20" applyNumberFormat="1" applyFont="1" applyFill="1" applyBorder="1" applyAlignment="1">
      <alignment horizontal="center"/>
      <protection/>
    </xf>
    <xf numFmtId="0" fontId="7" fillId="0" borderId="5" xfId="20" applyFont="1" applyFill="1" applyBorder="1" applyAlignment="1">
      <alignment horizontal="center" wrapText="1"/>
      <protection/>
    </xf>
    <xf numFmtId="0" fontId="2" fillId="0" borderId="15" xfId="20" applyFont="1" applyBorder="1" applyAlignment="1">
      <alignment horizontal="center" vertical="center"/>
      <protection/>
    </xf>
    <xf numFmtId="4" fontId="8" fillId="0" borderId="5" xfId="20" applyNumberFormat="1" applyFont="1" applyFill="1" applyBorder="1" applyAlignment="1">
      <alignment horizontal="right" vertical="center"/>
      <protection/>
    </xf>
    <xf numFmtId="4" fontId="8" fillId="2" borderId="5" xfId="20" applyNumberFormat="1" applyFont="1" applyFill="1" applyBorder="1" applyAlignment="1">
      <alignment horizontal="right" vertical="center"/>
      <protection/>
    </xf>
    <xf numFmtId="4" fontId="8" fillId="0" borderId="5" xfId="20" applyNumberFormat="1" applyFont="1" applyFill="1" applyBorder="1" applyAlignment="1">
      <alignment vertical="center"/>
      <protection/>
    </xf>
    <xf numFmtId="0" fontId="9" fillId="0" borderId="5" xfId="21" applyFont="1" applyBorder="1" applyAlignment="1" applyProtection="1">
      <alignment horizontal="left" vertical="top" wrapText="1"/>
      <protection locked="0"/>
    </xf>
    <xf numFmtId="49" fontId="8" fillId="0" borderId="5" xfId="20" applyNumberFormat="1" applyFont="1" applyFill="1" applyBorder="1" applyAlignment="1">
      <alignment horizontal="center" shrinkToFit="1"/>
      <protection/>
    </xf>
    <xf numFmtId="4" fontId="8" fillId="0" borderId="5" xfId="20" applyNumberFormat="1" applyFont="1" applyFill="1" applyBorder="1">
      <alignment/>
      <protection/>
    </xf>
    <xf numFmtId="0" fontId="2" fillId="0" borderId="5" xfId="20" applyFont="1" applyFill="1" applyBorder="1" applyAlignment="1">
      <alignment horizontal="center" vertical="center"/>
      <protection/>
    </xf>
    <xf numFmtId="4" fontId="8" fillId="2" borderId="5" xfId="20" applyNumberFormat="1" applyFont="1" applyFill="1" applyBorder="1" applyAlignment="1">
      <alignment horizontal="right"/>
      <protection/>
    </xf>
    <xf numFmtId="0" fontId="9" fillId="0" borderId="5" xfId="21" applyFont="1" applyFill="1" applyBorder="1" applyAlignment="1" applyProtection="1">
      <alignment horizontal="left" vertical="center" wrapText="1"/>
      <protection locked="0"/>
    </xf>
    <xf numFmtId="0" fontId="12" fillId="0" borderId="5" xfId="20" applyFont="1" applyFill="1" applyBorder="1" applyAlignment="1">
      <alignment horizontal="center"/>
      <protection/>
    </xf>
    <xf numFmtId="0" fontId="14" fillId="0" borderId="5" xfId="20" applyFont="1" applyFill="1" applyBorder="1" applyAlignment="1">
      <alignment wrapText="1"/>
      <protection/>
    </xf>
    <xf numFmtId="0" fontId="2" fillId="0" borderId="0" xfId="20" applyFont="1" applyFill="1" applyBorder="1" applyAlignment="1">
      <alignment horizontal="center"/>
      <protection/>
    </xf>
    <xf numFmtId="0" fontId="9" fillId="0" borderId="0" xfId="21" applyFont="1" applyFill="1" applyBorder="1" applyAlignment="1" applyProtection="1">
      <alignment horizontal="left" vertical="center" wrapText="1"/>
      <protection locked="0"/>
    </xf>
    <xf numFmtId="0" fontId="9" fillId="0" borderId="0" xfId="21" applyFont="1" applyFill="1" applyBorder="1" applyAlignment="1" applyProtection="1">
      <alignment horizontal="left" vertical="top" wrapText="1"/>
      <protection locked="0"/>
    </xf>
    <xf numFmtId="49" fontId="8" fillId="0" borderId="0" xfId="20" applyNumberFormat="1" applyFont="1" applyFill="1" applyBorder="1" applyAlignment="1">
      <alignment horizontal="center" shrinkToFit="1"/>
      <protection/>
    </xf>
    <xf numFmtId="4" fontId="8" fillId="0" borderId="0" xfId="20" applyNumberFormat="1" applyFont="1" applyFill="1" applyBorder="1" applyAlignment="1">
      <alignment horizontal="right"/>
      <protection/>
    </xf>
    <xf numFmtId="4" fontId="8" fillId="0" borderId="0" xfId="20" applyNumberFormat="1" applyFont="1" applyFill="1" applyBorder="1">
      <alignment/>
      <protection/>
    </xf>
    <xf numFmtId="0" fontId="12" fillId="0" borderId="16" xfId="21" applyFont="1" applyFill="1" applyBorder="1">
      <alignment/>
      <protection/>
    </xf>
    <xf numFmtId="0" fontId="12" fillId="0" borderId="17" xfId="21" applyFont="1" applyFill="1" applyBorder="1">
      <alignment/>
      <protection/>
    </xf>
    <xf numFmtId="3" fontId="12" fillId="0" borderId="18" xfId="21" applyNumberFormat="1" applyFont="1" applyFill="1" applyBorder="1">
      <alignment/>
      <protection/>
    </xf>
    <xf numFmtId="3" fontId="12" fillId="0" borderId="19" xfId="21" applyNumberFormat="1" applyFont="1" applyFill="1" applyBorder="1">
      <alignment/>
      <protection/>
    </xf>
    <xf numFmtId="3" fontId="12" fillId="0" borderId="20" xfId="21" applyNumberFormat="1" applyFont="1" applyFill="1" applyBorder="1">
      <alignment/>
      <protection/>
    </xf>
    <xf numFmtId="0" fontId="9" fillId="0" borderId="5" xfId="21" applyFont="1" applyFill="1" applyBorder="1" applyAlignment="1" applyProtection="1">
      <alignment horizontal="left" vertical="top" wrapText="1"/>
      <protection locked="0"/>
    </xf>
    <xf numFmtId="0" fontId="9" fillId="0" borderId="5" xfId="21" applyFont="1" applyFill="1" applyBorder="1" applyAlignment="1" applyProtection="1">
      <alignment vertical="top" wrapText="1"/>
      <protection locked="0"/>
    </xf>
    <xf numFmtId="0" fontId="9" fillId="0" borderId="5" xfId="20" applyFont="1" applyFill="1" applyBorder="1" applyAlignment="1">
      <alignment vertical="top" wrapText="1"/>
      <protection/>
    </xf>
    <xf numFmtId="0" fontId="12" fillId="0" borderId="21" xfId="20" applyFont="1" applyFill="1" applyBorder="1">
      <alignment/>
      <protection/>
    </xf>
    <xf numFmtId="0" fontId="2" fillId="0" borderId="5" xfId="20" applyFill="1" applyBorder="1" applyAlignment="1">
      <alignment horizontal="center"/>
      <protection/>
    </xf>
    <xf numFmtId="0" fontId="2" fillId="0" borderId="5" xfId="20" applyNumberFormat="1" applyFill="1" applyBorder="1" applyAlignment="1">
      <alignment horizontal="right"/>
      <protection/>
    </xf>
    <xf numFmtId="0" fontId="2" fillId="0" borderId="5" xfId="20" applyNumberFormat="1" applyFill="1" applyBorder="1">
      <alignment/>
      <protection/>
    </xf>
    <xf numFmtId="0" fontId="2" fillId="0" borderId="5" xfId="20" applyFont="1" applyFill="1" applyBorder="1" applyAlignment="1">
      <alignment horizontal="center"/>
      <protection/>
    </xf>
    <xf numFmtId="0" fontId="9" fillId="0" borderId="21" xfId="21" applyFont="1" applyBorder="1" applyAlignment="1" applyProtection="1">
      <alignment horizontal="left" vertical="center" wrapText="1"/>
      <protection locked="0"/>
    </xf>
    <xf numFmtId="0" fontId="2" fillId="0" borderId="0" xfId="20" applyFont="1">
      <alignment/>
      <protection/>
    </xf>
    <xf numFmtId="4" fontId="8" fillId="3" borderId="5" xfId="20" applyNumberFormat="1" applyFont="1" applyFill="1" applyBorder="1" applyAlignment="1">
      <alignment horizontal="right"/>
      <protection/>
    </xf>
    <xf numFmtId="4" fontId="8" fillId="3" borderId="5" xfId="20" applyNumberFormat="1" applyFont="1" applyFill="1" applyBorder="1" applyAlignment="1">
      <alignment horizontal="right" vertical="center"/>
      <protection/>
    </xf>
    <xf numFmtId="0" fontId="2" fillId="0" borderId="0" xfId="20" applyFont="1" applyAlignment="1">
      <alignment vertical="center"/>
      <protection/>
    </xf>
    <xf numFmtId="0" fontId="2" fillId="0" borderId="0" xfId="20" applyAlignment="1">
      <alignment vertical="center"/>
      <protection/>
    </xf>
    <xf numFmtId="0" fontId="9" fillId="0" borderId="0" xfId="21" applyFont="1" applyBorder="1" applyAlignment="1" applyProtection="1">
      <alignment horizontal="left" vertical="center" wrapText="1"/>
      <protection locked="0"/>
    </xf>
    <xf numFmtId="0" fontId="12" fillId="0" borderId="22" xfId="20" applyFont="1" applyFill="1" applyBorder="1" applyAlignment="1">
      <alignment horizontal="center"/>
      <protection/>
    </xf>
    <xf numFmtId="0" fontId="12" fillId="0" borderId="23" xfId="20" applyFont="1" applyFill="1" applyBorder="1">
      <alignment/>
      <protection/>
    </xf>
    <xf numFmtId="0" fontId="2" fillId="0" borderId="23" xfId="20" applyFill="1" applyBorder="1" applyAlignment="1">
      <alignment horizontal="center"/>
      <protection/>
    </xf>
    <xf numFmtId="0" fontId="2" fillId="0" borderId="23" xfId="20" applyNumberFormat="1" applyFill="1" applyBorder="1" applyAlignment="1">
      <alignment horizontal="right"/>
      <protection/>
    </xf>
    <xf numFmtId="0" fontId="2" fillId="0" borderId="23" xfId="20" applyNumberFormat="1" applyFill="1" applyBorder="1">
      <alignment/>
      <protection/>
    </xf>
    <xf numFmtId="0" fontId="2" fillId="0" borderId="23" xfId="20" applyFont="1" applyFill="1" applyBorder="1" applyAlignment="1">
      <alignment horizontal="center"/>
      <protection/>
    </xf>
    <xf numFmtId="0" fontId="8" fillId="0" borderId="23" xfId="20" applyFont="1" applyFill="1" applyBorder="1" applyAlignment="1">
      <alignment wrapText="1"/>
      <protection/>
    </xf>
    <xf numFmtId="49" fontId="8" fillId="0" borderId="23" xfId="20" applyNumberFormat="1" applyFont="1" applyFill="1" applyBorder="1" applyAlignment="1">
      <alignment horizontal="center" shrinkToFit="1"/>
      <protection/>
    </xf>
    <xf numFmtId="4" fontId="8" fillId="0" borderId="23" xfId="20" applyNumberFormat="1" applyFont="1" applyFill="1" applyBorder="1" applyAlignment="1">
      <alignment horizontal="right"/>
      <protection/>
    </xf>
    <xf numFmtId="4" fontId="8" fillId="2" borderId="23" xfId="20" applyNumberFormat="1" applyFont="1" applyFill="1" applyBorder="1" applyAlignment="1">
      <alignment horizontal="right"/>
      <protection/>
    </xf>
    <xf numFmtId="4" fontId="8" fillId="0" borderId="23" xfId="20" applyNumberFormat="1" applyFont="1" applyFill="1" applyBorder="1">
      <alignment/>
      <protection/>
    </xf>
    <xf numFmtId="4" fontId="8" fillId="0" borderId="23" xfId="20" applyNumberFormat="1" applyFont="1" applyFill="1" applyBorder="1" applyAlignment="1">
      <alignment horizontal="right" vertical="center"/>
      <protection/>
    </xf>
    <xf numFmtId="4" fontId="8" fillId="2" borderId="23" xfId="20" applyNumberFormat="1" applyFont="1" applyFill="1" applyBorder="1" applyAlignment="1">
      <alignment horizontal="right" vertical="center"/>
      <protection/>
    </xf>
    <xf numFmtId="0" fontId="2" fillId="0" borderId="23" xfId="20" applyFont="1" applyFill="1" applyBorder="1" applyAlignment="1">
      <alignment horizontal="center" vertical="center"/>
      <protection/>
    </xf>
    <xf numFmtId="0" fontId="8" fillId="0" borderId="23" xfId="20" applyFont="1" applyFill="1" applyBorder="1" applyAlignment="1">
      <alignment vertical="center" wrapText="1"/>
      <protection/>
    </xf>
    <xf numFmtId="49" fontId="8" fillId="0" borderId="23" xfId="20" applyNumberFormat="1" applyFont="1" applyFill="1" applyBorder="1" applyAlignment="1">
      <alignment horizontal="center" vertical="center" shrinkToFit="1"/>
      <protection/>
    </xf>
    <xf numFmtId="4" fontId="8" fillId="0" borderId="23" xfId="20" applyNumberFormat="1" applyFont="1" applyFill="1" applyBorder="1" applyAlignment="1">
      <alignment vertical="center"/>
      <protection/>
    </xf>
    <xf numFmtId="0" fontId="2" fillId="0" borderId="15" xfId="20" applyFont="1" applyFill="1" applyBorder="1" applyAlignment="1">
      <alignment horizontal="center"/>
      <protection/>
    </xf>
    <xf numFmtId="0" fontId="5" fillId="0" borderId="15" xfId="20" applyFont="1" applyFill="1" applyBorder="1">
      <alignment/>
      <protection/>
    </xf>
    <xf numFmtId="0" fontId="2" fillId="0" borderId="15" xfId="20" applyFill="1" applyBorder="1" applyAlignment="1">
      <alignment horizontal="center"/>
      <protection/>
    </xf>
    <xf numFmtId="4" fontId="2" fillId="0" borderId="15" xfId="20" applyNumberFormat="1" applyFill="1" applyBorder="1" applyAlignment="1">
      <alignment horizontal="right"/>
      <protection/>
    </xf>
    <xf numFmtId="4" fontId="12" fillId="0" borderId="15" xfId="20" applyNumberFormat="1" applyFont="1" applyFill="1" applyBorder="1">
      <alignment/>
      <protection/>
    </xf>
    <xf numFmtId="0" fontId="12" fillId="0" borderId="23" xfId="20" applyFont="1" applyBorder="1" applyAlignment="1">
      <alignment horizontal="center"/>
      <protection/>
    </xf>
    <xf numFmtId="0" fontId="12" fillId="0" borderId="23" xfId="20" applyFont="1" applyBorder="1">
      <alignment/>
      <protection/>
    </xf>
    <xf numFmtId="0" fontId="2" fillId="0" borderId="23" xfId="20" applyBorder="1" applyAlignment="1">
      <alignment horizontal="center"/>
      <protection/>
    </xf>
    <xf numFmtId="0" fontId="2" fillId="0" borderId="23" xfId="20" applyFill="1" applyBorder="1" applyAlignment="1">
      <alignment horizontal="right"/>
      <protection/>
    </xf>
    <xf numFmtId="0" fontId="2" fillId="0" borderId="23" xfId="20" applyBorder="1" applyAlignment="1">
      <alignment horizontal="right"/>
      <protection/>
    </xf>
    <xf numFmtId="0" fontId="2" fillId="0" borderId="23" xfId="20" applyBorder="1">
      <alignment/>
      <protection/>
    </xf>
    <xf numFmtId="0" fontId="2" fillId="0" borderId="23" xfId="20" applyFont="1" applyBorder="1" applyAlignment="1">
      <alignment horizontal="center"/>
      <protection/>
    </xf>
    <xf numFmtId="0" fontId="8" fillId="0" borderId="23" xfId="20" applyFont="1" applyBorder="1" applyAlignment="1">
      <alignment horizontal="left" vertical="top" wrapText="1"/>
      <protection/>
    </xf>
    <xf numFmtId="49" fontId="8" fillId="0" borderId="23" xfId="20" applyNumberFormat="1" applyFont="1" applyBorder="1" applyAlignment="1">
      <alignment horizontal="center" shrinkToFit="1"/>
      <protection/>
    </xf>
    <xf numFmtId="4" fontId="8" fillId="3" borderId="23" xfId="20" applyNumberFormat="1" applyFont="1" applyFill="1" applyBorder="1" applyAlignment="1">
      <alignment horizontal="right"/>
      <protection/>
    </xf>
    <xf numFmtId="4" fontId="8" fillId="0" borderId="23" xfId="20" applyNumberFormat="1" applyFont="1" applyBorder="1">
      <alignment/>
      <protection/>
    </xf>
    <xf numFmtId="0" fontId="8" fillId="0" borderId="23" xfId="20" applyFont="1" applyBorder="1" applyAlignment="1">
      <alignment vertical="center" wrapText="1"/>
      <protection/>
    </xf>
    <xf numFmtId="0" fontId="8" fillId="0" borderId="23" xfId="20" applyFont="1" applyBorder="1" applyAlignment="1">
      <alignment vertical="top" wrapText="1"/>
      <protection/>
    </xf>
    <xf numFmtId="0" fontId="2" fillId="0" borderId="15" xfId="20" applyFont="1" applyBorder="1" applyAlignment="1">
      <alignment horizontal="center"/>
      <protection/>
    </xf>
    <xf numFmtId="0" fontId="5" fillId="0" borderId="15" xfId="20" applyFont="1" applyBorder="1">
      <alignment/>
      <protection/>
    </xf>
    <xf numFmtId="0" fontId="2" fillId="0" borderId="15" xfId="20" applyBorder="1" applyAlignment="1">
      <alignment horizontal="center"/>
      <protection/>
    </xf>
    <xf numFmtId="4" fontId="2" fillId="0" borderId="15" xfId="20" applyNumberFormat="1" applyBorder="1" applyAlignment="1">
      <alignment horizontal="right"/>
      <protection/>
    </xf>
    <xf numFmtId="4" fontId="12" fillId="0" borderId="15" xfId="20" applyNumberFormat="1" applyFont="1" applyBorder="1">
      <alignment/>
      <protection/>
    </xf>
    <xf numFmtId="0" fontId="2" fillId="0" borderId="0" xfId="20" applyFill="1" applyBorder="1" applyAlignment="1">
      <alignment horizontal="center"/>
      <protection/>
    </xf>
    <xf numFmtId="0" fontId="2" fillId="0" borderId="0" xfId="21" applyFill="1">
      <alignment/>
      <protection/>
    </xf>
    <xf numFmtId="0" fontId="12" fillId="0" borderId="18" xfId="21" applyFont="1" applyFill="1" applyBorder="1">
      <alignment/>
      <protection/>
    </xf>
    <xf numFmtId="0" fontId="12" fillId="0" borderId="19" xfId="21" applyFont="1" applyFill="1" applyBorder="1" applyAlignment="1">
      <alignment horizontal="center" vertical="center"/>
      <protection/>
    </xf>
    <xf numFmtId="0" fontId="12" fillId="0" borderId="20" xfId="21" applyFont="1" applyFill="1" applyBorder="1" applyAlignment="1">
      <alignment horizontal="center" vertical="center"/>
      <protection/>
    </xf>
    <xf numFmtId="0" fontId="6" fillId="0" borderId="0" xfId="21" applyFont="1" applyFill="1" applyBorder="1">
      <alignment/>
      <protection/>
    </xf>
    <xf numFmtId="3" fontId="2" fillId="0" borderId="11" xfId="21" applyNumberFormat="1" applyFont="1" applyFill="1" applyBorder="1">
      <alignment/>
      <protection/>
    </xf>
    <xf numFmtId="4" fontId="2" fillId="0" borderId="23" xfId="21" applyNumberFormat="1" applyFont="1" applyFill="1" applyBorder="1">
      <alignment/>
      <protection/>
    </xf>
    <xf numFmtId="4" fontId="2" fillId="0" borderId="24" xfId="21" applyNumberFormat="1" applyFont="1" applyFill="1" applyBorder="1">
      <alignment/>
      <protection/>
    </xf>
    <xf numFmtId="0" fontId="2" fillId="0" borderId="0" xfId="20" applyAlignment="1">
      <alignment horizontal="center"/>
      <protection/>
    </xf>
    <xf numFmtId="0" fontId="6" fillId="0" borderId="0" xfId="21" applyFont="1">
      <alignment/>
      <protection/>
    </xf>
    <xf numFmtId="3" fontId="2" fillId="0" borderId="11" xfId="21" applyNumberFormat="1" applyFont="1" applyBorder="1">
      <alignment/>
      <protection/>
    </xf>
    <xf numFmtId="4" fontId="2" fillId="0" borderId="23" xfId="21" applyNumberFormat="1" applyFont="1" applyBorder="1">
      <alignment/>
      <protection/>
    </xf>
    <xf numFmtId="4" fontId="2" fillId="0" borderId="24" xfId="21" applyNumberFormat="1" applyFont="1" applyBorder="1">
      <alignment/>
      <protection/>
    </xf>
    <xf numFmtId="4" fontId="12" fillId="0" borderId="19" xfId="21" applyNumberFormat="1" applyFont="1" applyFill="1" applyBorder="1">
      <alignment/>
      <protection/>
    </xf>
    <xf numFmtId="4" fontId="12" fillId="0" borderId="20" xfId="21" applyNumberFormat="1" applyFont="1" applyFill="1" applyBorder="1">
      <alignment/>
      <protection/>
    </xf>
    <xf numFmtId="0" fontId="12" fillId="0" borderId="5" xfId="20" applyFont="1" applyFill="1" applyBorder="1">
      <alignment/>
      <protection/>
    </xf>
    <xf numFmtId="0" fontId="9" fillId="0" borderId="5" xfId="21" applyFont="1" applyFill="1" applyBorder="1" applyAlignment="1" applyProtection="1">
      <alignment vertical="center" wrapText="1"/>
      <protection locked="0"/>
    </xf>
    <xf numFmtId="0" fontId="10" fillId="0" borderId="5" xfId="0" applyFont="1" applyBorder="1" applyAlignment="1">
      <alignment vertical="center" wrapText="1"/>
    </xf>
    <xf numFmtId="0" fontId="10" fillId="0" borderId="5" xfId="0" applyFont="1" applyBorder="1" applyAlignment="1">
      <alignment horizontal="left" vertical="center" wrapText="1"/>
    </xf>
    <xf numFmtId="0" fontId="4" fillId="0" borderId="0" xfId="20" applyFont="1" applyFill="1" applyBorder="1" applyAlignment="1">
      <alignment horizontal="centerContinuous"/>
      <protection/>
    </xf>
    <xf numFmtId="0" fontId="3" fillId="0" borderId="0" xfId="20" applyFont="1" applyAlignment="1">
      <alignment horizontal="center"/>
      <protection/>
    </xf>
    <xf numFmtId="0" fontId="9" fillId="0" borderId="5" xfId="21" applyFont="1" applyFill="1" applyBorder="1" applyAlignment="1" applyProtection="1">
      <alignment horizontal="left" vertical="center" wrapText="1"/>
      <protection locked="0"/>
    </xf>
    <xf numFmtId="0" fontId="9" fillId="0" borderId="5" xfId="21" applyFont="1" applyBorder="1" applyAlignment="1" applyProtection="1">
      <alignment horizontal="left" vertical="center" wrapText="1"/>
      <protection locked="0"/>
    </xf>
    <xf numFmtId="0" fontId="9" fillId="0" borderId="15" xfId="21" applyFont="1" applyBorder="1" applyAlignment="1" applyProtection="1">
      <alignment horizontal="left" vertical="center" wrapText="1"/>
      <protection locked="0"/>
    </xf>
    <xf numFmtId="0" fontId="10" fillId="0" borderId="5" xfId="21" applyFont="1" applyFill="1" applyBorder="1" applyAlignment="1">
      <alignment horizontal="left" vertical="center" wrapText="1"/>
      <protection/>
    </xf>
    <xf numFmtId="0" fontId="9" fillId="0" borderId="5" xfId="21" applyFont="1" applyFill="1" applyBorder="1" applyAlignment="1" applyProtection="1">
      <alignment horizontal="left" vertical="top" wrapText="1"/>
      <protection locked="0"/>
    </xf>
  </cellXfs>
  <cellStyles count="8">
    <cellStyle name="Normal" xfId="0"/>
    <cellStyle name="Percent" xfId="15"/>
    <cellStyle name="Currency" xfId="16"/>
    <cellStyle name="Currency [0]" xfId="17"/>
    <cellStyle name="Comma" xfId="18"/>
    <cellStyle name="Comma [0]" xfId="19"/>
    <cellStyle name="normální_POL.XLS"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ropbox\sdileny%20Gabina\Ve&#345;ejn&#233;%20zak&#225;zky\Chemie\Slep&#253;%20rozpo&#269;et%20%20zak&#225;zk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lková cena"/>
      <sheetName val="Přípravna chemie vybavení"/>
      <sheetName val="Učebna chemie vybavení"/>
      <sheetName val="Laboratoř chemie vybavení"/>
      <sheetName val="Stavební část"/>
      <sheetName val="Položky_elektro"/>
      <sheetName val="Položky_voda"/>
      <sheetName val="Položky plynofikace"/>
    </sheetNames>
    <sheetDataSet>
      <sheetData sheetId="0"/>
      <sheetData sheetId="1">
        <row r="25">
          <cell r="G25">
            <v>0</v>
          </cell>
        </row>
      </sheetData>
      <sheetData sheetId="2">
        <row r="19">
          <cell r="G19">
            <v>0</v>
          </cell>
        </row>
      </sheetData>
      <sheetData sheetId="3">
        <row r="41">
          <cell r="G41">
            <v>0</v>
          </cell>
        </row>
      </sheetData>
      <sheetData sheetId="4">
        <row r="18">
          <cell r="F18">
            <v>0</v>
          </cell>
        </row>
      </sheetData>
      <sheetData sheetId="5">
        <row r="50">
          <cell r="F50">
            <v>0</v>
          </cell>
        </row>
      </sheetData>
      <sheetData sheetId="6">
        <row r="29">
          <cell r="F29">
            <v>0</v>
          </cell>
        </row>
      </sheetData>
      <sheetData sheetId="7">
        <row r="16">
          <cell r="F16">
            <v>0</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topLeftCell="A1">
      <selection activeCell="A1" sqref="A1:E17"/>
    </sheetView>
  </sheetViews>
  <sheetFormatPr defaultColWidth="9.140625" defaultRowHeight="15"/>
  <cols>
    <col min="2" max="2" width="23.140625" style="0" customWidth="1"/>
    <col min="3" max="3" width="12.140625" style="0" customWidth="1"/>
    <col min="4" max="4" width="10.8515625" style="0" customWidth="1"/>
    <col min="5" max="5" width="18.421875" style="0" customWidth="1"/>
  </cols>
  <sheetData>
    <row r="1" spans="1:5" ht="15.75">
      <c r="A1" s="144" t="s">
        <v>0</v>
      </c>
      <c r="B1" s="144"/>
      <c r="C1" s="144"/>
      <c r="D1" s="144"/>
      <c r="E1" s="144"/>
    </row>
    <row r="2" spans="1:5" ht="15.75" thickBot="1">
      <c r="A2" s="1"/>
      <c r="B2" s="2"/>
      <c r="C2" s="3"/>
      <c r="D2" s="4"/>
      <c r="E2" s="3"/>
    </row>
    <row r="3" spans="1:5" ht="16.5" thickBot="1" thickTop="1">
      <c r="A3" s="5" t="s">
        <v>1</v>
      </c>
      <c r="B3" s="6"/>
      <c r="C3" s="7"/>
      <c r="D3" s="8"/>
      <c r="E3" s="9"/>
    </row>
    <row r="4" spans="1:5" ht="15.75" thickTop="1">
      <c r="A4" s="10"/>
      <c r="B4" s="11"/>
      <c r="C4" s="1"/>
      <c r="D4" s="12"/>
      <c r="E4" s="1"/>
    </row>
    <row r="5" spans="1:5" ht="15">
      <c r="A5" s="13" t="s">
        <v>2</v>
      </c>
      <c r="B5" s="14" t="s">
        <v>3</v>
      </c>
      <c r="C5" s="14" t="s">
        <v>4</v>
      </c>
      <c r="D5" s="15" t="s">
        <v>5</v>
      </c>
      <c r="E5" s="16" t="s">
        <v>6</v>
      </c>
    </row>
    <row r="6" spans="1:5" ht="15">
      <c r="A6" s="17" t="s">
        <v>7</v>
      </c>
      <c r="B6" s="18" t="s">
        <v>8</v>
      </c>
      <c r="C6" s="19" t="s">
        <v>9</v>
      </c>
      <c r="D6" s="20">
        <v>1</v>
      </c>
      <c r="E6" s="21">
        <f>'[1]Přípravna chemie vybavení'!G25</f>
        <v>0</v>
      </c>
    </row>
    <row r="7" spans="1:5" ht="15">
      <c r="A7" s="17" t="s">
        <v>10</v>
      </c>
      <c r="B7" s="18" t="s">
        <v>11</v>
      </c>
      <c r="C7" s="19" t="s">
        <v>9</v>
      </c>
      <c r="D7" s="20">
        <v>1</v>
      </c>
      <c r="E7" s="21">
        <f>'[1]Učebna chemie vybavení'!G19</f>
        <v>0</v>
      </c>
    </row>
    <row r="8" spans="1:5" ht="15">
      <c r="A8" s="22">
        <v>2</v>
      </c>
      <c r="B8" s="23" t="s">
        <v>12</v>
      </c>
      <c r="C8" s="19" t="s">
        <v>9</v>
      </c>
      <c r="D8" s="20">
        <v>1</v>
      </c>
      <c r="E8" s="21">
        <f>'[1]Laboratoř chemie vybavení'!G41</f>
        <v>0</v>
      </c>
    </row>
    <row r="9" spans="1:5" ht="15">
      <c r="A9" s="22">
        <v>2</v>
      </c>
      <c r="B9" s="23" t="s">
        <v>13</v>
      </c>
      <c r="C9" s="19" t="s">
        <v>9</v>
      </c>
      <c r="D9" s="20">
        <v>1</v>
      </c>
      <c r="E9" s="21">
        <f>'[1]Stavební část'!F18</f>
        <v>0</v>
      </c>
    </row>
    <row r="10" spans="1:5" ht="15">
      <c r="A10" s="22">
        <v>3</v>
      </c>
      <c r="B10" s="24" t="s">
        <v>14</v>
      </c>
      <c r="C10" s="19" t="s">
        <v>9</v>
      </c>
      <c r="D10" s="20">
        <v>1</v>
      </c>
      <c r="E10" s="21">
        <f>'[1]Položky_elektro'!F50</f>
        <v>0</v>
      </c>
    </row>
    <row r="11" spans="1:5" ht="15">
      <c r="A11" s="22">
        <v>4</v>
      </c>
      <c r="B11" s="23" t="s">
        <v>15</v>
      </c>
      <c r="C11" s="19" t="s">
        <v>9</v>
      </c>
      <c r="D11" s="20">
        <v>1</v>
      </c>
      <c r="E11" s="21">
        <f>'[1]Položky_voda'!F29</f>
        <v>0</v>
      </c>
    </row>
    <row r="12" spans="1:5" ht="15">
      <c r="A12" s="22">
        <v>5</v>
      </c>
      <c r="B12" s="23" t="s">
        <v>16</v>
      </c>
      <c r="C12" s="19" t="s">
        <v>9</v>
      </c>
      <c r="D12" s="20">
        <v>1</v>
      </c>
      <c r="E12" s="21">
        <f>'[1]Položky plynofikace'!F16</f>
        <v>0</v>
      </c>
    </row>
    <row r="13" spans="1:5" ht="15">
      <c r="A13" s="25"/>
      <c r="B13" s="25"/>
      <c r="C13" s="25"/>
      <c r="D13" s="25"/>
      <c r="E13" s="26"/>
    </row>
    <row r="14" spans="1:5" ht="16.5" thickBot="1">
      <c r="A14" s="25"/>
      <c r="B14" s="27" t="s">
        <v>17</v>
      </c>
      <c r="C14" s="25"/>
      <c r="D14" s="25"/>
      <c r="E14" s="25"/>
    </row>
    <row r="15" spans="1:5" ht="15">
      <c r="A15" s="28"/>
      <c r="B15" s="29" t="s">
        <v>18</v>
      </c>
      <c r="C15" s="30"/>
      <c r="D15" s="30"/>
      <c r="E15" s="31">
        <f>SUM(E6:E12)</f>
        <v>0</v>
      </c>
    </row>
    <row r="16" spans="1:5" ht="15">
      <c r="A16" s="32"/>
      <c r="B16" s="33" t="s">
        <v>19</v>
      </c>
      <c r="C16" s="34"/>
      <c r="D16" s="34"/>
      <c r="E16" s="35">
        <f>E15*0.21</f>
        <v>0</v>
      </c>
    </row>
    <row r="17" spans="1:5" ht="15.75" thickBot="1">
      <c r="A17" s="36"/>
      <c r="B17" s="37" t="s">
        <v>20</v>
      </c>
      <c r="C17" s="38"/>
      <c r="D17" s="38"/>
      <c r="E17" s="39">
        <f>E15+E16</f>
        <v>0</v>
      </c>
    </row>
  </sheetData>
  <mergeCells count="1">
    <mergeCell ref="A1:E1"/>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workbookViewId="0" topLeftCell="A1">
      <selection activeCell="A1" sqref="A1:G1"/>
    </sheetView>
  </sheetViews>
  <sheetFormatPr defaultColWidth="9.140625" defaultRowHeight="15"/>
  <cols>
    <col min="1" max="1" width="5.7109375" style="0" customWidth="1"/>
    <col min="2" max="2" width="6.28125" style="0" customWidth="1"/>
    <col min="3" max="3" width="57.00390625" style="0" customWidth="1"/>
    <col min="6" max="6" width="14.28125" style="0" customWidth="1"/>
    <col min="7" max="7" width="17.57421875" style="0" customWidth="1"/>
  </cols>
  <sheetData>
    <row r="1" spans="1:7" ht="15.75">
      <c r="A1" s="144" t="s">
        <v>166</v>
      </c>
      <c r="B1" s="144"/>
      <c r="C1" s="144"/>
      <c r="D1" s="144"/>
      <c r="E1" s="144"/>
      <c r="F1" s="144"/>
      <c r="G1" s="144"/>
    </row>
    <row r="2" spans="1:7" ht="15.75" thickBot="1">
      <c r="A2" s="1"/>
      <c r="B2" s="2"/>
      <c r="C2" s="2"/>
      <c r="D2" s="3"/>
      <c r="E2" s="4"/>
      <c r="F2" s="3"/>
      <c r="G2" s="3"/>
    </row>
    <row r="3" spans="1:7" ht="15.75" thickTop="1">
      <c r="A3" s="10"/>
      <c r="B3" s="11"/>
      <c r="C3" s="11"/>
      <c r="D3" s="1"/>
      <c r="E3" s="12"/>
      <c r="F3" s="1"/>
      <c r="G3" s="40"/>
    </row>
    <row r="4" spans="1:7" ht="15">
      <c r="A4" s="13" t="s">
        <v>2</v>
      </c>
      <c r="B4" s="41" t="s">
        <v>3</v>
      </c>
      <c r="C4" s="42"/>
      <c r="D4" s="42" t="s">
        <v>4</v>
      </c>
      <c r="E4" s="43" t="s">
        <v>5</v>
      </c>
      <c r="F4" s="44" t="s">
        <v>22</v>
      </c>
      <c r="G4" s="44" t="s">
        <v>23</v>
      </c>
    </row>
    <row r="5" spans="1:7" ht="15">
      <c r="A5" s="52">
        <v>1</v>
      </c>
      <c r="B5" s="146" t="s">
        <v>41</v>
      </c>
      <c r="C5" s="146"/>
      <c r="D5" s="50" t="s">
        <v>25</v>
      </c>
      <c r="E5" s="21">
        <v>1</v>
      </c>
      <c r="F5" s="53"/>
      <c r="G5" s="51">
        <f>E5*F5</f>
        <v>0</v>
      </c>
    </row>
    <row r="6" spans="1:7" ht="358.5" customHeight="1">
      <c r="A6" s="52"/>
      <c r="B6" s="23"/>
      <c r="C6" s="49" t="s">
        <v>42</v>
      </c>
      <c r="D6" s="50"/>
      <c r="E6" s="21"/>
      <c r="F6" s="21"/>
      <c r="G6" s="51"/>
    </row>
    <row r="7" spans="1:7" ht="15">
      <c r="A7" s="52">
        <v>2</v>
      </c>
      <c r="B7" s="146" t="s">
        <v>43</v>
      </c>
      <c r="C7" s="146"/>
      <c r="D7" s="50" t="s">
        <v>25</v>
      </c>
      <c r="E7" s="21">
        <v>1</v>
      </c>
      <c r="F7" s="53"/>
      <c r="G7" s="51">
        <f>E7*F7</f>
        <v>0</v>
      </c>
    </row>
    <row r="8" spans="1:7" ht="297.75" customHeight="1">
      <c r="A8" s="52"/>
      <c r="B8" s="23"/>
      <c r="C8" s="49" t="s">
        <v>44</v>
      </c>
      <c r="D8" s="50"/>
      <c r="E8" s="21"/>
      <c r="F8" s="21"/>
      <c r="G8" s="51"/>
    </row>
    <row r="9" spans="1:7" ht="15">
      <c r="A9" s="52">
        <v>3</v>
      </c>
      <c r="B9" s="147" t="s">
        <v>45</v>
      </c>
      <c r="C9" s="147"/>
      <c r="D9" s="50" t="s">
        <v>25</v>
      </c>
      <c r="E9" s="21">
        <v>3</v>
      </c>
      <c r="F9" s="53"/>
      <c r="G9" s="51">
        <f aca="true" t="shared" si="0" ref="G9">E9*F9</f>
        <v>0</v>
      </c>
    </row>
    <row r="10" spans="1:7" ht="129.75" customHeight="1">
      <c r="A10" s="52"/>
      <c r="B10" s="23"/>
      <c r="C10" s="49" t="s">
        <v>46</v>
      </c>
      <c r="D10" s="50"/>
      <c r="E10" s="21"/>
      <c r="F10" s="21"/>
      <c r="G10" s="51"/>
    </row>
    <row r="11" spans="1:7" ht="15">
      <c r="A11" s="52">
        <v>4</v>
      </c>
      <c r="B11" s="146" t="s">
        <v>47</v>
      </c>
      <c r="C11" s="146"/>
      <c r="D11" s="50" t="s">
        <v>48</v>
      </c>
      <c r="E11" s="21">
        <v>7.2</v>
      </c>
      <c r="F11" s="53"/>
      <c r="G11" s="51">
        <f aca="true" t="shared" si="1" ref="G11">E11*F11</f>
        <v>0</v>
      </c>
    </row>
    <row r="12" spans="1:7" ht="140.25" customHeight="1">
      <c r="A12" s="52"/>
      <c r="B12" s="54"/>
      <c r="C12" s="49" t="s">
        <v>49</v>
      </c>
      <c r="D12" s="50"/>
      <c r="E12" s="21"/>
      <c r="F12" s="21"/>
      <c r="G12" s="51"/>
    </row>
    <row r="13" spans="1:7" ht="15">
      <c r="A13" s="52">
        <v>5</v>
      </c>
      <c r="B13" s="145" t="s">
        <v>39</v>
      </c>
      <c r="C13" s="145"/>
      <c r="D13" s="50" t="s">
        <v>25</v>
      </c>
      <c r="E13" s="21">
        <v>1</v>
      </c>
      <c r="F13" s="53"/>
      <c r="G13" s="51">
        <f>E13*F13</f>
        <v>0</v>
      </c>
    </row>
    <row r="14" spans="1:7" ht="15">
      <c r="A14" s="22"/>
      <c r="B14" s="54"/>
      <c r="C14" s="54" t="s">
        <v>40</v>
      </c>
      <c r="D14" s="50"/>
      <c r="E14" s="21"/>
      <c r="F14" s="21"/>
      <c r="G14" s="51"/>
    </row>
    <row r="15" spans="1:7" ht="15">
      <c r="A15" s="57"/>
      <c r="B15" s="58"/>
      <c r="C15" s="59"/>
      <c r="D15" s="60"/>
      <c r="E15" s="61"/>
      <c r="F15" s="61"/>
      <c r="G15" s="62"/>
    </row>
    <row r="16" spans="1:7" ht="15">
      <c r="A16" s="25"/>
      <c r="B16" s="25"/>
      <c r="C16" s="25"/>
      <c r="D16" s="25"/>
      <c r="E16" s="25"/>
      <c r="F16" s="26"/>
      <c r="G16" s="25"/>
    </row>
    <row r="17" spans="1:7" ht="16.5" thickBot="1">
      <c r="A17" s="25"/>
      <c r="B17" s="27" t="s">
        <v>17</v>
      </c>
      <c r="C17" s="27"/>
      <c r="D17" s="25"/>
      <c r="E17" s="25"/>
      <c r="F17" s="25"/>
      <c r="G17" s="25"/>
    </row>
    <row r="18" spans="1:7" ht="15.75" thickBot="1">
      <c r="A18" s="63"/>
      <c r="B18" s="64" t="s">
        <v>18</v>
      </c>
      <c r="C18" s="64"/>
      <c r="D18" s="65"/>
      <c r="E18" s="66"/>
      <c r="F18" s="66"/>
      <c r="G18" s="67">
        <f>SUM(G5:G13)</f>
        <v>0</v>
      </c>
    </row>
  </sheetData>
  <mergeCells count="6">
    <mergeCell ref="B13:C13"/>
    <mergeCell ref="A1:G1"/>
    <mergeCell ref="B5:C5"/>
    <mergeCell ref="B7:C7"/>
    <mergeCell ref="B9:C9"/>
    <mergeCell ref="B11:C11"/>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topLeftCell="A1">
      <selection activeCell="A3" sqref="A3:XFD3"/>
    </sheetView>
  </sheetViews>
  <sheetFormatPr defaultColWidth="9.140625" defaultRowHeight="15"/>
  <cols>
    <col min="1" max="1" width="5.421875" style="0" customWidth="1"/>
    <col min="3" max="3" width="72.421875" style="0" customWidth="1"/>
    <col min="4" max="4" width="6.28125" style="0" customWidth="1"/>
    <col min="5" max="5" width="11.00390625" style="0" customWidth="1"/>
    <col min="6" max="6" width="11.8515625" style="0" customWidth="1"/>
    <col min="7" max="7" width="11.57421875" style="0" customWidth="1"/>
  </cols>
  <sheetData>
    <row r="1" spans="1:7" ht="15.75">
      <c r="A1" s="144" t="s">
        <v>50</v>
      </c>
      <c r="B1" s="144"/>
      <c r="C1" s="144"/>
      <c r="D1" s="144"/>
      <c r="E1" s="144"/>
      <c r="F1" s="144"/>
      <c r="G1" s="144"/>
    </row>
    <row r="2" spans="1:7" ht="15.75" thickBot="1">
      <c r="A2" s="1"/>
      <c r="B2" s="2"/>
      <c r="C2" s="2"/>
      <c r="D2" s="3"/>
      <c r="E2" s="4"/>
      <c r="F2" s="3"/>
      <c r="G2" s="3"/>
    </row>
    <row r="3" spans="1:7" ht="15.75" thickTop="1">
      <c r="A3" s="10"/>
      <c r="B3" s="11"/>
      <c r="C3" s="11"/>
      <c r="D3" s="1"/>
      <c r="E3" s="12"/>
      <c r="F3" s="1"/>
      <c r="G3" s="40"/>
    </row>
    <row r="4" spans="1:7" ht="24.75">
      <c r="A4" s="13" t="s">
        <v>2</v>
      </c>
      <c r="B4" s="41" t="s">
        <v>3</v>
      </c>
      <c r="C4" s="42"/>
      <c r="D4" s="42" t="s">
        <v>4</v>
      </c>
      <c r="E4" s="43" t="s">
        <v>5</v>
      </c>
      <c r="F4" s="44" t="s">
        <v>22</v>
      </c>
      <c r="G4" s="44" t="s">
        <v>23</v>
      </c>
    </row>
    <row r="5" spans="1:7" ht="15">
      <c r="A5" s="52">
        <v>1</v>
      </c>
      <c r="B5" s="146" t="s">
        <v>41</v>
      </c>
      <c r="C5" s="146"/>
      <c r="D5" s="19" t="s">
        <v>25</v>
      </c>
      <c r="E5" s="46">
        <v>1</v>
      </c>
      <c r="F5" s="47"/>
      <c r="G5" s="48">
        <f>E5*F5</f>
        <v>0</v>
      </c>
    </row>
    <row r="6" spans="1:7" ht="300.75" customHeight="1">
      <c r="A6" s="22"/>
      <c r="B6" s="23"/>
      <c r="C6" s="49" t="s">
        <v>51</v>
      </c>
      <c r="D6" s="50"/>
      <c r="E6" s="21"/>
      <c r="F6" s="21"/>
      <c r="G6" s="51"/>
    </row>
    <row r="7" spans="1:7" ht="15">
      <c r="A7" s="22">
        <v>2</v>
      </c>
      <c r="B7" s="146" t="s">
        <v>43</v>
      </c>
      <c r="C7" s="146"/>
      <c r="D7" s="50" t="s">
        <v>25</v>
      </c>
      <c r="E7" s="21">
        <v>1</v>
      </c>
      <c r="F7" s="53"/>
      <c r="G7" s="51">
        <f>E7*F7</f>
        <v>0</v>
      </c>
    </row>
    <row r="8" spans="1:7" ht="236.25" customHeight="1">
      <c r="A8" s="22"/>
      <c r="B8" s="23"/>
      <c r="C8" s="49" t="s">
        <v>44</v>
      </c>
      <c r="D8" s="50"/>
      <c r="E8" s="21"/>
      <c r="F8" s="21"/>
      <c r="G8" s="51"/>
    </row>
    <row r="9" spans="1:7" ht="15">
      <c r="A9" s="22">
        <v>3</v>
      </c>
      <c r="B9" s="148" t="s">
        <v>52</v>
      </c>
      <c r="C9" s="148"/>
      <c r="D9" s="50" t="s">
        <v>25</v>
      </c>
      <c r="E9" s="21">
        <v>4</v>
      </c>
      <c r="F9" s="53"/>
      <c r="G9" s="51">
        <f aca="true" t="shared" si="0" ref="G9:G33">E9*F9</f>
        <v>0</v>
      </c>
    </row>
    <row r="10" spans="1:7" ht="300" customHeight="1">
      <c r="A10" s="22"/>
      <c r="B10" s="23"/>
      <c r="C10" s="68" t="s">
        <v>53</v>
      </c>
      <c r="D10" s="50"/>
      <c r="E10" s="21"/>
      <c r="F10" s="21"/>
      <c r="G10" s="51"/>
    </row>
    <row r="11" spans="1:7" ht="15">
      <c r="A11" s="22">
        <v>4</v>
      </c>
      <c r="B11" s="146" t="s">
        <v>54</v>
      </c>
      <c r="C11" s="146"/>
      <c r="D11" s="50" t="s">
        <v>25</v>
      </c>
      <c r="E11" s="21">
        <v>2</v>
      </c>
      <c r="F11" s="53"/>
      <c r="G11" s="51">
        <f aca="true" t="shared" si="1" ref="G11:G15">E11*F11</f>
        <v>0</v>
      </c>
    </row>
    <row r="12" spans="1:7" ht="169.5" customHeight="1">
      <c r="A12" s="22"/>
      <c r="B12" s="54"/>
      <c r="C12" s="69" t="s">
        <v>55</v>
      </c>
      <c r="D12" s="50"/>
      <c r="E12" s="21"/>
      <c r="F12" s="21"/>
      <c r="G12" s="51"/>
    </row>
    <row r="13" spans="1:7" ht="15">
      <c r="A13" s="22">
        <v>5</v>
      </c>
      <c r="B13" s="145" t="s">
        <v>56</v>
      </c>
      <c r="C13" s="145"/>
      <c r="D13" s="50" t="s">
        <v>25</v>
      </c>
      <c r="E13" s="21">
        <v>1</v>
      </c>
      <c r="F13" s="53"/>
      <c r="G13" s="51">
        <f t="shared" si="1"/>
        <v>0</v>
      </c>
    </row>
    <row r="14" spans="1:7" ht="45" customHeight="1">
      <c r="A14" s="22"/>
      <c r="B14" s="54"/>
      <c r="C14" s="69" t="s">
        <v>57</v>
      </c>
      <c r="D14" s="50"/>
      <c r="E14" s="21"/>
      <c r="F14" s="21"/>
      <c r="G14" s="51"/>
    </row>
    <row r="15" spans="1:7" ht="15">
      <c r="A15" s="22">
        <v>6</v>
      </c>
      <c r="B15" s="145" t="s">
        <v>58</v>
      </c>
      <c r="C15" s="145"/>
      <c r="D15" s="50" t="s">
        <v>25</v>
      </c>
      <c r="E15" s="21">
        <v>18</v>
      </c>
      <c r="F15" s="53"/>
      <c r="G15" s="51">
        <f t="shared" si="1"/>
        <v>0</v>
      </c>
    </row>
    <row r="16" spans="1:7" ht="42.75" customHeight="1">
      <c r="A16" s="55"/>
      <c r="B16" s="56"/>
      <c r="C16" s="70" t="s">
        <v>59</v>
      </c>
      <c r="D16" s="50"/>
      <c r="E16" s="21"/>
      <c r="F16" s="21"/>
      <c r="G16" s="51"/>
    </row>
    <row r="17" spans="1:7" ht="15">
      <c r="A17" s="22">
        <v>7</v>
      </c>
      <c r="B17" s="145" t="s">
        <v>60</v>
      </c>
      <c r="C17" s="145"/>
      <c r="D17" s="50" t="s">
        <v>25</v>
      </c>
      <c r="E17" s="21">
        <v>1</v>
      </c>
      <c r="F17" s="53"/>
      <c r="G17" s="51">
        <f aca="true" t="shared" si="2" ref="G17">E17*F17</f>
        <v>0</v>
      </c>
    </row>
    <row r="18" spans="1:7" ht="141.75" customHeight="1">
      <c r="A18" s="22"/>
      <c r="B18" s="54"/>
      <c r="C18" s="69" t="s">
        <v>61</v>
      </c>
      <c r="D18" s="50"/>
      <c r="E18" s="21"/>
      <c r="F18" s="21"/>
      <c r="G18" s="51"/>
    </row>
    <row r="19" spans="1:7" ht="15">
      <c r="A19" s="22">
        <v>8</v>
      </c>
      <c r="B19" s="149" t="s">
        <v>62</v>
      </c>
      <c r="C19" s="149"/>
      <c r="D19" s="50" t="s">
        <v>25</v>
      </c>
      <c r="E19" s="21">
        <v>1</v>
      </c>
      <c r="F19" s="53"/>
      <c r="G19" s="51">
        <f t="shared" si="0"/>
        <v>0</v>
      </c>
    </row>
    <row r="20" spans="1:7" ht="283.5" customHeight="1">
      <c r="A20" s="22"/>
      <c r="B20" s="54"/>
      <c r="C20" s="68" t="s">
        <v>63</v>
      </c>
      <c r="D20" s="50"/>
      <c r="E20" s="21"/>
      <c r="F20" s="21"/>
      <c r="G20" s="51"/>
    </row>
    <row r="21" spans="1:7" ht="15">
      <c r="A21" s="22">
        <v>9</v>
      </c>
      <c r="B21" s="149" t="s">
        <v>64</v>
      </c>
      <c r="C21" s="149"/>
      <c r="D21" s="50" t="s">
        <v>25</v>
      </c>
      <c r="E21" s="21">
        <v>1</v>
      </c>
      <c r="F21" s="53"/>
      <c r="G21" s="51">
        <f aca="true" t="shared" si="3" ref="G21">E21*F21</f>
        <v>0</v>
      </c>
    </row>
    <row r="22" spans="1:7" ht="212.25" customHeight="1">
      <c r="A22" s="22"/>
      <c r="B22" s="54"/>
      <c r="C22" s="68" t="s">
        <v>65</v>
      </c>
      <c r="D22" s="50"/>
      <c r="E22" s="21"/>
      <c r="F22" s="21"/>
      <c r="G22" s="51"/>
    </row>
    <row r="23" spans="1:7" ht="15">
      <c r="A23" s="22">
        <v>10</v>
      </c>
      <c r="B23" s="145" t="s">
        <v>66</v>
      </c>
      <c r="C23" s="145"/>
      <c r="D23" s="50" t="s">
        <v>25</v>
      </c>
      <c r="E23" s="21">
        <v>3</v>
      </c>
      <c r="F23" s="53"/>
      <c r="G23" s="51">
        <f t="shared" si="0"/>
        <v>0</v>
      </c>
    </row>
    <row r="24" spans="1:7" ht="99" customHeight="1">
      <c r="A24" s="22"/>
      <c r="B24" s="54"/>
      <c r="C24" s="68" t="s">
        <v>67</v>
      </c>
      <c r="D24" s="50"/>
      <c r="E24" s="21"/>
      <c r="F24" s="21"/>
      <c r="G24" s="51"/>
    </row>
    <row r="25" spans="1:7" ht="15">
      <c r="A25" s="22">
        <v>11</v>
      </c>
      <c r="B25" s="145" t="s">
        <v>68</v>
      </c>
      <c r="C25" s="145"/>
      <c r="D25" s="50" t="s">
        <v>25</v>
      </c>
      <c r="E25" s="21">
        <v>1</v>
      </c>
      <c r="F25" s="53"/>
      <c r="G25" s="51">
        <f>E25*F25</f>
        <v>0</v>
      </c>
    </row>
    <row r="26" spans="1:7" ht="85.5" customHeight="1">
      <c r="A26" s="22"/>
      <c r="B26" s="54"/>
      <c r="C26" s="68" t="s">
        <v>69</v>
      </c>
      <c r="D26" s="50"/>
      <c r="E26" s="21"/>
      <c r="F26" s="21"/>
      <c r="G26" s="51"/>
    </row>
    <row r="27" spans="1:7" ht="15">
      <c r="A27" s="22">
        <v>10</v>
      </c>
      <c r="B27" s="145" t="s">
        <v>70</v>
      </c>
      <c r="C27" s="145"/>
      <c r="D27" s="50" t="s">
        <v>25</v>
      </c>
      <c r="E27" s="21">
        <v>1</v>
      </c>
      <c r="F27" s="53"/>
      <c r="G27" s="51">
        <f>E27*F27</f>
        <v>0</v>
      </c>
    </row>
    <row r="28" spans="1:7" ht="198" customHeight="1">
      <c r="A28" s="22"/>
      <c r="B28" s="54"/>
      <c r="C28" s="68" t="s">
        <v>71</v>
      </c>
      <c r="D28" s="50"/>
      <c r="E28" s="21"/>
      <c r="F28" s="21"/>
      <c r="G28" s="51"/>
    </row>
    <row r="29" spans="1:7" ht="15">
      <c r="A29" s="22">
        <v>11</v>
      </c>
      <c r="B29" s="145" t="s">
        <v>72</v>
      </c>
      <c r="C29" s="145"/>
      <c r="D29" s="50" t="s">
        <v>25</v>
      </c>
      <c r="E29" s="21">
        <v>1</v>
      </c>
      <c r="F29" s="53"/>
      <c r="G29" s="51">
        <f>E29*F29</f>
        <v>0</v>
      </c>
    </row>
    <row r="30" spans="1:7" ht="116.25" customHeight="1">
      <c r="A30" s="22"/>
      <c r="B30" s="54"/>
      <c r="C30" s="68" t="s">
        <v>73</v>
      </c>
      <c r="D30" s="50"/>
      <c r="E30" s="21"/>
      <c r="F30" s="21"/>
      <c r="G30" s="51"/>
    </row>
    <row r="31" spans="1:7" ht="15">
      <c r="A31" s="22">
        <v>12</v>
      </c>
      <c r="B31" s="145" t="s">
        <v>74</v>
      </c>
      <c r="C31" s="145"/>
      <c r="D31" s="50" t="s">
        <v>25</v>
      </c>
      <c r="E31" s="21">
        <v>1</v>
      </c>
      <c r="F31" s="53"/>
      <c r="G31" s="51">
        <f>E31*F31</f>
        <v>0</v>
      </c>
    </row>
    <row r="32" spans="1:7" ht="26.25" customHeight="1">
      <c r="A32" s="22"/>
      <c r="B32" s="54"/>
      <c r="C32" s="68" t="s">
        <v>75</v>
      </c>
      <c r="D32" s="50"/>
      <c r="E32" s="21"/>
      <c r="F32" s="21"/>
      <c r="G32" s="51"/>
    </row>
    <row r="33" spans="1:7" ht="15">
      <c r="A33" s="22">
        <v>13</v>
      </c>
      <c r="B33" s="145" t="s">
        <v>76</v>
      </c>
      <c r="C33" s="145"/>
      <c r="D33" s="50" t="s">
        <v>25</v>
      </c>
      <c r="E33" s="21">
        <v>1</v>
      </c>
      <c r="F33" s="53"/>
      <c r="G33" s="51">
        <f t="shared" si="0"/>
        <v>0</v>
      </c>
    </row>
    <row r="34" spans="1:7" ht="54" customHeight="1">
      <c r="A34" s="22"/>
      <c r="B34" s="54"/>
      <c r="C34" s="68" t="s">
        <v>77</v>
      </c>
      <c r="D34" s="50"/>
      <c r="E34" s="21"/>
      <c r="F34" s="21"/>
      <c r="G34" s="51"/>
    </row>
    <row r="35" spans="1:7" ht="15">
      <c r="A35" s="22">
        <v>14</v>
      </c>
      <c r="B35" s="145" t="s">
        <v>39</v>
      </c>
      <c r="C35" s="145"/>
      <c r="D35" s="50" t="s">
        <v>25</v>
      </c>
      <c r="E35" s="21">
        <v>1</v>
      </c>
      <c r="F35" s="53"/>
      <c r="G35" s="51">
        <f>E35*F35</f>
        <v>0</v>
      </c>
    </row>
    <row r="36" spans="1:7" ht="15">
      <c r="A36" s="22"/>
      <c r="B36" s="54"/>
      <c r="C36" s="54" t="s">
        <v>40</v>
      </c>
      <c r="D36" s="50"/>
      <c r="E36" s="21"/>
      <c r="F36" s="21"/>
      <c r="G36" s="51"/>
    </row>
    <row r="37" spans="1:7" ht="15">
      <c r="A37" s="57"/>
      <c r="B37" s="58"/>
      <c r="C37" s="59"/>
      <c r="D37" s="60"/>
      <c r="E37" s="61"/>
      <c r="F37" s="61"/>
      <c r="G37" s="62"/>
    </row>
    <row r="38" spans="1:7" ht="15">
      <c r="A38" s="25"/>
      <c r="B38" s="25"/>
      <c r="C38" s="25"/>
      <c r="D38" s="25"/>
      <c r="E38" s="25"/>
      <c r="F38" s="26"/>
      <c r="G38" s="25"/>
    </row>
    <row r="39" spans="1:7" ht="16.5" thickBot="1">
      <c r="A39" s="25"/>
      <c r="B39" s="27" t="s">
        <v>17</v>
      </c>
      <c r="C39" s="27"/>
      <c r="D39" s="25"/>
      <c r="E39" s="25"/>
      <c r="F39" s="25"/>
      <c r="G39" s="25"/>
    </row>
    <row r="40" spans="1:7" ht="15.75" thickBot="1">
      <c r="A40" s="63"/>
      <c r="B40" s="64" t="s">
        <v>18</v>
      </c>
      <c r="C40" s="64"/>
      <c r="D40" s="65"/>
      <c r="E40" s="66"/>
      <c r="F40" s="66"/>
      <c r="G40" s="67">
        <f>SUM(G5:G35)</f>
        <v>0</v>
      </c>
    </row>
  </sheetData>
  <mergeCells count="17">
    <mergeCell ref="B27:C27"/>
    <mergeCell ref="B29:C29"/>
    <mergeCell ref="B31:C31"/>
    <mergeCell ref="B33:C33"/>
    <mergeCell ref="B35:C35"/>
    <mergeCell ref="B25:C25"/>
    <mergeCell ref="A1:G1"/>
    <mergeCell ref="B5:C5"/>
    <mergeCell ref="B7:C7"/>
    <mergeCell ref="B9:C9"/>
    <mergeCell ref="B11:C11"/>
    <mergeCell ref="B13:C13"/>
    <mergeCell ref="B15:C15"/>
    <mergeCell ref="B17:C17"/>
    <mergeCell ref="B19:C19"/>
    <mergeCell ref="B21:C21"/>
    <mergeCell ref="B23:C23"/>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topLeftCell="A4">
      <selection activeCell="A3" sqref="A3:XFD3"/>
    </sheetView>
  </sheetViews>
  <sheetFormatPr defaultColWidth="9.140625" defaultRowHeight="15"/>
  <cols>
    <col min="1" max="1" width="4.8515625" style="0" customWidth="1"/>
    <col min="3" max="3" width="65.28125" style="0" customWidth="1"/>
    <col min="4" max="4" width="8.421875" style="0" customWidth="1"/>
    <col min="5" max="5" width="11.7109375" style="0" customWidth="1"/>
    <col min="6" max="6" width="12.7109375" style="0" customWidth="1"/>
    <col min="7" max="7" width="15.421875" style="0" customWidth="1"/>
  </cols>
  <sheetData>
    <row r="1" spans="1:7" ht="15.75">
      <c r="A1" s="144" t="s">
        <v>21</v>
      </c>
      <c r="B1" s="144"/>
      <c r="C1" s="144"/>
      <c r="D1" s="144"/>
      <c r="E1" s="144"/>
      <c r="F1" s="144"/>
      <c r="G1" s="144"/>
    </row>
    <row r="2" spans="1:7" ht="15.75" thickBot="1">
      <c r="A2" s="1"/>
      <c r="B2" s="2"/>
      <c r="C2" s="2"/>
      <c r="D2" s="3"/>
      <c r="E2" s="4"/>
      <c r="F2" s="3"/>
      <c r="G2" s="3"/>
    </row>
    <row r="3" spans="1:7" ht="15.75" thickTop="1">
      <c r="A3" s="10"/>
      <c r="B3" s="11"/>
      <c r="C3" s="11"/>
      <c r="D3" s="1"/>
      <c r="E3" s="12"/>
      <c r="F3" s="1"/>
      <c r="G3" s="40"/>
    </row>
    <row r="4" spans="1:7" ht="15">
      <c r="A4" s="13" t="s">
        <v>2</v>
      </c>
      <c r="B4" s="41" t="s">
        <v>3</v>
      </c>
      <c r="C4" s="42"/>
      <c r="D4" s="42" t="s">
        <v>4</v>
      </c>
      <c r="E4" s="43" t="s">
        <v>5</v>
      </c>
      <c r="F4" s="44" t="s">
        <v>22</v>
      </c>
      <c r="G4" s="44" t="s">
        <v>23</v>
      </c>
    </row>
    <row r="5" spans="1:7" ht="15">
      <c r="A5" s="45">
        <v>1</v>
      </c>
      <c r="B5" s="147" t="s">
        <v>24</v>
      </c>
      <c r="C5" s="147"/>
      <c r="D5" s="19" t="s">
        <v>25</v>
      </c>
      <c r="E5" s="46">
        <v>4</v>
      </c>
      <c r="F5" s="47"/>
      <c r="G5" s="48">
        <f>E5*F5</f>
        <v>0</v>
      </c>
    </row>
    <row r="6" spans="1:7" ht="78" customHeight="1">
      <c r="A6" s="22"/>
      <c r="B6" s="23"/>
      <c r="C6" s="49" t="s">
        <v>26</v>
      </c>
      <c r="D6" s="50"/>
      <c r="E6" s="21"/>
      <c r="F6" s="21"/>
      <c r="G6" s="51"/>
    </row>
    <row r="7" spans="1:7" ht="15">
      <c r="A7" s="52">
        <v>2</v>
      </c>
      <c r="B7" s="146" t="s">
        <v>27</v>
      </c>
      <c r="C7" s="146"/>
      <c r="D7" s="19" t="s">
        <v>25</v>
      </c>
      <c r="E7" s="46">
        <v>2</v>
      </c>
      <c r="F7" s="47"/>
      <c r="G7" s="48">
        <f>E7*F7</f>
        <v>0</v>
      </c>
    </row>
    <row r="8" spans="1:7" ht="84" customHeight="1">
      <c r="A8" s="22"/>
      <c r="B8" s="23"/>
      <c r="C8" s="49" t="s">
        <v>28</v>
      </c>
      <c r="D8" s="50"/>
      <c r="E8" s="21"/>
      <c r="F8" s="21"/>
      <c r="G8" s="51"/>
    </row>
    <row r="9" spans="1:7" ht="15">
      <c r="A9" s="22">
        <v>3</v>
      </c>
      <c r="B9" s="146" t="s">
        <v>29</v>
      </c>
      <c r="C9" s="146"/>
      <c r="D9" s="50" t="s">
        <v>25</v>
      </c>
      <c r="E9" s="21">
        <v>1</v>
      </c>
      <c r="F9" s="53"/>
      <c r="G9" s="51">
        <f aca="true" t="shared" si="0" ref="G9:G19">E9*F9</f>
        <v>0</v>
      </c>
    </row>
    <row r="10" spans="1:7" ht="176.25" customHeight="1">
      <c r="A10" s="22"/>
      <c r="B10" s="23"/>
      <c r="C10" s="49" t="s">
        <v>30</v>
      </c>
      <c r="D10" s="50"/>
      <c r="E10" s="21"/>
      <c r="F10" s="21"/>
      <c r="G10" s="51"/>
    </row>
    <row r="11" spans="1:7" ht="15">
      <c r="A11" s="22">
        <v>4</v>
      </c>
      <c r="B11" s="146" t="s">
        <v>31</v>
      </c>
      <c r="C11" s="146"/>
      <c r="D11" s="50" t="s">
        <v>25</v>
      </c>
      <c r="E11" s="21">
        <v>2</v>
      </c>
      <c r="F11" s="53"/>
      <c r="G11" s="51">
        <f aca="true" t="shared" si="1" ref="G11:G15">E11*F11</f>
        <v>0</v>
      </c>
    </row>
    <row r="12" spans="1:7" ht="103.5" customHeight="1">
      <c r="A12" s="22"/>
      <c r="B12" s="54"/>
      <c r="C12" s="49" t="s">
        <v>32</v>
      </c>
      <c r="D12" s="50"/>
      <c r="E12" s="21"/>
      <c r="F12" s="21"/>
      <c r="G12" s="51"/>
    </row>
    <row r="13" spans="1:7" ht="15">
      <c r="A13" s="22">
        <v>5</v>
      </c>
      <c r="B13" s="146" t="s">
        <v>33</v>
      </c>
      <c r="C13" s="146"/>
      <c r="D13" s="50" t="s">
        <v>25</v>
      </c>
      <c r="E13" s="21">
        <v>1</v>
      </c>
      <c r="F13" s="53"/>
      <c r="G13" s="51">
        <f t="shared" si="1"/>
        <v>0</v>
      </c>
    </row>
    <row r="14" spans="1:7" ht="69" customHeight="1">
      <c r="A14" s="22"/>
      <c r="B14" s="54"/>
      <c r="C14" s="49" t="s">
        <v>34</v>
      </c>
      <c r="D14" s="50"/>
      <c r="E14" s="21"/>
      <c r="F14" s="21"/>
      <c r="G14" s="51"/>
    </row>
    <row r="15" spans="1:7" ht="15">
      <c r="A15" s="22">
        <v>6</v>
      </c>
      <c r="B15" s="146" t="s">
        <v>35</v>
      </c>
      <c r="C15" s="146"/>
      <c r="D15" s="50" t="s">
        <v>25</v>
      </c>
      <c r="E15" s="21">
        <v>5</v>
      </c>
      <c r="F15" s="53"/>
      <c r="G15" s="51">
        <f t="shared" si="1"/>
        <v>0</v>
      </c>
    </row>
    <row r="16" spans="1:7" ht="118.5" customHeight="1">
      <c r="A16" s="55"/>
      <c r="B16" s="56"/>
      <c r="C16" s="49" t="s">
        <v>36</v>
      </c>
      <c r="D16" s="50"/>
      <c r="E16" s="21"/>
      <c r="F16" s="21"/>
      <c r="G16" s="51"/>
    </row>
    <row r="17" spans="1:7" ht="15">
      <c r="A17" s="22">
        <v>7</v>
      </c>
      <c r="B17" s="146" t="s">
        <v>37</v>
      </c>
      <c r="C17" s="146"/>
      <c r="D17" s="50" t="s">
        <v>25</v>
      </c>
      <c r="E17" s="21">
        <v>1</v>
      </c>
      <c r="F17" s="53"/>
      <c r="G17" s="51">
        <f aca="true" t="shared" si="2" ref="G17">E17*F17</f>
        <v>0</v>
      </c>
    </row>
    <row r="18" spans="1:7" ht="263.25" customHeight="1">
      <c r="A18" s="22"/>
      <c r="B18" s="54"/>
      <c r="C18" s="49" t="s">
        <v>38</v>
      </c>
      <c r="D18" s="50"/>
      <c r="E18" s="21"/>
      <c r="F18" s="21"/>
      <c r="G18" s="51"/>
    </row>
    <row r="19" spans="1:7" ht="15">
      <c r="A19" s="22">
        <v>8</v>
      </c>
      <c r="B19" s="146" t="s">
        <v>39</v>
      </c>
      <c r="C19" s="146"/>
      <c r="D19" s="50" t="s">
        <v>25</v>
      </c>
      <c r="E19" s="21">
        <v>1</v>
      </c>
      <c r="F19" s="53"/>
      <c r="G19" s="51">
        <f t="shared" si="0"/>
        <v>0</v>
      </c>
    </row>
    <row r="20" spans="1:7" ht="27.75" customHeight="1">
      <c r="A20" s="22"/>
      <c r="B20" s="54"/>
      <c r="C20" s="49" t="s">
        <v>40</v>
      </c>
      <c r="D20" s="50"/>
      <c r="E20" s="21"/>
      <c r="F20" s="21"/>
      <c r="G20" s="51"/>
    </row>
    <row r="21" spans="1:7" ht="15">
      <c r="A21" s="57"/>
      <c r="B21" s="58"/>
      <c r="C21" s="59"/>
      <c r="D21" s="60"/>
      <c r="E21" s="61"/>
      <c r="F21" s="61"/>
      <c r="G21" s="62"/>
    </row>
    <row r="22" spans="1:7" ht="15">
      <c r="A22" s="25"/>
      <c r="B22" s="25"/>
      <c r="C22" s="25"/>
      <c r="D22" s="25"/>
      <c r="E22" s="25"/>
      <c r="F22" s="26"/>
      <c r="G22" s="25"/>
    </row>
    <row r="23" spans="1:7" ht="16.5" thickBot="1">
      <c r="A23" s="25"/>
      <c r="B23" s="27" t="s">
        <v>17</v>
      </c>
      <c r="C23" s="27"/>
      <c r="D23" s="25"/>
      <c r="E23" s="25"/>
      <c r="F23" s="25"/>
      <c r="G23" s="25"/>
    </row>
    <row r="24" spans="1:7" ht="15.75" thickBot="1">
      <c r="A24" s="63"/>
      <c r="B24" s="64" t="s">
        <v>18</v>
      </c>
      <c r="C24" s="64"/>
      <c r="D24" s="65"/>
      <c r="E24" s="66"/>
      <c r="F24" s="66"/>
      <c r="G24" s="67">
        <f>SUM(G5:G20)</f>
        <v>0</v>
      </c>
    </row>
  </sheetData>
  <mergeCells count="9">
    <mergeCell ref="B15:C15"/>
    <mergeCell ref="B17:C17"/>
    <mergeCell ref="B19:C19"/>
    <mergeCell ref="A1:G1"/>
    <mergeCell ref="B5:C5"/>
    <mergeCell ref="B7:C7"/>
    <mergeCell ref="B9:C9"/>
    <mergeCell ref="B11:C11"/>
    <mergeCell ref="B13:C13"/>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topLeftCell="A1">
      <selection activeCell="B24" sqref="B24"/>
    </sheetView>
  </sheetViews>
  <sheetFormatPr defaultColWidth="9.140625" defaultRowHeight="15"/>
  <cols>
    <col min="2" max="2" width="52.28125" style="0" customWidth="1"/>
    <col min="5" max="5" width="15.28125" style="0" customWidth="1"/>
    <col min="6" max="6" width="14.00390625" style="0" customWidth="1"/>
  </cols>
  <sheetData>
    <row r="1" spans="1:6" s="36" customFormat="1" ht="15.75">
      <c r="A1" s="144" t="s">
        <v>78</v>
      </c>
      <c r="B1" s="144"/>
      <c r="C1" s="144"/>
      <c r="D1" s="144"/>
      <c r="E1" s="144"/>
      <c r="F1" s="144"/>
    </row>
    <row r="2" spans="1:6" s="36" customFormat="1" ht="13.5" thickBot="1">
      <c r="A2" s="1"/>
      <c r="B2" s="2"/>
      <c r="C2" s="3"/>
      <c r="D2" s="4"/>
      <c r="E2" s="3"/>
      <c r="F2" s="3"/>
    </row>
    <row r="3" spans="1:6" s="36" customFormat="1" ht="13.5" thickTop="1">
      <c r="A3" s="10"/>
      <c r="B3" s="11"/>
      <c r="C3" s="1"/>
      <c r="D3" s="12"/>
      <c r="E3" s="1"/>
      <c r="F3" s="40"/>
    </row>
    <row r="4" spans="1:6" s="36" customFormat="1" ht="24">
      <c r="A4" s="13" t="s">
        <v>2</v>
      </c>
      <c r="B4" s="14" t="s">
        <v>3</v>
      </c>
      <c r="C4" s="14" t="s">
        <v>4</v>
      </c>
      <c r="D4" s="15" t="s">
        <v>5</v>
      </c>
      <c r="E4" s="16" t="s">
        <v>22</v>
      </c>
      <c r="F4" s="44" t="s">
        <v>23</v>
      </c>
    </row>
    <row r="5" spans="1:6" s="36" customFormat="1" ht="12.75">
      <c r="A5" s="55" t="s">
        <v>79</v>
      </c>
      <c r="B5" s="71"/>
      <c r="C5" s="72"/>
      <c r="D5" s="73"/>
      <c r="E5" s="73"/>
      <c r="F5" s="74"/>
    </row>
    <row r="6" spans="1:7" s="36" customFormat="1" ht="12.75">
      <c r="A6" s="75">
        <v>1</v>
      </c>
      <c r="B6" s="76" t="s">
        <v>80</v>
      </c>
      <c r="C6" s="50" t="s">
        <v>48</v>
      </c>
      <c r="D6" s="21">
        <v>2.7</v>
      </c>
      <c r="E6" s="53"/>
      <c r="F6" s="51">
        <f>D6*E6</f>
        <v>0</v>
      </c>
      <c r="G6" s="77"/>
    </row>
    <row r="7" spans="1:7" s="36" customFormat="1" ht="12.75">
      <c r="A7" s="75">
        <v>2</v>
      </c>
      <c r="B7" s="76" t="s">
        <v>81</v>
      </c>
      <c r="C7" s="50" t="s">
        <v>48</v>
      </c>
      <c r="D7" s="21">
        <v>2.7</v>
      </c>
      <c r="E7" s="53"/>
      <c r="F7" s="51">
        <f aca="true" t="shared" si="0" ref="F7:F13">D7*E7</f>
        <v>0</v>
      </c>
      <c r="G7" s="77"/>
    </row>
    <row r="8" spans="1:7" s="36" customFormat="1" ht="12.75">
      <c r="A8" s="75">
        <v>3</v>
      </c>
      <c r="B8" s="76" t="s">
        <v>82</v>
      </c>
      <c r="C8" s="50" t="s">
        <v>48</v>
      </c>
      <c r="D8" s="21">
        <v>10.8</v>
      </c>
      <c r="E8" s="78"/>
      <c r="F8" s="51">
        <f t="shared" si="0"/>
        <v>0</v>
      </c>
      <c r="G8" s="77"/>
    </row>
    <row r="9" spans="1:7" s="81" customFormat="1" ht="87" customHeight="1">
      <c r="A9" s="75">
        <v>4</v>
      </c>
      <c r="B9" s="68" t="s">
        <v>83</v>
      </c>
      <c r="C9" s="19" t="s">
        <v>48</v>
      </c>
      <c r="D9" s="46">
        <v>124</v>
      </c>
      <c r="E9" s="79"/>
      <c r="F9" s="46">
        <f>D9*E9</f>
        <v>0</v>
      </c>
      <c r="G9" s="80"/>
    </row>
    <row r="10" spans="1:7" s="36" customFormat="1" ht="40.5" customHeight="1">
      <c r="A10" s="75">
        <v>5</v>
      </c>
      <c r="B10" s="23" t="s">
        <v>84</v>
      </c>
      <c r="C10" s="50" t="s">
        <v>9</v>
      </c>
      <c r="D10" s="21">
        <v>1</v>
      </c>
      <c r="E10" s="78"/>
      <c r="F10" s="51">
        <f t="shared" si="0"/>
        <v>0</v>
      </c>
      <c r="G10" s="77"/>
    </row>
    <row r="11" spans="1:7" s="36" customFormat="1" ht="12.75">
      <c r="A11" s="75">
        <v>6</v>
      </c>
      <c r="B11" s="23" t="s">
        <v>85</v>
      </c>
      <c r="C11" s="50" t="s">
        <v>48</v>
      </c>
      <c r="D11" s="21">
        <v>95</v>
      </c>
      <c r="E11" s="78"/>
      <c r="F11" s="51">
        <f t="shared" si="0"/>
        <v>0</v>
      </c>
      <c r="G11" s="77"/>
    </row>
    <row r="12" spans="1:7" s="36" customFormat="1" ht="29.25" customHeight="1">
      <c r="A12" s="75">
        <v>7</v>
      </c>
      <c r="B12" s="23" t="s">
        <v>86</v>
      </c>
      <c r="C12" s="50" t="s">
        <v>9</v>
      </c>
      <c r="D12" s="21">
        <v>1</v>
      </c>
      <c r="E12" s="78"/>
      <c r="F12" s="51">
        <f t="shared" si="0"/>
        <v>0</v>
      </c>
      <c r="G12" s="77"/>
    </row>
    <row r="13" spans="1:7" s="36" customFormat="1" ht="24" customHeight="1">
      <c r="A13" s="75">
        <v>8</v>
      </c>
      <c r="B13" s="24" t="s">
        <v>87</v>
      </c>
      <c r="C13" s="50" t="s">
        <v>9</v>
      </c>
      <c r="D13" s="21">
        <v>1</v>
      </c>
      <c r="E13" s="78"/>
      <c r="F13" s="51">
        <f t="shared" si="0"/>
        <v>0</v>
      </c>
      <c r="G13" s="77"/>
    </row>
    <row r="14" spans="1:7" s="36" customFormat="1" ht="12.75">
      <c r="A14" s="57"/>
      <c r="B14" s="82"/>
      <c r="C14" s="60"/>
      <c r="D14" s="61"/>
      <c r="E14" s="61"/>
      <c r="F14" s="62"/>
      <c r="G14" s="77"/>
    </row>
    <row r="15" spans="1:7" s="36" customFormat="1" ht="12.75">
      <c r="A15" s="25"/>
      <c r="B15" s="25"/>
      <c r="C15" s="25"/>
      <c r="D15" s="25"/>
      <c r="E15" s="32"/>
      <c r="F15" s="25"/>
      <c r="G15" s="25"/>
    </row>
    <row r="16" spans="1:7" s="36" customFormat="1" ht="16.5" thickBot="1">
      <c r="A16" s="25"/>
      <c r="B16" s="27" t="s">
        <v>17</v>
      </c>
      <c r="C16" s="25"/>
      <c r="D16" s="25"/>
      <c r="E16" s="25"/>
      <c r="F16" s="25"/>
      <c r="G16" s="25"/>
    </row>
    <row r="17" spans="1:6" s="36" customFormat="1" ht="13.5" thickBot="1">
      <c r="A17" s="63"/>
      <c r="B17" s="64" t="s">
        <v>18</v>
      </c>
      <c r="C17" s="65"/>
      <c r="D17" s="66"/>
      <c r="E17" s="66"/>
      <c r="F17" s="67">
        <f>SUM(F6:F13)</f>
        <v>0</v>
      </c>
    </row>
  </sheetData>
  <mergeCells count="1">
    <mergeCell ref="A1:F1"/>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topLeftCell="A1">
      <selection activeCell="K4" sqref="K4"/>
    </sheetView>
  </sheetViews>
  <sheetFormatPr defaultColWidth="9.140625" defaultRowHeight="28.5" customHeight="1"/>
  <cols>
    <col min="2" max="2" width="51.7109375" style="0" customWidth="1"/>
    <col min="4" max="4" width="17.421875" style="0" customWidth="1"/>
    <col min="5" max="5" width="15.7109375" style="0" customWidth="1"/>
    <col min="6" max="6" width="13.57421875" style="0" customWidth="1"/>
  </cols>
  <sheetData>
    <row r="1" spans="1:6" s="36" customFormat="1" ht="28.5" customHeight="1">
      <c r="A1" s="144" t="s">
        <v>88</v>
      </c>
      <c r="B1" s="144"/>
      <c r="C1" s="144"/>
      <c r="D1" s="144"/>
      <c r="E1" s="144"/>
      <c r="F1" s="144"/>
    </row>
    <row r="2" spans="1:6" s="36" customFormat="1" ht="28.5" customHeight="1">
      <c r="A2" s="1"/>
      <c r="B2" s="143"/>
      <c r="C2" s="3"/>
      <c r="D2" s="4"/>
      <c r="E2" s="3"/>
      <c r="F2" s="3"/>
    </row>
    <row r="3" spans="1:6" s="36" customFormat="1" ht="28.5" customHeight="1">
      <c r="A3" s="13" t="s">
        <v>2</v>
      </c>
      <c r="B3" s="42" t="s">
        <v>3</v>
      </c>
      <c r="C3" s="14" t="s">
        <v>4</v>
      </c>
      <c r="D3" s="15" t="s">
        <v>5</v>
      </c>
      <c r="E3" s="16" t="s">
        <v>22</v>
      </c>
      <c r="F3" s="44" t="s">
        <v>89</v>
      </c>
    </row>
    <row r="4" spans="1:6" s="36" customFormat="1" ht="28.5" customHeight="1">
      <c r="A4" s="83" t="s">
        <v>79</v>
      </c>
      <c r="B4" s="84" t="s">
        <v>90</v>
      </c>
      <c r="C4" s="85"/>
      <c r="D4" s="86"/>
      <c r="E4" s="86"/>
      <c r="F4" s="87"/>
    </row>
    <row r="5" spans="1:7" s="36" customFormat="1" ht="28.5" customHeight="1">
      <c r="A5" s="88">
        <v>1</v>
      </c>
      <c r="B5" s="89" t="s">
        <v>91</v>
      </c>
      <c r="C5" s="90" t="s">
        <v>92</v>
      </c>
      <c r="D5" s="91">
        <v>81</v>
      </c>
      <c r="E5" s="92"/>
      <c r="F5" s="93">
        <f aca="true" t="shared" si="0" ref="F5:F36">D5*E5</f>
        <v>0</v>
      </c>
      <c r="G5" s="77"/>
    </row>
    <row r="6" spans="1:7" s="36" customFormat="1" ht="28.5" customHeight="1">
      <c r="A6" s="88">
        <v>2</v>
      </c>
      <c r="B6" s="89" t="s">
        <v>93</v>
      </c>
      <c r="C6" s="90" t="s">
        <v>92</v>
      </c>
      <c r="D6" s="91">
        <v>5</v>
      </c>
      <c r="E6" s="92"/>
      <c r="F6" s="93">
        <f t="shared" si="0"/>
        <v>0</v>
      </c>
      <c r="G6" s="77"/>
    </row>
    <row r="7" spans="1:7" s="36" customFormat="1" ht="28.5" customHeight="1">
      <c r="A7" s="88">
        <v>3</v>
      </c>
      <c r="B7" s="89" t="s">
        <v>94</v>
      </c>
      <c r="C7" s="90" t="s">
        <v>92</v>
      </c>
      <c r="D7" s="91">
        <v>37</v>
      </c>
      <c r="E7" s="92"/>
      <c r="F7" s="93">
        <f t="shared" si="0"/>
        <v>0</v>
      </c>
      <c r="G7" s="77"/>
    </row>
    <row r="8" spans="1:7" s="36" customFormat="1" ht="28.5" customHeight="1">
      <c r="A8" s="88">
        <v>4</v>
      </c>
      <c r="B8" s="89" t="s">
        <v>95</v>
      </c>
      <c r="C8" s="90" t="s">
        <v>92</v>
      </c>
      <c r="D8" s="91">
        <v>2</v>
      </c>
      <c r="E8" s="92"/>
      <c r="F8" s="93">
        <f t="shared" si="0"/>
        <v>0</v>
      </c>
      <c r="G8" s="77"/>
    </row>
    <row r="9" spans="1:7" s="36" customFormat="1" ht="28.5" customHeight="1">
      <c r="A9" s="88">
        <v>5</v>
      </c>
      <c r="B9" s="89" t="s">
        <v>96</v>
      </c>
      <c r="C9" s="90" t="s">
        <v>97</v>
      </c>
      <c r="D9" s="91">
        <v>1</v>
      </c>
      <c r="E9" s="92"/>
      <c r="F9" s="93">
        <f t="shared" si="0"/>
        <v>0</v>
      </c>
      <c r="G9" s="77"/>
    </row>
    <row r="10" spans="1:7" s="36" customFormat="1" ht="28.5" customHeight="1">
      <c r="A10" s="88">
        <v>6</v>
      </c>
      <c r="B10" s="89" t="s">
        <v>98</v>
      </c>
      <c r="C10" s="90" t="s">
        <v>97</v>
      </c>
      <c r="D10" s="91">
        <v>7</v>
      </c>
      <c r="E10" s="92"/>
      <c r="F10" s="93">
        <f t="shared" si="0"/>
        <v>0</v>
      </c>
      <c r="G10" s="77"/>
    </row>
    <row r="11" spans="1:7" s="36" customFormat="1" ht="28.5" customHeight="1">
      <c r="A11" s="88">
        <v>7</v>
      </c>
      <c r="B11" s="89" t="s">
        <v>99</v>
      </c>
      <c r="C11" s="90" t="s">
        <v>97</v>
      </c>
      <c r="D11" s="91">
        <v>7</v>
      </c>
      <c r="E11" s="92"/>
      <c r="F11" s="93">
        <f t="shared" si="0"/>
        <v>0</v>
      </c>
      <c r="G11" s="77"/>
    </row>
    <row r="12" spans="1:7" s="36" customFormat="1" ht="28.5" customHeight="1">
      <c r="A12" s="88">
        <v>8</v>
      </c>
      <c r="B12" s="89" t="s">
        <v>100</v>
      </c>
      <c r="C12" s="90" t="s">
        <v>97</v>
      </c>
      <c r="D12" s="91">
        <v>1</v>
      </c>
      <c r="E12" s="92"/>
      <c r="F12" s="93">
        <f t="shared" si="0"/>
        <v>0</v>
      </c>
      <c r="G12" s="77"/>
    </row>
    <row r="13" spans="1:7" s="36" customFormat="1" ht="28.5" customHeight="1">
      <c r="A13" s="88">
        <v>9</v>
      </c>
      <c r="B13" s="89" t="s">
        <v>101</v>
      </c>
      <c r="C13" s="90" t="s">
        <v>97</v>
      </c>
      <c r="D13" s="91">
        <v>2</v>
      </c>
      <c r="E13" s="92"/>
      <c r="F13" s="93">
        <f t="shared" si="0"/>
        <v>0</v>
      </c>
      <c r="G13" s="77"/>
    </row>
    <row r="14" spans="1:7" s="36" customFormat="1" ht="28.5" customHeight="1">
      <c r="A14" s="88">
        <v>10</v>
      </c>
      <c r="B14" s="89" t="s">
        <v>102</v>
      </c>
      <c r="C14" s="90" t="s">
        <v>97</v>
      </c>
      <c r="D14" s="91">
        <v>1</v>
      </c>
      <c r="E14" s="92"/>
      <c r="F14" s="93">
        <f t="shared" si="0"/>
        <v>0</v>
      </c>
      <c r="G14" s="77"/>
    </row>
    <row r="15" spans="1:7" s="36" customFormat="1" ht="28.5" customHeight="1">
      <c r="A15" s="88">
        <v>11</v>
      </c>
      <c r="B15" s="89" t="s">
        <v>103</v>
      </c>
      <c r="C15" s="90" t="s">
        <v>97</v>
      </c>
      <c r="D15" s="91">
        <v>1</v>
      </c>
      <c r="E15" s="92"/>
      <c r="F15" s="93">
        <f t="shared" si="0"/>
        <v>0</v>
      </c>
      <c r="G15" s="77"/>
    </row>
    <row r="16" spans="1:7" s="36" customFormat="1" ht="28.5" customHeight="1">
      <c r="A16" s="88">
        <v>12</v>
      </c>
      <c r="B16" s="89" t="s">
        <v>104</v>
      </c>
      <c r="C16" s="90" t="s">
        <v>97</v>
      </c>
      <c r="D16" s="91">
        <v>1</v>
      </c>
      <c r="E16" s="92"/>
      <c r="F16" s="93">
        <f t="shared" si="0"/>
        <v>0</v>
      </c>
      <c r="G16" s="77"/>
    </row>
    <row r="17" spans="1:7" s="36" customFormat="1" ht="28.5" customHeight="1">
      <c r="A17" s="88">
        <v>13</v>
      </c>
      <c r="B17" s="89" t="s">
        <v>105</v>
      </c>
      <c r="C17" s="90" t="s">
        <v>97</v>
      </c>
      <c r="D17" s="91">
        <v>1</v>
      </c>
      <c r="E17" s="92"/>
      <c r="F17" s="93">
        <f t="shared" si="0"/>
        <v>0</v>
      </c>
      <c r="G17" s="77"/>
    </row>
    <row r="18" spans="1:7" s="36" customFormat="1" ht="28.5" customHeight="1">
      <c r="A18" s="88">
        <v>14</v>
      </c>
      <c r="B18" s="89" t="s">
        <v>106</v>
      </c>
      <c r="C18" s="90" t="s">
        <v>97</v>
      </c>
      <c r="D18" s="91">
        <v>6</v>
      </c>
      <c r="E18" s="92"/>
      <c r="F18" s="93">
        <f t="shared" si="0"/>
        <v>0</v>
      </c>
      <c r="G18" s="77"/>
    </row>
    <row r="19" spans="1:7" s="36" customFormat="1" ht="28.5" customHeight="1">
      <c r="A19" s="88">
        <v>15</v>
      </c>
      <c r="B19" s="89" t="s">
        <v>107</v>
      </c>
      <c r="C19" s="90" t="s">
        <v>97</v>
      </c>
      <c r="D19" s="91">
        <v>2</v>
      </c>
      <c r="E19" s="92"/>
      <c r="F19" s="93">
        <f t="shared" si="0"/>
        <v>0</v>
      </c>
      <c r="G19" s="77"/>
    </row>
    <row r="20" spans="1:7" s="36" customFormat="1" ht="28.5" customHeight="1">
      <c r="A20" s="88">
        <v>16</v>
      </c>
      <c r="B20" s="89" t="s">
        <v>108</v>
      </c>
      <c r="C20" s="90" t="s">
        <v>97</v>
      </c>
      <c r="D20" s="94">
        <v>24</v>
      </c>
      <c r="E20" s="95"/>
      <c r="F20" s="93">
        <f t="shared" si="0"/>
        <v>0</v>
      </c>
      <c r="G20" s="77"/>
    </row>
    <row r="21" spans="1:7" s="36" customFormat="1" ht="28.5" customHeight="1">
      <c r="A21" s="88">
        <v>17</v>
      </c>
      <c r="B21" s="89" t="s">
        <v>109</v>
      </c>
      <c r="C21" s="90" t="s">
        <v>97</v>
      </c>
      <c r="D21" s="94">
        <v>4</v>
      </c>
      <c r="E21" s="95"/>
      <c r="F21" s="93">
        <f t="shared" si="0"/>
        <v>0</v>
      </c>
      <c r="G21" s="77"/>
    </row>
    <row r="22" spans="1:7" s="36" customFormat="1" ht="28.5" customHeight="1">
      <c r="A22" s="88">
        <v>18</v>
      </c>
      <c r="B22" s="89" t="s">
        <v>110</v>
      </c>
      <c r="C22" s="90" t="s">
        <v>97</v>
      </c>
      <c r="D22" s="91">
        <v>1</v>
      </c>
      <c r="E22" s="92"/>
      <c r="F22" s="93">
        <f t="shared" si="0"/>
        <v>0</v>
      </c>
      <c r="G22" s="77"/>
    </row>
    <row r="23" spans="1:7" s="36" customFormat="1" ht="28.5" customHeight="1">
      <c r="A23" s="88">
        <v>19</v>
      </c>
      <c r="B23" s="89" t="s">
        <v>111</v>
      </c>
      <c r="C23" s="90" t="s">
        <v>97</v>
      </c>
      <c r="D23" s="91">
        <v>1</v>
      </c>
      <c r="E23" s="92"/>
      <c r="F23" s="93">
        <f t="shared" si="0"/>
        <v>0</v>
      </c>
      <c r="G23" s="77"/>
    </row>
    <row r="24" spans="1:7" s="36" customFormat="1" ht="28.5" customHeight="1">
      <c r="A24" s="88">
        <v>20</v>
      </c>
      <c r="B24" s="89" t="s">
        <v>112</v>
      </c>
      <c r="C24" s="90" t="s">
        <v>25</v>
      </c>
      <c r="D24" s="91">
        <v>11</v>
      </c>
      <c r="E24" s="92"/>
      <c r="F24" s="93">
        <f t="shared" si="0"/>
        <v>0</v>
      </c>
      <c r="G24" s="77"/>
    </row>
    <row r="25" spans="1:7" s="36" customFormat="1" ht="28.5" customHeight="1">
      <c r="A25" s="88">
        <v>21</v>
      </c>
      <c r="B25" s="89" t="s">
        <v>113</v>
      </c>
      <c r="C25" s="90" t="s">
        <v>25</v>
      </c>
      <c r="D25" s="91">
        <v>1</v>
      </c>
      <c r="E25" s="92"/>
      <c r="F25" s="93">
        <f t="shared" si="0"/>
        <v>0</v>
      </c>
      <c r="G25" s="77"/>
    </row>
    <row r="26" spans="1:7" s="36" customFormat="1" ht="28.5" customHeight="1">
      <c r="A26" s="88">
        <v>22</v>
      </c>
      <c r="B26" s="89" t="s">
        <v>114</v>
      </c>
      <c r="C26" s="90" t="s">
        <v>92</v>
      </c>
      <c r="D26" s="91">
        <v>18</v>
      </c>
      <c r="E26" s="92"/>
      <c r="F26" s="93">
        <f t="shared" si="0"/>
        <v>0</v>
      </c>
      <c r="G26" s="77"/>
    </row>
    <row r="27" spans="1:7" s="36" customFormat="1" ht="28.5" customHeight="1">
      <c r="A27" s="88">
        <v>23</v>
      </c>
      <c r="B27" s="89" t="s">
        <v>115</v>
      </c>
      <c r="C27" s="90" t="s">
        <v>92</v>
      </c>
      <c r="D27" s="91">
        <v>268</v>
      </c>
      <c r="E27" s="92"/>
      <c r="F27" s="93">
        <f t="shared" si="0"/>
        <v>0</v>
      </c>
      <c r="G27" s="77"/>
    </row>
    <row r="28" spans="1:7" s="36" customFormat="1" ht="28.5" customHeight="1">
      <c r="A28" s="88">
        <v>24</v>
      </c>
      <c r="B28" s="89" t="s">
        <v>116</v>
      </c>
      <c r="C28" s="90" t="s">
        <v>92</v>
      </c>
      <c r="D28" s="91">
        <v>129</v>
      </c>
      <c r="E28" s="92"/>
      <c r="F28" s="93">
        <f t="shared" si="0"/>
        <v>0</v>
      </c>
      <c r="G28" s="77"/>
    </row>
    <row r="29" spans="1:7" s="36" customFormat="1" ht="28.5" customHeight="1">
      <c r="A29" s="88">
        <v>25</v>
      </c>
      <c r="B29" s="89" t="s">
        <v>117</v>
      </c>
      <c r="C29" s="90" t="s">
        <v>92</v>
      </c>
      <c r="D29" s="91">
        <v>51</v>
      </c>
      <c r="E29" s="92"/>
      <c r="F29" s="93">
        <f t="shared" si="0"/>
        <v>0</v>
      </c>
      <c r="G29" s="77"/>
    </row>
    <row r="30" spans="1:7" s="81" customFormat="1" ht="28.5" customHeight="1">
      <c r="A30" s="96">
        <v>26</v>
      </c>
      <c r="B30" s="97" t="s">
        <v>118</v>
      </c>
      <c r="C30" s="98" t="s">
        <v>119</v>
      </c>
      <c r="D30" s="94">
        <v>74</v>
      </c>
      <c r="E30" s="95"/>
      <c r="F30" s="99">
        <f t="shared" si="0"/>
        <v>0</v>
      </c>
      <c r="G30" s="80"/>
    </row>
    <row r="31" spans="1:7" s="36" customFormat="1" ht="28.5" customHeight="1">
      <c r="A31" s="88">
        <v>27</v>
      </c>
      <c r="B31" s="89" t="s">
        <v>120</v>
      </c>
      <c r="C31" s="90" t="s">
        <v>97</v>
      </c>
      <c r="D31" s="91">
        <v>1</v>
      </c>
      <c r="E31" s="92"/>
      <c r="F31" s="93">
        <f t="shared" si="0"/>
        <v>0</v>
      </c>
      <c r="G31" s="77"/>
    </row>
    <row r="32" spans="1:7" s="36" customFormat="1" ht="28.5" customHeight="1">
      <c r="A32" s="88">
        <v>28</v>
      </c>
      <c r="B32" s="89" t="s">
        <v>121</v>
      </c>
      <c r="C32" s="90" t="s">
        <v>97</v>
      </c>
      <c r="D32" s="91">
        <v>1</v>
      </c>
      <c r="E32" s="92"/>
      <c r="F32" s="93">
        <f t="shared" si="0"/>
        <v>0</v>
      </c>
      <c r="G32" s="77"/>
    </row>
    <row r="33" spans="1:7" s="36" customFormat="1" ht="28.5" customHeight="1">
      <c r="A33" s="88">
        <v>29</v>
      </c>
      <c r="B33" s="89" t="s">
        <v>122</v>
      </c>
      <c r="C33" s="90" t="s">
        <v>97</v>
      </c>
      <c r="D33" s="91">
        <v>1</v>
      </c>
      <c r="E33" s="92"/>
      <c r="F33" s="93">
        <f t="shared" si="0"/>
        <v>0</v>
      </c>
      <c r="G33" s="77"/>
    </row>
    <row r="34" spans="1:7" s="36" customFormat="1" ht="28.5" customHeight="1">
      <c r="A34" s="88">
        <v>30</v>
      </c>
      <c r="B34" s="89" t="s">
        <v>123</v>
      </c>
      <c r="C34" s="90" t="s">
        <v>25</v>
      </c>
      <c r="D34" s="91">
        <v>1</v>
      </c>
      <c r="E34" s="92"/>
      <c r="F34" s="93">
        <f t="shared" si="0"/>
        <v>0</v>
      </c>
      <c r="G34" s="77"/>
    </row>
    <row r="35" spans="1:7" s="36" customFormat="1" ht="28.5" customHeight="1">
      <c r="A35" s="88">
        <v>31</v>
      </c>
      <c r="B35" s="89" t="s">
        <v>124</v>
      </c>
      <c r="C35" s="90" t="s">
        <v>92</v>
      </c>
      <c r="D35" s="91">
        <v>23</v>
      </c>
      <c r="E35" s="92"/>
      <c r="F35" s="93">
        <f t="shared" si="0"/>
        <v>0</v>
      </c>
      <c r="G35" s="77"/>
    </row>
    <row r="36" spans="1:7" s="36" customFormat="1" ht="28.5" customHeight="1">
      <c r="A36" s="88">
        <v>32</v>
      </c>
      <c r="B36" s="89" t="s">
        <v>125</v>
      </c>
      <c r="C36" s="90" t="s">
        <v>25</v>
      </c>
      <c r="D36" s="91">
        <v>1</v>
      </c>
      <c r="E36" s="92"/>
      <c r="F36" s="93">
        <f t="shared" si="0"/>
        <v>0</v>
      </c>
      <c r="G36" s="77"/>
    </row>
    <row r="37" spans="1:7" s="36" customFormat="1" ht="28.5" customHeight="1">
      <c r="A37" s="100"/>
      <c r="B37" s="101" t="s">
        <v>126</v>
      </c>
      <c r="C37" s="102"/>
      <c r="D37" s="103"/>
      <c r="E37" s="103"/>
      <c r="F37" s="104">
        <f>SUM(F5:F36)</f>
        <v>0</v>
      </c>
      <c r="G37" s="77"/>
    </row>
    <row r="38" spans="1:6" s="36" customFormat="1" ht="28.5" customHeight="1">
      <c r="A38" s="105" t="s">
        <v>79</v>
      </c>
      <c r="B38" s="106" t="s">
        <v>127</v>
      </c>
      <c r="C38" s="107"/>
      <c r="D38" s="108"/>
      <c r="E38" s="109"/>
      <c r="F38" s="110"/>
    </row>
    <row r="39" spans="1:6" s="36" customFormat="1" ht="28.5" customHeight="1">
      <c r="A39" s="111">
        <v>1</v>
      </c>
      <c r="B39" s="112" t="s">
        <v>128</v>
      </c>
      <c r="C39" s="113" t="s">
        <v>92</v>
      </c>
      <c r="D39" s="91">
        <v>10</v>
      </c>
      <c r="E39" s="114"/>
      <c r="F39" s="115">
        <f aca="true" t="shared" si="1" ref="F39:F41">D39*E39</f>
        <v>0</v>
      </c>
    </row>
    <row r="40" spans="1:6" s="36" customFormat="1" ht="28.5" customHeight="1">
      <c r="A40" s="111">
        <v>2</v>
      </c>
      <c r="B40" s="116" t="s">
        <v>129</v>
      </c>
      <c r="C40" s="113" t="s">
        <v>9</v>
      </c>
      <c r="D40" s="91">
        <v>1</v>
      </c>
      <c r="E40" s="114"/>
      <c r="F40" s="115">
        <f t="shared" si="1"/>
        <v>0</v>
      </c>
    </row>
    <row r="41" spans="1:6" s="36" customFormat="1" ht="28.5" customHeight="1">
      <c r="A41" s="111">
        <v>3</v>
      </c>
      <c r="B41" s="117" t="s">
        <v>130</v>
      </c>
      <c r="C41" s="113" t="s">
        <v>119</v>
      </c>
      <c r="D41" s="91">
        <v>2</v>
      </c>
      <c r="E41" s="114"/>
      <c r="F41" s="115">
        <f t="shared" si="1"/>
        <v>0</v>
      </c>
    </row>
    <row r="42" spans="1:6" s="36" customFormat="1" ht="28.5" customHeight="1">
      <c r="A42" s="118"/>
      <c r="B42" s="119" t="s">
        <v>131</v>
      </c>
      <c r="C42" s="120"/>
      <c r="D42" s="103"/>
      <c r="E42" s="121"/>
      <c r="F42" s="122">
        <f>SUM(F39:F41)</f>
        <v>0</v>
      </c>
    </row>
    <row r="43" spans="1:6" s="36" customFormat="1" ht="28.5" customHeight="1">
      <c r="A43" s="123"/>
      <c r="B43" s="25"/>
      <c r="C43" s="25"/>
      <c r="D43" s="124"/>
      <c r="E43" s="26"/>
      <c r="F43" s="25"/>
    </row>
    <row r="44" spans="1:6" s="36" customFormat="1" ht="28.5" customHeight="1" thickBot="1">
      <c r="A44" s="123"/>
      <c r="B44" s="27" t="s">
        <v>17</v>
      </c>
      <c r="C44" s="25"/>
      <c r="D44" s="124"/>
      <c r="E44" s="25"/>
      <c r="F44" s="25"/>
    </row>
    <row r="45" spans="1:6" s="36" customFormat="1" ht="28.5" customHeight="1" thickBot="1">
      <c r="A45" s="123"/>
      <c r="B45" s="64" t="s">
        <v>132</v>
      </c>
      <c r="C45" s="125"/>
      <c r="D45" s="126" t="s">
        <v>133</v>
      </c>
      <c r="E45" s="126" t="s">
        <v>134</v>
      </c>
      <c r="F45" s="127" t="s">
        <v>135</v>
      </c>
    </row>
    <row r="46" spans="1:6" s="36" customFormat="1" ht="28.5" customHeight="1">
      <c r="A46" s="123"/>
      <c r="B46" s="128" t="s">
        <v>90</v>
      </c>
      <c r="C46" s="129"/>
      <c r="D46" s="130">
        <f>F5+F6+F7+F8+F9+F11+F12+F13+F14+F15+F16+F17+F18+F19+F20++F21+F24+F25+F26+F27+F28+F29+F33</f>
        <v>0</v>
      </c>
      <c r="E46" s="130">
        <f>F10+F22+F23+F30+F31+F32+F34+F35+F36</f>
        <v>0</v>
      </c>
      <c r="F46" s="131">
        <f>D46+E46</f>
        <v>0</v>
      </c>
    </row>
    <row r="47" spans="1:6" s="36" customFormat="1" ht="28.5" customHeight="1" thickBot="1">
      <c r="A47" s="132"/>
      <c r="B47" s="133" t="s">
        <v>136</v>
      </c>
      <c r="C47" s="134"/>
      <c r="D47" s="135">
        <f>F39+F40</f>
        <v>0</v>
      </c>
      <c r="E47" s="135">
        <f>F41</f>
        <v>0</v>
      </c>
      <c r="F47" s="136">
        <f>D47+E47</f>
        <v>0</v>
      </c>
    </row>
    <row r="48" spans="1:6" s="36" customFormat="1" ht="28.5" customHeight="1" thickBot="1">
      <c r="A48" s="123"/>
      <c r="B48" s="64" t="s">
        <v>18</v>
      </c>
      <c r="C48" s="65"/>
      <c r="D48" s="137">
        <f>D46</f>
        <v>0</v>
      </c>
      <c r="E48" s="137">
        <f>E46</f>
        <v>0</v>
      </c>
      <c r="F48" s="138">
        <f>F46</f>
        <v>0</v>
      </c>
    </row>
  </sheetData>
  <mergeCells count="1">
    <mergeCell ref="A1:F1"/>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topLeftCell="A7">
      <selection activeCell="A1" sqref="A1:XFD1048576"/>
    </sheetView>
  </sheetViews>
  <sheetFormatPr defaultColWidth="9.140625" defaultRowHeight="21.75" customHeight="1"/>
  <cols>
    <col min="2" max="2" width="43.421875" style="0" customWidth="1"/>
    <col min="4" max="4" width="10.421875" style="0" customWidth="1"/>
    <col min="5" max="5" width="12.57421875" style="0" customWidth="1"/>
    <col min="6" max="6" width="25.7109375" style="0" customWidth="1"/>
  </cols>
  <sheetData>
    <row r="1" spans="1:6" s="36" customFormat="1" ht="21.95" customHeight="1">
      <c r="A1" s="144" t="s">
        <v>137</v>
      </c>
      <c r="B1" s="144"/>
      <c r="C1" s="144"/>
      <c r="D1" s="144"/>
      <c r="E1" s="144"/>
      <c r="F1" s="144"/>
    </row>
    <row r="2" spans="1:6" s="36" customFormat="1" ht="21.95" customHeight="1" thickBot="1">
      <c r="A2" s="1"/>
      <c r="B2" s="2"/>
      <c r="C2" s="3"/>
      <c r="D2" s="4"/>
      <c r="E2" s="3"/>
      <c r="F2" s="3"/>
    </row>
    <row r="3" spans="1:6" s="36" customFormat="1" ht="21.95" customHeight="1" thickTop="1">
      <c r="A3" s="10"/>
      <c r="B3" s="11"/>
      <c r="C3" s="1"/>
      <c r="D3" s="12"/>
      <c r="E3" s="1"/>
      <c r="F3" s="40"/>
    </row>
    <row r="4" spans="1:6" s="36" customFormat="1" ht="21.95" customHeight="1">
      <c r="A4" s="13" t="s">
        <v>2</v>
      </c>
      <c r="B4" s="14" t="s">
        <v>3</v>
      </c>
      <c r="C4" s="14" t="s">
        <v>4</v>
      </c>
      <c r="D4" s="15" t="s">
        <v>5</v>
      </c>
      <c r="E4" s="16" t="s">
        <v>22</v>
      </c>
      <c r="F4" s="44" t="s">
        <v>23</v>
      </c>
    </row>
    <row r="5" spans="1:6" s="36" customFormat="1" ht="21.95" customHeight="1">
      <c r="A5" s="55" t="s">
        <v>79</v>
      </c>
      <c r="B5" s="139" t="s">
        <v>138</v>
      </c>
      <c r="C5" s="72"/>
      <c r="D5" s="73"/>
      <c r="E5" s="73"/>
      <c r="F5" s="74"/>
    </row>
    <row r="6" spans="1:6" s="36" customFormat="1" ht="21.95" customHeight="1">
      <c r="A6" s="22">
        <v>1</v>
      </c>
      <c r="B6" s="23" t="s">
        <v>139</v>
      </c>
      <c r="C6" s="50" t="s">
        <v>92</v>
      </c>
      <c r="D6" s="21">
        <v>29</v>
      </c>
      <c r="E6" s="53"/>
      <c r="F6" s="51">
        <f>D6*E6</f>
        <v>0</v>
      </c>
    </row>
    <row r="7" spans="1:6" s="36" customFormat="1" ht="21.95" customHeight="1">
      <c r="A7" s="22">
        <v>2</v>
      </c>
      <c r="B7" s="23" t="s">
        <v>140</v>
      </c>
      <c r="C7" s="50" t="s">
        <v>92</v>
      </c>
      <c r="D7" s="21">
        <v>14</v>
      </c>
      <c r="E7" s="53"/>
      <c r="F7" s="51">
        <f aca="true" t="shared" si="0" ref="F7:F25">D7*E7</f>
        <v>0</v>
      </c>
    </row>
    <row r="8" spans="1:6" s="36" customFormat="1" ht="21.95" customHeight="1">
      <c r="A8" s="22">
        <v>3</v>
      </c>
      <c r="B8" s="24" t="s">
        <v>141</v>
      </c>
      <c r="C8" s="50" t="s">
        <v>92</v>
      </c>
      <c r="D8" s="21">
        <v>14</v>
      </c>
      <c r="E8" s="53"/>
      <c r="F8" s="51">
        <f t="shared" si="0"/>
        <v>0</v>
      </c>
    </row>
    <row r="9" spans="1:6" s="36" customFormat="1" ht="21.95" customHeight="1">
      <c r="A9" s="22">
        <v>4</v>
      </c>
      <c r="B9" s="23" t="s">
        <v>142</v>
      </c>
      <c r="C9" s="50" t="s">
        <v>25</v>
      </c>
      <c r="D9" s="21">
        <v>21</v>
      </c>
      <c r="E9" s="53"/>
      <c r="F9" s="51">
        <f>D9*E9</f>
        <v>0</v>
      </c>
    </row>
    <row r="10" spans="1:6" s="36" customFormat="1" ht="21.95" customHeight="1">
      <c r="A10" s="22">
        <v>5</v>
      </c>
      <c r="B10" s="23" t="s">
        <v>143</v>
      </c>
      <c r="C10" s="50" t="s">
        <v>25</v>
      </c>
      <c r="D10" s="21">
        <v>8</v>
      </c>
      <c r="E10" s="53"/>
      <c r="F10" s="51">
        <f>D10*E10</f>
        <v>0</v>
      </c>
    </row>
    <row r="11" spans="1:6" s="36" customFormat="1" ht="21.95" customHeight="1">
      <c r="A11" s="22">
        <v>6</v>
      </c>
      <c r="B11" s="23" t="s">
        <v>144</v>
      </c>
      <c r="C11" s="50" t="s">
        <v>145</v>
      </c>
      <c r="D11" s="21">
        <v>2</v>
      </c>
      <c r="E11" s="53"/>
      <c r="F11" s="51">
        <f aca="true" t="shared" si="1" ref="F11:F18">D11*E11</f>
        <v>0</v>
      </c>
    </row>
    <row r="12" spans="1:6" s="36" customFormat="1" ht="21.95" customHeight="1">
      <c r="A12" s="22">
        <v>7</v>
      </c>
      <c r="B12" s="23" t="s">
        <v>146</v>
      </c>
      <c r="C12" s="50" t="s">
        <v>145</v>
      </c>
      <c r="D12" s="21">
        <v>1</v>
      </c>
      <c r="E12" s="53"/>
      <c r="F12" s="51">
        <f t="shared" si="1"/>
        <v>0</v>
      </c>
    </row>
    <row r="13" spans="1:6" s="36" customFormat="1" ht="21.95" customHeight="1">
      <c r="A13" s="22">
        <v>8</v>
      </c>
      <c r="B13" s="23" t="s">
        <v>147</v>
      </c>
      <c r="C13" s="50" t="s">
        <v>145</v>
      </c>
      <c r="D13" s="21">
        <v>1</v>
      </c>
      <c r="E13" s="53"/>
      <c r="F13" s="51">
        <f t="shared" si="1"/>
        <v>0</v>
      </c>
    </row>
    <row r="14" spans="1:6" s="36" customFormat="1" ht="21.95" customHeight="1">
      <c r="A14" s="22">
        <v>9</v>
      </c>
      <c r="B14" s="54" t="s">
        <v>148</v>
      </c>
      <c r="C14" s="50" t="s">
        <v>25</v>
      </c>
      <c r="D14" s="21">
        <v>6</v>
      </c>
      <c r="E14" s="53"/>
      <c r="F14" s="51">
        <f t="shared" si="1"/>
        <v>0</v>
      </c>
    </row>
    <row r="15" spans="1:6" s="36" customFormat="1" ht="21.95" customHeight="1">
      <c r="A15" s="22">
        <v>10</v>
      </c>
      <c r="B15" s="54" t="s">
        <v>149</v>
      </c>
      <c r="C15" s="50" t="s">
        <v>25</v>
      </c>
      <c r="D15" s="21">
        <v>11</v>
      </c>
      <c r="E15" s="53"/>
      <c r="F15" s="51">
        <f t="shared" si="1"/>
        <v>0</v>
      </c>
    </row>
    <row r="16" spans="1:6" s="36" customFormat="1" ht="21.95" customHeight="1">
      <c r="A16" s="22">
        <v>11</v>
      </c>
      <c r="B16" s="54" t="s">
        <v>150</v>
      </c>
      <c r="C16" s="50" t="s">
        <v>92</v>
      </c>
      <c r="D16" s="21">
        <v>9</v>
      </c>
      <c r="E16" s="53"/>
      <c r="F16" s="51">
        <f t="shared" si="1"/>
        <v>0</v>
      </c>
    </row>
    <row r="17" spans="1:6" s="36" customFormat="1" ht="21.95" customHeight="1">
      <c r="A17" s="22">
        <v>12</v>
      </c>
      <c r="B17" s="54" t="s">
        <v>151</v>
      </c>
      <c r="C17" s="50" t="s">
        <v>48</v>
      </c>
      <c r="D17" s="21">
        <v>2.7</v>
      </c>
      <c r="E17" s="53"/>
      <c r="F17" s="51">
        <f t="shared" si="1"/>
        <v>0</v>
      </c>
    </row>
    <row r="18" spans="1:6" s="36" customFormat="1" ht="21.95" customHeight="1">
      <c r="A18" s="22">
        <v>13</v>
      </c>
      <c r="B18" s="54" t="s">
        <v>152</v>
      </c>
      <c r="C18" s="50" t="s">
        <v>92</v>
      </c>
      <c r="D18" s="21">
        <v>9</v>
      </c>
      <c r="E18" s="53"/>
      <c r="F18" s="51">
        <f t="shared" si="1"/>
        <v>0</v>
      </c>
    </row>
    <row r="19" spans="1:6" s="36" customFormat="1" ht="21.95" customHeight="1">
      <c r="A19" s="55" t="s">
        <v>79</v>
      </c>
      <c r="B19" s="56" t="s">
        <v>153</v>
      </c>
      <c r="C19" s="50"/>
      <c r="D19" s="21"/>
      <c r="E19" s="21"/>
      <c r="F19" s="51">
        <f t="shared" si="0"/>
        <v>0</v>
      </c>
    </row>
    <row r="20" spans="1:6" s="36" customFormat="1" ht="21.95" customHeight="1">
      <c r="A20" s="22">
        <v>1</v>
      </c>
      <c r="B20" s="140" t="s">
        <v>154</v>
      </c>
      <c r="C20" s="50" t="s">
        <v>92</v>
      </c>
      <c r="D20" s="21">
        <v>13</v>
      </c>
      <c r="E20" s="53"/>
      <c r="F20" s="51">
        <f t="shared" si="0"/>
        <v>0</v>
      </c>
    </row>
    <row r="21" spans="1:6" s="36" customFormat="1" ht="21.95" customHeight="1">
      <c r="A21" s="22">
        <v>2</v>
      </c>
      <c r="B21" s="54" t="s">
        <v>155</v>
      </c>
      <c r="C21" s="50" t="s">
        <v>92</v>
      </c>
      <c r="D21" s="21">
        <v>12</v>
      </c>
      <c r="E21" s="53"/>
      <c r="F21" s="51">
        <f t="shared" si="0"/>
        <v>0</v>
      </c>
    </row>
    <row r="22" spans="1:6" s="36" customFormat="1" ht="21.95" customHeight="1">
      <c r="A22" s="22">
        <v>3</v>
      </c>
      <c r="B22" s="140" t="s">
        <v>156</v>
      </c>
      <c r="C22" s="50" t="s">
        <v>25</v>
      </c>
      <c r="D22" s="21">
        <v>7</v>
      </c>
      <c r="E22" s="53"/>
      <c r="F22" s="51">
        <f t="shared" si="0"/>
        <v>0</v>
      </c>
    </row>
    <row r="23" spans="1:6" s="36" customFormat="1" ht="21.95" customHeight="1">
      <c r="A23" s="22">
        <v>4</v>
      </c>
      <c r="B23" s="54" t="s">
        <v>148</v>
      </c>
      <c r="C23" s="50" t="s">
        <v>25</v>
      </c>
      <c r="D23" s="21">
        <v>8</v>
      </c>
      <c r="E23" s="53"/>
      <c r="F23" s="51">
        <f t="shared" si="0"/>
        <v>0</v>
      </c>
    </row>
    <row r="24" spans="1:6" s="36" customFormat="1" ht="21.95" customHeight="1">
      <c r="A24" s="22">
        <v>5</v>
      </c>
      <c r="B24" s="54" t="s">
        <v>157</v>
      </c>
      <c r="C24" s="50" t="s">
        <v>25</v>
      </c>
      <c r="D24" s="21">
        <v>15</v>
      </c>
      <c r="E24" s="53"/>
      <c r="F24" s="51">
        <f t="shared" si="0"/>
        <v>0</v>
      </c>
    </row>
    <row r="25" spans="1:6" s="36" customFormat="1" ht="21.95" customHeight="1">
      <c r="A25" s="22">
        <v>6</v>
      </c>
      <c r="B25" s="54" t="s">
        <v>158</v>
      </c>
      <c r="C25" s="50" t="s">
        <v>92</v>
      </c>
      <c r="D25" s="21">
        <v>28</v>
      </c>
      <c r="E25" s="53"/>
      <c r="F25" s="51">
        <f t="shared" si="0"/>
        <v>0</v>
      </c>
    </row>
    <row r="26" spans="1:7" s="36" customFormat="1" ht="21.95" customHeight="1">
      <c r="A26" s="25"/>
      <c r="B26" s="25"/>
      <c r="C26" s="25"/>
      <c r="D26" s="25"/>
      <c r="E26" s="26"/>
      <c r="F26" s="25"/>
      <c r="G26" s="25"/>
    </row>
    <row r="27" spans="1:7" s="36" customFormat="1" ht="21.95" customHeight="1" thickBot="1">
      <c r="A27" s="25"/>
      <c r="B27" s="27" t="s">
        <v>17</v>
      </c>
      <c r="C27" s="25"/>
      <c r="D27" s="25"/>
      <c r="E27" s="25"/>
      <c r="F27" s="25"/>
      <c r="G27" s="25"/>
    </row>
    <row r="28" spans="1:6" s="36" customFormat="1" ht="21.95" customHeight="1" thickBot="1">
      <c r="A28" s="63"/>
      <c r="B28" s="64" t="s">
        <v>18</v>
      </c>
      <c r="C28" s="65"/>
      <c r="D28" s="66"/>
      <c r="E28" s="66"/>
      <c r="F28" s="67">
        <f>SUM(F6:F25)</f>
        <v>0</v>
      </c>
    </row>
  </sheetData>
  <mergeCells count="1">
    <mergeCell ref="A1:F1"/>
  </mergeCell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topLeftCell="A1">
      <selection activeCell="B18" sqref="B18"/>
    </sheetView>
  </sheetViews>
  <sheetFormatPr defaultColWidth="9.140625" defaultRowHeight="22.5" customHeight="1"/>
  <cols>
    <col min="2" max="2" width="42.140625" style="0" customWidth="1"/>
    <col min="4" max="4" width="11.57421875" style="0" customWidth="1"/>
    <col min="5" max="6" width="12.00390625" style="0" customWidth="1"/>
  </cols>
  <sheetData>
    <row r="1" spans="1:6" s="36" customFormat="1" ht="23.1" customHeight="1">
      <c r="A1" s="144" t="s">
        <v>159</v>
      </c>
      <c r="B1" s="144"/>
      <c r="C1" s="144"/>
      <c r="D1" s="144"/>
      <c r="E1" s="144"/>
      <c r="F1" s="144"/>
    </row>
    <row r="2" spans="1:6" s="36" customFormat="1" ht="23.1" customHeight="1" thickBot="1">
      <c r="A2" s="1"/>
      <c r="B2" s="2"/>
      <c r="C2" s="3"/>
      <c r="D2" s="4"/>
      <c r="E2" s="3"/>
      <c r="F2" s="3"/>
    </row>
    <row r="3" spans="1:6" s="36" customFormat="1" ht="23.1" customHeight="1" thickTop="1">
      <c r="A3" s="10"/>
      <c r="B3" s="11"/>
      <c r="C3" s="1"/>
      <c r="D3" s="12"/>
      <c r="E3" s="1"/>
      <c r="F3" s="40"/>
    </row>
    <row r="4" spans="1:6" s="36" customFormat="1" ht="23.1" customHeight="1">
      <c r="A4" s="13" t="s">
        <v>2</v>
      </c>
      <c r="B4" s="14" t="s">
        <v>3</v>
      </c>
      <c r="C4" s="14" t="s">
        <v>4</v>
      </c>
      <c r="D4" s="15" t="s">
        <v>5</v>
      </c>
      <c r="E4" s="16" t="s">
        <v>22</v>
      </c>
      <c r="F4" s="44" t="s">
        <v>23</v>
      </c>
    </row>
    <row r="5" spans="1:6" s="36" customFormat="1" ht="23.1" customHeight="1">
      <c r="A5" s="55" t="s">
        <v>79</v>
      </c>
      <c r="B5" s="139" t="s">
        <v>160</v>
      </c>
      <c r="C5" s="72"/>
      <c r="D5" s="73"/>
      <c r="E5" s="73"/>
      <c r="F5" s="74"/>
    </row>
    <row r="6" spans="1:6" s="81" customFormat="1" ht="35.25" customHeight="1">
      <c r="A6" s="52">
        <v>1</v>
      </c>
      <c r="B6" s="23" t="s">
        <v>161</v>
      </c>
      <c r="C6" s="19" t="s">
        <v>92</v>
      </c>
      <c r="D6" s="46">
        <v>44</v>
      </c>
      <c r="E6" s="47"/>
      <c r="F6" s="48">
        <f>D6*E6</f>
        <v>0</v>
      </c>
    </row>
    <row r="7" spans="1:6" s="36" customFormat="1" ht="23.1" customHeight="1">
      <c r="A7" s="22">
        <v>2</v>
      </c>
      <c r="B7" s="23" t="s">
        <v>162</v>
      </c>
      <c r="C7" s="50" t="s">
        <v>25</v>
      </c>
      <c r="D7" s="21">
        <v>4</v>
      </c>
      <c r="E7" s="53"/>
      <c r="F7" s="51">
        <f aca="true" t="shared" si="0" ref="F7:F12">D7*E7</f>
        <v>0</v>
      </c>
    </row>
    <row r="8" spans="1:6" s="36" customFormat="1" ht="23.1" customHeight="1">
      <c r="A8" s="22">
        <v>3</v>
      </c>
      <c r="B8" s="141" t="s">
        <v>163</v>
      </c>
      <c r="C8" s="50" t="s">
        <v>25</v>
      </c>
      <c r="D8" s="21">
        <v>1</v>
      </c>
      <c r="E8" s="53"/>
      <c r="F8" s="51">
        <f t="shared" si="0"/>
        <v>0</v>
      </c>
    </row>
    <row r="9" spans="1:6" s="36" customFormat="1" ht="23.1" customHeight="1">
      <c r="A9" s="22">
        <v>4</v>
      </c>
      <c r="B9" s="142" t="s">
        <v>123</v>
      </c>
      <c r="C9" s="50" t="s">
        <v>25</v>
      </c>
      <c r="D9" s="21">
        <v>1</v>
      </c>
      <c r="E9" s="53"/>
      <c r="F9" s="51">
        <f t="shared" si="0"/>
        <v>0</v>
      </c>
    </row>
    <row r="10" spans="1:6" s="36" customFormat="1" ht="23.1" customHeight="1">
      <c r="A10" s="22">
        <v>5</v>
      </c>
      <c r="B10" s="54" t="s">
        <v>164</v>
      </c>
      <c r="C10" s="50" t="s">
        <v>92</v>
      </c>
      <c r="D10" s="21">
        <v>14.5</v>
      </c>
      <c r="E10" s="53"/>
      <c r="F10" s="51">
        <f t="shared" si="0"/>
        <v>0</v>
      </c>
    </row>
    <row r="11" spans="1:6" s="36" customFormat="1" ht="23.1" customHeight="1">
      <c r="A11" s="22">
        <v>6</v>
      </c>
      <c r="B11" s="54" t="s">
        <v>152</v>
      </c>
      <c r="C11" s="50" t="s">
        <v>92</v>
      </c>
      <c r="D11" s="21">
        <v>14.5</v>
      </c>
      <c r="E11" s="53"/>
      <c r="F11" s="51">
        <f t="shared" si="0"/>
        <v>0</v>
      </c>
    </row>
    <row r="12" spans="1:6" s="36" customFormat="1" ht="23.1" customHeight="1">
      <c r="A12" s="22">
        <v>7</v>
      </c>
      <c r="B12" s="54" t="s">
        <v>165</v>
      </c>
      <c r="C12" s="50" t="s">
        <v>92</v>
      </c>
      <c r="D12" s="21">
        <v>14</v>
      </c>
      <c r="E12" s="53"/>
      <c r="F12" s="51">
        <f t="shared" si="0"/>
        <v>0</v>
      </c>
    </row>
    <row r="13" spans="1:7" s="36" customFormat="1" ht="23.1" customHeight="1">
      <c r="A13" s="25"/>
      <c r="B13" s="25"/>
      <c r="C13" s="25"/>
      <c r="D13" s="25"/>
      <c r="E13" s="26"/>
      <c r="F13" s="25"/>
      <c r="G13" s="25"/>
    </row>
    <row r="14" spans="1:7" s="36" customFormat="1" ht="23.1" customHeight="1" thickBot="1">
      <c r="A14" s="25"/>
      <c r="B14" s="27" t="s">
        <v>17</v>
      </c>
      <c r="C14" s="25"/>
      <c r="D14" s="25"/>
      <c r="E14" s="25"/>
      <c r="F14" s="25"/>
      <c r="G14" s="25"/>
    </row>
    <row r="15" spans="1:6" s="36" customFormat="1" ht="23.1" customHeight="1" thickBot="1">
      <c r="A15" s="63"/>
      <c r="B15" s="64" t="s">
        <v>18</v>
      </c>
      <c r="C15" s="65"/>
      <c r="D15" s="66"/>
      <c r="E15" s="66"/>
      <c r="F15" s="67">
        <f>SUM(F6:F12)</f>
        <v>0</v>
      </c>
    </row>
    <row r="16" spans="1:7" s="36" customFormat="1" ht="23.1" customHeight="1">
      <c r="A16" s="32"/>
      <c r="B16" s="32"/>
      <c r="C16" s="32"/>
      <c r="D16" s="32"/>
      <c r="E16" s="32"/>
      <c r="F16" s="32"/>
      <c r="G16" s="32"/>
    </row>
  </sheetData>
  <mergeCells count="1">
    <mergeCell ref="A1:F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Vladislav</dc:creator>
  <cp:keywords/>
  <dc:description/>
  <cp:lastModifiedBy>Vladislav Slavíček</cp:lastModifiedBy>
  <dcterms:created xsi:type="dcterms:W3CDTF">2021-09-04T07:52:57Z</dcterms:created>
  <dcterms:modified xsi:type="dcterms:W3CDTF">2021-09-06T06:21:12Z</dcterms:modified>
  <cp:category/>
  <cp:version/>
  <cp:contentType/>
  <cp:contentStatus/>
</cp:coreProperties>
</file>