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Krycí list rozpočtu" sheetId="1" r:id="rId1"/>
    <sheet name="rozpočet" sheetId="2" r:id="rId2"/>
  </sheets>
  <definedNames>
    <definedName name="_xlnm.Print_Area" localSheetId="1">'rozpočet'!$A$4:$J$30</definedName>
  </definedNames>
  <calcPr fullCalcOnLoad="1"/>
</workbook>
</file>

<file path=xl/sharedStrings.xml><?xml version="1.0" encoding="utf-8"?>
<sst xmlns="http://schemas.openxmlformats.org/spreadsheetml/2006/main" count="126" uniqueCount="98">
  <si>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</si>
  <si>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</si>
  <si>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</si>
  <si>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</si>
  <si>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</si>
  <si>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</si>
  <si>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</si>
  <si>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</si>
  <si>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</si>
  <si>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</si>
  <si>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</si>
  <si>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</si>
  <si>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</si>
  <si>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</si>
  <si>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</si>
  <si>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</si>
  <si>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</si>
  <si>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</si>
  <si>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</si>
  <si>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</si>
  <si>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</si>
  <si>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</si>
  <si>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</si>
  <si>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</si>
  <si>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</si>
  <si>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</si>
  <si>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</si>
  <si>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</si>
  <si>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</si>
  <si>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</si>
  <si>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</si>
  <si>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</si>
  <si>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</si>
  <si>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</si>
  <si>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</si>
  <si>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</si>
  <si>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</si>
  <si>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</si>
  <si>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</si>
  <si>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</si>
  <si>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</si>
  <si>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</si>
  <si>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</si>
  <si>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</si>
  <si>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</si>
  <si>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</si>
  <si>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</si>
  <si>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</si>
  <si>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</si>
  <si>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</si>
  <si>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</si>
  <si>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</si>
  <si>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</si>
  <si>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</si>
  <si>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</si>
  <si>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</si>
  <si>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</si>
  <si>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</si>
  <si>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</si>
  <si>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</si>
  <si>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</si>
  <si>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</si>
  <si>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</si>
  <si>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</si>
  <si>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</si>
  <si>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</si>
  <si>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</si>
  <si>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 xml:space="preserve">Zalévání spár dilatační zálivkou za studena </t>
  </si>
  <si>
    <t xml:space="preserve">Zpracoval:   </t>
  </si>
  <si>
    <t xml:space="preserve">Datum:   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</si>
  <si>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</si>
  <si>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</si>
  <si>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</si>
  <si>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</si>
  <si>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</si>
  <si>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</si>
  <si>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</si>
  <si>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</si>
  <si>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</si>
  <si>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</si>
  <si>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čištění krajnic od nánosu  tl do 100 mm s odvozem na skládku</t>
  </si>
  <si>
    <t>574A04</t>
  </si>
  <si>
    <t xml:space="preserve">vyrovnávka asfalt. bet. AC0 11+ ,   </t>
  </si>
  <si>
    <t xml:space="preserve">výšková úprava šachty, vpusti </t>
  </si>
  <si>
    <t>ks</t>
  </si>
  <si>
    <t>výšková úprava  krycích hrnců</t>
  </si>
  <si>
    <t xml:space="preserve">Objekt:    sil. III/11517, 11519                  km  </t>
  </si>
  <si>
    <t>Výměra KSÚS</t>
  </si>
  <si>
    <t>Výměra obec</t>
  </si>
  <si>
    <t>Náklady KSÚS</t>
  </si>
  <si>
    <t>Náklady obec</t>
  </si>
  <si>
    <t>KSÚS Stč kraje přísp. Organizace   Obec Zadní Třebáň</t>
  </si>
  <si>
    <t>Oprava povrchu - homogenizace 2021</t>
  </si>
  <si>
    <t>POPLATKY ZA LIKVIDACI ODPADŮ  -  VYBOURANÝ ASFALTOVÝ BETON KONTAMINOVANÝ DEHTEM</t>
  </si>
  <si>
    <t>t</t>
  </si>
  <si>
    <t xml:space="preserve">Stavba: III/11517, 11519 homogenizace Zadní Třebáň </t>
  </si>
  <si>
    <t>Stavba: III/11517, 11519 homogenizace Zadní Třebáň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</si>
  <si>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  a Obec Zadní Třebáň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</si>
</sst>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3" borderId="10" xfId="0" applyNumberFormat="1" applyFont="1" applyFill="1" applyBorder="1" applyAlignment="1" applyProtection="1">
      <alignment horizontal="center" vertical="center"/>
      <protection/>
    </xf>
    <xf numFmtId="49" fontId="16" fillId="33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13" fillId="0" borderId="17" xfId="0" applyNumberFormat="1" applyFont="1" applyFill="1" applyBorder="1" applyAlignment="1" applyProtection="1">
      <alignment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4" fontId="18" fillId="33" borderId="14" xfId="0" applyNumberFormat="1" applyFont="1" applyFill="1" applyBorder="1" applyAlignment="1" applyProtection="1">
      <alignment horizontal="right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4" fontId="18" fillId="33" borderId="15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34" borderId="22" xfId="0" applyFont="1" applyFill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horizontal="center" vertical="center"/>
      <protection/>
    </xf>
    <xf numFmtId="2" fontId="13" fillId="0" borderId="13" xfId="0" applyNumberFormat="1" applyFont="1" applyBorder="1" applyAlignment="1" applyProtection="1">
      <alignment vertical="top"/>
      <protection/>
    </xf>
    <xf numFmtId="4" fontId="13" fillId="0" borderId="13" xfId="0" applyNumberFormat="1" applyFont="1" applyBorder="1" applyAlignment="1" applyProtection="1">
      <alignment vertical="top"/>
      <protection/>
    </xf>
    <xf numFmtId="4" fontId="13" fillId="0" borderId="23" xfId="0" applyNumberFormat="1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horizontal="center" vertical="center"/>
      <protection/>
    </xf>
    <xf numFmtId="2" fontId="13" fillId="0" borderId="14" xfId="0" applyNumberFormat="1" applyFont="1" applyBorder="1" applyAlignment="1" applyProtection="1">
      <alignment vertical="top"/>
      <protection/>
    </xf>
    <xf numFmtId="4" fontId="13" fillId="0" borderId="14" xfId="0" applyNumberFormat="1" applyFont="1" applyBorder="1" applyAlignment="1" applyProtection="1">
      <alignment vertical="top"/>
      <protection/>
    </xf>
    <xf numFmtId="4" fontId="13" fillId="0" borderId="24" xfId="0" applyNumberFormat="1" applyFont="1" applyBorder="1" applyAlignment="1" applyProtection="1">
      <alignment vertical="top"/>
      <protection/>
    </xf>
    <xf numFmtId="4" fontId="13" fillId="0" borderId="15" xfId="0" applyNumberFormat="1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center"/>
      <protection/>
    </xf>
    <xf numFmtId="2" fontId="13" fillId="0" borderId="14" xfId="0" applyNumberFormat="1" applyFont="1" applyBorder="1" applyAlignment="1" applyProtection="1">
      <alignment vertical="center"/>
      <protection/>
    </xf>
    <xf numFmtId="4" fontId="13" fillId="0" borderId="14" xfId="0" applyNumberFormat="1" applyFont="1" applyBorder="1" applyAlignment="1" applyProtection="1">
      <alignment vertical="center"/>
      <protection/>
    </xf>
    <xf numFmtId="4" fontId="13" fillId="0" borderId="14" xfId="0" applyNumberFormat="1" applyFont="1" applyFill="1" applyBorder="1" applyAlignment="1" applyProtection="1">
      <alignment vertical="top"/>
      <protection/>
    </xf>
    <xf numFmtId="0" fontId="20" fillId="0" borderId="25" xfId="0" applyFont="1" applyBorder="1" applyAlignment="1" applyProtection="1">
      <alignment vertical="top"/>
      <protection/>
    </xf>
    <xf numFmtId="0" fontId="20" fillId="0" borderId="25" xfId="0" applyFont="1" applyBorder="1" applyAlignment="1" applyProtection="1">
      <alignment horizontal="center" vertical="center"/>
      <protection/>
    </xf>
    <xf numFmtId="2" fontId="13" fillId="0" borderId="25" xfId="0" applyNumberFormat="1" applyFont="1" applyBorder="1" applyAlignment="1" applyProtection="1">
      <alignment vertical="top"/>
      <protection/>
    </xf>
    <xf numFmtId="4" fontId="13" fillId="35" borderId="25" xfId="0" applyNumberFormat="1" applyFont="1" applyFill="1" applyBorder="1" applyAlignment="1" applyProtection="1">
      <alignment vertical="top"/>
      <protection/>
    </xf>
    <xf numFmtId="0" fontId="20" fillId="0" borderId="26" xfId="0" applyFont="1" applyBorder="1" applyAlignment="1" applyProtection="1">
      <alignment vertical="top"/>
      <protection/>
    </xf>
    <xf numFmtId="4" fontId="13" fillId="0" borderId="26" xfId="0" applyNumberFormat="1" applyFont="1" applyBorder="1" applyAlignment="1" applyProtection="1">
      <alignment horizontal="right" vertical="top"/>
      <protection/>
    </xf>
    <xf numFmtId="4" fontId="13" fillId="0" borderId="27" xfId="0" applyNumberFormat="1" applyFont="1" applyBorder="1" applyAlignment="1" applyProtection="1">
      <alignment horizontal="right" vertical="top"/>
      <protection/>
    </xf>
    <xf numFmtId="4" fontId="20" fillId="0" borderId="23" xfId="0" applyNumberFormat="1" applyFont="1" applyBorder="1" applyAlignment="1" applyProtection="1">
      <alignment vertical="top"/>
      <protection/>
    </xf>
    <xf numFmtId="4" fontId="13" fillId="0" borderId="14" xfId="0" applyNumberFormat="1" applyFont="1" applyBorder="1" applyAlignment="1" applyProtection="1">
      <alignment horizontal="right" vertical="top"/>
      <protection/>
    </xf>
    <xf numFmtId="4" fontId="13" fillId="0" borderId="24" xfId="0" applyNumberFormat="1" applyFont="1" applyBorder="1" applyAlignment="1" applyProtection="1">
      <alignment horizontal="right" vertical="top"/>
      <protection/>
    </xf>
    <xf numFmtId="4" fontId="20" fillId="0" borderId="15" xfId="0" applyNumberFormat="1" applyFont="1" applyBorder="1" applyAlignment="1" applyProtection="1">
      <alignment vertical="top"/>
      <protection/>
    </xf>
    <xf numFmtId="4" fontId="13" fillId="0" borderId="25" xfId="0" applyNumberFormat="1" applyFont="1" applyBorder="1" applyAlignment="1" applyProtection="1">
      <alignment horizontal="right" vertical="top"/>
      <protection/>
    </xf>
    <xf numFmtId="4" fontId="13" fillId="0" borderId="28" xfId="0" applyNumberFormat="1" applyFont="1" applyBorder="1" applyAlignment="1" applyProtection="1">
      <alignment horizontal="right" vertical="top"/>
      <protection/>
    </xf>
    <xf numFmtId="4" fontId="20" fillId="0" borderId="29" xfId="0" applyNumberFormat="1" applyFont="1" applyBorder="1" applyAlignment="1" applyProtection="1">
      <alignment vertical="top"/>
      <protection/>
    </xf>
    <xf numFmtId="4" fontId="13" fillId="0" borderId="28" xfId="0" applyNumberFormat="1" applyFont="1" applyBorder="1" applyAlignment="1" applyProtection="1">
      <alignment vertical="top"/>
      <protection/>
    </xf>
    <xf numFmtId="4" fontId="13" fillId="0" borderId="25" xfId="0" applyNumberFormat="1" applyFont="1" applyBorder="1" applyAlignment="1" applyProtection="1">
      <alignment vertical="top"/>
      <protection/>
    </xf>
    <xf numFmtId="0" fontId="10" fillId="34" borderId="30" xfId="0" applyFont="1" applyFill="1" applyBorder="1" applyAlignment="1" applyProtection="1">
      <alignment horizontal="center" vertical="top"/>
      <protection/>
    </xf>
    <xf numFmtId="0" fontId="20" fillId="34" borderId="22" xfId="0" applyFont="1" applyFill="1" applyBorder="1" applyAlignment="1" applyProtection="1">
      <alignment horizontal="center" vertical="top"/>
      <protection/>
    </xf>
    <xf numFmtId="0" fontId="20" fillId="34" borderId="31" xfId="0" applyFont="1" applyFill="1" applyBorder="1" applyAlignment="1" applyProtection="1">
      <alignment horizontal="center" vertical="top"/>
      <protection/>
    </xf>
    <xf numFmtId="0" fontId="20" fillId="34" borderId="32" xfId="0" applyFont="1" applyFill="1" applyBorder="1" applyAlignment="1" applyProtection="1">
      <alignment horizontal="center" vertical="top"/>
      <protection/>
    </xf>
    <xf numFmtId="0" fontId="20" fillId="0" borderId="14" xfId="0" applyFont="1" applyBorder="1" applyAlignment="1" applyProtection="1">
      <alignment vertical="top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14" fillId="0" borderId="14" xfId="0" applyNumberFormat="1" applyFont="1" applyFill="1" applyBorder="1" applyAlignment="1" applyProtection="1">
      <alignment horizontal="left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0" fontId="13" fillId="0" borderId="27" xfId="0" applyFont="1" applyBorder="1" applyAlignment="1" applyProtection="1">
      <alignment vertical="center" wrapText="1"/>
      <protection/>
    </xf>
    <xf numFmtId="0" fontId="13" fillId="0" borderId="35" xfId="0" applyFont="1" applyBorder="1" applyAlignment="1" applyProtection="1">
      <alignment vertical="center" wrapText="1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11" xfId="0" applyNumberFormat="1" applyFont="1" applyFill="1" applyBorder="1" applyAlignment="1" applyProtection="1">
      <alignment horizontal="left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18" fillId="33" borderId="11" xfId="0" applyNumberFormat="1" applyFont="1" applyFill="1" applyBorder="1" applyAlignment="1" applyProtection="1">
      <alignment horizontal="left" vertical="center"/>
      <protection/>
    </xf>
    <xf numFmtId="0" fontId="18" fillId="33" borderId="14" xfId="0" applyNumberFormat="1" applyFont="1" applyFill="1" applyBorder="1" applyAlignment="1" applyProtection="1">
      <alignment horizontal="left" vertical="center"/>
      <protection/>
    </xf>
    <xf numFmtId="49" fontId="18" fillId="33" borderId="14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L14" sqref="L14"/>
    </sheetView>
  </sheetViews>
  <sheetFormatPr defaultColWidth="13.33203125" defaultRowHeight="10.5"/>
  <cols>
    <col min="1" max="1" width="13.33203125" style="27" customWidth="1"/>
    <col min="2" max="2" width="11.83203125" style="27" customWidth="1"/>
    <col min="3" max="3" width="25.33203125" style="27" customWidth="1"/>
    <col min="4" max="4" width="11.83203125" style="27" customWidth="1"/>
    <col min="5" max="5" width="16.33203125" style="27" customWidth="1"/>
    <col min="6" max="6" width="26.33203125" style="27" customWidth="1"/>
    <col min="7" max="7" width="13.33203125" style="27" customWidth="1"/>
    <col min="8" max="8" width="13.83203125" style="27" customWidth="1"/>
    <col min="9" max="9" width="26.16015625" style="27" customWidth="1"/>
    <col min="10" max="10" width="13.33203125" style="27" customWidth="1"/>
    <col min="11" max="11" width="13.66015625" style="27" bestFit="1" customWidth="1"/>
    <col min="12" max="16384" width="13.33203125" style="27" customWidth="1"/>
  </cols>
  <sheetData>
    <row r="1" spans="1:9" ht="28.5" customHeight="1" thickBot="1">
      <c r="A1" s="107" t="s">
        <v>17</v>
      </c>
      <c r="B1" s="108"/>
      <c r="C1" s="108"/>
      <c r="D1" s="108"/>
      <c r="E1" s="108"/>
      <c r="F1" s="108"/>
      <c r="G1" s="108"/>
      <c r="H1" s="108"/>
      <c r="I1" s="108"/>
    </row>
    <row r="2" spans="1:10" ht="12.75" customHeight="1">
      <c r="A2" s="109" t="s">
        <v>18</v>
      </c>
      <c r="B2" s="110"/>
      <c r="C2" s="113" t="s">
        <v>96</v>
      </c>
      <c r="D2" s="113"/>
      <c r="E2" s="115" t="s">
        <v>19</v>
      </c>
      <c r="F2" s="116" t="s">
        <v>91</v>
      </c>
      <c r="G2" s="117"/>
      <c r="H2" s="115" t="s">
        <v>20</v>
      </c>
      <c r="I2" s="119"/>
      <c r="J2" s="28"/>
    </row>
    <row r="3" spans="1:10" ht="12.75">
      <c r="A3" s="111"/>
      <c r="B3" s="112"/>
      <c r="C3" s="114"/>
      <c r="D3" s="114"/>
      <c r="E3" s="112"/>
      <c r="F3" s="118"/>
      <c r="G3" s="118"/>
      <c r="H3" s="112"/>
      <c r="I3" s="120"/>
      <c r="J3" s="28"/>
    </row>
    <row r="4" spans="1:10" ht="12.75">
      <c r="A4" s="121" t="s">
        <v>21</v>
      </c>
      <c r="B4" s="112"/>
      <c r="C4" s="122" t="s">
        <v>92</v>
      </c>
      <c r="D4" s="112"/>
      <c r="E4" s="122" t="s">
        <v>22</v>
      </c>
      <c r="F4" s="122"/>
      <c r="G4" s="112"/>
      <c r="H4" s="122" t="s">
        <v>20</v>
      </c>
      <c r="I4" s="123"/>
      <c r="J4" s="28"/>
    </row>
    <row r="5" spans="1:10" ht="12.75">
      <c r="A5" s="111"/>
      <c r="B5" s="112"/>
      <c r="C5" s="112"/>
      <c r="D5" s="112"/>
      <c r="E5" s="112"/>
      <c r="F5" s="112"/>
      <c r="G5" s="112"/>
      <c r="H5" s="112"/>
      <c r="I5" s="120"/>
      <c r="J5" s="28"/>
    </row>
    <row r="6" spans="1:10" ht="12.75" customHeight="1">
      <c r="A6" s="121" t="s">
        <v>23</v>
      </c>
      <c r="B6" s="112"/>
      <c r="C6" s="124" t="s">
        <v>4</v>
      </c>
      <c r="D6" s="125"/>
      <c r="E6" s="122" t="s">
        <v>24</v>
      </c>
      <c r="F6" s="122"/>
      <c r="G6" s="112"/>
      <c r="H6" s="122" t="s">
        <v>20</v>
      </c>
      <c r="I6" s="123"/>
      <c r="J6" s="28"/>
    </row>
    <row r="7" spans="1:10" ht="12.75">
      <c r="A7" s="111"/>
      <c r="B7" s="112"/>
      <c r="C7" s="126"/>
      <c r="D7" s="127"/>
      <c r="E7" s="112"/>
      <c r="F7" s="112"/>
      <c r="G7" s="112"/>
      <c r="H7" s="112"/>
      <c r="I7" s="120"/>
      <c r="J7" s="28"/>
    </row>
    <row r="8" spans="1:10" ht="12.75">
      <c r="A8" s="121" t="s">
        <v>25</v>
      </c>
      <c r="B8" s="112"/>
      <c r="C8" s="128"/>
      <c r="D8" s="112"/>
      <c r="E8" s="122" t="s">
        <v>26</v>
      </c>
      <c r="F8" s="112"/>
      <c r="G8" s="112"/>
      <c r="H8" s="122" t="s">
        <v>27</v>
      </c>
      <c r="I8" s="123"/>
      <c r="J8" s="28"/>
    </row>
    <row r="9" spans="1:10" ht="12.75">
      <c r="A9" s="111"/>
      <c r="B9" s="112"/>
      <c r="C9" s="112"/>
      <c r="D9" s="112"/>
      <c r="E9" s="112"/>
      <c r="F9" s="112"/>
      <c r="G9" s="112"/>
      <c r="H9" s="112"/>
      <c r="I9" s="120"/>
      <c r="J9" s="28"/>
    </row>
    <row r="10" spans="1:10" ht="12.75">
      <c r="A10" s="121" t="s">
        <v>28</v>
      </c>
      <c r="B10" s="112"/>
      <c r="C10" s="122"/>
      <c r="D10" s="112"/>
      <c r="E10" s="122" t="s">
        <v>29</v>
      </c>
      <c r="F10" s="122"/>
      <c r="G10" s="112"/>
      <c r="H10" s="122" t="s">
        <v>30</v>
      </c>
      <c r="I10" s="129"/>
      <c r="J10" s="28"/>
    </row>
    <row r="11" spans="1:10" ht="12.75">
      <c r="A11" s="111"/>
      <c r="B11" s="112"/>
      <c r="C11" s="112"/>
      <c r="D11" s="112"/>
      <c r="E11" s="112"/>
      <c r="F11" s="112"/>
      <c r="G11" s="112"/>
      <c r="H11" s="112"/>
      <c r="I11" s="120"/>
      <c r="J11" s="28"/>
    </row>
    <row r="12" spans="1:9" ht="23.25" customHeight="1" thickBot="1">
      <c r="A12" s="130" t="s">
        <v>31</v>
      </c>
      <c r="B12" s="131"/>
      <c r="C12" s="131"/>
      <c r="D12" s="131"/>
      <c r="E12" s="131"/>
      <c r="F12" s="131"/>
      <c r="G12" s="131"/>
      <c r="H12" s="131"/>
      <c r="I12" s="132"/>
    </row>
    <row r="13" spans="1:10" ht="26.25" customHeight="1">
      <c r="A13" s="29" t="s">
        <v>32</v>
      </c>
      <c r="B13" s="133" t="s">
        <v>33</v>
      </c>
      <c r="C13" s="134"/>
      <c r="D13" s="30" t="s">
        <v>34</v>
      </c>
      <c r="E13" s="133" t="s">
        <v>35</v>
      </c>
      <c r="F13" s="134"/>
      <c r="G13" s="30" t="s">
        <v>36</v>
      </c>
      <c r="H13" s="133" t="s">
        <v>37</v>
      </c>
      <c r="I13" s="135"/>
      <c r="J13" s="28"/>
    </row>
    <row r="14" spans="1:10" ht="15" customHeight="1">
      <c r="A14" s="31" t="s">
        <v>38</v>
      </c>
      <c r="B14" s="32" t="s">
        <v>39</v>
      </c>
      <c r="C14" s="33">
        <f>SUM(rozpočet!J27)</f>
        <v>0</v>
      </c>
      <c r="D14" s="136" t="s">
        <v>40</v>
      </c>
      <c r="E14" s="137"/>
      <c r="F14" s="33">
        <v>0</v>
      </c>
      <c r="G14" s="136" t="s">
        <v>41</v>
      </c>
      <c r="H14" s="137"/>
      <c r="I14" s="34">
        <v>0</v>
      </c>
      <c r="J14" s="28"/>
    </row>
    <row r="15" spans="1:11" ht="15" customHeight="1">
      <c r="A15" s="31"/>
      <c r="B15" s="32" t="s">
        <v>42</v>
      </c>
      <c r="C15" s="33">
        <v>0</v>
      </c>
      <c r="D15" s="136" t="s">
        <v>43</v>
      </c>
      <c r="E15" s="137"/>
      <c r="F15" s="33">
        <v>0</v>
      </c>
      <c r="G15" s="136" t="s">
        <v>44</v>
      </c>
      <c r="H15" s="137"/>
      <c r="I15" s="34">
        <v>0</v>
      </c>
      <c r="J15" s="28"/>
      <c r="K15" s="35"/>
    </row>
    <row r="16" spans="1:10" ht="15" customHeight="1">
      <c r="A16" s="31" t="s">
        <v>45</v>
      </c>
      <c r="B16" s="32" t="s">
        <v>39</v>
      </c>
      <c r="C16" s="33">
        <v>0</v>
      </c>
      <c r="D16" s="136" t="s">
        <v>46</v>
      </c>
      <c r="E16" s="137"/>
      <c r="F16" s="33">
        <v>0</v>
      </c>
      <c r="G16" s="136" t="s">
        <v>47</v>
      </c>
      <c r="H16" s="137"/>
      <c r="I16" s="34">
        <v>0</v>
      </c>
      <c r="J16" s="28"/>
    </row>
    <row r="17" spans="1:10" ht="15" customHeight="1">
      <c r="A17" s="31"/>
      <c r="B17" s="32" t="s">
        <v>42</v>
      </c>
      <c r="C17" s="33">
        <v>0</v>
      </c>
      <c r="D17" s="136"/>
      <c r="E17" s="137"/>
      <c r="F17" s="36"/>
      <c r="G17" s="136" t="s">
        <v>48</v>
      </c>
      <c r="H17" s="137"/>
      <c r="I17" s="34">
        <v>0</v>
      </c>
      <c r="J17" s="28"/>
    </row>
    <row r="18" spans="1:10" ht="15" customHeight="1">
      <c r="A18" s="31" t="s">
        <v>49</v>
      </c>
      <c r="B18" s="32" t="s">
        <v>39</v>
      </c>
      <c r="C18" s="33">
        <v>0</v>
      </c>
      <c r="D18" s="136"/>
      <c r="E18" s="137"/>
      <c r="F18" s="36"/>
      <c r="G18" s="136" t="s">
        <v>50</v>
      </c>
      <c r="H18" s="137"/>
      <c r="I18" s="34">
        <v>0</v>
      </c>
      <c r="J18" s="28"/>
    </row>
    <row r="19" spans="1:10" ht="15" customHeight="1">
      <c r="A19" s="31"/>
      <c r="B19" s="32" t="s">
        <v>42</v>
      </c>
      <c r="C19" s="33">
        <v>0</v>
      </c>
      <c r="D19" s="136"/>
      <c r="E19" s="137"/>
      <c r="F19" s="36"/>
      <c r="G19" s="136" t="s">
        <v>51</v>
      </c>
      <c r="H19" s="137"/>
      <c r="I19" s="34">
        <v>0</v>
      </c>
      <c r="J19" s="28"/>
    </row>
    <row r="20" spans="1:10" ht="15" customHeight="1">
      <c r="A20" s="138" t="s">
        <v>52</v>
      </c>
      <c r="B20" s="139"/>
      <c r="C20" s="33">
        <v>0</v>
      </c>
      <c r="D20" s="136"/>
      <c r="E20" s="137"/>
      <c r="F20" s="36"/>
      <c r="G20" s="136"/>
      <c r="H20" s="137"/>
      <c r="I20" s="37"/>
      <c r="J20" s="28"/>
    </row>
    <row r="21" spans="1:10" ht="15" customHeight="1">
      <c r="A21" s="138" t="s">
        <v>53</v>
      </c>
      <c r="B21" s="139"/>
      <c r="C21" s="33">
        <v>0</v>
      </c>
      <c r="D21" s="136"/>
      <c r="E21" s="137"/>
      <c r="F21" s="36"/>
      <c r="G21" s="136"/>
      <c r="H21" s="137"/>
      <c r="I21" s="37"/>
      <c r="J21" s="28"/>
    </row>
    <row r="22" spans="1:10" ht="16.5" customHeight="1">
      <c r="A22" s="138" t="s">
        <v>54</v>
      </c>
      <c r="B22" s="139"/>
      <c r="C22" s="33">
        <f>SUM(C14:C21)</f>
        <v>0</v>
      </c>
      <c r="D22" s="140" t="s">
        <v>55</v>
      </c>
      <c r="E22" s="139"/>
      <c r="F22" s="33">
        <f>SUM(F14:F21)</f>
        <v>0</v>
      </c>
      <c r="G22" s="140" t="s">
        <v>56</v>
      </c>
      <c r="H22" s="139"/>
      <c r="I22" s="34">
        <f>SUM(I14:I21)</f>
        <v>0</v>
      </c>
      <c r="J22" s="28"/>
    </row>
    <row r="23" spans="1:9" ht="12.75">
      <c r="A23" s="38"/>
      <c r="B23" s="39"/>
      <c r="C23" s="39"/>
      <c r="D23" s="39"/>
      <c r="E23" s="39"/>
      <c r="F23" s="39"/>
      <c r="G23" s="39"/>
      <c r="H23" s="39"/>
      <c r="I23" s="40"/>
    </row>
    <row r="24" spans="1:9" ht="15" customHeight="1">
      <c r="A24" s="141" t="s">
        <v>57</v>
      </c>
      <c r="B24" s="142"/>
      <c r="C24" s="41">
        <v>0</v>
      </c>
      <c r="D24" s="28"/>
      <c r="E24" s="28"/>
      <c r="F24" s="28"/>
      <c r="G24" s="28"/>
      <c r="H24" s="28"/>
      <c r="I24" s="42"/>
    </row>
    <row r="25" spans="1:10" ht="15" customHeight="1">
      <c r="A25" s="141" t="s">
        <v>58</v>
      </c>
      <c r="B25" s="142"/>
      <c r="C25" s="41">
        <v>0</v>
      </c>
      <c r="D25" s="143" t="s">
        <v>59</v>
      </c>
      <c r="E25" s="142"/>
      <c r="F25" s="41">
        <f>ROUND(C25*(14/100),2)</f>
        <v>0</v>
      </c>
      <c r="G25" s="143" t="s">
        <v>13</v>
      </c>
      <c r="H25" s="142"/>
      <c r="I25" s="43">
        <f>SUM(C24:C26)</f>
        <v>0</v>
      </c>
      <c r="J25" s="28"/>
    </row>
    <row r="26" spans="1:10" ht="15" customHeight="1">
      <c r="A26" s="141" t="s">
        <v>60</v>
      </c>
      <c r="B26" s="142"/>
      <c r="C26" s="41">
        <f>C22+F22*I22</f>
        <v>0</v>
      </c>
      <c r="D26" s="143" t="s">
        <v>5</v>
      </c>
      <c r="E26" s="142"/>
      <c r="F26" s="41">
        <f>ROUND(C26*(21/100),2)</f>
        <v>0</v>
      </c>
      <c r="G26" s="143" t="s">
        <v>61</v>
      </c>
      <c r="H26" s="142"/>
      <c r="I26" s="43">
        <f>SUM(F25:F26)+I25</f>
        <v>0</v>
      </c>
      <c r="J26" s="28"/>
    </row>
    <row r="27" spans="1:9" ht="12.75">
      <c r="A27" s="44"/>
      <c r="B27" s="28"/>
      <c r="C27" s="28"/>
      <c r="D27" s="28"/>
      <c r="E27" s="28"/>
      <c r="F27" s="28"/>
      <c r="G27" s="28"/>
      <c r="H27" s="28"/>
      <c r="I27" s="42"/>
    </row>
    <row r="28" spans="1:10" ht="14.25" customHeight="1">
      <c r="A28" s="144" t="s">
        <v>62</v>
      </c>
      <c r="B28" s="145"/>
      <c r="C28" s="146"/>
      <c r="D28" s="147" t="s">
        <v>63</v>
      </c>
      <c r="E28" s="145"/>
      <c r="F28" s="146"/>
      <c r="G28" s="147" t="s">
        <v>64</v>
      </c>
      <c r="H28" s="145"/>
      <c r="I28" s="148"/>
      <c r="J28" s="28"/>
    </row>
    <row r="29" spans="1:10" ht="14.25" customHeight="1">
      <c r="A29" s="149"/>
      <c r="B29" s="150"/>
      <c r="C29" s="151"/>
      <c r="D29" s="152"/>
      <c r="E29" s="150"/>
      <c r="F29" s="151"/>
      <c r="G29" s="152"/>
      <c r="H29" s="150"/>
      <c r="I29" s="153"/>
      <c r="J29" s="28"/>
    </row>
    <row r="30" spans="1:10" ht="14.25" customHeight="1">
      <c r="A30" s="149"/>
      <c r="B30" s="150"/>
      <c r="C30" s="151"/>
      <c r="D30" s="152"/>
      <c r="E30" s="150"/>
      <c r="F30" s="151"/>
      <c r="G30" s="152"/>
      <c r="H30" s="150"/>
      <c r="I30" s="153"/>
      <c r="J30" s="28"/>
    </row>
    <row r="31" spans="1:10" ht="14.25" customHeight="1">
      <c r="A31" s="149"/>
      <c r="B31" s="150"/>
      <c r="C31" s="151"/>
      <c r="D31" s="152"/>
      <c r="E31" s="150"/>
      <c r="F31" s="151"/>
      <c r="G31" s="152"/>
      <c r="H31" s="150"/>
      <c r="I31" s="153"/>
      <c r="J31" s="28"/>
    </row>
    <row r="32" spans="1:10" ht="14.25" customHeight="1" thickBot="1">
      <c r="A32" s="154" t="s">
        <v>65</v>
      </c>
      <c r="B32" s="155"/>
      <c r="C32" s="156"/>
      <c r="D32" s="157" t="s">
        <v>65</v>
      </c>
      <c r="E32" s="155"/>
      <c r="F32" s="156"/>
      <c r="G32" s="157" t="s">
        <v>65</v>
      </c>
      <c r="H32" s="155"/>
      <c r="I32" s="158"/>
      <c r="J32" s="28"/>
    </row>
    <row r="33" spans="1:9" ht="12.75">
      <c r="A33" s="28"/>
      <c r="B33" s="28"/>
      <c r="C33" s="28"/>
      <c r="D33" s="28"/>
      <c r="E33" s="28"/>
      <c r="F33" s="28"/>
      <c r="G33" s="28"/>
      <c r="H33" s="28"/>
      <c r="I33" s="28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A1">
      <selection activeCell="M22" sqref="M22"/>
    </sheetView>
  </sheetViews>
  <sheetFormatPr defaultColWidth="10.5" defaultRowHeight="12" customHeight="1"/>
  <cols>
    <col min="1" max="1" width="16.33203125" style="2" customWidth="1"/>
    <col min="2" max="2" width="75.83203125" style="3" customWidth="1"/>
    <col min="3" max="3" width="10.16015625" style="3" customWidth="1"/>
    <col min="4" max="6" width="15.33203125" style="3" customWidth="1"/>
    <col min="7" max="9" width="17.16015625" style="4" customWidth="1"/>
    <col min="10" max="10" width="18.66015625" style="5" customWidth="1"/>
    <col min="11" max="11" width="14.33203125" style="56" customWidth="1"/>
    <col min="12" max="12" width="10.5" style="57" customWidth="1"/>
    <col min="13" max="13" width="10.5" style="1" customWidth="1"/>
    <col min="14" max="14" width="75.66015625" style="1" customWidth="1"/>
    <col min="15" max="16384" width="10.5" style="1" customWidth="1"/>
  </cols>
  <sheetData>
    <row r="1" spans="1:12" s="6" customFormat="1" ht="27.75" customHeight="1">
      <c r="A1" s="159" t="s">
        <v>4</v>
      </c>
      <c r="B1" s="159"/>
      <c r="C1" s="159"/>
      <c r="D1" s="159"/>
      <c r="E1" s="159"/>
      <c r="F1" s="159"/>
      <c r="G1" s="159"/>
      <c r="H1" s="159"/>
      <c r="I1" s="159"/>
      <c r="J1" s="159"/>
      <c r="L1" s="51"/>
    </row>
    <row r="2" spans="1:12" s="6" customFormat="1" ht="12.75" customHeight="1">
      <c r="A2" s="20" t="s">
        <v>95</v>
      </c>
      <c r="B2" s="7"/>
      <c r="C2" s="21" t="s">
        <v>4</v>
      </c>
      <c r="D2" s="7"/>
      <c r="E2" s="7"/>
      <c r="F2" s="7"/>
      <c r="G2" s="7"/>
      <c r="H2" s="7"/>
      <c r="I2" s="7"/>
      <c r="J2" s="7"/>
      <c r="K2" s="52"/>
      <c r="L2" s="51"/>
    </row>
    <row r="3" spans="1:12" s="6" customFormat="1" ht="12.75" customHeight="1">
      <c r="A3" s="20" t="s">
        <v>86</v>
      </c>
      <c r="B3" s="7"/>
      <c r="C3" s="7"/>
      <c r="D3" s="7"/>
      <c r="E3" s="7"/>
      <c r="F3" s="7"/>
      <c r="G3" s="14"/>
      <c r="H3" s="14"/>
      <c r="I3" s="14"/>
      <c r="J3" s="7"/>
      <c r="K3" s="52"/>
      <c r="L3" s="51"/>
    </row>
    <row r="4" spans="1:12" s="6" customFormat="1" ht="13.5" customHeight="1">
      <c r="A4" s="8"/>
      <c r="B4" s="7"/>
      <c r="C4" s="8"/>
      <c r="D4" s="7"/>
      <c r="E4" s="7"/>
      <c r="F4" s="7"/>
      <c r="G4" s="7"/>
      <c r="H4" s="7"/>
      <c r="I4" s="7"/>
      <c r="J4" s="7"/>
      <c r="K4" s="52"/>
      <c r="L4" s="51"/>
    </row>
    <row r="5" spans="1:12" s="6" customFormat="1" ht="1.5" customHeight="1">
      <c r="A5" s="9"/>
      <c r="B5" s="10"/>
      <c r="C5" s="11"/>
      <c r="D5" s="10"/>
      <c r="E5" s="10"/>
      <c r="F5" s="10"/>
      <c r="G5" s="12"/>
      <c r="H5" s="12"/>
      <c r="I5" s="12"/>
      <c r="J5" s="13"/>
      <c r="K5" s="53"/>
      <c r="L5" s="51"/>
    </row>
    <row r="6" spans="1:12" s="6" customFormat="1" ht="20.25" customHeight="1">
      <c r="A6" s="14" t="s">
        <v>97</v>
      </c>
      <c r="B6" s="14"/>
      <c r="C6" s="18"/>
      <c r="D6" s="14"/>
      <c r="E6" s="14"/>
      <c r="F6" s="14"/>
      <c r="G6" s="14"/>
      <c r="H6" s="14"/>
      <c r="I6" s="14"/>
      <c r="J6" s="14"/>
      <c r="K6" s="54"/>
      <c r="L6" s="51"/>
    </row>
    <row r="7" spans="1:12" s="6" customFormat="1" ht="12.75" customHeight="1">
      <c r="A7" s="14" t="s">
        <v>1</v>
      </c>
      <c r="B7" s="14"/>
      <c r="C7" s="18"/>
      <c r="D7" s="14" t="s">
        <v>68</v>
      </c>
      <c r="E7" s="14"/>
      <c r="F7" s="14"/>
      <c r="G7" s="14"/>
      <c r="H7" s="14"/>
      <c r="I7" s="14"/>
      <c r="J7" s="49" t="s">
        <v>4</v>
      </c>
      <c r="K7" s="54" t="s">
        <v>68</v>
      </c>
      <c r="L7" s="51"/>
    </row>
    <row r="8" spans="1:12" s="6" customFormat="1" ht="12.75" customHeight="1">
      <c r="A8" s="14" t="s">
        <v>66</v>
      </c>
      <c r="B8" s="15"/>
      <c r="C8" s="19"/>
      <c r="D8" s="15" t="s">
        <v>69</v>
      </c>
      <c r="E8" s="15"/>
      <c r="F8" s="15"/>
      <c r="G8" s="16" t="s">
        <v>4</v>
      </c>
      <c r="H8" s="16"/>
      <c r="I8" s="16"/>
      <c r="J8" s="50" t="s">
        <v>4</v>
      </c>
      <c r="K8" s="54" t="s">
        <v>69</v>
      </c>
      <c r="L8" s="51"/>
    </row>
    <row r="9" spans="1:12" s="6" customFormat="1" ht="6.75" customHeight="1">
      <c r="A9" s="17"/>
      <c r="B9" s="17"/>
      <c r="C9" s="17"/>
      <c r="D9" s="17"/>
      <c r="E9" s="17"/>
      <c r="F9" s="17"/>
      <c r="G9" s="17" t="s">
        <v>4</v>
      </c>
      <c r="H9" s="17"/>
      <c r="I9" s="17"/>
      <c r="J9" s="17"/>
      <c r="K9" s="55"/>
      <c r="L9" s="51"/>
    </row>
    <row r="10" ht="24" customHeight="1" thickBot="1"/>
    <row r="11" spans="1:14" s="22" customFormat="1" ht="15.75" thickBot="1">
      <c r="A11" s="102" t="s">
        <v>6</v>
      </c>
      <c r="B11" s="103" t="s">
        <v>7</v>
      </c>
      <c r="C11" s="70" t="s">
        <v>0</v>
      </c>
      <c r="D11" s="103" t="s">
        <v>8</v>
      </c>
      <c r="E11" s="103" t="s">
        <v>87</v>
      </c>
      <c r="F11" s="103" t="s">
        <v>88</v>
      </c>
      <c r="G11" s="103" t="s">
        <v>9</v>
      </c>
      <c r="H11" s="104" t="s">
        <v>89</v>
      </c>
      <c r="I11" s="104" t="s">
        <v>90</v>
      </c>
      <c r="J11" s="105" t="s">
        <v>10</v>
      </c>
      <c r="K11" s="62"/>
      <c r="L11" s="62"/>
      <c r="M11" s="61"/>
      <c r="N11" s="61"/>
    </row>
    <row r="12" spans="1:14" s="22" customFormat="1" ht="15">
      <c r="A12" s="23" t="s">
        <v>11</v>
      </c>
      <c r="B12" s="71" t="s">
        <v>15</v>
      </c>
      <c r="C12" s="72" t="s">
        <v>12</v>
      </c>
      <c r="D12" s="73">
        <v>1</v>
      </c>
      <c r="E12" s="73">
        <v>1</v>
      </c>
      <c r="F12" s="73">
        <v>0</v>
      </c>
      <c r="G12" s="74">
        <v>0</v>
      </c>
      <c r="H12" s="74">
        <f>G12*E12</f>
        <v>0</v>
      </c>
      <c r="I12" s="74">
        <f>F12*G12</f>
        <v>0</v>
      </c>
      <c r="J12" s="75">
        <f>H12+I12</f>
        <v>0</v>
      </c>
      <c r="K12" s="59"/>
      <c r="L12" s="59"/>
      <c r="M12" s="60"/>
      <c r="N12" s="61"/>
    </row>
    <row r="13" spans="1:14" s="22" customFormat="1" ht="15">
      <c r="A13" s="24">
        <v>113728</v>
      </c>
      <c r="B13" s="76" t="s">
        <v>79</v>
      </c>
      <c r="C13" s="77" t="s">
        <v>70</v>
      </c>
      <c r="D13" s="78">
        <v>328.5</v>
      </c>
      <c r="E13" s="78">
        <v>164.25</v>
      </c>
      <c r="F13" s="78">
        <v>164.25</v>
      </c>
      <c r="G13" s="79">
        <v>0</v>
      </c>
      <c r="H13" s="80">
        <f>G13*E13</f>
        <v>0</v>
      </c>
      <c r="I13" s="80">
        <f>F13*G13</f>
        <v>0</v>
      </c>
      <c r="J13" s="81">
        <f>H13+I13</f>
        <v>0</v>
      </c>
      <c r="K13" s="63"/>
      <c r="L13" s="64"/>
      <c r="M13" s="65"/>
      <c r="N13" s="66"/>
    </row>
    <row r="14" spans="1:14" s="22" customFormat="1" ht="25.5">
      <c r="A14" s="24">
        <v>11513</v>
      </c>
      <c r="B14" s="106" t="s">
        <v>93</v>
      </c>
      <c r="C14" s="77" t="s">
        <v>94</v>
      </c>
      <c r="D14" s="78">
        <v>10</v>
      </c>
      <c r="E14" s="78">
        <v>5</v>
      </c>
      <c r="F14" s="78">
        <v>5</v>
      </c>
      <c r="G14" s="79">
        <v>0</v>
      </c>
      <c r="H14" s="80">
        <f>G14*E14</f>
        <v>0</v>
      </c>
      <c r="I14" s="80">
        <f>F14*G14</f>
        <v>0</v>
      </c>
      <c r="J14" s="81">
        <f>H14+I14</f>
        <v>0</v>
      </c>
      <c r="K14" s="63"/>
      <c r="L14" s="64"/>
      <c r="M14" s="65"/>
      <c r="N14" s="66"/>
    </row>
    <row r="15" spans="1:14" s="22" customFormat="1" ht="15">
      <c r="A15" s="24">
        <v>919111</v>
      </c>
      <c r="B15" s="76" t="s">
        <v>78</v>
      </c>
      <c r="C15" s="77" t="s">
        <v>16</v>
      </c>
      <c r="D15" s="78">
        <v>30</v>
      </c>
      <c r="E15" s="78">
        <v>15</v>
      </c>
      <c r="F15" s="78">
        <v>15</v>
      </c>
      <c r="G15" s="79">
        <v>0</v>
      </c>
      <c r="H15" s="80">
        <f aca="true" t="shared" si="0" ref="H15:H26">G15*E15</f>
        <v>0</v>
      </c>
      <c r="I15" s="80">
        <f aca="true" t="shared" si="1" ref="I15:I26">F15*G15</f>
        <v>0</v>
      </c>
      <c r="J15" s="81">
        <f aca="true" t="shared" si="2" ref="J15:J26">H15+I15</f>
        <v>0</v>
      </c>
      <c r="K15" s="63"/>
      <c r="L15" s="63"/>
      <c r="M15" s="65"/>
      <c r="N15" s="66"/>
    </row>
    <row r="16" spans="1:14" s="22" customFormat="1" ht="15">
      <c r="A16" s="24">
        <v>93818</v>
      </c>
      <c r="B16" s="76" t="s">
        <v>77</v>
      </c>
      <c r="C16" s="77" t="s">
        <v>2</v>
      </c>
      <c r="D16" s="78">
        <v>6570</v>
      </c>
      <c r="E16" s="78">
        <v>3285</v>
      </c>
      <c r="F16" s="78">
        <v>3285</v>
      </c>
      <c r="G16" s="79">
        <v>0</v>
      </c>
      <c r="H16" s="80">
        <f t="shared" si="0"/>
        <v>0</v>
      </c>
      <c r="I16" s="80">
        <f t="shared" si="1"/>
        <v>0</v>
      </c>
      <c r="J16" s="81">
        <f t="shared" si="2"/>
        <v>0</v>
      </c>
      <c r="K16" s="63"/>
      <c r="L16" s="63"/>
      <c r="M16" s="65"/>
      <c r="N16" s="66"/>
    </row>
    <row r="17" spans="1:14" s="22" customFormat="1" ht="15">
      <c r="A17" s="24" t="s">
        <v>81</v>
      </c>
      <c r="B17" s="76" t="s">
        <v>82</v>
      </c>
      <c r="C17" s="77" t="s">
        <v>70</v>
      </c>
      <c r="D17" s="78">
        <v>110</v>
      </c>
      <c r="E17" s="78">
        <v>55</v>
      </c>
      <c r="F17" s="78">
        <v>55</v>
      </c>
      <c r="G17" s="79">
        <v>0</v>
      </c>
      <c r="H17" s="80">
        <f t="shared" si="0"/>
        <v>0</v>
      </c>
      <c r="I17" s="80">
        <f t="shared" si="1"/>
        <v>0</v>
      </c>
      <c r="J17" s="81">
        <f t="shared" si="2"/>
        <v>0</v>
      </c>
      <c r="K17" s="63"/>
      <c r="L17" s="63"/>
      <c r="M17" s="65"/>
      <c r="N17" s="66"/>
    </row>
    <row r="18" spans="1:14" s="22" customFormat="1" ht="15">
      <c r="A18" s="24">
        <v>573223</v>
      </c>
      <c r="B18" s="76" t="s">
        <v>72</v>
      </c>
      <c r="C18" s="77" t="s">
        <v>2</v>
      </c>
      <c r="D18" s="78">
        <v>6570</v>
      </c>
      <c r="E18" s="78">
        <v>3285</v>
      </c>
      <c r="F18" s="78">
        <v>3285</v>
      </c>
      <c r="G18" s="79">
        <v>0</v>
      </c>
      <c r="H18" s="80">
        <f t="shared" si="0"/>
        <v>0</v>
      </c>
      <c r="I18" s="80">
        <f t="shared" si="1"/>
        <v>0</v>
      </c>
      <c r="J18" s="81">
        <f t="shared" si="2"/>
        <v>0</v>
      </c>
      <c r="K18" s="63"/>
      <c r="L18" s="63"/>
      <c r="M18" s="65"/>
      <c r="N18" s="66"/>
    </row>
    <row r="19" spans="1:14" s="45" customFormat="1" ht="15">
      <c r="A19" s="46" t="s">
        <v>71</v>
      </c>
      <c r="B19" s="82" t="s">
        <v>75</v>
      </c>
      <c r="C19" s="77" t="s">
        <v>2</v>
      </c>
      <c r="D19" s="83">
        <v>6570</v>
      </c>
      <c r="E19" s="83">
        <v>3285</v>
      </c>
      <c r="F19" s="83">
        <v>3285</v>
      </c>
      <c r="G19" s="84">
        <v>0</v>
      </c>
      <c r="H19" s="80">
        <f t="shared" si="0"/>
        <v>0</v>
      </c>
      <c r="I19" s="80">
        <f t="shared" si="1"/>
        <v>0</v>
      </c>
      <c r="J19" s="81">
        <f t="shared" si="2"/>
        <v>0</v>
      </c>
      <c r="K19" s="63"/>
      <c r="L19" s="63"/>
      <c r="M19" s="65"/>
      <c r="N19" s="66"/>
    </row>
    <row r="20" spans="1:14" s="22" customFormat="1" ht="15">
      <c r="A20" s="24">
        <v>899921</v>
      </c>
      <c r="B20" s="76" t="s">
        <v>83</v>
      </c>
      <c r="C20" s="77" t="s">
        <v>84</v>
      </c>
      <c r="D20" s="78">
        <v>19</v>
      </c>
      <c r="E20" s="78">
        <v>10</v>
      </c>
      <c r="F20" s="78">
        <v>9</v>
      </c>
      <c r="G20" s="79">
        <v>0</v>
      </c>
      <c r="H20" s="80">
        <f t="shared" si="0"/>
        <v>0</v>
      </c>
      <c r="I20" s="80">
        <f t="shared" si="1"/>
        <v>0</v>
      </c>
      <c r="J20" s="81">
        <f t="shared" si="2"/>
        <v>0</v>
      </c>
      <c r="K20" s="67"/>
      <c r="L20" s="67"/>
      <c r="M20" s="68"/>
      <c r="N20" s="69"/>
    </row>
    <row r="21" spans="1:14" s="22" customFormat="1" ht="15">
      <c r="A21" s="24">
        <v>89923</v>
      </c>
      <c r="B21" s="76" t="s">
        <v>85</v>
      </c>
      <c r="C21" s="77" t="s">
        <v>84</v>
      </c>
      <c r="D21" s="78">
        <v>7</v>
      </c>
      <c r="E21" s="78">
        <v>4</v>
      </c>
      <c r="F21" s="78">
        <v>3</v>
      </c>
      <c r="G21" s="85">
        <v>0</v>
      </c>
      <c r="H21" s="80">
        <f t="shared" si="0"/>
        <v>0</v>
      </c>
      <c r="I21" s="80">
        <f t="shared" si="1"/>
        <v>0</v>
      </c>
      <c r="J21" s="81">
        <f t="shared" si="2"/>
        <v>0</v>
      </c>
      <c r="K21" s="67"/>
      <c r="L21" s="67"/>
      <c r="M21" s="68"/>
      <c r="N21" s="69"/>
    </row>
    <row r="22" spans="1:14" s="22" customFormat="1" ht="15">
      <c r="A22" s="24">
        <v>113761</v>
      </c>
      <c r="B22" s="76" t="s">
        <v>76</v>
      </c>
      <c r="C22" s="77" t="s">
        <v>3</v>
      </c>
      <c r="D22" s="78">
        <v>1180</v>
      </c>
      <c r="E22" s="78">
        <v>590</v>
      </c>
      <c r="F22" s="78">
        <v>590</v>
      </c>
      <c r="G22" s="79">
        <v>0</v>
      </c>
      <c r="H22" s="80">
        <f t="shared" si="0"/>
        <v>0</v>
      </c>
      <c r="I22" s="80">
        <f t="shared" si="1"/>
        <v>0</v>
      </c>
      <c r="J22" s="81">
        <f t="shared" si="2"/>
        <v>0</v>
      </c>
      <c r="K22" s="63"/>
      <c r="L22" s="63"/>
      <c r="M22" s="65"/>
      <c r="N22" s="66"/>
    </row>
    <row r="23" spans="1:14" s="22" customFormat="1" ht="15">
      <c r="A23" s="24">
        <v>931312</v>
      </c>
      <c r="B23" s="76" t="s">
        <v>67</v>
      </c>
      <c r="C23" s="77" t="s">
        <v>3</v>
      </c>
      <c r="D23" s="78">
        <v>1180</v>
      </c>
      <c r="E23" s="78">
        <v>590</v>
      </c>
      <c r="F23" s="78">
        <v>590</v>
      </c>
      <c r="G23" s="79">
        <v>0</v>
      </c>
      <c r="H23" s="80">
        <f t="shared" si="0"/>
        <v>0</v>
      </c>
      <c r="I23" s="80">
        <f t="shared" si="1"/>
        <v>0</v>
      </c>
      <c r="J23" s="81">
        <f t="shared" si="2"/>
        <v>0</v>
      </c>
      <c r="K23" s="63"/>
      <c r="L23" s="63"/>
      <c r="M23" s="65"/>
      <c r="N23" s="66"/>
    </row>
    <row r="24" spans="1:14" s="22" customFormat="1" ht="15">
      <c r="A24" s="24">
        <v>12922</v>
      </c>
      <c r="B24" s="76" t="s">
        <v>80</v>
      </c>
      <c r="C24" s="77" t="s">
        <v>2</v>
      </c>
      <c r="D24" s="78">
        <v>1100</v>
      </c>
      <c r="E24" s="78">
        <v>550</v>
      </c>
      <c r="F24" s="78">
        <v>550</v>
      </c>
      <c r="G24" s="78">
        <v>0</v>
      </c>
      <c r="H24" s="80">
        <f t="shared" si="0"/>
        <v>0</v>
      </c>
      <c r="I24" s="80">
        <f t="shared" si="1"/>
        <v>0</v>
      </c>
      <c r="J24" s="81">
        <f t="shared" si="2"/>
        <v>0</v>
      </c>
      <c r="K24" s="63"/>
      <c r="L24" s="64"/>
      <c r="M24" s="65"/>
      <c r="N24" s="66"/>
    </row>
    <row r="25" spans="1:14" s="22" customFormat="1" ht="15">
      <c r="A25" s="24">
        <v>56962</v>
      </c>
      <c r="B25" s="76" t="s">
        <v>74</v>
      </c>
      <c r="C25" s="77" t="s">
        <v>2</v>
      </c>
      <c r="D25" s="78">
        <v>1000</v>
      </c>
      <c r="E25" s="78">
        <v>500</v>
      </c>
      <c r="F25" s="78">
        <v>500</v>
      </c>
      <c r="G25" s="78">
        <v>0</v>
      </c>
      <c r="H25" s="80">
        <f t="shared" si="0"/>
        <v>0</v>
      </c>
      <c r="I25" s="80">
        <f t="shared" si="1"/>
        <v>0</v>
      </c>
      <c r="J25" s="81">
        <f t="shared" si="2"/>
        <v>0</v>
      </c>
      <c r="K25" s="63"/>
      <c r="L25" s="63"/>
      <c r="M25" s="65"/>
      <c r="N25" s="66"/>
    </row>
    <row r="26" spans="1:14" s="22" customFormat="1" ht="15.75" thickBot="1">
      <c r="A26" s="48">
        <v>915211</v>
      </c>
      <c r="B26" s="86" t="s">
        <v>73</v>
      </c>
      <c r="C26" s="87" t="s">
        <v>2</v>
      </c>
      <c r="D26" s="88">
        <v>290</v>
      </c>
      <c r="E26" s="88">
        <v>145</v>
      </c>
      <c r="F26" s="88">
        <v>145</v>
      </c>
      <c r="G26" s="89">
        <v>0</v>
      </c>
      <c r="H26" s="100">
        <f t="shared" si="0"/>
        <v>0</v>
      </c>
      <c r="I26" s="101">
        <f t="shared" si="1"/>
        <v>0</v>
      </c>
      <c r="J26" s="81">
        <f t="shared" si="2"/>
        <v>0</v>
      </c>
      <c r="K26" s="59"/>
      <c r="L26" s="59"/>
      <c r="M26" s="60"/>
      <c r="N26" s="61" t="s">
        <v>4</v>
      </c>
    </row>
    <row r="27" spans="1:14" s="22" customFormat="1" ht="15">
      <c r="A27" s="47"/>
      <c r="B27" s="90" t="s">
        <v>13</v>
      </c>
      <c r="C27" s="90"/>
      <c r="D27" s="90"/>
      <c r="E27" s="90"/>
      <c r="F27" s="90"/>
      <c r="G27" s="91"/>
      <c r="H27" s="92">
        <f>SUM(H12:H26)</f>
        <v>0</v>
      </c>
      <c r="I27" s="92">
        <f>SUM(I12:I26)</f>
        <v>0</v>
      </c>
      <c r="J27" s="93">
        <f>SUM(J12:J26)</f>
        <v>0</v>
      </c>
      <c r="K27" s="59"/>
      <c r="L27" s="59"/>
      <c r="M27" s="60"/>
      <c r="N27" s="61"/>
    </row>
    <row r="28" spans="1:14" s="22" customFormat="1" ht="15">
      <c r="A28" s="25"/>
      <c r="B28" s="76" t="s">
        <v>5</v>
      </c>
      <c r="C28" s="76"/>
      <c r="D28" s="76"/>
      <c r="E28" s="76"/>
      <c r="F28" s="76"/>
      <c r="G28" s="94"/>
      <c r="H28" s="95">
        <f>H27/100*21</f>
        <v>0</v>
      </c>
      <c r="I28" s="95">
        <f>I27/100*21</f>
        <v>0</v>
      </c>
      <c r="J28" s="96">
        <f>H28+I28</f>
        <v>0</v>
      </c>
      <c r="K28" s="59"/>
      <c r="L28" s="59"/>
      <c r="M28" s="60"/>
      <c r="N28" s="61"/>
    </row>
    <row r="29" spans="1:14" s="22" customFormat="1" ht="15.75" thickBot="1">
      <c r="A29" s="26"/>
      <c r="B29" s="86" t="s">
        <v>14</v>
      </c>
      <c r="C29" s="86"/>
      <c r="D29" s="86"/>
      <c r="E29" s="86"/>
      <c r="F29" s="86"/>
      <c r="G29" s="97" t="s">
        <v>4</v>
      </c>
      <c r="H29" s="98">
        <f>H27*1.21</f>
        <v>0</v>
      </c>
      <c r="I29" s="98">
        <f>I27*1.21</f>
        <v>0</v>
      </c>
      <c r="J29" s="99">
        <f>H29+I29</f>
        <v>0</v>
      </c>
      <c r="K29" s="59"/>
      <c r="L29" s="59"/>
      <c r="M29" s="60"/>
      <c r="N29" s="61"/>
    </row>
    <row r="30" spans="11:14" ht="24" customHeight="1">
      <c r="K30" s="59"/>
      <c r="L30" s="59"/>
      <c r="M30" s="60"/>
      <c r="N30" s="61"/>
    </row>
    <row r="31" spans="11:14" ht="12" customHeight="1">
      <c r="K31" s="59"/>
      <c r="L31" s="59"/>
      <c r="M31" s="60"/>
      <c r="N31" s="61"/>
    </row>
    <row r="32" spans="11:14" ht="12" customHeight="1">
      <c r="K32" s="59"/>
      <c r="L32" s="59"/>
      <c r="M32" s="60"/>
      <c r="N32" s="61"/>
    </row>
    <row r="33" spans="11:14" ht="12" customHeight="1">
      <c r="K33" s="58"/>
      <c r="L33" s="58"/>
      <c r="M33" s="22"/>
      <c r="N33" s="22"/>
    </row>
    <row r="34" spans="11:14" ht="12" customHeight="1">
      <c r="K34" s="58"/>
      <c r="L34" s="58"/>
      <c r="M34" s="22"/>
      <c r="N34" s="22"/>
    </row>
    <row r="35" spans="11:14" ht="12" customHeight="1">
      <c r="K35" s="58"/>
      <c r="L35" s="58"/>
      <c r="M35" s="22"/>
      <c r="N35" s="22"/>
    </row>
  </sheetData>
  <sheetProtection/>
  <mergeCells count="1">
    <mergeCell ref="A1:J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7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Karel Motal</cp:lastModifiedBy>
  <cp:lastPrinted>2020-02-19T11:28:03Z</cp:lastPrinted>
  <dcterms:created xsi:type="dcterms:W3CDTF">2014-05-16T09:31:30Z</dcterms:created>
  <dcterms:modified xsi:type="dcterms:W3CDTF">2021-05-21T12:01:23Z</dcterms:modified>
  <cp:category/>
  <cp:version/>
  <cp:contentType/>
  <cp:contentStatus/>
</cp:coreProperties>
</file>