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ozpočet KSÚS" sheetId="2" r:id="rId2"/>
    <sheet name="sanace" sheetId="3" r:id="rId3"/>
  </sheets>
  <definedNames>
    <definedName name="_xlnm.Print_Area" localSheetId="1">'rozpočet KSÚS'!$A$1:$F$27</definedName>
  </definedNames>
  <calcPr fullCalcOnLoad="1"/>
</workbook>
</file>

<file path=xl/sharedStrings.xml><?xml version="1.0" encoding="utf-8"?>
<sst xmlns="http://schemas.openxmlformats.org/spreadsheetml/2006/main" count="160" uniqueCount="106">
  <si>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</si>
  <si>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</si>
  <si>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</si>
  <si>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</si>
  <si>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</si>
  <si>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</si>
  <si>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</si>
  <si>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</si>
  <si>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</si>
  <si>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</si>
  <si>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</si>
  <si>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</si>
  <si>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</si>
  <si>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</si>
  <si>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</si>
  <si>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</si>
  <si>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</si>
  <si>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</si>
  <si>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</si>
  <si>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</si>
  <si>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</si>
  <si>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</si>
  <si>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</si>
  <si>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</si>
  <si>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</si>
  <si>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</si>
  <si>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</si>
  <si>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</si>
  <si>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</si>
  <si>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</si>
  <si>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</si>
  <si>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</si>
  <si>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</si>
  <si>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</si>
  <si>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</si>
  <si>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</si>
  <si>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</si>
  <si>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</si>
  <si>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</si>
  <si>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</si>
  <si>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</si>
  <si>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</si>
  <si>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</si>
  <si>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</si>
  <si>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</si>
  <si>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</si>
  <si>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</si>
  <si>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</si>
  <si>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</si>
  <si>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</si>
  <si>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</si>
  <si>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</si>
  <si>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</si>
  <si>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</si>
  <si>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</si>
  <si>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</si>
  <si>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</si>
  <si>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</si>
  <si>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</si>
  <si>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</si>
  <si>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</si>
  <si>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</si>
  <si>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</si>
  <si>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</si>
  <si>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</si>
  <si>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</si>
  <si>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</si>
  <si>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</si>
  <si>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</si>
  <si>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</si>
  <si>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</si>
  <si>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</si>
  <si>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</si>
  <si>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</si>
  <si>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</si>
  <si>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</si>
  <si>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</si>
  <si>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</si>
  <si>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</si>
  <si>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</si>
  <si>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</si>
  <si>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</si>
  <si>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</si>
  <si>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</si>
  <si>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</si>
  <si>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>574C06</t>
  </si>
  <si>
    <t>574A04</t>
  </si>
  <si>
    <t xml:space="preserve">vyrovnávka ACo11+ ,   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</si>
  <si>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</si>
  <si>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</si>
  <si>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</si>
  <si>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</si>
  <si>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</si>
  <si>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</si>
  <si>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</si>
  <si>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</si>
  <si>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 xml:space="preserve"> ASFALTOVÝ BETON PRO LOŽNÍ VRSTVY ACL 16+, 16S - TL. 80MM</t>
  </si>
  <si>
    <t>015130</t>
  </si>
  <si>
    <t>Číslo položky   OTSKP</t>
  </si>
  <si>
    <t xml:space="preserve">Celkem sanace   </t>
  </si>
  <si>
    <t>Objekt:    sil. II/201 km  21,565 - 22,495</t>
  </si>
  <si>
    <t xml:space="preserve">Stavba: III/1051 Psáry,optimalizace   </t>
  </si>
  <si>
    <t xml:space="preserve">III/1051 v průtahu obcí Psáry </t>
  </si>
  <si>
    <t>KSÚS Stč kraje přísp. Organizace  Obec Psáry</t>
  </si>
  <si>
    <t>homogenizace</t>
  </si>
  <si>
    <t>III/1051 Psáry, homogenizace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</si>
</sst>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9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6" xfId="0" applyBorder="1" applyAlignment="1" applyProtection="1">
      <alignment horizontal="center" vertical="top"/>
      <protection/>
    </xf>
    <xf numFmtId="3" fontId="0" fillId="0" borderId="26" xfId="0" applyNumberFormat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0" xfId="0" applyNumberFormat="1" applyFont="1" applyBorder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horizontal="right" vertical="center"/>
      <protection/>
    </xf>
    <xf numFmtId="4" fontId="9" fillId="0" borderId="18" xfId="0" applyNumberFormat="1" applyFont="1" applyBorder="1" applyAlignment="1" applyProtection="1">
      <alignment horizontal="right" vertical="center"/>
      <protection/>
    </xf>
    <xf numFmtId="4" fontId="9" fillId="0" borderId="31" xfId="0" applyNumberFormat="1" applyFont="1" applyBorder="1" applyAlignment="1" applyProtection="1">
      <alignment horizontal="right" vertical="center"/>
      <protection/>
    </xf>
    <xf numFmtId="4" fontId="18" fillId="0" borderId="32" xfId="0" applyNumberFormat="1" applyFont="1" applyBorder="1" applyAlignment="1" applyProtection="1">
      <alignment vertical="top"/>
      <protection/>
    </xf>
    <xf numFmtId="0" fontId="20" fillId="0" borderId="33" xfId="0" applyFont="1" applyBorder="1" applyAlignment="1" applyProtection="1">
      <alignment vertical="top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top"/>
      <protection/>
    </xf>
    <xf numFmtId="4" fontId="18" fillId="0" borderId="33" xfId="0" applyNumberFormat="1" applyFont="1" applyBorder="1" applyAlignment="1" applyProtection="1">
      <alignment horizontal="right" vertical="top"/>
      <protection/>
    </xf>
    <xf numFmtId="4" fontId="20" fillId="0" borderId="34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top" wrapText="1"/>
      <protection/>
    </xf>
    <xf numFmtId="4" fontId="9" fillId="0" borderId="13" xfId="0" applyNumberFormat="1" applyFont="1" applyFill="1" applyBorder="1" applyAlignment="1" applyProtection="1">
      <alignment horizontal="center" vertical="top"/>
      <protection/>
    </xf>
    <xf numFmtId="4" fontId="9" fillId="0" borderId="15" xfId="0" applyNumberFormat="1" applyFont="1" applyFill="1" applyBorder="1" applyAlignment="1" applyProtection="1">
      <alignment horizontal="center" vertical="top"/>
      <protection/>
    </xf>
    <xf numFmtId="4" fontId="9" fillId="0" borderId="15" xfId="0" applyNumberFormat="1" applyFont="1" applyFill="1" applyBorder="1" applyAlignment="1" applyProtection="1">
      <alignment horizontal="center" vertical="center"/>
      <protection/>
    </xf>
    <xf numFmtId="4" fontId="9" fillId="0" borderId="17" xfId="0" applyNumberFormat="1" applyFont="1" applyFill="1" applyBorder="1" applyAlignment="1" applyProtection="1">
      <alignment horizontal="center" vertical="top"/>
      <protection/>
    </xf>
    <xf numFmtId="2" fontId="9" fillId="0" borderId="13" xfId="0" applyNumberFormat="1" applyFont="1" applyFill="1" applyBorder="1" applyAlignment="1" applyProtection="1">
      <alignment horizontal="center" vertical="top"/>
      <protection/>
    </xf>
    <xf numFmtId="4" fontId="9" fillId="0" borderId="29" xfId="0" applyNumberFormat="1" applyFont="1" applyFill="1" applyBorder="1" applyAlignment="1" applyProtection="1">
      <alignment horizontal="center" vertical="top"/>
      <protection/>
    </xf>
    <xf numFmtId="2" fontId="9" fillId="0" borderId="15" xfId="0" applyNumberFormat="1" applyFont="1" applyFill="1" applyBorder="1" applyAlignment="1" applyProtection="1">
      <alignment horizontal="center" vertical="top"/>
      <protection/>
    </xf>
    <xf numFmtId="4" fontId="9" fillId="0" borderId="19" xfId="0" applyNumberFormat="1" applyFont="1" applyFill="1" applyBorder="1" applyAlignment="1" applyProtection="1">
      <alignment horizontal="center" vertical="top"/>
      <protection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horizontal="center" vertical="center"/>
      <protection/>
    </xf>
    <xf numFmtId="2" fontId="9" fillId="0" borderId="17" xfId="0" applyNumberFormat="1" applyFont="1" applyFill="1" applyBorder="1" applyAlignment="1" applyProtection="1">
      <alignment horizontal="center" vertical="top"/>
      <protection/>
    </xf>
    <xf numFmtId="4" fontId="9" fillId="0" borderId="36" xfId="0" applyNumberFormat="1" applyFont="1" applyFill="1" applyBorder="1" applyAlignment="1" applyProtection="1">
      <alignment horizontal="center" vertical="top"/>
      <protection/>
    </xf>
    <xf numFmtId="0" fontId="10" fillId="0" borderId="28" xfId="0" applyFont="1" applyFill="1" applyBorder="1" applyAlignment="1" applyProtection="1">
      <alignment horizontal="center" vertical="top"/>
      <protection/>
    </xf>
    <xf numFmtId="4" fontId="9" fillId="0" borderId="28" xfId="0" applyNumberFormat="1" applyFont="1" applyFill="1" applyBorder="1" applyAlignment="1" applyProtection="1">
      <alignment horizontal="center" vertical="top"/>
      <protection/>
    </xf>
    <xf numFmtId="4" fontId="10" fillId="0" borderId="29" xfId="0" applyNumberFormat="1" applyFont="1" applyFill="1" applyBorder="1" applyAlignment="1" applyProtection="1">
      <alignment horizontal="center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4" fontId="9" fillId="0" borderId="15" xfId="0" applyNumberFormat="1" applyFont="1" applyBorder="1" applyAlignment="1" applyProtection="1">
      <alignment horizontal="center" vertical="top"/>
      <protection/>
    </xf>
    <xf numFmtId="4" fontId="10" fillId="0" borderId="19" xfId="0" applyNumberFormat="1" applyFont="1" applyBorder="1" applyAlignment="1" applyProtection="1">
      <alignment horizontal="center" vertical="top"/>
      <protection/>
    </xf>
    <xf numFmtId="0" fontId="10" fillId="0" borderId="17" xfId="0" applyFont="1" applyBorder="1" applyAlignment="1" applyProtection="1">
      <alignment horizontal="center" vertical="top"/>
      <protection/>
    </xf>
    <xf numFmtId="4" fontId="9" fillId="0" borderId="17" xfId="0" applyNumberFormat="1" applyFont="1" applyBorder="1" applyAlignment="1" applyProtection="1">
      <alignment horizontal="center" vertical="top"/>
      <protection/>
    </xf>
    <xf numFmtId="4" fontId="10" fillId="0" borderId="36" xfId="0" applyNumberFormat="1" applyFont="1" applyBorder="1" applyAlignment="1" applyProtection="1">
      <alignment horizontal="center" vertical="top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48" xfId="0" applyFont="1" applyBorder="1" applyAlignment="1" applyProtection="1">
      <alignment vertical="center" wrapText="1"/>
      <protection/>
    </xf>
    <xf numFmtId="0" fontId="13" fillId="0" borderId="49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Q26" sqref="Q26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6.3320312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5" customHeight="1" thickBot="1">
      <c r="A1" s="192" t="s">
        <v>18</v>
      </c>
      <c r="B1" s="193"/>
      <c r="C1" s="193"/>
      <c r="D1" s="193"/>
      <c r="E1" s="193"/>
      <c r="F1" s="193"/>
      <c r="G1" s="193"/>
      <c r="H1" s="193"/>
      <c r="I1" s="193"/>
    </row>
    <row r="2" spans="1:10" ht="12.75" customHeight="1">
      <c r="A2" s="194" t="s">
        <v>19</v>
      </c>
      <c r="B2" s="195"/>
      <c r="C2" s="196" t="s">
        <v>105</v>
      </c>
      <c r="D2" s="196"/>
      <c r="E2" s="198" t="s">
        <v>20</v>
      </c>
      <c r="F2" s="199" t="s">
        <v>103</v>
      </c>
      <c r="G2" s="200"/>
      <c r="H2" s="198" t="s">
        <v>21</v>
      </c>
      <c r="I2" s="202"/>
      <c r="J2" s="38"/>
    </row>
    <row r="3" spans="1:10" ht="12.75">
      <c r="A3" s="182"/>
      <c r="B3" s="181"/>
      <c r="C3" s="197"/>
      <c r="D3" s="197"/>
      <c r="E3" s="181"/>
      <c r="F3" s="201"/>
      <c r="G3" s="201"/>
      <c r="H3" s="181"/>
      <c r="I3" s="185"/>
      <c r="J3" s="38"/>
    </row>
    <row r="4" spans="1:10" ht="12.75">
      <c r="A4" s="180" t="s">
        <v>22</v>
      </c>
      <c r="B4" s="181"/>
      <c r="C4" s="183" t="s">
        <v>104</v>
      </c>
      <c r="D4" s="181"/>
      <c r="E4" s="183" t="s">
        <v>23</v>
      </c>
      <c r="F4" s="183"/>
      <c r="G4" s="181"/>
      <c r="H4" s="183" t="s">
        <v>21</v>
      </c>
      <c r="I4" s="187"/>
      <c r="J4" s="38"/>
    </row>
    <row r="5" spans="1:10" ht="12.75">
      <c r="A5" s="182"/>
      <c r="B5" s="181"/>
      <c r="C5" s="181"/>
      <c r="D5" s="181"/>
      <c r="E5" s="181"/>
      <c r="F5" s="181"/>
      <c r="G5" s="181"/>
      <c r="H5" s="181"/>
      <c r="I5" s="185"/>
      <c r="J5" s="38"/>
    </row>
    <row r="6" spans="1:10" ht="12.75" customHeight="1">
      <c r="A6" s="180" t="s">
        <v>24</v>
      </c>
      <c r="B6" s="181"/>
      <c r="C6" s="188" t="s">
        <v>102</v>
      </c>
      <c r="D6" s="189"/>
      <c r="E6" s="183" t="s">
        <v>25</v>
      </c>
      <c r="F6" s="183"/>
      <c r="G6" s="181"/>
      <c r="H6" s="183" t="s">
        <v>21</v>
      </c>
      <c r="I6" s="187"/>
      <c r="J6" s="38"/>
    </row>
    <row r="7" spans="1:10" ht="12.75">
      <c r="A7" s="182"/>
      <c r="B7" s="181"/>
      <c r="C7" s="190"/>
      <c r="D7" s="191"/>
      <c r="E7" s="181"/>
      <c r="F7" s="181"/>
      <c r="G7" s="181"/>
      <c r="H7" s="181"/>
      <c r="I7" s="185"/>
      <c r="J7" s="38"/>
    </row>
    <row r="8" spans="1:10" ht="12.75">
      <c r="A8" s="180" t="s">
        <v>26</v>
      </c>
      <c r="B8" s="181"/>
      <c r="C8" s="186"/>
      <c r="D8" s="181"/>
      <c r="E8" s="183" t="s">
        <v>27</v>
      </c>
      <c r="F8" s="181"/>
      <c r="G8" s="181"/>
      <c r="H8" s="183" t="s">
        <v>28</v>
      </c>
      <c r="I8" s="187"/>
      <c r="J8" s="38"/>
    </row>
    <row r="9" spans="1:10" ht="12.75">
      <c r="A9" s="182"/>
      <c r="B9" s="181"/>
      <c r="C9" s="181"/>
      <c r="D9" s="181"/>
      <c r="E9" s="181"/>
      <c r="F9" s="181"/>
      <c r="G9" s="181"/>
      <c r="H9" s="181"/>
      <c r="I9" s="185"/>
      <c r="J9" s="38"/>
    </row>
    <row r="10" spans="1:10" ht="12.75">
      <c r="A10" s="180" t="s">
        <v>29</v>
      </c>
      <c r="B10" s="181"/>
      <c r="C10" s="183"/>
      <c r="D10" s="181"/>
      <c r="E10" s="183" t="s">
        <v>30</v>
      </c>
      <c r="F10" s="183"/>
      <c r="G10" s="181"/>
      <c r="H10" s="183" t="s">
        <v>31</v>
      </c>
      <c r="I10" s="184"/>
      <c r="J10" s="38"/>
    </row>
    <row r="11" spans="1:10" ht="12.75">
      <c r="A11" s="182"/>
      <c r="B11" s="181"/>
      <c r="C11" s="181"/>
      <c r="D11" s="181"/>
      <c r="E11" s="181"/>
      <c r="F11" s="181"/>
      <c r="G11" s="181"/>
      <c r="H11" s="181"/>
      <c r="I11" s="185"/>
      <c r="J11" s="38"/>
    </row>
    <row r="12" spans="1:9" ht="23.25" customHeight="1" thickBot="1">
      <c r="A12" s="174" t="s">
        <v>32</v>
      </c>
      <c r="B12" s="175"/>
      <c r="C12" s="175"/>
      <c r="D12" s="175"/>
      <c r="E12" s="175"/>
      <c r="F12" s="175"/>
      <c r="G12" s="175"/>
      <c r="H12" s="175"/>
      <c r="I12" s="176"/>
    </row>
    <row r="13" spans="1:10" ht="26.25" customHeight="1">
      <c r="A13" s="39" t="s">
        <v>33</v>
      </c>
      <c r="B13" s="177" t="s">
        <v>34</v>
      </c>
      <c r="C13" s="178"/>
      <c r="D13" s="40" t="s">
        <v>35</v>
      </c>
      <c r="E13" s="177" t="s">
        <v>36</v>
      </c>
      <c r="F13" s="178"/>
      <c r="G13" s="40" t="s">
        <v>37</v>
      </c>
      <c r="H13" s="177" t="s">
        <v>38</v>
      </c>
      <c r="I13" s="179"/>
      <c r="J13" s="38"/>
    </row>
    <row r="14" spans="1:10" ht="15" customHeight="1">
      <c r="A14" s="41" t="s">
        <v>39</v>
      </c>
      <c r="B14" s="42" t="s">
        <v>40</v>
      </c>
      <c r="C14" s="43">
        <f>SUM('rozpočet KSÚS'!F25)</f>
        <v>0</v>
      </c>
      <c r="D14" s="171" t="s">
        <v>41</v>
      </c>
      <c r="E14" s="172"/>
      <c r="F14" s="43">
        <v>0</v>
      </c>
      <c r="G14" s="171" t="s">
        <v>42</v>
      </c>
      <c r="H14" s="172"/>
      <c r="I14" s="44">
        <v>0</v>
      </c>
      <c r="J14" s="38"/>
    </row>
    <row r="15" spans="1:11" ht="15" customHeight="1">
      <c r="A15" s="41"/>
      <c r="B15" s="42" t="s">
        <v>43</v>
      </c>
      <c r="C15" s="43">
        <v>0</v>
      </c>
      <c r="D15" s="171" t="s">
        <v>44</v>
      </c>
      <c r="E15" s="172"/>
      <c r="F15" s="43">
        <v>0</v>
      </c>
      <c r="G15" s="171" t="s">
        <v>45</v>
      </c>
      <c r="H15" s="172"/>
      <c r="I15" s="44">
        <v>0</v>
      </c>
      <c r="J15" s="38"/>
      <c r="K15" s="45"/>
    </row>
    <row r="16" spans="1:10" ht="15" customHeight="1">
      <c r="A16" s="41" t="s">
        <v>46</v>
      </c>
      <c r="B16" s="42" t="s">
        <v>40</v>
      </c>
      <c r="C16" s="43">
        <v>0</v>
      </c>
      <c r="D16" s="171" t="s">
        <v>47</v>
      </c>
      <c r="E16" s="172"/>
      <c r="F16" s="43">
        <v>0</v>
      </c>
      <c r="G16" s="171" t="s">
        <v>48</v>
      </c>
      <c r="H16" s="172"/>
      <c r="I16" s="44">
        <v>0</v>
      </c>
      <c r="J16" s="38"/>
    </row>
    <row r="17" spans="1:10" ht="15" customHeight="1">
      <c r="A17" s="41"/>
      <c r="B17" s="42" t="s">
        <v>43</v>
      </c>
      <c r="C17" s="43">
        <v>0</v>
      </c>
      <c r="D17" s="171"/>
      <c r="E17" s="172"/>
      <c r="F17" s="46"/>
      <c r="G17" s="171" t="s">
        <v>49</v>
      </c>
      <c r="H17" s="172"/>
      <c r="I17" s="44">
        <v>0</v>
      </c>
      <c r="J17" s="38"/>
    </row>
    <row r="18" spans="1:10" ht="15" customHeight="1">
      <c r="A18" s="41" t="s">
        <v>50</v>
      </c>
      <c r="B18" s="42" t="s">
        <v>40</v>
      </c>
      <c r="C18" s="43">
        <v>0</v>
      </c>
      <c r="D18" s="171"/>
      <c r="E18" s="172"/>
      <c r="F18" s="46"/>
      <c r="G18" s="171" t="s">
        <v>51</v>
      </c>
      <c r="H18" s="172"/>
      <c r="I18" s="44">
        <v>0</v>
      </c>
      <c r="J18" s="38"/>
    </row>
    <row r="19" spans="1:10" ht="15" customHeight="1">
      <c r="A19" s="41"/>
      <c r="B19" s="42" t="s">
        <v>43</v>
      </c>
      <c r="C19" s="43">
        <v>0</v>
      </c>
      <c r="D19" s="171"/>
      <c r="E19" s="172"/>
      <c r="F19" s="46"/>
      <c r="G19" s="171" t="s">
        <v>52</v>
      </c>
      <c r="H19" s="172"/>
      <c r="I19" s="44">
        <v>0</v>
      </c>
      <c r="J19" s="38"/>
    </row>
    <row r="20" spans="1:10" ht="15" customHeight="1">
      <c r="A20" s="169" t="s">
        <v>53</v>
      </c>
      <c r="B20" s="170"/>
      <c r="C20" s="43">
        <v>0</v>
      </c>
      <c r="D20" s="171"/>
      <c r="E20" s="172"/>
      <c r="F20" s="46"/>
      <c r="G20" s="171"/>
      <c r="H20" s="172"/>
      <c r="I20" s="47"/>
      <c r="J20" s="38"/>
    </row>
    <row r="21" spans="1:10" ht="15" customHeight="1">
      <c r="A21" s="169" t="s">
        <v>54</v>
      </c>
      <c r="B21" s="170"/>
      <c r="C21" s="43">
        <v>0</v>
      </c>
      <c r="D21" s="171"/>
      <c r="E21" s="172"/>
      <c r="F21" s="46"/>
      <c r="G21" s="171"/>
      <c r="H21" s="172"/>
      <c r="I21" s="47"/>
      <c r="J21" s="38"/>
    </row>
    <row r="22" spans="1:10" ht="16.5" customHeight="1">
      <c r="A22" s="169" t="s">
        <v>55</v>
      </c>
      <c r="B22" s="170"/>
      <c r="C22" s="43">
        <f>SUM(C14:C21)</f>
        <v>0</v>
      </c>
      <c r="D22" s="173" t="s">
        <v>56</v>
      </c>
      <c r="E22" s="170"/>
      <c r="F22" s="43">
        <f>SUM(F14:F21)</f>
        <v>0</v>
      </c>
      <c r="G22" s="173" t="s">
        <v>57</v>
      </c>
      <c r="H22" s="170"/>
      <c r="I22" s="44">
        <f>SUM(I14:I21)</f>
        <v>0</v>
      </c>
      <c r="J22" s="38"/>
    </row>
    <row r="23" spans="1:9" ht="12.75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15" customHeight="1">
      <c r="A24" s="166" t="s">
        <v>58</v>
      </c>
      <c r="B24" s="167"/>
      <c r="C24" s="51">
        <v>0</v>
      </c>
      <c r="D24" s="38"/>
      <c r="E24" s="38"/>
      <c r="F24" s="38"/>
      <c r="G24" s="38"/>
      <c r="H24" s="38"/>
      <c r="I24" s="52"/>
    </row>
    <row r="25" spans="1:10" ht="15" customHeight="1">
      <c r="A25" s="166" t="s">
        <v>59</v>
      </c>
      <c r="B25" s="167"/>
      <c r="C25" s="51">
        <v>0</v>
      </c>
      <c r="D25" s="168" t="s">
        <v>60</v>
      </c>
      <c r="E25" s="167"/>
      <c r="F25" s="51">
        <f>ROUND(C25*(14/100),2)</f>
        <v>0</v>
      </c>
      <c r="G25" s="168" t="s">
        <v>13</v>
      </c>
      <c r="H25" s="167"/>
      <c r="I25" s="53">
        <f>SUM(C24:C26)</f>
        <v>0</v>
      </c>
      <c r="J25" s="38"/>
    </row>
    <row r="26" spans="1:10" ht="15" customHeight="1">
      <c r="A26" s="166" t="s">
        <v>61</v>
      </c>
      <c r="B26" s="167"/>
      <c r="C26" s="51">
        <f>C22+F22*I22</f>
        <v>0</v>
      </c>
      <c r="D26" s="168" t="s">
        <v>6</v>
      </c>
      <c r="E26" s="167"/>
      <c r="F26" s="51">
        <f>ROUND(C26*(21/100),2)</f>
        <v>0</v>
      </c>
      <c r="G26" s="168" t="s">
        <v>62</v>
      </c>
      <c r="H26" s="167"/>
      <c r="I26" s="53">
        <f>SUM(F25:F26)+I25</f>
        <v>0</v>
      </c>
      <c r="J26" s="38"/>
    </row>
    <row r="27" spans="1:9" ht="12.75">
      <c r="A27" s="54"/>
      <c r="B27" s="38"/>
      <c r="C27" s="38"/>
      <c r="D27" s="38"/>
      <c r="E27" s="38"/>
      <c r="F27" s="38"/>
      <c r="G27" s="38"/>
      <c r="H27" s="38"/>
      <c r="I27" s="52"/>
    </row>
    <row r="28" spans="1:10" ht="14.25" customHeight="1">
      <c r="A28" s="161" t="s">
        <v>63</v>
      </c>
      <c r="B28" s="162"/>
      <c r="C28" s="163"/>
      <c r="D28" s="164" t="s">
        <v>64</v>
      </c>
      <c r="E28" s="162"/>
      <c r="F28" s="163"/>
      <c r="G28" s="164" t="s">
        <v>65</v>
      </c>
      <c r="H28" s="162"/>
      <c r="I28" s="165"/>
      <c r="J28" s="38"/>
    </row>
    <row r="29" spans="1:10" ht="14.25" customHeight="1">
      <c r="A29" s="156"/>
      <c r="B29" s="157"/>
      <c r="C29" s="158"/>
      <c r="D29" s="159"/>
      <c r="E29" s="157"/>
      <c r="F29" s="158"/>
      <c r="G29" s="159"/>
      <c r="H29" s="157"/>
      <c r="I29" s="160"/>
      <c r="J29" s="38"/>
    </row>
    <row r="30" spans="1:10" ht="14.25" customHeight="1">
      <c r="A30" s="156"/>
      <c r="B30" s="157"/>
      <c r="C30" s="158"/>
      <c r="D30" s="159"/>
      <c r="E30" s="157"/>
      <c r="F30" s="158"/>
      <c r="G30" s="159"/>
      <c r="H30" s="157"/>
      <c r="I30" s="160"/>
      <c r="J30" s="38"/>
    </row>
    <row r="31" spans="1:10" ht="14.25" customHeight="1">
      <c r="A31" s="156"/>
      <c r="B31" s="157"/>
      <c r="C31" s="158"/>
      <c r="D31" s="159"/>
      <c r="E31" s="157"/>
      <c r="F31" s="158"/>
      <c r="G31" s="159"/>
      <c r="H31" s="157"/>
      <c r="I31" s="160"/>
      <c r="J31" s="38"/>
    </row>
    <row r="32" spans="1:10" ht="14.25" customHeight="1" thickBot="1">
      <c r="A32" s="151" t="s">
        <v>66</v>
      </c>
      <c r="B32" s="152"/>
      <c r="C32" s="153"/>
      <c r="D32" s="154" t="s">
        <v>66</v>
      </c>
      <c r="E32" s="152"/>
      <c r="F32" s="153"/>
      <c r="G32" s="154" t="s">
        <v>66</v>
      </c>
      <c r="H32" s="152"/>
      <c r="I32" s="155"/>
      <c r="J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1">
      <selection activeCell="O23" sqref="O2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7" hidden="1" customWidth="1"/>
    <col min="8" max="8" width="10.5" style="68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3" t="s">
        <v>5</v>
      </c>
      <c r="B1" s="203"/>
      <c r="C1" s="203"/>
      <c r="D1" s="203"/>
      <c r="E1" s="203"/>
      <c r="F1" s="203"/>
      <c r="H1" s="62"/>
    </row>
    <row r="2" spans="1:8" s="6" customFormat="1" ht="12.75" customHeight="1">
      <c r="A2" s="20" t="s">
        <v>101</v>
      </c>
      <c r="B2" s="7"/>
      <c r="C2" s="21" t="s">
        <v>5</v>
      </c>
      <c r="D2" s="7"/>
      <c r="E2" s="7"/>
      <c r="F2" s="7"/>
      <c r="G2" s="63"/>
      <c r="H2" s="62"/>
    </row>
    <row r="3" spans="1:8" s="6" customFormat="1" ht="12.75" customHeight="1">
      <c r="A3" s="20" t="s">
        <v>100</v>
      </c>
      <c r="B3" s="7"/>
      <c r="C3" s="7"/>
      <c r="D3" s="7"/>
      <c r="E3" s="14"/>
      <c r="F3" s="7"/>
      <c r="G3" s="63"/>
      <c r="H3" s="62"/>
    </row>
    <row r="4" spans="1:8" s="6" customFormat="1" ht="13.5" customHeight="1">
      <c r="A4" s="8"/>
      <c r="B4" s="7"/>
      <c r="C4" s="8"/>
      <c r="D4" s="7"/>
      <c r="E4" s="7"/>
      <c r="F4" s="7"/>
      <c r="G4" s="63"/>
      <c r="H4" s="62"/>
    </row>
    <row r="5" spans="1:8" s="6" customFormat="1" ht="1.5" customHeight="1">
      <c r="A5" s="9"/>
      <c r="B5" s="10"/>
      <c r="C5" s="11"/>
      <c r="D5" s="10"/>
      <c r="E5" s="12"/>
      <c r="F5" s="13"/>
      <c r="G5" s="64"/>
      <c r="H5" s="62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5"/>
      <c r="H6" s="62"/>
    </row>
    <row r="7" spans="1:8" s="6" customFormat="1" ht="12.75" customHeight="1">
      <c r="A7" s="14" t="s">
        <v>1</v>
      </c>
      <c r="B7" s="14"/>
      <c r="C7" s="18"/>
      <c r="D7" s="14" t="s">
        <v>69</v>
      </c>
      <c r="E7" s="14"/>
      <c r="F7" s="60" t="s">
        <v>5</v>
      </c>
      <c r="G7" s="65" t="s">
        <v>69</v>
      </c>
      <c r="H7" s="62"/>
    </row>
    <row r="8" spans="1:8" s="6" customFormat="1" ht="12.75" customHeight="1">
      <c r="A8" s="14" t="s">
        <v>67</v>
      </c>
      <c r="B8" s="15"/>
      <c r="C8" s="19"/>
      <c r="D8" s="15" t="s">
        <v>70</v>
      </c>
      <c r="E8" s="16" t="s">
        <v>5</v>
      </c>
      <c r="F8" s="61" t="s">
        <v>5</v>
      </c>
      <c r="G8" s="65" t="s">
        <v>70</v>
      </c>
      <c r="H8" s="62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6"/>
      <c r="H9" s="62"/>
    </row>
    <row r="10" ht="24" customHeight="1" thickBot="1">
      <c r="B10" s="3">
        <v>1</v>
      </c>
    </row>
    <row r="11" spans="1:10" s="22" customFormat="1" ht="35.25" customHeight="1" thickBot="1">
      <c r="A11" s="129" t="s">
        <v>98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69" t="s">
        <v>82</v>
      </c>
      <c r="H11" s="70" t="s">
        <v>83</v>
      </c>
      <c r="I11" s="56"/>
      <c r="J11" s="56" t="s">
        <v>71</v>
      </c>
    </row>
    <row r="12" spans="1:10" s="22" customFormat="1" ht="15">
      <c r="A12" s="89" t="s">
        <v>11</v>
      </c>
      <c r="B12" s="90" t="s">
        <v>16</v>
      </c>
      <c r="C12" s="91" t="s">
        <v>12</v>
      </c>
      <c r="D12" s="134">
        <v>1</v>
      </c>
      <c r="E12" s="130">
        <v>0</v>
      </c>
      <c r="F12" s="135">
        <f aca="true" t="shared" si="0" ref="F12:F24">E12*D12</f>
        <v>0</v>
      </c>
      <c r="G12" s="71"/>
      <c r="H12" s="72"/>
      <c r="I12" s="73"/>
      <c r="J12" s="56"/>
    </row>
    <row r="13" spans="1:10" s="22" customFormat="1" ht="15">
      <c r="A13" s="92">
        <v>113728</v>
      </c>
      <c r="B13" s="93" t="s">
        <v>81</v>
      </c>
      <c r="C13" s="94" t="s">
        <v>72</v>
      </c>
      <c r="D13" s="136">
        <v>55</v>
      </c>
      <c r="E13" s="131">
        <v>0</v>
      </c>
      <c r="F13" s="137">
        <f t="shared" si="0"/>
        <v>0</v>
      </c>
      <c r="G13" s="74" t="s">
        <v>5</v>
      </c>
      <c r="H13" s="75" t="s">
        <v>5</v>
      </c>
      <c r="I13" s="76"/>
      <c r="J13" s="57"/>
    </row>
    <row r="14" spans="1:10" s="22" customFormat="1" ht="15">
      <c r="A14" s="92">
        <v>919111</v>
      </c>
      <c r="B14" s="93" t="s">
        <v>80</v>
      </c>
      <c r="C14" s="94" t="s">
        <v>17</v>
      </c>
      <c r="D14" s="136">
        <v>390</v>
      </c>
      <c r="E14" s="131">
        <v>0</v>
      </c>
      <c r="F14" s="137">
        <f t="shared" si="0"/>
        <v>0</v>
      </c>
      <c r="G14" s="74"/>
      <c r="H14" s="77"/>
      <c r="I14" s="76"/>
      <c r="J14" s="57" t="s">
        <v>5</v>
      </c>
    </row>
    <row r="15" spans="1:10" s="22" customFormat="1" ht="15">
      <c r="A15" s="92">
        <v>93818</v>
      </c>
      <c r="B15" s="93" t="s">
        <v>79</v>
      </c>
      <c r="C15" s="94" t="s">
        <v>2</v>
      </c>
      <c r="D15" s="136">
        <v>1200</v>
      </c>
      <c r="E15" s="131">
        <v>0</v>
      </c>
      <c r="F15" s="137">
        <f t="shared" si="0"/>
        <v>0</v>
      </c>
      <c r="G15" s="74"/>
      <c r="H15" s="77"/>
      <c r="I15" s="76"/>
      <c r="J15" s="57" t="s">
        <v>5</v>
      </c>
    </row>
    <row r="16" spans="1:10" s="22" customFormat="1" ht="15">
      <c r="A16" s="92" t="s">
        <v>86</v>
      </c>
      <c r="B16" s="93" t="s">
        <v>87</v>
      </c>
      <c r="C16" s="94" t="s">
        <v>72</v>
      </c>
      <c r="D16" s="136">
        <v>30</v>
      </c>
      <c r="E16" s="131">
        <v>0</v>
      </c>
      <c r="F16" s="137">
        <f t="shared" si="0"/>
        <v>0</v>
      </c>
      <c r="G16" s="74"/>
      <c r="H16" s="77"/>
      <c r="I16" s="76"/>
      <c r="J16" s="57"/>
    </row>
    <row r="17" spans="1:10" s="22" customFormat="1" ht="15">
      <c r="A17" s="92">
        <v>572223</v>
      </c>
      <c r="B17" s="93" t="s">
        <v>74</v>
      </c>
      <c r="C17" s="94" t="s">
        <v>2</v>
      </c>
      <c r="D17" s="136">
        <v>2400</v>
      </c>
      <c r="E17" s="131">
        <v>0</v>
      </c>
      <c r="F17" s="137">
        <f t="shared" si="0"/>
        <v>0</v>
      </c>
      <c r="G17" s="74"/>
      <c r="H17" s="77"/>
      <c r="I17" s="76"/>
      <c r="J17" s="57"/>
    </row>
    <row r="18" spans="1:10" s="22" customFormat="1" ht="15">
      <c r="A18" s="95" t="s">
        <v>73</v>
      </c>
      <c r="B18" s="96" t="s">
        <v>77</v>
      </c>
      <c r="C18" s="94" t="s">
        <v>2</v>
      </c>
      <c r="D18" s="138">
        <v>1200</v>
      </c>
      <c r="E18" s="132">
        <v>0</v>
      </c>
      <c r="F18" s="139">
        <f t="shared" si="0"/>
        <v>0</v>
      </c>
      <c r="G18" s="74"/>
      <c r="H18" s="77"/>
      <c r="I18" s="76"/>
      <c r="J18" s="57"/>
    </row>
    <row r="19" spans="1:10" s="55" customFormat="1" ht="15">
      <c r="A19" s="92" t="s">
        <v>11</v>
      </c>
      <c r="B19" s="93" t="s">
        <v>68</v>
      </c>
      <c r="C19" s="94" t="s">
        <v>2</v>
      </c>
      <c r="D19" s="136">
        <v>25</v>
      </c>
      <c r="E19" s="131">
        <v>0</v>
      </c>
      <c r="F19" s="137">
        <f t="shared" si="0"/>
        <v>0</v>
      </c>
      <c r="G19" s="74"/>
      <c r="H19" s="77"/>
      <c r="I19" s="76"/>
      <c r="J19" s="57"/>
    </row>
    <row r="20" spans="1:10" s="22" customFormat="1" ht="15">
      <c r="A20" s="92">
        <v>113761</v>
      </c>
      <c r="B20" s="93" t="s">
        <v>78</v>
      </c>
      <c r="C20" s="94" t="s">
        <v>4</v>
      </c>
      <c r="D20" s="136">
        <v>10</v>
      </c>
      <c r="E20" s="131">
        <v>0</v>
      </c>
      <c r="F20" s="137">
        <f t="shared" si="0"/>
        <v>0</v>
      </c>
      <c r="G20" s="78"/>
      <c r="H20" s="79"/>
      <c r="I20" s="80"/>
      <c r="J20" s="58"/>
    </row>
    <row r="21" spans="1:10" s="22" customFormat="1" ht="15">
      <c r="A21" s="92">
        <v>931312</v>
      </c>
      <c r="B21" s="93" t="s">
        <v>88</v>
      </c>
      <c r="C21" s="94" t="s">
        <v>4</v>
      </c>
      <c r="D21" s="136">
        <v>390</v>
      </c>
      <c r="E21" s="131">
        <v>0</v>
      </c>
      <c r="F21" s="137">
        <f t="shared" si="0"/>
        <v>0</v>
      </c>
      <c r="G21" s="74"/>
      <c r="H21" s="77"/>
      <c r="I21" s="76"/>
      <c r="J21" s="59" t="s">
        <v>5</v>
      </c>
    </row>
    <row r="22" spans="1:10" s="22" customFormat="1" ht="15">
      <c r="A22" s="92">
        <v>12922</v>
      </c>
      <c r="B22" s="93" t="s">
        <v>84</v>
      </c>
      <c r="C22" s="94" t="s">
        <v>2</v>
      </c>
      <c r="D22" s="136">
        <v>25</v>
      </c>
      <c r="E22" s="97">
        <v>0</v>
      </c>
      <c r="F22" s="137">
        <f t="shared" si="0"/>
        <v>0</v>
      </c>
      <c r="G22" s="74"/>
      <c r="H22" s="77"/>
      <c r="I22" s="76"/>
      <c r="J22" s="57" t="s">
        <v>5</v>
      </c>
    </row>
    <row r="23" spans="1:10" s="22" customFormat="1" ht="15">
      <c r="A23" s="92">
        <v>56962</v>
      </c>
      <c r="B23" s="93" t="s">
        <v>76</v>
      </c>
      <c r="C23" s="94" t="s">
        <v>2</v>
      </c>
      <c r="D23" s="136">
        <v>25</v>
      </c>
      <c r="E23" s="97">
        <v>0</v>
      </c>
      <c r="F23" s="137">
        <f t="shared" si="0"/>
        <v>0</v>
      </c>
      <c r="G23" s="74"/>
      <c r="H23" s="77"/>
      <c r="I23" s="76"/>
      <c r="J23" s="57" t="s">
        <v>5</v>
      </c>
    </row>
    <row r="24" spans="1:10" s="22" customFormat="1" ht="15.75" thickBot="1">
      <c r="A24" s="98">
        <v>915211</v>
      </c>
      <c r="B24" s="99" t="s">
        <v>75</v>
      </c>
      <c r="C24" s="100" t="s">
        <v>2</v>
      </c>
      <c r="D24" s="140">
        <v>41</v>
      </c>
      <c r="E24" s="133">
        <v>0</v>
      </c>
      <c r="F24" s="141">
        <f t="shared" si="0"/>
        <v>0</v>
      </c>
      <c r="G24" s="74"/>
      <c r="H24" s="77"/>
      <c r="I24" s="76"/>
      <c r="J24" s="57"/>
    </row>
    <row r="25" spans="1:10" s="22" customFormat="1" ht="15">
      <c r="A25" s="101"/>
      <c r="B25" s="102" t="s">
        <v>13</v>
      </c>
      <c r="C25" s="102"/>
      <c r="D25" s="142"/>
      <c r="E25" s="143" t="s">
        <v>5</v>
      </c>
      <c r="F25" s="144">
        <f>SUM(F12:F24)</f>
        <v>0</v>
      </c>
      <c r="G25" s="74">
        <v>0.3</v>
      </c>
      <c r="H25" s="75" t="e">
        <f>#REF!*G25</f>
        <v>#REF!</v>
      </c>
      <c r="I25" s="76"/>
      <c r="J25" s="57"/>
    </row>
    <row r="26" spans="1:10" s="22" customFormat="1" ht="15">
      <c r="A26" s="32"/>
      <c r="B26" s="30" t="s">
        <v>6</v>
      </c>
      <c r="C26" s="30"/>
      <c r="D26" s="145"/>
      <c r="E26" s="146" t="s">
        <v>5</v>
      </c>
      <c r="F26" s="147">
        <f>F25*0.21</f>
        <v>0</v>
      </c>
      <c r="G26" s="74">
        <v>0.63</v>
      </c>
      <c r="H26" s="81" t="e">
        <f>#REF!*G26</f>
        <v>#REF!</v>
      </c>
      <c r="I26" s="76"/>
      <c r="J26" s="57"/>
    </row>
    <row r="27" spans="1:10" s="22" customFormat="1" ht="15.75" thickBot="1">
      <c r="A27" s="33"/>
      <c r="B27" s="34" t="s">
        <v>14</v>
      </c>
      <c r="C27" s="34"/>
      <c r="D27" s="148"/>
      <c r="E27" s="149" t="s">
        <v>5</v>
      </c>
      <c r="F27" s="150">
        <f>F26+F25</f>
        <v>0</v>
      </c>
      <c r="G27" s="74"/>
      <c r="H27" s="77"/>
      <c r="I27" s="76"/>
      <c r="J27" s="57"/>
    </row>
    <row r="28" spans="1:10" s="22" customFormat="1" ht="11.25">
      <c r="A28" s="2"/>
      <c r="B28" s="3"/>
      <c r="C28" s="3"/>
      <c r="D28" s="3"/>
      <c r="E28" s="4"/>
      <c r="F28" s="5"/>
      <c r="G28" s="74"/>
      <c r="H28" s="77"/>
      <c r="I28" s="76"/>
      <c r="J28" s="57"/>
    </row>
    <row r="29" spans="1:10" s="22" customFormat="1" ht="10.5">
      <c r="A29" s="2"/>
      <c r="B29" s="3"/>
      <c r="C29" s="3"/>
      <c r="D29" s="3"/>
      <c r="E29" s="4"/>
      <c r="F29" s="5"/>
      <c r="G29" s="71"/>
      <c r="H29" s="72"/>
      <c r="I29" s="73"/>
      <c r="J29" s="56"/>
    </row>
    <row r="30" spans="1:10" s="22" customFormat="1" ht="10.5">
      <c r="A30" s="2"/>
      <c r="B30" s="3"/>
      <c r="C30" s="3"/>
      <c r="D30" s="3"/>
      <c r="E30" s="4"/>
      <c r="F30" s="5"/>
      <c r="G30" s="86"/>
      <c r="H30" s="86"/>
      <c r="I30" s="87"/>
      <c r="J30" s="88" t="s">
        <v>5</v>
      </c>
    </row>
    <row r="31" spans="1:10" s="22" customFormat="1" ht="10.5">
      <c r="A31" s="2"/>
      <c r="B31" s="3"/>
      <c r="C31" s="3"/>
      <c r="D31" s="3"/>
      <c r="E31" s="4"/>
      <c r="F31" s="5"/>
      <c r="G31" s="83"/>
      <c r="H31" s="83"/>
      <c r="I31" s="84"/>
      <c r="J31" s="85"/>
    </row>
    <row r="32" spans="1:10" s="22" customFormat="1" ht="10.5">
      <c r="A32" s="2"/>
      <c r="B32" s="3"/>
      <c r="C32" s="3"/>
      <c r="D32" s="3"/>
      <c r="E32" s="4"/>
      <c r="F32" s="5"/>
      <c r="G32" s="83"/>
      <c r="H32" s="83"/>
      <c r="I32" s="84"/>
      <c r="J32" s="85"/>
    </row>
    <row r="33" spans="1:10" s="22" customFormat="1" ht="10.5">
      <c r="A33" s="2"/>
      <c r="B33" s="3"/>
      <c r="C33" s="3"/>
      <c r="D33" s="3"/>
      <c r="E33" s="4"/>
      <c r="F33" s="5"/>
      <c r="G33" s="83"/>
      <c r="H33" s="83"/>
      <c r="I33" s="84"/>
      <c r="J33" s="85"/>
    </row>
    <row r="34" spans="7:10" ht="24" customHeight="1">
      <c r="G34" s="83"/>
      <c r="H34" s="83"/>
      <c r="I34" s="84"/>
      <c r="J34" s="85"/>
    </row>
    <row r="35" spans="7:10" ht="12" customHeight="1">
      <c r="G35" s="83"/>
      <c r="H35" s="83"/>
      <c r="I35" s="84"/>
      <c r="J35" s="85"/>
    </row>
    <row r="36" spans="7:10" ht="12" customHeight="1">
      <c r="G36" s="83"/>
      <c r="H36" s="83"/>
      <c r="I36" s="84"/>
      <c r="J36" s="85"/>
    </row>
    <row r="37" spans="7:10" ht="12" customHeight="1">
      <c r="G37" s="82"/>
      <c r="H37" s="82"/>
      <c r="I37" s="22"/>
      <c r="J37" s="22"/>
    </row>
    <row r="38" spans="7:10" ht="12" customHeight="1">
      <c r="G38" s="82"/>
      <c r="H38" s="82"/>
      <c r="I38" s="22"/>
      <c r="J38" s="22"/>
    </row>
    <row r="39" spans="7:10" ht="12" customHeight="1">
      <c r="G39" s="82"/>
      <c r="H39" s="82"/>
      <c r="I39" s="22"/>
      <c r="J39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J19" sqref="J19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03" t="s">
        <v>5</v>
      </c>
      <c r="B1" s="203"/>
      <c r="C1" s="203"/>
      <c r="D1" s="203"/>
      <c r="E1" s="203"/>
      <c r="F1" s="203"/>
      <c r="G1" s="203"/>
    </row>
    <row r="2" spans="1:7" s="6" customFormat="1" ht="21.75" customHeight="1">
      <c r="A2" s="103" t="s">
        <v>89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03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29" t="s">
        <v>98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90</v>
      </c>
      <c r="C6" s="28" t="s">
        <v>2</v>
      </c>
      <c r="D6" s="104">
        <v>1</v>
      </c>
      <c r="E6" s="105">
        <v>0</v>
      </c>
      <c r="F6" s="106">
        <f aca="true" t="shared" si="0" ref="F6:F11">E6*D6</f>
        <v>0</v>
      </c>
      <c r="I6" s="107"/>
      <c r="K6" s="108"/>
    </row>
    <row r="7" spans="1:11" s="113" customFormat="1" ht="30">
      <c r="A7" s="128" t="s">
        <v>97</v>
      </c>
      <c r="B7" s="109" t="s">
        <v>91</v>
      </c>
      <c r="C7" s="31" t="s">
        <v>3</v>
      </c>
      <c r="D7" s="110">
        <v>0.92</v>
      </c>
      <c r="E7" s="111">
        <v>0</v>
      </c>
      <c r="F7" s="112">
        <f t="shared" si="0"/>
        <v>0</v>
      </c>
      <c r="I7" s="114"/>
      <c r="K7" s="115"/>
    </row>
    <row r="8" spans="1:11" s="22" customFormat="1" ht="15">
      <c r="A8" s="29">
        <v>122938</v>
      </c>
      <c r="B8" s="30" t="s">
        <v>92</v>
      </c>
      <c r="C8" s="31" t="s">
        <v>72</v>
      </c>
      <c r="D8" s="110">
        <v>0.35</v>
      </c>
      <c r="E8" s="111">
        <v>0</v>
      </c>
      <c r="F8" s="112">
        <f t="shared" si="0"/>
        <v>0</v>
      </c>
      <c r="I8" s="107"/>
      <c r="K8" s="108"/>
    </row>
    <row r="9" spans="1:11" s="22" customFormat="1" ht="15">
      <c r="A9" s="29">
        <v>56333</v>
      </c>
      <c r="B9" s="30" t="s">
        <v>93</v>
      </c>
      <c r="C9" s="31" t="s">
        <v>2</v>
      </c>
      <c r="D9" s="110">
        <v>0.15</v>
      </c>
      <c r="E9" s="111">
        <v>0</v>
      </c>
      <c r="F9" s="112">
        <f t="shared" si="0"/>
        <v>0</v>
      </c>
      <c r="I9" s="107"/>
      <c r="K9" s="108"/>
    </row>
    <row r="10" spans="1:11" s="22" customFormat="1" ht="15">
      <c r="A10" s="29">
        <v>567104</v>
      </c>
      <c r="B10" s="30" t="s">
        <v>94</v>
      </c>
      <c r="C10" s="31" t="s">
        <v>72</v>
      </c>
      <c r="D10" s="116">
        <v>0.12</v>
      </c>
      <c r="E10" s="111">
        <v>0</v>
      </c>
      <c r="F10" s="112">
        <f t="shared" si="0"/>
        <v>0</v>
      </c>
      <c r="I10" s="107"/>
      <c r="K10" s="108"/>
    </row>
    <row r="11" spans="1:11" s="22" customFormat="1" ht="15">
      <c r="A11" s="29">
        <v>572223</v>
      </c>
      <c r="B11" s="30" t="s">
        <v>95</v>
      </c>
      <c r="C11" s="31" t="s">
        <v>2</v>
      </c>
      <c r="D11" s="110">
        <v>1</v>
      </c>
      <c r="E11" s="111">
        <v>0</v>
      </c>
      <c r="F11" s="112">
        <f t="shared" si="0"/>
        <v>0</v>
      </c>
      <c r="I11" s="107"/>
      <c r="K11" s="108"/>
    </row>
    <row r="12" spans="1:11" s="22" customFormat="1" ht="15.75" thickBot="1">
      <c r="A12" s="117" t="s">
        <v>85</v>
      </c>
      <c r="B12" s="35" t="s">
        <v>96</v>
      </c>
      <c r="C12" s="36" t="s">
        <v>72</v>
      </c>
      <c r="D12" s="118">
        <v>0.08</v>
      </c>
      <c r="E12" s="119">
        <v>0</v>
      </c>
      <c r="F12" s="120">
        <f>ROUND(E12*D12,0)</f>
        <v>0</v>
      </c>
      <c r="I12" s="107"/>
      <c r="K12" s="108"/>
    </row>
    <row r="13" spans="1:6" s="127" customFormat="1" ht="16.5" thickBot="1">
      <c r="A13" s="121"/>
      <c r="B13" s="122" t="s">
        <v>99</v>
      </c>
      <c r="C13" s="123" t="s">
        <v>2</v>
      </c>
      <c r="D13" s="124">
        <v>1</v>
      </c>
      <c r="E13" s="125" t="s">
        <v>5</v>
      </c>
      <c r="F13" s="126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2021-07-23T06:58:00Z</cp:lastPrinted>
  <dcterms:created xsi:type="dcterms:W3CDTF">2014-05-16T09:31:30Z</dcterms:created>
  <dcterms:modified xsi:type="dcterms:W3CDTF">2021-07-23T09:57:29Z</dcterms:modified>
  <cp:category/>
  <cp:version/>
  <cp:contentType/>
  <cp:contentStatus/>
</cp:coreProperties>
</file>