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'rozpočet'!$A$4:$F$40</definedName>
  </definedNames>
  <calcPr fullCalcOnLoad="1"/>
</workbook>
</file>

<file path=xl/sharedStrings.xml><?xml version="1.0" encoding="utf-8"?>
<sst xmlns="http://schemas.openxmlformats.org/spreadsheetml/2006/main" count="145" uniqueCount="110">
  <si>
    <t>MJ</t>
  </si>
  <si>
    <t xml:space="preserve">Zhotovitel: 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</si>
  <si>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</si>
  <si>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</si>
  <si>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</si>
  <si>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</si>
  <si>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</si>
  <si>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</si>
  <si>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</si>
  <si>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</si>
  <si>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</si>
  <si>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</si>
  <si>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</si>
  <si>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</si>
  <si>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</si>
  <si>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</si>
  <si>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</si>
  <si>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</si>
  <si>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</si>
  <si>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</si>
  <si>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</si>
  <si>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</si>
  <si>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</si>
  <si>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</si>
  <si>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</si>
  <si>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</si>
  <si>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</si>
  <si>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</si>
  <si>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</si>
  <si>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</si>
  <si>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</si>
  <si>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</si>
  <si>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</si>
  <si>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</si>
  <si>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</si>
  <si>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</si>
  <si>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</si>
  <si>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</si>
  <si>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</si>
  <si>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</si>
  <si>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</si>
  <si>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</si>
  <si>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</si>
  <si>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</si>
  <si>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</si>
  <si>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</si>
  <si>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</si>
  <si>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</si>
  <si>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</si>
  <si>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</si>
  <si>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</si>
  <si>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</si>
  <si>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</si>
  <si>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</si>
  <si>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</si>
  <si>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</si>
  <si>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</si>
  <si>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</si>
  <si>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</si>
  <si>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Zpracoval</t>
  </si>
  <si>
    <t xml:space="preserve">Schválil </t>
  </si>
  <si>
    <t>KSÚS Středočeského kraje příspěvková organizace</t>
  </si>
  <si>
    <t>provozní cestmistr: Michal Novák</t>
  </si>
  <si>
    <t>00066001/CZ00066001</t>
  </si>
  <si>
    <t>R položka</t>
  </si>
  <si>
    <t>DIO  vč. zajištění, zjištění a vytyčení inž. sítí , geodetické zaměření stavby</t>
  </si>
  <si>
    <t>kpl</t>
  </si>
  <si>
    <t>frézování  asfalt. ploch, odvoz do 20km</t>
  </si>
  <si>
    <t>m3</t>
  </si>
  <si>
    <t>čištění vozovek samosběrem</t>
  </si>
  <si>
    <t>m2</t>
  </si>
  <si>
    <t>spojovací postřik ze sil. emulze do 1,0kg/m2</t>
  </si>
  <si>
    <t>frézování spár š. do 10mm , hl. do 20mm</t>
  </si>
  <si>
    <t>m</t>
  </si>
  <si>
    <t xml:space="preserve">Zalévání spár dilatační zálivkou za studena </t>
  </si>
  <si>
    <t>čištění krajnic od nánosu  tl do 100 mm s odvozem na skládku</t>
  </si>
  <si>
    <t>poplatky za likvidaci odpadu nekontaminovaných</t>
  </si>
  <si>
    <t>t</t>
  </si>
  <si>
    <t>Zpracoval:   Michal Novák</t>
  </si>
  <si>
    <t xml:space="preserve">Datum: 18.1.2020  </t>
  </si>
  <si>
    <t>Libiš</t>
  </si>
  <si>
    <t xml:space="preserve">zpevnění krajnic z recyklátu do tl. 100mm  </t>
  </si>
  <si>
    <t>VDZ - dělící čára V2 - 12,5cm, barvou zákl.</t>
  </si>
  <si>
    <t>VDZ - vodící proužky  V2 -12,5cm, barvou zákl.</t>
  </si>
  <si>
    <t>VDZ - přechod pro chodce atd., plast, retroflex</t>
  </si>
  <si>
    <t>správní cestmistr: Zuzana Pospíšilová</t>
  </si>
  <si>
    <t>574D46</t>
  </si>
  <si>
    <t>VDZ - vodící proužky  V2 -12,5cm, plastem</t>
  </si>
  <si>
    <t>VDZ, 12,5cm dělící čára plastem</t>
  </si>
  <si>
    <t>VDZ - přechod pro chodce atd., barvou zákl.</t>
  </si>
  <si>
    <t>výšková úprava mříží</t>
  </si>
  <si>
    <t>kus</t>
  </si>
  <si>
    <t>výšková úprava poklopů ( kanal. šachty )</t>
  </si>
  <si>
    <t>výšková úprava krycích hrnců ( vodovodní uzávěry )</t>
  </si>
  <si>
    <t>asfaltový beton pro ložní vrstvy modifik. ACL 16+, 16S tl. 50mm</t>
  </si>
  <si>
    <t>dopravní znač. zákl. vel. ocel nerefl.-dodáv a montáž</t>
  </si>
  <si>
    <t>ks</t>
  </si>
  <si>
    <t>dopravní znač. zmenšené vel. ocel nerefl.-dodáv a montáž</t>
  </si>
  <si>
    <t>dopravní znač. zvětšené vel. ocel folie tř.1-dodávka a mnotáž</t>
  </si>
  <si>
    <t>sloupky a stojky DZ z ocel trubek zabeton-dod. mont., demont</t>
  </si>
  <si>
    <t>Místo:      od Obecního úřadu Libiš až ke kom. č. I/9</t>
  </si>
  <si>
    <t>Objekt:    sil.  II-101 - Staničení : 89,777 do 90,927 km</t>
  </si>
  <si>
    <t>směrové sloupky z plast hmot včetně odrazného pásku</t>
  </si>
  <si>
    <t>vedoucí oblasti MH. Lenka Chmelová</t>
  </si>
  <si>
    <t>Opravy 2021</t>
  </si>
  <si>
    <t>silniční technik : Karel Sulek</t>
  </si>
  <si>
    <t xml:space="preserve">asfaltový beton pro obrusné vrstvy modifik ACO 11+, 11S tl. 50mm </t>
  </si>
  <si>
    <t>574B44</t>
  </si>
  <si>
    <t>II/101 D1-D7, km 89,777 – km 90,927, Libiš II. etapa</t>
  </si>
  <si>
    <t>Stavba:    II/101 D1-D7, km 89,777 – km 90,927, Libiš II. etapa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</si>
</sst>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2" fontId="9" fillId="0" borderId="13" xfId="0" applyNumberFormat="1" applyFont="1" applyBorder="1" applyAlignment="1" applyProtection="1">
      <alignment vertical="top"/>
      <protection/>
    </xf>
    <xf numFmtId="2" fontId="9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9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9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2" fontId="9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4" xfId="0" applyNumberFormat="1" applyFont="1" applyBorder="1" applyAlignment="1" applyProtection="1">
      <alignment horizontal="center" vertical="center" wrapText="1"/>
      <protection/>
    </xf>
    <xf numFmtId="4" fontId="9" fillId="0" borderId="25" xfId="0" applyNumberFormat="1" applyFont="1" applyBorder="1" applyAlignment="1" applyProtection="1">
      <alignment vertical="top"/>
      <protection/>
    </xf>
    <xf numFmtId="0" fontId="10" fillId="0" borderId="26" xfId="0" applyFont="1" applyBorder="1" applyAlignment="1" applyProtection="1">
      <alignment vertical="top"/>
      <protection/>
    </xf>
    <xf numFmtId="4" fontId="9" fillId="0" borderId="26" xfId="0" applyNumberFormat="1" applyFont="1" applyBorder="1" applyAlignment="1" applyProtection="1">
      <alignment horizontal="right"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2" fontId="9" fillId="0" borderId="17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top" wrapText="1"/>
    </xf>
    <xf numFmtId="4" fontId="19" fillId="0" borderId="0" xfId="0" applyNumberFormat="1" applyFont="1" applyBorder="1" applyAlignment="1" applyProtection="1">
      <alignment horizontal="center"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4" fontId="10" fillId="0" borderId="29" xfId="0" applyNumberFormat="1" applyFont="1" applyBorder="1" applyAlignment="1" applyProtection="1">
      <alignment vertical="top"/>
      <protection/>
    </xf>
    <xf numFmtId="0" fontId="10" fillId="33" borderId="30" xfId="0" applyFont="1" applyFill="1" applyBorder="1" applyAlignment="1" applyProtection="1">
      <alignment vertical="top"/>
      <protection/>
    </xf>
    <xf numFmtId="4" fontId="9" fillId="0" borderId="31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center"/>
      <protection/>
    </xf>
    <xf numFmtId="4" fontId="9" fillId="0" borderId="32" xfId="0" applyNumberFormat="1" applyFont="1" applyBorder="1" applyAlignment="1" applyProtection="1">
      <alignment vertical="top"/>
      <protection/>
    </xf>
    <xf numFmtId="4" fontId="10" fillId="0" borderId="33" xfId="0" applyNumberFormat="1" applyFont="1" applyBorder="1" applyAlignment="1" applyProtection="1">
      <alignment vertical="top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vertical="top"/>
      <protection/>
    </xf>
    <xf numFmtId="0" fontId="10" fillId="0" borderId="35" xfId="0" applyFont="1" applyBorder="1" applyAlignment="1" applyProtection="1">
      <alignment horizontal="center" vertical="center"/>
      <protection/>
    </xf>
    <xf numFmtId="2" fontId="9" fillId="0" borderId="35" xfId="0" applyNumberFormat="1" applyFont="1" applyBorder="1" applyAlignment="1" applyProtection="1">
      <alignment vertical="top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vertical="top"/>
      <protection/>
    </xf>
    <xf numFmtId="0" fontId="10" fillId="0" borderId="37" xfId="0" applyFont="1" applyBorder="1" applyAlignment="1" applyProtection="1">
      <alignment horizontal="center" vertical="center"/>
      <protection/>
    </xf>
    <xf numFmtId="2" fontId="9" fillId="0" borderId="37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37" xfId="0" applyNumberFormat="1" applyFont="1" applyBorder="1" applyAlignment="1" applyProtection="1">
      <alignment horizontal="right" vertical="center"/>
      <protection/>
    </xf>
    <xf numFmtId="4" fontId="9" fillId="0" borderId="35" xfId="0" applyNumberFormat="1" applyFont="1" applyBorder="1" applyAlignment="1" applyProtection="1">
      <alignment horizontal="right" vertical="center"/>
      <protection/>
    </xf>
    <xf numFmtId="4" fontId="9" fillId="0" borderId="17" xfId="0" applyNumberFormat="1" applyFont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38" xfId="0" applyNumberFormat="1" applyFont="1" applyFill="1" applyBorder="1" applyAlignment="1" applyProtection="1">
      <alignment horizontal="center" vertical="center" wrapText="1"/>
      <protection/>
    </xf>
    <xf numFmtId="49" fontId="14" fillId="0" borderId="39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49" fontId="14" fillId="0" borderId="41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center" vertical="center" wrapText="1"/>
      <protection/>
    </xf>
    <xf numFmtId="0" fontId="14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NumberFormat="1" applyFont="1" applyFill="1" applyBorder="1" applyAlignment="1" applyProtection="1">
      <alignment horizontal="center" vertical="center" wrapText="1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21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9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20" fillId="35" borderId="42" xfId="0" applyNumberFormat="1" applyFont="1" applyFill="1" applyBorder="1" applyAlignment="1" applyProtection="1">
      <alignment horizontal="center" vertical="center"/>
      <protection/>
    </xf>
    <xf numFmtId="0" fontId="20" fillId="35" borderId="45" xfId="0" applyNumberFormat="1" applyFont="1" applyFill="1" applyBorder="1" applyAlignment="1" applyProtection="1">
      <alignment horizontal="center" vertical="center"/>
      <protection/>
    </xf>
    <xf numFmtId="0" fontId="20" fillId="35" borderId="43" xfId="0" applyNumberFormat="1" applyFont="1" applyFill="1" applyBorder="1" applyAlignment="1" applyProtection="1">
      <alignment horizontal="center" vertical="center"/>
      <protection/>
    </xf>
    <xf numFmtId="0" fontId="20" fillId="35" borderId="50" xfId="0" applyNumberFormat="1" applyFont="1" applyFill="1" applyBorder="1" applyAlignment="1" applyProtection="1">
      <alignment horizontal="center" vertical="center"/>
      <protection/>
    </xf>
    <xf numFmtId="49" fontId="20" fillId="0" borderId="51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46" xfId="0" applyNumberFormat="1" applyFont="1" applyFill="1" applyBorder="1" applyAlignment="1" applyProtection="1">
      <alignment horizontal="left" vertical="center"/>
      <protection/>
    </xf>
    <xf numFmtId="0" fontId="20" fillId="0" borderId="23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49" fontId="20" fillId="0" borderId="52" xfId="0" applyNumberFormat="1" applyFont="1" applyFill="1" applyBorder="1" applyAlignment="1" applyProtection="1">
      <alignment horizontal="left" vertical="center"/>
      <protection/>
    </xf>
    <xf numFmtId="0" fontId="20" fillId="0" borderId="48" xfId="0" applyNumberFormat="1" applyFont="1" applyFill="1" applyBorder="1" applyAlignment="1" applyProtection="1">
      <alignment horizontal="left" vertical="center"/>
      <protection/>
    </xf>
    <xf numFmtId="0" fontId="20" fillId="0" borderId="49" xfId="0" applyNumberFormat="1" applyFont="1" applyFill="1" applyBorder="1" applyAlignment="1" applyProtection="1">
      <alignment horizontal="left" vertical="center"/>
      <protection/>
    </xf>
    <xf numFmtId="0" fontId="20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K12" sqref="K12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6.3320312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5" customHeight="1" thickBot="1">
      <c r="A1" s="112" t="s">
        <v>12</v>
      </c>
      <c r="B1" s="113"/>
      <c r="C1" s="113"/>
      <c r="D1" s="113"/>
      <c r="E1" s="113"/>
      <c r="F1" s="113"/>
      <c r="G1" s="113"/>
      <c r="H1" s="113"/>
      <c r="I1" s="113"/>
    </row>
    <row r="2" spans="1:10" ht="12.75" customHeight="1">
      <c r="A2" s="114" t="s">
        <v>13</v>
      </c>
      <c r="B2" s="115"/>
      <c r="C2" s="118" t="s">
        <v>108</v>
      </c>
      <c r="D2" s="119"/>
      <c r="E2" s="122" t="s">
        <v>14</v>
      </c>
      <c r="F2" s="118" t="s">
        <v>61</v>
      </c>
      <c r="G2" s="123"/>
      <c r="H2" s="122" t="s">
        <v>15</v>
      </c>
      <c r="I2" s="126" t="s">
        <v>63</v>
      </c>
      <c r="J2" s="38"/>
    </row>
    <row r="3" spans="1:10" ht="12.75">
      <c r="A3" s="116"/>
      <c r="B3" s="117"/>
      <c r="C3" s="120"/>
      <c r="D3" s="121"/>
      <c r="E3" s="117"/>
      <c r="F3" s="124"/>
      <c r="G3" s="125"/>
      <c r="H3" s="117"/>
      <c r="I3" s="127"/>
      <c r="J3" s="38"/>
    </row>
    <row r="4" spans="1:10" ht="12.75">
      <c r="A4" s="128" t="s">
        <v>16</v>
      </c>
      <c r="B4" s="117"/>
      <c r="C4" s="129" t="s">
        <v>104</v>
      </c>
      <c r="D4" s="130"/>
      <c r="E4" s="133" t="s">
        <v>17</v>
      </c>
      <c r="F4" s="133"/>
      <c r="G4" s="117"/>
      <c r="H4" s="133" t="s">
        <v>15</v>
      </c>
      <c r="I4" s="134"/>
      <c r="J4" s="38"/>
    </row>
    <row r="5" spans="1:10" ht="12.75">
      <c r="A5" s="116"/>
      <c r="B5" s="117"/>
      <c r="C5" s="131"/>
      <c r="D5" s="132"/>
      <c r="E5" s="117"/>
      <c r="F5" s="117"/>
      <c r="G5" s="117"/>
      <c r="H5" s="117"/>
      <c r="I5" s="127"/>
      <c r="J5" s="38"/>
    </row>
    <row r="6" spans="1:10" ht="12.75" customHeight="1">
      <c r="A6" s="128" t="s">
        <v>18</v>
      </c>
      <c r="B6" s="117"/>
      <c r="C6" s="135" t="s">
        <v>80</v>
      </c>
      <c r="D6" s="136"/>
      <c r="E6" s="133" t="s">
        <v>19</v>
      </c>
      <c r="F6" s="133"/>
      <c r="G6" s="117"/>
      <c r="H6" s="133" t="s">
        <v>15</v>
      </c>
      <c r="I6" s="134"/>
      <c r="J6" s="38"/>
    </row>
    <row r="7" spans="1:10" ht="12.75">
      <c r="A7" s="116"/>
      <c r="B7" s="117"/>
      <c r="C7" s="137"/>
      <c r="D7" s="138"/>
      <c r="E7" s="117"/>
      <c r="F7" s="117"/>
      <c r="G7" s="117"/>
      <c r="H7" s="117"/>
      <c r="I7" s="127"/>
      <c r="J7" s="38"/>
    </row>
    <row r="8" spans="1:10" ht="12.75">
      <c r="A8" s="128" t="s">
        <v>20</v>
      </c>
      <c r="B8" s="117"/>
      <c r="C8" s="139"/>
      <c r="D8" s="117"/>
      <c r="E8" s="133" t="s">
        <v>21</v>
      </c>
      <c r="F8" s="117"/>
      <c r="G8" s="117"/>
      <c r="H8" s="133" t="s">
        <v>22</v>
      </c>
      <c r="I8" s="134"/>
      <c r="J8" s="38"/>
    </row>
    <row r="9" spans="1:10" ht="12.75">
      <c r="A9" s="116"/>
      <c r="B9" s="117"/>
      <c r="C9" s="117"/>
      <c r="D9" s="117"/>
      <c r="E9" s="117"/>
      <c r="F9" s="117"/>
      <c r="G9" s="117"/>
      <c r="H9" s="117"/>
      <c r="I9" s="127"/>
      <c r="J9" s="38"/>
    </row>
    <row r="10" spans="1:10" ht="12.75">
      <c r="A10" s="128" t="s">
        <v>23</v>
      </c>
      <c r="B10" s="117"/>
      <c r="C10" s="133"/>
      <c r="D10" s="117"/>
      <c r="E10" s="133" t="s">
        <v>24</v>
      </c>
      <c r="F10" s="133"/>
      <c r="G10" s="117"/>
      <c r="H10" s="133" t="s">
        <v>25</v>
      </c>
      <c r="I10" s="140"/>
      <c r="J10" s="38"/>
    </row>
    <row r="11" spans="1:10" ht="12.75">
      <c r="A11" s="116"/>
      <c r="B11" s="117"/>
      <c r="C11" s="117"/>
      <c r="D11" s="117"/>
      <c r="E11" s="117"/>
      <c r="F11" s="117"/>
      <c r="G11" s="117"/>
      <c r="H11" s="117"/>
      <c r="I11" s="127"/>
      <c r="J11" s="38"/>
    </row>
    <row r="12" spans="1:9" ht="23.25" customHeight="1" thickBot="1">
      <c r="A12" s="141" t="s">
        <v>26</v>
      </c>
      <c r="B12" s="142"/>
      <c r="C12" s="142"/>
      <c r="D12" s="142"/>
      <c r="E12" s="142"/>
      <c r="F12" s="142"/>
      <c r="G12" s="142"/>
      <c r="H12" s="142"/>
      <c r="I12" s="143"/>
    </row>
    <row r="13" spans="1:10" ht="26.25" customHeight="1">
      <c r="A13" s="39" t="s">
        <v>27</v>
      </c>
      <c r="B13" s="144" t="s">
        <v>28</v>
      </c>
      <c r="C13" s="145"/>
      <c r="D13" s="40" t="s">
        <v>29</v>
      </c>
      <c r="E13" s="144" t="s">
        <v>30</v>
      </c>
      <c r="F13" s="145"/>
      <c r="G13" s="40" t="s">
        <v>31</v>
      </c>
      <c r="H13" s="144" t="s">
        <v>32</v>
      </c>
      <c r="I13" s="146"/>
      <c r="J13" s="38"/>
    </row>
    <row r="14" spans="1:10" ht="15" customHeight="1">
      <c r="A14" s="41" t="s">
        <v>33</v>
      </c>
      <c r="B14" s="42" t="s">
        <v>34</v>
      </c>
      <c r="C14" s="43">
        <f>SUM(rozpočet!F37)</f>
        <v>0</v>
      </c>
      <c r="D14" s="147" t="s">
        <v>35</v>
      </c>
      <c r="E14" s="148"/>
      <c r="F14" s="43">
        <v>0</v>
      </c>
      <c r="G14" s="147" t="s">
        <v>36</v>
      </c>
      <c r="H14" s="148"/>
      <c r="I14" s="44">
        <v>0</v>
      </c>
      <c r="J14" s="38"/>
    </row>
    <row r="15" spans="1:11" ht="15" customHeight="1">
      <c r="A15" s="41"/>
      <c r="B15" s="42" t="s">
        <v>37</v>
      </c>
      <c r="C15" s="43">
        <v>0</v>
      </c>
      <c r="D15" s="147" t="s">
        <v>38</v>
      </c>
      <c r="E15" s="148"/>
      <c r="F15" s="43">
        <v>0</v>
      </c>
      <c r="G15" s="147" t="s">
        <v>39</v>
      </c>
      <c r="H15" s="148"/>
      <c r="I15" s="44">
        <v>0</v>
      </c>
      <c r="J15" s="38"/>
      <c r="K15" s="45"/>
    </row>
    <row r="16" spans="1:10" ht="15" customHeight="1">
      <c r="A16" s="41" t="s">
        <v>40</v>
      </c>
      <c r="B16" s="42" t="s">
        <v>34</v>
      </c>
      <c r="C16" s="43">
        <v>0</v>
      </c>
      <c r="D16" s="147" t="s">
        <v>41</v>
      </c>
      <c r="E16" s="148"/>
      <c r="F16" s="43">
        <v>0</v>
      </c>
      <c r="G16" s="147" t="s">
        <v>42</v>
      </c>
      <c r="H16" s="148"/>
      <c r="I16" s="44">
        <v>0</v>
      </c>
      <c r="J16" s="38"/>
    </row>
    <row r="17" spans="1:10" ht="15" customHeight="1">
      <c r="A17" s="41"/>
      <c r="B17" s="42" t="s">
        <v>37</v>
      </c>
      <c r="C17" s="43">
        <v>0</v>
      </c>
      <c r="D17" s="147"/>
      <c r="E17" s="148"/>
      <c r="F17" s="46"/>
      <c r="G17" s="147" t="s">
        <v>43</v>
      </c>
      <c r="H17" s="148"/>
      <c r="I17" s="44">
        <v>0</v>
      </c>
      <c r="J17" s="38"/>
    </row>
    <row r="18" spans="1:10" ht="15" customHeight="1">
      <c r="A18" s="41" t="s">
        <v>44</v>
      </c>
      <c r="B18" s="42" t="s">
        <v>34</v>
      </c>
      <c r="C18" s="43">
        <v>0</v>
      </c>
      <c r="D18" s="147"/>
      <c r="E18" s="148"/>
      <c r="F18" s="46"/>
      <c r="G18" s="147" t="s">
        <v>45</v>
      </c>
      <c r="H18" s="148"/>
      <c r="I18" s="44">
        <v>0</v>
      </c>
      <c r="J18" s="38"/>
    </row>
    <row r="19" spans="1:10" ht="15" customHeight="1">
      <c r="A19" s="41"/>
      <c r="B19" s="42" t="s">
        <v>37</v>
      </c>
      <c r="C19" s="43">
        <v>0</v>
      </c>
      <c r="D19" s="147"/>
      <c r="E19" s="148"/>
      <c r="F19" s="46"/>
      <c r="G19" s="147" t="s">
        <v>46</v>
      </c>
      <c r="H19" s="148"/>
      <c r="I19" s="44">
        <v>0</v>
      </c>
      <c r="J19" s="38"/>
    </row>
    <row r="20" spans="1:10" ht="15" customHeight="1">
      <c r="A20" s="149" t="s">
        <v>47</v>
      </c>
      <c r="B20" s="150"/>
      <c r="C20" s="43">
        <v>0</v>
      </c>
      <c r="D20" s="147"/>
      <c r="E20" s="148"/>
      <c r="F20" s="46"/>
      <c r="G20" s="147"/>
      <c r="H20" s="148"/>
      <c r="I20" s="47"/>
      <c r="J20" s="38"/>
    </row>
    <row r="21" spans="1:10" ht="15" customHeight="1">
      <c r="A21" s="149" t="s">
        <v>48</v>
      </c>
      <c r="B21" s="150"/>
      <c r="C21" s="43">
        <v>0</v>
      </c>
      <c r="D21" s="147"/>
      <c r="E21" s="148"/>
      <c r="F21" s="46"/>
      <c r="G21" s="147"/>
      <c r="H21" s="148"/>
      <c r="I21" s="47"/>
      <c r="J21" s="38"/>
    </row>
    <row r="22" spans="1:10" ht="16.5" customHeight="1">
      <c r="A22" s="149" t="s">
        <v>49</v>
      </c>
      <c r="B22" s="150"/>
      <c r="C22" s="43">
        <f>SUM(C14:C21)</f>
        <v>0</v>
      </c>
      <c r="D22" s="153" t="s">
        <v>50</v>
      </c>
      <c r="E22" s="150"/>
      <c r="F22" s="43">
        <f>SUM(F14:F21)</f>
        <v>0</v>
      </c>
      <c r="G22" s="153" t="s">
        <v>51</v>
      </c>
      <c r="H22" s="150"/>
      <c r="I22" s="44">
        <f>SUM(I14:I21)</f>
        <v>0</v>
      </c>
      <c r="J22" s="38"/>
    </row>
    <row r="23" spans="1:9" ht="12.75">
      <c r="A23" s="48"/>
      <c r="B23" s="49"/>
      <c r="C23" s="49"/>
      <c r="D23" s="49"/>
      <c r="E23" s="49"/>
      <c r="F23" s="49"/>
      <c r="G23" s="49"/>
      <c r="H23" s="49"/>
      <c r="I23" s="50"/>
    </row>
    <row r="24" spans="1:9" ht="15" customHeight="1">
      <c r="A24" s="171" t="s">
        <v>52</v>
      </c>
      <c r="B24" s="152"/>
      <c r="C24" s="51">
        <v>0</v>
      </c>
      <c r="D24" s="38"/>
      <c r="E24" s="38"/>
      <c r="F24" s="38"/>
      <c r="G24" s="38"/>
      <c r="H24" s="38"/>
      <c r="I24" s="52"/>
    </row>
    <row r="25" spans="1:10" ht="15" customHeight="1">
      <c r="A25" s="171" t="s">
        <v>53</v>
      </c>
      <c r="B25" s="152"/>
      <c r="C25" s="51">
        <v>0</v>
      </c>
      <c r="D25" s="151" t="s">
        <v>54</v>
      </c>
      <c r="E25" s="152"/>
      <c r="F25" s="51">
        <f>ROUND(C25*(14/100),2)</f>
        <v>0</v>
      </c>
      <c r="G25" s="151" t="s">
        <v>9</v>
      </c>
      <c r="H25" s="152"/>
      <c r="I25" s="53">
        <f>SUM(C24:C26)</f>
        <v>0</v>
      </c>
      <c r="J25" s="38"/>
    </row>
    <row r="26" spans="1:10" ht="15" customHeight="1">
      <c r="A26" s="171" t="s">
        <v>55</v>
      </c>
      <c r="B26" s="152"/>
      <c r="C26" s="51">
        <f>C22+F22*I22</f>
        <v>0</v>
      </c>
      <c r="D26" s="151" t="s">
        <v>3</v>
      </c>
      <c r="E26" s="152"/>
      <c r="F26" s="51">
        <f>ROUND(C26*(21/100),2)</f>
        <v>0</v>
      </c>
      <c r="G26" s="151" t="s">
        <v>56</v>
      </c>
      <c r="H26" s="152"/>
      <c r="I26" s="53">
        <f>SUM(F25:F26)+I25</f>
        <v>0</v>
      </c>
      <c r="J26" s="38"/>
    </row>
    <row r="27" spans="1:9" ht="12.75">
      <c r="A27" s="54"/>
      <c r="B27" s="38"/>
      <c r="C27" s="38"/>
      <c r="D27" s="38"/>
      <c r="E27" s="38"/>
      <c r="F27" s="38"/>
      <c r="G27" s="38"/>
      <c r="H27" s="38"/>
      <c r="I27" s="52"/>
    </row>
    <row r="28" spans="1:10" ht="14.25" customHeight="1">
      <c r="A28" s="154"/>
      <c r="B28" s="155"/>
      <c r="C28" s="156"/>
      <c r="D28" s="163" t="s">
        <v>60</v>
      </c>
      <c r="E28" s="164"/>
      <c r="F28" s="165"/>
      <c r="G28" s="163" t="s">
        <v>59</v>
      </c>
      <c r="H28" s="164"/>
      <c r="I28" s="166"/>
      <c r="J28" s="38"/>
    </row>
    <row r="29" spans="1:10" ht="14.25" customHeight="1">
      <c r="A29" s="157"/>
      <c r="B29" s="158"/>
      <c r="C29" s="159"/>
      <c r="D29" s="167" t="s">
        <v>103</v>
      </c>
      <c r="E29" s="168"/>
      <c r="F29" s="169"/>
      <c r="G29" s="167" t="s">
        <v>62</v>
      </c>
      <c r="H29" s="168"/>
      <c r="I29" s="170"/>
      <c r="J29" s="38"/>
    </row>
    <row r="30" spans="1:10" ht="14.25" customHeight="1">
      <c r="A30" s="157"/>
      <c r="B30" s="158"/>
      <c r="C30" s="159"/>
      <c r="D30" s="167"/>
      <c r="E30" s="168"/>
      <c r="F30" s="169"/>
      <c r="G30" s="167" t="s">
        <v>85</v>
      </c>
      <c r="H30" s="168"/>
      <c r="I30" s="170"/>
      <c r="J30" s="38"/>
    </row>
    <row r="31" spans="1:10" ht="14.25" customHeight="1">
      <c r="A31" s="157"/>
      <c r="B31" s="158"/>
      <c r="C31" s="159"/>
      <c r="D31" s="167"/>
      <c r="E31" s="168"/>
      <c r="F31" s="169"/>
      <c r="G31" s="167" t="s">
        <v>105</v>
      </c>
      <c r="H31" s="168"/>
      <c r="I31" s="170"/>
      <c r="J31" s="38"/>
    </row>
    <row r="32" spans="1:10" ht="14.25" customHeight="1" thickBot="1">
      <c r="A32" s="160"/>
      <c r="B32" s="161"/>
      <c r="C32" s="162"/>
      <c r="D32" s="172" t="s">
        <v>57</v>
      </c>
      <c r="E32" s="173"/>
      <c r="F32" s="174"/>
      <c r="G32" s="172" t="s">
        <v>57</v>
      </c>
      <c r="H32" s="173"/>
      <c r="I32" s="175"/>
      <c r="J32" s="38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zoomScalePageLayoutView="0" workbookViewId="0" topLeftCell="A1">
      <selection activeCell="G24" sqref="G24"/>
    </sheetView>
  </sheetViews>
  <sheetFormatPr defaultColWidth="10.5" defaultRowHeight="12" customHeight="1"/>
  <cols>
    <col min="1" max="1" width="16.33203125" style="2" customWidth="1"/>
    <col min="2" max="2" width="94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6.5" style="5" customWidth="1"/>
    <col min="7" max="7" width="14.33203125" style="73" customWidth="1"/>
    <col min="8" max="8" width="10.5" style="74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76" t="s">
        <v>2</v>
      </c>
      <c r="B1" s="176"/>
      <c r="C1" s="176"/>
      <c r="D1" s="176"/>
      <c r="E1" s="176"/>
      <c r="F1" s="176"/>
      <c r="H1" s="68"/>
    </row>
    <row r="2" spans="1:8" s="6" customFormat="1" ht="12.75" customHeight="1">
      <c r="A2" s="19" t="s">
        <v>109</v>
      </c>
      <c r="B2" s="7"/>
      <c r="C2" s="20" t="s">
        <v>2</v>
      </c>
      <c r="D2" s="7"/>
      <c r="E2" s="7"/>
      <c r="F2" s="7"/>
      <c r="G2" s="69"/>
      <c r="H2" s="68"/>
    </row>
    <row r="3" spans="1:8" s="6" customFormat="1" ht="12.75" customHeight="1">
      <c r="A3" s="19" t="s">
        <v>101</v>
      </c>
      <c r="B3" s="7"/>
      <c r="C3" s="7"/>
      <c r="D3" s="7"/>
      <c r="E3" s="14"/>
      <c r="F3" s="7"/>
      <c r="G3" s="69"/>
      <c r="H3" s="68"/>
    </row>
    <row r="4" spans="1:8" s="6" customFormat="1" ht="13.5" customHeight="1">
      <c r="A4" s="8" t="s">
        <v>100</v>
      </c>
      <c r="B4" s="7"/>
      <c r="C4" s="8"/>
      <c r="D4" s="7"/>
      <c r="E4" s="7"/>
      <c r="F4" s="7"/>
      <c r="G4" s="69"/>
      <c r="H4" s="68"/>
    </row>
    <row r="5" spans="1:8" s="6" customFormat="1" ht="1.5" customHeight="1">
      <c r="A5" s="9"/>
      <c r="B5" s="10"/>
      <c r="C5" s="11"/>
      <c r="D5" s="10"/>
      <c r="E5" s="12"/>
      <c r="F5" s="13"/>
      <c r="G5" s="70"/>
      <c r="H5" s="68"/>
    </row>
    <row r="6" spans="1:8" s="6" customFormat="1" ht="20.25" customHeight="1">
      <c r="A6" s="14" t="s">
        <v>11</v>
      </c>
      <c r="B6" s="14"/>
      <c r="C6" s="17"/>
      <c r="D6" s="14"/>
      <c r="E6" s="14"/>
      <c r="F6" s="14"/>
      <c r="G6" s="71"/>
      <c r="H6" s="68"/>
    </row>
    <row r="7" spans="1:8" s="6" customFormat="1" ht="12.75" customHeight="1">
      <c r="A7" s="14" t="s">
        <v>1</v>
      </c>
      <c r="B7" s="14"/>
      <c r="C7" s="17"/>
      <c r="D7" s="14" t="s">
        <v>78</v>
      </c>
      <c r="E7" s="14"/>
      <c r="F7" s="66" t="s">
        <v>2</v>
      </c>
      <c r="G7" s="71"/>
      <c r="H7" s="68"/>
    </row>
    <row r="8" spans="1:8" s="6" customFormat="1" ht="12.75" customHeight="1">
      <c r="A8" s="14" t="s">
        <v>58</v>
      </c>
      <c r="B8" s="15"/>
      <c r="C8" s="18"/>
      <c r="E8" s="15" t="s">
        <v>79</v>
      </c>
      <c r="F8" s="67" t="s">
        <v>2</v>
      </c>
      <c r="G8" s="71"/>
      <c r="H8" s="68"/>
    </row>
    <row r="9" spans="1:8" s="6" customFormat="1" ht="6.75" customHeight="1">
      <c r="A9" s="16"/>
      <c r="B9" s="16"/>
      <c r="C9" s="16"/>
      <c r="D9" s="16"/>
      <c r="E9" s="16" t="s">
        <v>2</v>
      </c>
      <c r="F9" s="16"/>
      <c r="G9" s="72"/>
      <c r="H9" s="68"/>
    </row>
    <row r="10" ht="24" customHeight="1" thickBot="1"/>
    <row r="11" spans="1:10" s="21" customFormat="1" ht="15" thickBot="1">
      <c r="A11" s="22" t="s">
        <v>4</v>
      </c>
      <c r="B11" s="23" t="s">
        <v>5</v>
      </c>
      <c r="C11" s="24" t="s">
        <v>0</v>
      </c>
      <c r="D11" s="23" t="s">
        <v>6</v>
      </c>
      <c r="E11" s="23" t="s">
        <v>7</v>
      </c>
      <c r="F11" s="93" t="s">
        <v>8</v>
      </c>
      <c r="G11" s="79"/>
      <c r="H11" s="79"/>
      <c r="I11" s="78"/>
      <c r="J11" s="78"/>
    </row>
    <row r="12" spans="1:10" s="21" customFormat="1" ht="15">
      <c r="A12" s="25" t="s">
        <v>64</v>
      </c>
      <c r="B12" s="26" t="s">
        <v>65</v>
      </c>
      <c r="C12" s="27" t="s">
        <v>66</v>
      </c>
      <c r="D12" s="31">
        <v>1</v>
      </c>
      <c r="E12" s="108"/>
      <c r="F12" s="94">
        <f aca="true" t="shared" si="0" ref="F12:F36">E12*D12</f>
        <v>0</v>
      </c>
      <c r="G12" s="76"/>
      <c r="H12" s="76"/>
      <c r="I12" s="77"/>
      <c r="J12" s="78"/>
    </row>
    <row r="13" spans="1:10" s="21" customFormat="1" ht="15">
      <c r="A13" s="28">
        <v>113728</v>
      </c>
      <c r="B13" s="29" t="s">
        <v>67</v>
      </c>
      <c r="C13" s="30" t="s">
        <v>68</v>
      </c>
      <c r="D13" s="32">
        <v>1043</v>
      </c>
      <c r="E13" s="107"/>
      <c r="F13" s="95">
        <f t="shared" si="0"/>
        <v>0</v>
      </c>
      <c r="G13" s="80"/>
      <c r="H13" s="81"/>
      <c r="I13" s="82"/>
      <c r="J13" s="83"/>
    </row>
    <row r="14" spans="1:10" s="21" customFormat="1" ht="15">
      <c r="A14" s="28">
        <v>93818</v>
      </c>
      <c r="B14" s="29" t="s">
        <v>69</v>
      </c>
      <c r="C14" s="30" t="s">
        <v>70</v>
      </c>
      <c r="D14" s="32">
        <v>20861</v>
      </c>
      <c r="E14" s="107"/>
      <c r="F14" s="95">
        <f t="shared" si="0"/>
        <v>0</v>
      </c>
      <c r="G14" s="80"/>
      <c r="H14" s="80"/>
      <c r="I14" s="82"/>
      <c r="J14" s="83"/>
    </row>
    <row r="15" spans="1:10" s="21" customFormat="1" ht="15">
      <c r="A15" s="28">
        <v>572223</v>
      </c>
      <c r="B15" s="29" t="s">
        <v>71</v>
      </c>
      <c r="C15" s="30" t="s">
        <v>70</v>
      </c>
      <c r="D15" s="32">
        <v>20861</v>
      </c>
      <c r="E15" s="107"/>
      <c r="F15" s="95">
        <f t="shared" si="0"/>
        <v>0</v>
      </c>
      <c r="G15" s="80"/>
      <c r="H15" s="80"/>
      <c r="I15" s="82"/>
      <c r="J15" s="83"/>
    </row>
    <row r="16" spans="1:10" s="21" customFormat="1" ht="15">
      <c r="A16" s="28" t="s">
        <v>86</v>
      </c>
      <c r="B16" s="29" t="s">
        <v>94</v>
      </c>
      <c r="C16" s="30" t="s">
        <v>70</v>
      </c>
      <c r="D16" s="32">
        <v>10430.5</v>
      </c>
      <c r="E16" s="107"/>
      <c r="F16" s="95">
        <f t="shared" si="0"/>
        <v>0</v>
      </c>
      <c r="G16" s="80"/>
      <c r="H16" s="80"/>
      <c r="I16" s="82"/>
      <c r="J16" s="83"/>
    </row>
    <row r="17" spans="1:10" s="21" customFormat="1" ht="15">
      <c r="A17" s="28" t="s">
        <v>107</v>
      </c>
      <c r="B17" s="29" t="s">
        <v>106</v>
      </c>
      <c r="C17" s="30" t="s">
        <v>70</v>
      </c>
      <c r="D17" s="32">
        <v>10430.5</v>
      </c>
      <c r="E17" s="107"/>
      <c r="F17" s="95">
        <f t="shared" si="0"/>
        <v>0</v>
      </c>
      <c r="G17" s="80"/>
      <c r="H17" s="80"/>
      <c r="I17" s="82"/>
      <c r="J17" s="83"/>
    </row>
    <row r="18" spans="1:10" s="57" customFormat="1" ht="15">
      <c r="A18" s="58">
        <v>113762</v>
      </c>
      <c r="B18" s="55" t="s">
        <v>72</v>
      </c>
      <c r="C18" s="30" t="s">
        <v>73</v>
      </c>
      <c r="D18" s="56">
        <v>1400</v>
      </c>
      <c r="E18" s="107"/>
      <c r="F18" s="96">
        <f t="shared" si="0"/>
        <v>0</v>
      </c>
      <c r="G18" s="80"/>
      <c r="H18" s="80"/>
      <c r="I18" s="82"/>
      <c r="J18" s="83"/>
    </row>
    <row r="19" spans="1:10" s="21" customFormat="1" ht="16.5" customHeight="1">
      <c r="A19" s="28">
        <v>931312</v>
      </c>
      <c r="B19" s="29" t="s">
        <v>74</v>
      </c>
      <c r="C19" s="30" t="s">
        <v>73</v>
      </c>
      <c r="D19" s="32">
        <v>1400</v>
      </c>
      <c r="E19" s="107"/>
      <c r="F19" s="95">
        <f t="shared" si="0"/>
        <v>0</v>
      </c>
      <c r="G19" s="80"/>
      <c r="H19" s="80"/>
      <c r="I19" s="82"/>
      <c r="J19" s="83"/>
    </row>
    <row r="20" spans="1:10" s="21" customFormat="1" ht="16.5" customHeight="1">
      <c r="A20" s="28">
        <v>89922</v>
      </c>
      <c r="B20" s="29" t="s">
        <v>90</v>
      </c>
      <c r="C20" s="30" t="s">
        <v>91</v>
      </c>
      <c r="D20" s="32">
        <v>14</v>
      </c>
      <c r="E20" s="107"/>
      <c r="F20" s="95">
        <f t="shared" si="0"/>
        <v>0</v>
      </c>
      <c r="G20" s="80"/>
      <c r="H20" s="80"/>
      <c r="I20" s="82"/>
      <c r="J20" s="83"/>
    </row>
    <row r="21" spans="1:10" s="21" customFormat="1" ht="15">
      <c r="A21" s="28">
        <v>89921</v>
      </c>
      <c r="B21" s="29" t="s">
        <v>92</v>
      </c>
      <c r="C21" s="30" t="s">
        <v>91</v>
      </c>
      <c r="D21" s="32">
        <v>29</v>
      </c>
      <c r="E21" s="107"/>
      <c r="F21" s="95">
        <f t="shared" si="0"/>
        <v>0</v>
      </c>
      <c r="G21" s="84"/>
      <c r="H21" s="84"/>
      <c r="I21" s="85"/>
      <c r="J21" s="86"/>
    </row>
    <row r="22" spans="1:10" s="21" customFormat="1" ht="15">
      <c r="A22" s="28">
        <v>89923</v>
      </c>
      <c r="B22" s="29" t="s">
        <v>93</v>
      </c>
      <c r="C22" s="30" t="s">
        <v>91</v>
      </c>
      <c r="D22" s="32">
        <v>21</v>
      </c>
      <c r="E22" s="107"/>
      <c r="F22" s="95">
        <f t="shared" si="0"/>
        <v>0</v>
      </c>
      <c r="G22" s="80"/>
      <c r="H22" s="80"/>
      <c r="I22" s="82"/>
      <c r="J22" s="87"/>
    </row>
    <row r="23" spans="1:10" s="21" customFormat="1" ht="15">
      <c r="A23" s="28">
        <v>12922</v>
      </c>
      <c r="B23" s="29" t="s">
        <v>75</v>
      </c>
      <c r="C23" s="30" t="s">
        <v>70</v>
      </c>
      <c r="D23" s="32">
        <v>350</v>
      </c>
      <c r="E23" s="107"/>
      <c r="F23" s="95">
        <f t="shared" si="0"/>
        <v>0</v>
      </c>
      <c r="G23" s="80"/>
      <c r="H23" s="80"/>
      <c r="I23" s="82"/>
      <c r="J23" s="83"/>
    </row>
    <row r="24" spans="1:10" s="21" customFormat="1" ht="15">
      <c r="A24" s="28">
        <v>56962</v>
      </c>
      <c r="B24" s="29" t="s">
        <v>81</v>
      </c>
      <c r="C24" s="30" t="s">
        <v>70</v>
      </c>
      <c r="D24" s="32">
        <v>350</v>
      </c>
      <c r="E24" s="107"/>
      <c r="F24" s="95">
        <f t="shared" si="0"/>
        <v>0</v>
      </c>
      <c r="G24" s="80"/>
      <c r="H24" s="80"/>
      <c r="I24" s="82"/>
      <c r="J24" s="83"/>
    </row>
    <row r="25" spans="1:10" s="21" customFormat="1" ht="15">
      <c r="A25" s="28">
        <v>15112</v>
      </c>
      <c r="B25" s="29" t="s">
        <v>76</v>
      </c>
      <c r="C25" s="30" t="s">
        <v>77</v>
      </c>
      <c r="D25" s="32">
        <v>80</v>
      </c>
      <c r="E25" s="107"/>
      <c r="F25" s="95">
        <f t="shared" si="0"/>
        <v>0</v>
      </c>
      <c r="G25" s="80"/>
      <c r="H25" s="81"/>
      <c r="I25" s="82"/>
      <c r="J25" s="83"/>
    </row>
    <row r="26" spans="1:10" s="21" customFormat="1" ht="15">
      <c r="A26" s="28">
        <v>91228</v>
      </c>
      <c r="B26" s="29" t="s">
        <v>102</v>
      </c>
      <c r="C26" s="30" t="s">
        <v>96</v>
      </c>
      <c r="D26" s="32">
        <v>20</v>
      </c>
      <c r="E26" s="107"/>
      <c r="F26" s="95">
        <f t="shared" si="0"/>
        <v>0</v>
      </c>
      <c r="G26" s="80"/>
      <c r="H26" s="81"/>
      <c r="I26" s="82"/>
      <c r="J26" s="83"/>
    </row>
    <row r="27" spans="1:10" s="21" customFormat="1" ht="15">
      <c r="A27" s="28">
        <v>915111</v>
      </c>
      <c r="B27" s="29" t="s">
        <v>83</v>
      </c>
      <c r="C27" s="30" t="s">
        <v>70</v>
      </c>
      <c r="D27" s="32">
        <v>293.25</v>
      </c>
      <c r="E27" s="107"/>
      <c r="F27" s="95">
        <f t="shared" si="0"/>
        <v>0</v>
      </c>
      <c r="G27" s="80"/>
      <c r="H27" s="80"/>
      <c r="I27" s="82"/>
      <c r="J27" s="83"/>
    </row>
    <row r="28" spans="1:10" s="21" customFormat="1" ht="15">
      <c r="A28" s="28">
        <v>915211</v>
      </c>
      <c r="B28" s="29" t="s">
        <v>87</v>
      </c>
      <c r="C28" s="30" t="s">
        <v>70</v>
      </c>
      <c r="D28" s="32">
        <v>293.25</v>
      </c>
      <c r="E28" s="107"/>
      <c r="F28" s="95">
        <f t="shared" si="0"/>
        <v>0</v>
      </c>
      <c r="G28" s="80"/>
      <c r="H28" s="88"/>
      <c r="I28" s="82"/>
      <c r="J28" s="83"/>
    </row>
    <row r="29" spans="1:10" s="21" customFormat="1" ht="15">
      <c r="A29" s="28">
        <v>915111</v>
      </c>
      <c r="B29" s="29" t="s">
        <v>82</v>
      </c>
      <c r="C29" s="30" t="s">
        <v>70</v>
      </c>
      <c r="D29" s="32">
        <v>146.6</v>
      </c>
      <c r="E29" s="107"/>
      <c r="F29" s="95">
        <f t="shared" si="0"/>
        <v>0</v>
      </c>
      <c r="G29" s="80"/>
      <c r="H29" s="80"/>
      <c r="I29" s="82"/>
      <c r="J29" s="83"/>
    </row>
    <row r="30" spans="1:10" s="21" customFormat="1" ht="15">
      <c r="A30" s="28">
        <v>915211</v>
      </c>
      <c r="B30" s="29" t="s">
        <v>88</v>
      </c>
      <c r="C30" s="30" t="s">
        <v>70</v>
      </c>
      <c r="D30" s="32">
        <v>146.6</v>
      </c>
      <c r="E30" s="107"/>
      <c r="F30" s="97">
        <f t="shared" si="0"/>
        <v>0</v>
      </c>
      <c r="G30" s="80"/>
      <c r="H30" s="80"/>
      <c r="I30" s="82"/>
      <c r="J30" s="83"/>
    </row>
    <row r="31" spans="1:10" s="21" customFormat="1" ht="15">
      <c r="A31" s="28">
        <v>915111</v>
      </c>
      <c r="B31" s="29" t="s">
        <v>89</v>
      </c>
      <c r="C31" s="30" t="s">
        <v>70</v>
      </c>
      <c r="D31" s="32">
        <v>166.5</v>
      </c>
      <c r="E31" s="107"/>
      <c r="F31" s="97">
        <f t="shared" si="0"/>
        <v>0</v>
      </c>
      <c r="G31" s="76"/>
      <c r="H31" s="76"/>
      <c r="I31" s="77"/>
      <c r="J31" s="78"/>
    </row>
    <row r="32" spans="1:10" s="21" customFormat="1" ht="15">
      <c r="A32" s="28">
        <v>915211</v>
      </c>
      <c r="B32" s="29" t="s">
        <v>84</v>
      </c>
      <c r="C32" s="30" t="s">
        <v>70</v>
      </c>
      <c r="D32" s="32">
        <v>166.5</v>
      </c>
      <c r="E32" s="107"/>
      <c r="F32" s="97">
        <f t="shared" si="0"/>
        <v>0</v>
      </c>
      <c r="G32" s="76"/>
      <c r="H32" s="76"/>
      <c r="I32" s="77"/>
      <c r="J32" s="78"/>
    </row>
    <row r="33" spans="1:10" s="21" customFormat="1" ht="15">
      <c r="A33" s="103">
        <v>914111</v>
      </c>
      <c r="B33" s="104" t="s">
        <v>95</v>
      </c>
      <c r="C33" s="105" t="s">
        <v>96</v>
      </c>
      <c r="D33" s="106">
        <v>16</v>
      </c>
      <c r="E33" s="109"/>
      <c r="F33" s="97">
        <f t="shared" si="0"/>
        <v>0</v>
      </c>
      <c r="G33" s="76"/>
      <c r="H33" s="76"/>
      <c r="I33" s="77"/>
      <c r="J33" s="78"/>
    </row>
    <row r="34" spans="1:10" s="21" customFormat="1" ht="15">
      <c r="A34" s="99">
        <v>914311</v>
      </c>
      <c r="B34" s="100" t="s">
        <v>97</v>
      </c>
      <c r="C34" s="101" t="s">
        <v>96</v>
      </c>
      <c r="D34" s="102">
        <v>9</v>
      </c>
      <c r="E34" s="110"/>
      <c r="F34" s="97">
        <f t="shared" si="0"/>
        <v>0</v>
      </c>
      <c r="G34" s="76"/>
      <c r="H34" s="76"/>
      <c r="I34" s="77"/>
      <c r="J34" s="78"/>
    </row>
    <row r="35" spans="1:10" s="21" customFormat="1" ht="15">
      <c r="A35" s="99">
        <v>914221</v>
      </c>
      <c r="B35" s="100" t="s">
        <v>98</v>
      </c>
      <c r="C35" s="101" t="s">
        <v>96</v>
      </c>
      <c r="D35" s="102">
        <v>3</v>
      </c>
      <c r="E35" s="110"/>
      <c r="F35" s="97">
        <f t="shared" si="0"/>
        <v>0</v>
      </c>
      <c r="G35" s="76"/>
      <c r="H35" s="76"/>
      <c r="I35" s="77"/>
      <c r="J35" s="78"/>
    </row>
    <row r="36" spans="1:10" s="21" customFormat="1" ht="15" thickBot="1">
      <c r="A36" s="62">
        <v>914924</v>
      </c>
      <c r="B36" s="34" t="s">
        <v>99</v>
      </c>
      <c r="C36" s="63" t="s">
        <v>96</v>
      </c>
      <c r="D36" s="64">
        <v>19</v>
      </c>
      <c r="E36" s="111"/>
      <c r="F36" s="65">
        <f t="shared" si="0"/>
        <v>0</v>
      </c>
      <c r="G36" s="76"/>
      <c r="H36" s="76"/>
      <c r="I36" s="77"/>
      <c r="J36" s="78" t="s">
        <v>2</v>
      </c>
    </row>
    <row r="37" spans="1:10" s="21" customFormat="1" ht="15">
      <c r="A37" s="59"/>
      <c r="B37" s="60" t="s">
        <v>9</v>
      </c>
      <c r="C37" s="60"/>
      <c r="D37" s="60"/>
      <c r="E37" s="61" t="s">
        <v>2</v>
      </c>
      <c r="F37" s="98">
        <f>SUM(F12:F36)</f>
        <v>0</v>
      </c>
      <c r="G37" s="76"/>
      <c r="H37" s="76"/>
      <c r="I37" s="77"/>
      <c r="J37" s="78"/>
    </row>
    <row r="38" spans="1:10" s="21" customFormat="1" ht="15" thickBot="1">
      <c r="A38" s="33"/>
      <c r="B38" s="34" t="s">
        <v>3</v>
      </c>
      <c r="C38" s="34"/>
      <c r="D38" s="34"/>
      <c r="E38" s="35" t="s">
        <v>2</v>
      </c>
      <c r="F38" s="36">
        <f>F37*0.21</f>
        <v>0</v>
      </c>
      <c r="G38" s="76"/>
      <c r="H38" s="76"/>
      <c r="I38" s="77"/>
      <c r="J38" s="78"/>
    </row>
    <row r="39" spans="1:10" s="21" customFormat="1" ht="15" thickBot="1">
      <c r="A39" s="89"/>
      <c r="B39" s="90" t="s">
        <v>10</v>
      </c>
      <c r="C39" s="90"/>
      <c r="D39" s="90"/>
      <c r="E39" s="91" t="s">
        <v>2</v>
      </c>
      <c r="F39" s="92">
        <f>F38+F37</f>
        <v>0</v>
      </c>
      <c r="G39" s="76"/>
      <c r="H39" s="76"/>
      <c r="I39" s="77"/>
      <c r="J39" s="78"/>
    </row>
    <row r="40" spans="7:10" ht="24" customHeight="1">
      <c r="G40" s="76"/>
      <c r="H40" s="76"/>
      <c r="I40" s="77"/>
      <c r="J40" s="78"/>
    </row>
    <row r="41" spans="7:10" ht="12" customHeight="1">
      <c r="G41" s="76"/>
      <c r="H41" s="76"/>
      <c r="I41" s="77"/>
      <c r="J41" s="78"/>
    </row>
    <row r="42" spans="7:10" ht="12" customHeight="1">
      <c r="G42" s="76"/>
      <c r="H42" s="76"/>
      <c r="I42" s="77"/>
      <c r="J42" s="78"/>
    </row>
    <row r="43" spans="7:10" ht="12" customHeight="1">
      <c r="G43" s="75"/>
      <c r="H43" s="75"/>
      <c r="I43" s="21"/>
      <c r="J43" s="21"/>
    </row>
    <row r="44" spans="7:10" ht="12" customHeight="1">
      <c r="G44" s="75"/>
      <c r="H44" s="75"/>
      <c r="I44" s="21"/>
      <c r="J44" s="21"/>
    </row>
    <row r="45" spans="7:10" ht="12" customHeight="1">
      <c r="G45" s="75"/>
      <c r="H45" s="75"/>
      <c r="I45" s="21"/>
      <c r="J45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2020-06-19T12:00:05Z</cp:lastPrinted>
  <dcterms:created xsi:type="dcterms:W3CDTF">2014-05-16T09:31:30Z</dcterms:created>
  <dcterms:modified xsi:type="dcterms:W3CDTF">2021-06-03T09:34:21Z</dcterms:modified>
  <cp:category/>
  <cp:version/>
  <cp:contentType/>
  <cp:contentStatus/>
</cp:coreProperties>
</file>