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Krycí list rozpočtu" sheetId="1" r:id="rId1"/>
    <sheet name="rozpočet" sheetId="2" r:id="rId2"/>
  </sheets>
  <definedNames>
    <definedName name="_xlnm.Print_Area" localSheetId="1">'rozpočet'!$A$1:$F$46</definedName>
  </definedNames>
  <calcPr fullCalcOnLoad="1"/>
</workbook>
</file>

<file path=xl/sharedStrings.xml><?xml version="1.0" encoding="utf-8"?>
<sst xmlns="http://schemas.openxmlformats.org/spreadsheetml/2006/main" count="173" uniqueCount="124">
  <si>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</si>
  <si>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</si>
  <si>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</si>
  <si>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</si>
  <si>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</si>
  <si>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</si>
  <si>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</si>
  <si>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</si>
  <si>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</si>
  <si>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</si>
  <si>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</si>
  <si>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</si>
  <si>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</si>
  <si>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</si>
  <si>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</si>
  <si>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</si>
  <si>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</si>
  <si>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</si>
  <si>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</si>
  <si>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</si>
  <si>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</si>
  <si>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</si>
  <si>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</si>
  <si>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</si>
  <si>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</si>
  <si>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</si>
  <si>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</si>
  <si>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</si>
  <si>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</si>
  <si>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</si>
  <si>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</si>
  <si>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</si>
  <si>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</si>
  <si>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</si>
  <si>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</si>
  <si>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</si>
  <si>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</si>
  <si>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</si>
  <si>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</si>
  <si>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</si>
  <si>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</si>
  <si>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</si>
  <si>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</si>
  <si>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</si>
  <si>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</si>
  <si>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</si>
  <si>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</si>
  <si>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</si>
  <si>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</si>
  <si>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</si>
  <si>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</si>
  <si>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</si>
  <si>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</si>
  <si>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</si>
  <si>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</si>
  <si>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</si>
  <si>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</si>
  <si>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</si>
  <si>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</si>
  <si>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</si>
  <si>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</si>
  <si>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</si>
  <si>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</si>
  <si>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Stavba:    </t>
  </si>
  <si>
    <t xml:space="preserve">Zpracoval:   </t>
  </si>
  <si>
    <t xml:space="preserve">Datum:   </t>
  </si>
  <si>
    <t>m3</t>
  </si>
  <si>
    <t>574A44</t>
  </si>
  <si>
    <t xml:space="preserve">asfalt. beton ACO 11+  50/70 tl. 50 mm,  </t>
  </si>
  <si>
    <t>frézování spár š. do 10mm , hl. do 20mm</t>
  </si>
  <si>
    <t xml:space="preserve">Schválil </t>
  </si>
  <si>
    <t>Zpracoval</t>
  </si>
  <si>
    <t>provozní cestmistr:</t>
  </si>
  <si>
    <t>správní cestmistr:</t>
  </si>
  <si>
    <t>ks</t>
  </si>
  <si>
    <t>Optimalizace 2021</t>
  </si>
  <si>
    <t>řezání asfaltového krytu vozovek do 50mm</t>
  </si>
  <si>
    <t>bm</t>
  </si>
  <si>
    <t>zalévání spár dilatační asfaltovou zálivkou</t>
  </si>
  <si>
    <t>Milan Bláha, Pavla Geisslerová</t>
  </si>
  <si>
    <t>výšková úprava šachty, vpusti</t>
  </si>
  <si>
    <t>574A04</t>
  </si>
  <si>
    <t xml:space="preserve">vyrovnávka ACo11+ ,   </t>
  </si>
  <si>
    <t>čištění krajnic od nánosu  tl do 100 mm s odvozem na skládku</t>
  </si>
  <si>
    <t xml:space="preserve">zpevnění krajnic z recyklátu do tl. 100mm  </t>
  </si>
  <si>
    <t>015112</t>
  </si>
  <si>
    <t>poplatky za likvidaci odpadu nekontaminovaných</t>
  </si>
  <si>
    <t>t</t>
  </si>
  <si>
    <t xml:space="preserve">DIO  vč. zajištění, zjištění a vytyčení inž. sítí </t>
  </si>
  <si>
    <t>III/27515 Holé Vrchy</t>
  </si>
  <si>
    <t xml:space="preserve">Objekt:    silnice III / 27515, km 8,730 - 9,557 </t>
  </si>
  <si>
    <t>574C45</t>
  </si>
  <si>
    <t>KSÚS+VaK</t>
  </si>
  <si>
    <t>KSÚS</t>
  </si>
  <si>
    <t>poplatky za likvidaci odpadu nebezpečných, kontaminovaná suť (asf. recyklát)</t>
  </si>
  <si>
    <t>poplatky - fotodokumentace stavby (flashdisk)</t>
  </si>
  <si>
    <t>01400</t>
  </si>
  <si>
    <t>vedoucí:</t>
  </si>
  <si>
    <t>zástupce:</t>
  </si>
  <si>
    <t>poplatky - geodetické zaměření</t>
  </si>
  <si>
    <t>VDZ: V2 - 12,5 cm, přechod pro chodce, barvou</t>
  </si>
  <si>
    <t xml:space="preserve">VDZ: V2 - 12,5 cm, přechod pro chodce, plast </t>
  </si>
  <si>
    <t>R položka 2</t>
  </si>
  <si>
    <t>113138</t>
  </si>
  <si>
    <t>113328</t>
  </si>
  <si>
    <t>18120</t>
  </si>
  <si>
    <t>úprava pláně se zhutněním v hornině tř.II.</t>
  </si>
  <si>
    <t>21461</t>
  </si>
  <si>
    <t>separační geotextilie</t>
  </si>
  <si>
    <t>56334</t>
  </si>
  <si>
    <t>561431</t>
  </si>
  <si>
    <t>kamenivo zpevněné cementem tř.I, tl 150mm SC C8/10</t>
  </si>
  <si>
    <t>572121</t>
  </si>
  <si>
    <t>infiltrační postřik asfaltový do 1kg/m2</t>
  </si>
  <si>
    <t>574E46</t>
  </si>
  <si>
    <t>vozovkové vrstvy ze štěrkodrti tl. 200mm  ŠDa 0/63</t>
  </si>
  <si>
    <t>asfalt. beton pro podkladní vrstvy ACP 16+, 16S tl. 60mm</t>
  </si>
  <si>
    <t xml:space="preserve">asf. Beton pro ložní vrstvy ACL 16 tl 50mm </t>
  </si>
  <si>
    <r>
      <t xml:space="preserve">odstranění krytu zpevněných ploch z kameniva, odvoz do 20km </t>
    </r>
    <r>
      <rPr>
        <sz val="10"/>
        <rFont val="Arial"/>
        <family val="2"/>
      </rPr>
      <t>(280x0,35)</t>
    </r>
  </si>
  <si>
    <r>
      <t>odstranění krytu zpevněných ploch s asfalt. pojivem, odvoz do 20km</t>
    </r>
    <r>
      <rPr>
        <sz val="10"/>
        <rFont val="Arial"/>
        <family val="2"/>
      </rPr>
      <t xml:space="preserve"> (280x0,15)</t>
    </r>
  </si>
  <si>
    <r>
      <t xml:space="preserve">frézování  asfalt. ploch, odvoz do 20km  </t>
    </r>
    <r>
      <rPr>
        <sz val="10"/>
        <rFont val="Arial"/>
        <family val="2"/>
      </rPr>
      <t xml:space="preserve"> (2906x0,05m)</t>
    </r>
  </si>
  <si>
    <r>
      <t xml:space="preserve">čištění vozovek samosběrem           </t>
    </r>
    <r>
      <rPr>
        <sz val="10"/>
        <rFont val="Arial"/>
        <family val="2"/>
      </rPr>
      <t>(2906+3128)</t>
    </r>
  </si>
  <si>
    <r>
      <t xml:space="preserve">spojovací postřik ze sil. emulze do 1,0kg/m2 </t>
    </r>
    <r>
      <rPr>
        <sz val="10"/>
        <rFont val="Arial"/>
        <family val="2"/>
      </rPr>
      <t>(6034+3017+280+280)</t>
    </r>
  </si>
  <si>
    <t>8.6.2021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</si>
</sst>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10" fillId="0" borderId="20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21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2" fontId="9" fillId="0" borderId="19" xfId="0" applyNumberFormat="1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vertical="top"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/>
      <protection/>
    </xf>
    <xf numFmtId="0" fontId="10" fillId="0" borderId="16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0" fontId="10" fillId="0" borderId="28" xfId="0" applyFont="1" applyBorder="1" applyAlignment="1" applyProtection="1">
      <alignment horizontal="center" vertical="center"/>
      <protection/>
    </xf>
    <xf numFmtId="2" fontId="9" fillId="0" borderId="28" xfId="0" applyNumberFormat="1" applyFont="1" applyBorder="1" applyAlignment="1" applyProtection="1">
      <alignment vertical="top"/>
      <protection/>
    </xf>
    <xf numFmtId="0" fontId="21" fillId="0" borderId="10" xfId="0" applyFont="1" applyBorder="1" applyAlignment="1" applyProtection="1">
      <alignment vertical="top"/>
      <protection/>
    </xf>
    <xf numFmtId="0" fontId="21" fillId="0" borderId="16" xfId="0" applyFont="1" applyBorder="1" applyAlignment="1" applyProtection="1">
      <alignment vertical="top"/>
      <protection/>
    </xf>
    <xf numFmtId="39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horizontal="right" vertical="top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4" fontId="9" fillId="35" borderId="19" xfId="0" applyNumberFormat="1" applyFont="1" applyFill="1" applyBorder="1" applyAlignment="1" applyProtection="1">
      <alignment horizontal="right" vertical="top"/>
      <protection/>
    </xf>
    <xf numFmtId="167" fontId="9" fillId="0" borderId="16" xfId="0" applyNumberFormat="1" applyFont="1" applyFill="1" applyBorder="1" applyAlignment="1" applyProtection="1">
      <alignment horizontal="right" vertical="top"/>
      <protection/>
    </xf>
    <xf numFmtId="0" fontId="10" fillId="0" borderId="21" xfId="0" applyFont="1" applyBorder="1" applyAlignment="1" applyProtection="1">
      <alignment horizontal="left" vertical="center"/>
      <protection/>
    </xf>
    <xf numFmtId="49" fontId="10" fillId="0" borderId="27" xfId="0" applyNumberFormat="1" applyFont="1" applyBorder="1" applyAlignment="1" applyProtection="1">
      <alignment horizontal="left" vertical="center"/>
      <protection/>
    </xf>
    <xf numFmtId="49" fontId="10" fillId="0" borderId="17" xfId="0" applyNumberFormat="1" applyFont="1" applyBorder="1" applyAlignment="1" applyProtection="1">
      <alignment horizontal="lef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7" xfId="0" applyNumberFormat="1" applyFont="1" applyBorder="1" applyAlignment="1" applyProtection="1">
      <alignment horizontal="left" vertical="center" wrapText="1"/>
      <protection/>
    </xf>
    <xf numFmtId="49" fontId="10" fillId="0" borderId="18" xfId="0" applyNumberFormat="1" applyFont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49" fontId="20" fillId="0" borderId="33" xfId="0" applyNumberFormat="1" applyFont="1" applyFill="1" applyBorder="1" applyAlignment="1" applyProtection="1">
      <alignment horizontal="left" vertical="center"/>
      <protection/>
    </xf>
    <xf numFmtId="0" fontId="20" fillId="0" borderId="30" xfId="0" applyNumberFormat="1" applyFont="1" applyFill="1" applyBorder="1" applyAlignment="1" applyProtection="1">
      <alignment horizontal="left" vertical="center"/>
      <protection/>
    </xf>
    <xf numFmtId="0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34" xfId="0" applyNumberFormat="1" applyFont="1" applyFill="1" applyBorder="1" applyAlignment="1" applyProtection="1">
      <alignment horizontal="left" vertical="center"/>
      <protection/>
    </xf>
    <xf numFmtId="49" fontId="20" fillId="0" borderId="35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0" fontId="20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20" fillId="36" borderId="39" xfId="0" applyNumberFormat="1" applyFont="1" applyFill="1" applyBorder="1" applyAlignment="1" applyProtection="1">
      <alignment horizontal="center" vertical="center"/>
      <protection/>
    </xf>
    <xf numFmtId="0" fontId="20" fillId="36" borderId="37" xfId="0" applyNumberFormat="1" applyFont="1" applyFill="1" applyBorder="1" applyAlignment="1" applyProtection="1">
      <alignment horizontal="center" vertical="center"/>
      <protection/>
    </xf>
    <xf numFmtId="0" fontId="20" fillId="36" borderId="38" xfId="0" applyNumberFormat="1" applyFont="1" applyFill="1" applyBorder="1" applyAlignment="1" applyProtection="1">
      <alignment horizontal="center" vertical="center"/>
      <protection/>
    </xf>
    <xf numFmtId="0" fontId="20" fillId="36" borderId="40" xfId="0" applyNumberFormat="1" applyFont="1" applyFill="1" applyBorder="1" applyAlignment="1" applyProtection="1">
      <alignment horizontal="center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0" fontId="18" fillId="34" borderId="16" xfId="0" applyNumberFormat="1" applyFont="1" applyFill="1" applyBorder="1" applyAlignment="1" applyProtection="1">
      <alignment horizontal="left" vertical="center"/>
      <protection/>
    </xf>
    <xf numFmtId="49" fontId="18" fillId="34" borderId="16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39" xfId="0" applyNumberFormat="1" applyFont="1" applyFill="1" applyBorder="1" applyAlignment="1" applyProtection="1">
      <alignment horizontal="left" vertical="center" wrapText="1"/>
      <protection/>
    </xf>
    <xf numFmtId="0" fontId="13" fillId="0" borderId="38" xfId="0" applyFont="1" applyBorder="1" applyAlignment="1" applyProtection="1">
      <alignment vertical="center" wrapText="1"/>
      <protection/>
    </xf>
    <xf numFmtId="0" fontId="13" fillId="0" borderId="41" xfId="0" applyFont="1" applyBorder="1" applyAlignment="1" applyProtection="1">
      <alignment vertical="center" wrapText="1"/>
      <protection/>
    </xf>
    <xf numFmtId="0" fontId="13" fillId="0" borderId="42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27</xdr:row>
      <xdr:rowOff>66675</xdr:rowOff>
    </xdr:from>
    <xdr:to>
      <xdr:col>2</xdr:col>
      <xdr:colOff>1343025</xdr:colOff>
      <xdr:row>31</xdr:row>
      <xdr:rowOff>9525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054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L12" sqref="L12"/>
    </sheetView>
  </sheetViews>
  <sheetFormatPr defaultColWidth="13.33203125" defaultRowHeight="10.5"/>
  <cols>
    <col min="1" max="1" width="13.33203125" style="41" customWidth="1"/>
    <col min="2" max="2" width="11.83203125" style="41" customWidth="1"/>
    <col min="3" max="3" width="25.33203125" style="41" customWidth="1"/>
    <col min="4" max="4" width="11.83203125" style="41" customWidth="1"/>
    <col min="5" max="5" width="16.33203125" style="41" customWidth="1"/>
    <col min="6" max="6" width="26.33203125" style="41" customWidth="1"/>
    <col min="7" max="7" width="13.33203125" style="41" customWidth="1"/>
    <col min="8" max="8" width="13.83203125" style="41" customWidth="1"/>
    <col min="9" max="9" width="26.16015625" style="41" customWidth="1"/>
    <col min="10" max="10" width="13.33203125" style="41" customWidth="1"/>
    <col min="11" max="11" width="13.66015625" style="41" bestFit="1" customWidth="1"/>
    <col min="12" max="16384" width="13.33203125" style="41" customWidth="1"/>
  </cols>
  <sheetData>
    <row r="1" spans="1:9" ht="28.5" customHeight="1" thickBot="1">
      <c r="A1" s="156" t="s">
        <v>15</v>
      </c>
      <c r="B1" s="157"/>
      <c r="C1" s="157"/>
      <c r="D1" s="157"/>
      <c r="E1" s="157"/>
      <c r="F1" s="157"/>
      <c r="G1" s="157"/>
      <c r="H1" s="157"/>
      <c r="I1" s="157"/>
    </row>
    <row r="2" spans="1:10" ht="12.75" customHeight="1">
      <c r="A2" s="158" t="s">
        <v>16</v>
      </c>
      <c r="B2" s="159"/>
      <c r="C2" s="160" t="s">
        <v>89</v>
      </c>
      <c r="D2" s="160"/>
      <c r="E2" s="162" t="s">
        <v>17</v>
      </c>
      <c r="F2" s="162" t="s">
        <v>18</v>
      </c>
      <c r="G2" s="159"/>
      <c r="H2" s="162" t="s">
        <v>19</v>
      </c>
      <c r="I2" s="163"/>
      <c r="J2" s="42"/>
    </row>
    <row r="3" spans="1:10" ht="12.75">
      <c r="A3" s="146"/>
      <c r="B3" s="145"/>
      <c r="C3" s="161"/>
      <c r="D3" s="161"/>
      <c r="E3" s="145"/>
      <c r="F3" s="145"/>
      <c r="G3" s="145"/>
      <c r="H3" s="145"/>
      <c r="I3" s="149"/>
      <c r="J3" s="42"/>
    </row>
    <row r="4" spans="1:10" ht="12.75">
      <c r="A4" s="144" t="s">
        <v>20</v>
      </c>
      <c r="B4" s="145"/>
      <c r="C4" s="147" t="s">
        <v>75</v>
      </c>
      <c r="D4" s="145"/>
      <c r="E4" s="147" t="s">
        <v>21</v>
      </c>
      <c r="F4" s="147"/>
      <c r="G4" s="145"/>
      <c r="H4" s="147" t="s">
        <v>19</v>
      </c>
      <c r="I4" s="151"/>
      <c r="J4" s="42"/>
    </row>
    <row r="5" spans="1:10" ht="12.75">
      <c r="A5" s="146"/>
      <c r="B5" s="145"/>
      <c r="C5" s="145"/>
      <c r="D5" s="145"/>
      <c r="E5" s="145"/>
      <c r="F5" s="145"/>
      <c r="G5" s="145"/>
      <c r="H5" s="145"/>
      <c r="I5" s="149"/>
      <c r="J5" s="42"/>
    </row>
    <row r="6" spans="1:10" ht="12.75" customHeight="1">
      <c r="A6" s="144" t="s">
        <v>22</v>
      </c>
      <c r="B6" s="145"/>
      <c r="C6" s="152" t="s">
        <v>4</v>
      </c>
      <c r="D6" s="153"/>
      <c r="E6" s="147" t="s">
        <v>23</v>
      </c>
      <c r="F6" s="147"/>
      <c r="G6" s="145"/>
      <c r="H6" s="147" t="s">
        <v>19</v>
      </c>
      <c r="I6" s="151"/>
      <c r="J6" s="42"/>
    </row>
    <row r="7" spans="1:10" ht="12.75">
      <c r="A7" s="146"/>
      <c r="B7" s="145"/>
      <c r="C7" s="154"/>
      <c r="D7" s="155"/>
      <c r="E7" s="145"/>
      <c r="F7" s="145"/>
      <c r="G7" s="145"/>
      <c r="H7" s="145"/>
      <c r="I7" s="149"/>
      <c r="J7" s="42"/>
    </row>
    <row r="8" spans="1:10" ht="12.75">
      <c r="A8" s="144" t="s">
        <v>24</v>
      </c>
      <c r="B8" s="145"/>
      <c r="C8" s="150"/>
      <c r="D8" s="145"/>
      <c r="E8" s="147" t="s">
        <v>25</v>
      </c>
      <c r="F8" s="145"/>
      <c r="G8" s="145"/>
      <c r="H8" s="147" t="s">
        <v>26</v>
      </c>
      <c r="I8" s="151"/>
      <c r="J8" s="42"/>
    </row>
    <row r="9" spans="1:10" ht="12.75">
      <c r="A9" s="146"/>
      <c r="B9" s="145"/>
      <c r="C9" s="145"/>
      <c r="D9" s="145"/>
      <c r="E9" s="145"/>
      <c r="F9" s="145"/>
      <c r="G9" s="145"/>
      <c r="H9" s="145"/>
      <c r="I9" s="149"/>
      <c r="J9" s="42"/>
    </row>
    <row r="10" spans="1:10" ht="12.75">
      <c r="A10" s="144" t="s">
        <v>27</v>
      </c>
      <c r="B10" s="145"/>
      <c r="C10" s="147"/>
      <c r="D10" s="145"/>
      <c r="E10" s="147" t="s">
        <v>28</v>
      </c>
      <c r="F10" s="147"/>
      <c r="G10" s="145"/>
      <c r="H10" s="147" t="s">
        <v>29</v>
      </c>
      <c r="I10" s="148"/>
      <c r="J10" s="42"/>
    </row>
    <row r="11" spans="1:10" ht="12.75">
      <c r="A11" s="146"/>
      <c r="B11" s="145"/>
      <c r="C11" s="145"/>
      <c r="D11" s="145"/>
      <c r="E11" s="145"/>
      <c r="F11" s="145"/>
      <c r="G11" s="145"/>
      <c r="H11" s="145"/>
      <c r="I11" s="149"/>
      <c r="J11" s="42"/>
    </row>
    <row r="12" spans="1:9" ht="23.25" customHeight="1" thickBot="1">
      <c r="A12" s="138" t="s">
        <v>30</v>
      </c>
      <c r="B12" s="139"/>
      <c r="C12" s="139"/>
      <c r="D12" s="139"/>
      <c r="E12" s="139"/>
      <c r="F12" s="139"/>
      <c r="G12" s="139"/>
      <c r="H12" s="139"/>
      <c r="I12" s="140"/>
    </row>
    <row r="13" spans="1:10" ht="26.25" customHeight="1">
      <c r="A13" s="43" t="s">
        <v>31</v>
      </c>
      <c r="B13" s="141" t="s">
        <v>32</v>
      </c>
      <c r="C13" s="142"/>
      <c r="D13" s="44" t="s">
        <v>33</v>
      </c>
      <c r="E13" s="141" t="s">
        <v>34</v>
      </c>
      <c r="F13" s="142"/>
      <c r="G13" s="44" t="s">
        <v>35</v>
      </c>
      <c r="H13" s="141" t="s">
        <v>36</v>
      </c>
      <c r="I13" s="143"/>
      <c r="J13" s="42"/>
    </row>
    <row r="14" spans="1:10" ht="15" customHeight="1">
      <c r="A14" s="45" t="s">
        <v>37</v>
      </c>
      <c r="B14" s="46" t="s">
        <v>38</v>
      </c>
      <c r="C14" s="47">
        <f>SUM(rozpočet!F44)</f>
        <v>0</v>
      </c>
      <c r="D14" s="135" t="s">
        <v>39</v>
      </c>
      <c r="E14" s="136"/>
      <c r="F14" s="47">
        <v>0</v>
      </c>
      <c r="G14" s="135" t="s">
        <v>40</v>
      </c>
      <c r="H14" s="136"/>
      <c r="I14" s="48">
        <v>0</v>
      </c>
      <c r="J14" s="42"/>
    </row>
    <row r="15" spans="1:11" ht="15" customHeight="1">
      <c r="A15" s="45"/>
      <c r="B15" s="46" t="s">
        <v>41</v>
      </c>
      <c r="C15" s="47">
        <v>0</v>
      </c>
      <c r="D15" s="135" t="s">
        <v>42</v>
      </c>
      <c r="E15" s="136"/>
      <c r="F15" s="47">
        <v>0</v>
      </c>
      <c r="G15" s="135" t="s">
        <v>43</v>
      </c>
      <c r="H15" s="136"/>
      <c r="I15" s="48">
        <v>0</v>
      </c>
      <c r="J15" s="42"/>
      <c r="K15" s="49"/>
    </row>
    <row r="16" spans="1:10" ht="15" customHeight="1">
      <c r="A16" s="45" t="s">
        <v>44</v>
      </c>
      <c r="B16" s="46" t="s">
        <v>38</v>
      </c>
      <c r="C16" s="47">
        <v>0</v>
      </c>
      <c r="D16" s="135" t="s">
        <v>45</v>
      </c>
      <c r="E16" s="136"/>
      <c r="F16" s="47">
        <v>0</v>
      </c>
      <c r="G16" s="135" t="s">
        <v>46</v>
      </c>
      <c r="H16" s="136"/>
      <c r="I16" s="48">
        <v>0</v>
      </c>
      <c r="J16" s="42"/>
    </row>
    <row r="17" spans="1:10" ht="15" customHeight="1">
      <c r="A17" s="45"/>
      <c r="B17" s="46" t="s">
        <v>41</v>
      </c>
      <c r="C17" s="47">
        <v>0</v>
      </c>
      <c r="D17" s="135"/>
      <c r="E17" s="136"/>
      <c r="F17" s="50"/>
      <c r="G17" s="135" t="s">
        <v>47</v>
      </c>
      <c r="H17" s="136"/>
      <c r="I17" s="48">
        <v>0</v>
      </c>
      <c r="J17" s="42"/>
    </row>
    <row r="18" spans="1:10" ht="15" customHeight="1">
      <c r="A18" s="45" t="s">
        <v>48</v>
      </c>
      <c r="B18" s="46" t="s">
        <v>38</v>
      </c>
      <c r="C18" s="47">
        <v>0</v>
      </c>
      <c r="D18" s="135"/>
      <c r="E18" s="136"/>
      <c r="F18" s="50"/>
      <c r="G18" s="135" t="s">
        <v>49</v>
      </c>
      <c r="H18" s="136"/>
      <c r="I18" s="48">
        <v>0</v>
      </c>
      <c r="J18" s="42"/>
    </row>
    <row r="19" spans="1:10" ht="15" customHeight="1">
      <c r="A19" s="45"/>
      <c r="B19" s="46" t="s">
        <v>41</v>
      </c>
      <c r="C19" s="47">
        <v>0</v>
      </c>
      <c r="D19" s="135"/>
      <c r="E19" s="136"/>
      <c r="F19" s="50"/>
      <c r="G19" s="135" t="s">
        <v>50</v>
      </c>
      <c r="H19" s="136"/>
      <c r="I19" s="48">
        <v>0</v>
      </c>
      <c r="J19" s="42"/>
    </row>
    <row r="20" spans="1:10" ht="15" customHeight="1">
      <c r="A20" s="133" t="s">
        <v>51</v>
      </c>
      <c r="B20" s="134"/>
      <c r="C20" s="47">
        <v>0</v>
      </c>
      <c r="D20" s="135"/>
      <c r="E20" s="136"/>
      <c r="F20" s="50"/>
      <c r="G20" s="135"/>
      <c r="H20" s="136"/>
      <c r="I20" s="51"/>
      <c r="J20" s="42"/>
    </row>
    <row r="21" spans="1:10" ht="15" customHeight="1">
      <c r="A21" s="133" t="s">
        <v>52</v>
      </c>
      <c r="B21" s="134"/>
      <c r="C21" s="47">
        <v>0</v>
      </c>
      <c r="D21" s="135"/>
      <c r="E21" s="136"/>
      <c r="F21" s="50"/>
      <c r="G21" s="135"/>
      <c r="H21" s="136"/>
      <c r="I21" s="51"/>
      <c r="J21" s="42"/>
    </row>
    <row r="22" spans="1:10" ht="16.5" customHeight="1">
      <c r="A22" s="133" t="s">
        <v>53</v>
      </c>
      <c r="B22" s="134"/>
      <c r="C22" s="47">
        <f>SUM(C14:C21)</f>
        <v>0</v>
      </c>
      <c r="D22" s="137" t="s">
        <v>54</v>
      </c>
      <c r="E22" s="134"/>
      <c r="F22" s="47">
        <f>SUM(F14:F21)</f>
        <v>0</v>
      </c>
      <c r="G22" s="137" t="s">
        <v>55</v>
      </c>
      <c r="H22" s="134"/>
      <c r="I22" s="48">
        <f>SUM(I14:I21)</f>
        <v>0</v>
      </c>
      <c r="J22" s="42"/>
    </row>
    <row r="23" spans="1:9" ht="12.75">
      <c r="A23" s="52"/>
      <c r="B23" s="53"/>
      <c r="C23" s="53"/>
      <c r="D23" s="53"/>
      <c r="E23" s="53"/>
      <c r="F23" s="53"/>
      <c r="G23" s="53"/>
      <c r="H23" s="53"/>
      <c r="I23" s="54"/>
    </row>
    <row r="24" spans="1:9" ht="15" customHeight="1">
      <c r="A24" s="130" t="s">
        <v>56</v>
      </c>
      <c r="B24" s="131"/>
      <c r="C24" s="55">
        <v>0</v>
      </c>
      <c r="D24" s="42"/>
      <c r="E24" s="42"/>
      <c r="F24" s="42"/>
      <c r="G24" s="42"/>
      <c r="H24" s="42"/>
      <c r="I24" s="56"/>
    </row>
    <row r="25" spans="1:10" ht="15" customHeight="1">
      <c r="A25" s="130" t="s">
        <v>57</v>
      </c>
      <c r="B25" s="131"/>
      <c r="C25" s="55">
        <v>0</v>
      </c>
      <c r="D25" s="132" t="s">
        <v>58</v>
      </c>
      <c r="E25" s="131"/>
      <c r="F25" s="55">
        <f>ROUND(C25*(14/100),2)</f>
        <v>0</v>
      </c>
      <c r="G25" s="132" t="s">
        <v>12</v>
      </c>
      <c r="H25" s="131"/>
      <c r="I25" s="57">
        <f>SUM(C24:C26)</f>
        <v>0</v>
      </c>
      <c r="J25" s="42"/>
    </row>
    <row r="26" spans="1:10" ht="15" customHeight="1">
      <c r="A26" s="130" t="s">
        <v>59</v>
      </c>
      <c r="B26" s="131"/>
      <c r="C26" s="55">
        <f>C22+F22*I22</f>
        <v>0</v>
      </c>
      <c r="D26" s="132" t="s">
        <v>5</v>
      </c>
      <c r="E26" s="131"/>
      <c r="F26" s="55">
        <f>ROUND(C26*(21/100),2)</f>
        <v>0</v>
      </c>
      <c r="G26" s="132" t="s">
        <v>60</v>
      </c>
      <c r="H26" s="131"/>
      <c r="I26" s="57">
        <f>SUM(F25:F26)+I25</f>
        <v>0</v>
      </c>
      <c r="J26" s="42"/>
    </row>
    <row r="27" spans="1:9" ht="12.75">
      <c r="A27" s="58"/>
      <c r="B27" s="42"/>
      <c r="C27" s="42"/>
      <c r="D27" s="42"/>
      <c r="E27" s="42"/>
      <c r="F27" s="42"/>
      <c r="G27" s="42"/>
      <c r="H27" s="42"/>
      <c r="I27" s="56"/>
    </row>
    <row r="28" spans="1:10" ht="14.25" customHeight="1">
      <c r="A28" s="123"/>
      <c r="B28" s="124"/>
      <c r="C28" s="125"/>
      <c r="D28" s="126" t="s">
        <v>70</v>
      </c>
      <c r="E28" s="127"/>
      <c r="F28" s="128"/>
      <c r="G28" s="126" t="s">
        <v>71</v>
      </c>
      <c r="H28" s="127"/>
      <c r="I28" s="129"/>
      <c r="J28" s="42"/>
    </row>
    <row r="29" spans="1:10" ht="14.25" customHeight="1">
      <c r="A29" s="112"/>
      <c r="B29" s="113"/>
      <c r="C29" s="114"/>
      <c r="D29" s="119" t="s">
        <v>97</v>
      </c>
      <c r="E29" s="120"/>
      <c r="F29" s="121"/>
      <c r="G29" s="119" t="s">
        <v>72</v>
      </c>
      <c r="H29" s="120"/>
      <c r="I29" s="122"/>
      <c r="J29" s="42"/>
    </row>
    <row r="30" spans="1:10" ht="14.25" customHeight="1">
      <c r="A30" s="112"/>
      <c r="B30" s="113"/>
      <c r="C30" s="114"/>
      <c r="D30" s="119" t="s">
        <v>98</v>
      </c>
      <c r="E30" s="120"/>
      <c r="F30" s="121"/>
      <c r="G30" s="119" t="s">
        <v>73</v>
      </c>
      <c r="H30" s="120"/>
      <c r="I30" s="122"/>
      <c r="J30" s="42"/>
    </row>
    <row r="31" spans="1:10" ht="14.25" customHeight="1">
      <c r="A31" s="112"/>
      <c r="B31" s="113"/>
      <c r="C31" s="114"/>
      <c r="D31" s="119"/>
      <c r="E31" s="120"/>
      <c r="F31" s="121"/>
      <c r="G31" s="119"/>
      <c r="H31" s="120"/>
      <c r="I31" s="122"/>
      <c r="J31" s="42"/>
    </row>
    <row r="32" spans="1:10" ht="14.25" customHeight="1" thickBot="1">
      <c r="A32" s="109"/>
      <c r="B32" s="110"/>
      <c r="C32" s="111"/>
      <c r="D32" s="115" t="s">
        <v>61</v>
      </c>
      <c r="E32" s="116"/>
      <c r="F32" s="117"/>
      <c r="G32" s="115" t="s">
        <v>61</v>
      </c>
      <c r="H32" s="116"/>
      <c r="I32" s="118"/>
      <c r="J32" s="42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A29:C29"/>
    <mergeCell ref="D28:F28"/>
    <mergeCell ref="G28:I28"/>
    <mergeCell ref="D29:F29"/>
    <mergeCell ref="G29:I29"/>
    <mergeCell ref="A32:C32"/>
    <mergeCell ref="A30:C30"/>
    <mergeCell ref="A31:C31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tabSelected="1" zoomScalePageLayoutView="0" workbookViewId="0" topLeftCell="A1">
      <selection activeCell="H17" sqref="H17"/>
    </sheetView>
  </sheetViews>
  <sheetFormatPr defaultColWidth="10.5" defaultRowHeight="12" customHeight="1"/>
  <cols>
    <col min="1" max="1" width="18.66015625" style="2" customWidth="1"/>
    <col min="2" max="2" width="109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74" customWidth="1"/>
    <col min="8" max="8" width="10.5" style="75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64" t="s">
        <v>4</v>
      </c>
      <c r="B1" s="164"/>
      <c r="C1" s="164"/>
      <c r="D1" s="164"/>
      <c r="E1" s="164"/>
      <c r="F1" s="164"/>
      <c r="H1" s="69"/>
    </row>
    <row r="2" spans="1:8" s="6" customFormat="1" ht="12.75" customHeight="1">
      <c r="A2" s="19" t="s">
        <v>63</v>
      </c>
      <c r="B2" s="7" t="s">
        <v>89</v>
      </c>
      <c r="C2" s="20" t="s">
        <v>4</v>
      </c>
      <c r="D2" s="7"/>
      <c r="E2" s="7"/>
      <c r="F2" s="7"/>
      <c r="G2" s="70"/>
      <c r="H2" s="69"/>
    </row>
    <row r="3" spans="1:8" s="6" customFormat="1" ht="12.75" customHeight="1">
      <c r="A3" s="19" t="s">
        <v>90</v>
      </c>
      <c r="B3" s="7"/>
      <c r="C3" s="7"/>
      <c r="D3" s="7"/>
      <c r="E3" s="14"/>
      <c r="F3" s="7"/>
      <c r="G3" s="70"/>
      <c r="H3" s="69"/>
    </row>
    <row r="4" spans="1:8" s="6" customFormat="1" ht="13.5" customHeight="1">
      <c r="A4" s="8"/>
      <c r="B4" s="7"/>
      <c r="C4" s="8"/>
      <c r="D4" s="7"/>
      <c r="E4" s="7"/>
      <c r="F4" s="7"/>
      <c r="G4" s="70"/>
      <c r="H4" s="69"/>
    </row>
    <row r="5" spans="1:8" s="6" customFormat="1" ht="1.5" customHeight="1">
      <c r="A5" s="9"/>
      <c r="B5" s="10"/>
      <c r="C5" s="11"/>
      <c r="D5" s="10"/>
      <c r="E5" s="12"/>
      <c r="F5" s="13"/>
      <c r="G5" s="71"/>
      <c r="H5" s="69"/>
    </row>
    <row r="6" spans="1:8" s="6" customFormat="1" ht="20.25" customHeight="1">
      <c r="A6" s="14" t="s">
        <v>14</v>
      </c>
      <c r="B6" s="14"/>
      <c r="C6" s="17"/>
      <c r="D6" s="14"/>
      <c r="E6" s="14"/>
      <c r="F6" s="14"/>
      <c r="G6" s="72"/>
      <c r="H6" s="69"/>
    </row>
    <row r="7" spans="1:8" s="6" customFormat="1" ht="12.75" customHeight="1">
      <c r="A7" s="14" t="s">
        <v>1</v>
      </c>
      <c r="B7" s="14"/>
      <c r="C7" s="17"/>
      <c r="D7" s="14" t="s">
        <v>64</v>
      </c>
      <c r="E7" s="165" t="s">
        <v>79</v>
      </c>
      <c r="F7" s="166"/>
      <c r="G7" s="72"/>
      <c r="H7" s="69"/>
    </row>
    <row r="8" spans="1:8" s="6" customFormat="1" ht="12.75" customHeight="1">
      <c r="A8" s="14" t="s">
        <v>62</v>
      </c>
      <c r="B8" s="15"/>
      <c r="C8" s="18"/>
      <c r="D8" s="15" t="s">
        <v>65</v>
      </c>
      <c r="E8" s="81" t="s">
        <v>123</v>
      </c>
      <c r="F8" s="68" t="s">
        <v>4</v>
      </c>
      <c r="G8" s="72"/>
      <c r="H8" s="69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73"/>
      <c r="H9" s="69"/>
    </row>
    <row r="10" spans="7:11" ht="24" customHeight="1" thickBot="1">
      <c r="G10" s="90"/>
      <c r="H10" s="91"/>
      <c r="I10" s="92"/>
      <c r="J10" s="92"/>
      <c r="K10" s="92"/>
    </row>
    <row r="11" spans="1:11" s="21" customFormat="1" ht="15" thickBot="1">
      <c r="A11" s="25" t="s">
        <v>6</v>
      </c>
      <c r="B11" s="26" t="s">
        <v>7</v>
      </c>
      <c r="C11" s="27" t="s">
        <v>0</v>
      </c>
      <c r="D11" s="26" t="s">
        <v>8</v>
      </c>
      <c r="E11" s="26" t="s">
        <v>9</v>
      </c>
      <c r="F11" s="28" t="s">
        <v>10</v>
      </c>
      <c r="G11" s="93"/>
      <c r="H11" s="93"/>
      <c r="I11" s="79"/>
      <c r="J11" s="79"/>
      <c r="K11" s="79"/>
    </row>
    <row r="12" spans="1:11" s="21" customFormat="1" ht="15">
      <c r="A12" s="103"/>
      <c r="B12" s="88" t="s">
        <v>93</v>
      </c>
      <c r="C12" s="29"/>
      <c r="D12" s="32"/>
      <c r="E12" s="22"/>
      <c r="F12" s="23"/>
      <c r="G12" s="77"/>
      <c r="H12" s="77"/>
      <c r="I12" s="78"/>
      <c r="J12" s="79"/>
      <c r="K12" s="79"/>
    </row>
    <row r="13" spans="1:11" s="21" customFormat="1" ht="15">
      <c r="A13" s="104" t="s">
        <v>103</v>
      </c>
      <c r="B13" s="63" t="s">
        <v>119</v>
      </c>
      <c r="C13" s="86" t="s">
        <v>66</v>
      </c>
      <c r="D13" s="87">
        <v>42</v>
      </c>
      <c r="E13" s="64"/>
      <c r="F13" s="24">
        <f aca="true" t="shared" si="0" ref="F13:F23">E13*D13</f>
        <v>0</v>
      </c>
      <c r="G13" s="77"/>
      <c r="H13" s="77"/>
      <c r="I13" s="78"/>
      <c r="J13" s="79"/>
      <c r="K13" s="79"/>
    </row>
    <row r="14" spans="1:11" s="21" customFormat="1" ht="15">
      <c r="A14" s="104">
        <v>15670</v>
      </c>
      <c r="B14" s="63" t="s">
        <v>94</v>
      </c>
      <c r="C14" s="86" t="s">
        <v>87</v>
      </c>
      <c r="D14" s="87">
        <v>53.76</v>
      </c>
      <c r="E14" s="64"/>
      <c r="F14" s="24">
        <f t="shared" si="0"/>
        <v>0</v>
      </c>
      <c r="G14" s="77"/>
      <c r="H14" s="77"/>
      <c r="I14" s="78"/>
      <c r="J14" s="79"/>
      <c r="K14" s="79"/>
    </row>
    <row r="15" spans="1:11" s="21" customFormat="1" ht="15">
      <c r="A15" s="104" t="s">
        <v>104</v>
      </c>
      <c r="B15" s="63" t="s">
        <v>118</v>
      </c>
      <c r="C15" s="86" t="s">
        <v>66</v>
      </c>
      <c r="D15" s="87">
        <v>98</v>
      </c>
      <c r="E15" s="64"/>
      <c r="F15" s="24">
        <f t="shared" si="0"/>
        <v>0</v>
      </c>
      <c r="G15" s="77"/>
      <c r="H15" s="77"/>
      <c r="I15" s="78"/>
      <c r="J15" s="79"/>
      <c r="K15" s="79"/>
    </row>
    <row r="16" spans="1:11" s="21" customFormat="1" ht="15">
      <c r="A16" s="106" t="s">
        <v>85</v>
      </c>
      <c r="B16" s="82" t="s">
        <v>86</v>
      </c>
      <c r="C16" s="83" t="s">
        <v>87</v>
      </c>
      <c r="D16" s="84">
        <v>196</v>
      </c>
      <c r="E16" s="99"/>
      <c r="F16" s="85">
        <f t="shared" si="0"/>
        <v>0</v>
      </c>
      <c r="G16" s="94"/>
      <c r="H16" s="94"/>
      <c r="I16" s="96"/>
      <c r="J16" s="97"/>
      <c r="K16" s="79"/>
    </row>
    <row r="17" spans="1:11" s="21" customFormat="1" ht="15">
      <c r="A17" s="104" t="s">
        <v>105</v>
      </c>
      <c r="B17" s="63" t="s">
        <v>106</v>
      </c>
      <c r="C17" s="86" t="s">
        <v>2</v>
      </c>
      <c r="D17" s="87">
        <v>280</v>
      </c>
      <c r="E17" s="64"/>
      <c r="F17" s="24">
        <f t="shared" si="0"/>
        <v>0</v>
      </c>
      <c r="G17" s="77"/>
      <c r="H17" s="77"/>
      <c r="I17" s="78"/>
      <c r="J17" s="79"/>
      <c r="K17" s="79"/>
    </row>
    <row r="18" spans="1:11" s="21" customFormat="1" ht="15">
      <c r="A18" s="104" t="s">
        <v>107</v>
      </c>
      <c r="B18" s="63" t="s">
        <v>108</v>
      </c>
      <c r="C18" s="86" t="s">
        <v>2</v>
      </c>
      <c r="D18" s="87">
        <v>280</v>
      </c>
      <c r="E18" s="64"/>
      <c r="F18" s="24">
        <f t="shared" si="0"/>
        <v>0</v>
      </c>
      <c r="G18" s="77"/>
      <c r="H18" s="77"/>
      <c r="I18" s="78"/>
      <c r="J18" s="79"/>
      <c r="K18" s="79"/>
    </row>
    <row r="19" spans="1:11" s="21" customFormat="1" ht="15">
      <c r="A19" s="104" t="s">
        <v>109</v>
      </c>
      <c r="B19" s="63" t="s">
        <v>115</v>
      </c>
      <c r="C19" s="86" t="s">
        <v>2</v>
      </c>
      <c r="D19" s="87">
        <v>280</v>
      </c>
      <c r="E19" s="64"/>
      <c r="F19" s="24">
        <f t="shared" si="0"/>
        <v>0</v>
      </c>
      <c r="G19" s="77"/>
      <c r="H19" s="77"/>
      <c r="I19" s="78"/>
      <c r="J19" s="79"/>
      <c r="K19" s="79"/>
    </row>
    <row r="20" spans="1:11" s="21" customFormat="1" ht="15">
      <c r="A20" s="104" t="s">
        <v>110</v>
      </c>
      <c r="B20" s="63" t="s">
        <v>111</v>
      </c>
      <c r="C20" s="86" t="s">
        <v>2</v>
      </c>
      <c r="D20" s="87">
        <v>280</v>
      </c>
      <c r="E20" s="64"/>
      <c r="F20" s="24">
        <f t="shared" si="0"/>
        <v>0</v>
      </c>
      <c r="G20" s="77"/>
      <c r="H20" s="77"/>
      <c r="I20" s="78"/>
      <c r="J20" s="79"/>
      <c r="K20" s="79"/>
    </row>
    <row r="21" spans="1:11" s="21" customFormat="1" ht="15">
      <c r="A21" s="104" t="s">
        <v>112</v>
      </c>
      <c r="B21" s="63" t="s">
        <v>113</v>
      </c>
      <c r="C21" s="86" t="s">
        <v>2</v>
      </c>
      <c r="D21" s="87">
        <v>280</v>
      </c>
      <c r="E21" s="64"/>
      <c r="F21" s="24">
        <f t="shared" si="0"/>
        <v>0</v>
      </c>
      <c r="G21" s="77"/>
      <c r="H21" s="77"/>
      <c r="I21" s="78"/>
      <c r="J21" s="79"/>
      <c r="K21" s="79"/>
    </row>
    <row r="22" spans="1:11" s="21" customFormat="1" ht="15">
      <c r="A22" s="104" t="s">
        <v>114</v>
      </c>
      <c r="B22" s="63" t="s">
        <v>116</v>
      </c>
      <c r="C22" s="86" t="s">
        <v>2</v>
      </c>
      <c r="D22" s="87">
        <v>280</v>
      </c>
      <c r="E22" s="64"/>
      <c r="F22" s="24">
        <f t="shared" si="0"/>
        <v>0</v>
      </c>
      <c r="G22" s="77"/>
      <c r="H22" s="77"/>
      <c r="I22" s="78"/>
      <c r="J22" s="79"/>
      <c r="K22" s="79"/>
    </row>
    <row r="23" spans="1:11" s="21" customFormat="1" ht="15">
      <c r="A23" s="105" t="s">
        <v>91</v>
      </c>
      <c r="B23" s="30" t="s">
        <v>117</v>
      </c>
      <c r="C23" s="31" t="s">
        <v>2</v>
      </c>
      <c r="D23" s="33">
        <v>280</v>
      </c>
      <c r="E23" s="35"/>
      <c r="F23" s="24">
        <f t="shared" si="0"/>
        <v>0</v>
      </c>
      <c r="G23" s="94"/>
      <c r="H23" s="94"/>
      <c r="I23" s="96"/>
      <c r="J23" s="97"/>
      <c r="K23" s="79"/>
    </row>
    <row r="24" spans="1:11" s="21" customFormat="1" ht="15">
      <c r="A24" s="104"/>
      <c r="B24" s="63"/>
      <c r="C24" s="86"/>
      <c r="D24" s="87"/>
      <c r="E24" s="64"/>
      <c r="F24" s="24"/>
      <c r="G24" s="77"/>
      <c r="H24" s="77"/>
      <c r="I24" s="78"/>
      <c r="J24" s="79"/>
      <c r="K24" s="79"/>
    </row>
    <row r="25" spans="1:11" s="21" customFormat="1" ht="15">
      <c r="A25" s="105"/>
      <c r="B25" s="89" t="s">
        <v>92</v>
      </c>
      <c r="C25" s="31"/>
      <c r="D25" s="33"/>
      <c r="E25" s="35"/>
      <c r="F25" s="24"/>
      <c r="G25" s="77"/>
      <c r="H25" s="77"/>
      <c r="I25" s="78"/>
      <c r="J25" s="79"/>
      <c r="K25" s="79"/>
    </row>
    <row r="26" spans="1:11" s="21" customFormat="1" ht="15">
      <c r="A26" s="104" t="s">
        <v>96</v>
      </c>
      <c r="B26" s="63" t="s">
        <v>99</v>
      </c>
      <c r="C26" s="86" t="s">
        <v>11</v>
      </c>
      <c r="D26" s="87">
        <v>1</v>
      </c>
      <c r="E26" s="64"/>
      <c r="F26" s="24">
        <f>E26*D26</f>
        <v>0</v>
      </c>
      <c r="G26" s="77"/>
      <c r="H26" s="77"/>
      <c r="I26" s="78"/>
      <c r="J26" s="79"/>
      <c r="K26" s="79"/>
    </row>
    <row r="27" spans="1:11" s="21" customFormat="1" ht="15">
      <c r="A27" s="104" t="s">
        <v>96</v>
      </c>
      <c r="B27" s="63" t="s">
        <v>95</v>
      </c>
      <c r="C27" s="86" t="s">
        <v>11</v>
      </c>
      <c r="D27" s="87">
        <v>1</v>
      </c>
      <c r="E27" s="64"/>
      <c r="F27" s="24">
        <f>E27*D27</f>
        <v>0</v>
      </c>
      <c r="G27" s="77"/>
      <c r="H27" s="77"/>
      <c r="I27" s="78"/>
      <c r="J27" s="79"/>
      <c r="K27" s="79"/>
    </row>
    <row r="28" spans="1:11" s="21" customFormat="1" ht="15">
      <c r="A28" s="105" t="s">
        <v>102</v>
      </c>
      <c r="B28" s="30" t="s">
        <v>88</v>
      </c>
      <c r="C28" s="31" t="s">
        <v>11</v>
      </c>
      <c r="D28" s="33">
        <v>1</v>
      </c>
      <c r="E28" s="35"/>
      <c r="F28" s="24">
        <f>E28*D28</f>
        <v>0</v>
      </c>
      <c r="G28" s="77"/>
      <c r="H28" s="77"/>
      <c r="I28" s="78"/>
      <c r="J28" s="79"/>
      <c r="K28" s="79"/>
    </row>
    <row r="29" spans="1:11" s="21" customFormat="1" ht="15">
      <c r="A29" s="105">
        <v>113728</v>
      </c>
      <c r="B29" s="30" t="s">
        <v>120</v>
      </c>
      <c r="C29" s="31" t="s">
        <v>66</v>
      </c>
      <c r="D29" s="33">
        <v>146</v>
      </c>
      <c r="E29" s="35"/>
      <c r="F29" s="24">
        <f aca="true" t="shared" si="1" ref="F29:F43">E29*D29</f>
        <v>0</v>
      </c>
      <c r="G29" s="94" t="s">
        <v>4</v>
      </c>
      <c r="H29" s="95" t="s">
        <v>4</v>
      </c>
      <c r="I29" s="96"/>
      <c r="J29" s="97"/>
      <c r="K29" s="79"/>
    </row>
    <row r="30" spans="1:11" s="21" customFormat="1" ht="15">
      <c r="A30" s="104">
        <v>15670</v>
      </c>
      <c r="B30" s="63" t="s">
        <v>94</v>
      </c>
      <c r="C30" s="86" t="s">
        <v>87</v>
      </c>
      <c r="D30" s="87">
        <v>156</v>
      </c>
      <c r="E30" s="64"/>
      <c r="F30" s="24">
        <f t="shared" si="1"/>
        <v>0</v>
      </c>
      <c r="G30" s="77"/>
      <c r="H30" s="77"/>
      <c r="I30" s="78"/>
      <c r="J30" s="79"/>
      <c r="K30" s="79"/>
    </row>
    <row r="31" spans="1:11" s="21" customFormat="1" ht="15">
      <c r="A31" s="105">
        <v>93818</v>
      </c>
      <c r="B31" s="30" t="s">
        <v>121</v>
      </c>
      <c r="C31" s="31" t="s">
        <v>2</v>
      </c>
      <c r="D31" s="33">
        <v>6034</v>
      </c>
      <c r="E31" s="35"/>
      <c r="F31" s="24">
        <f t="shared" si="1"/>
        <v>0</v>
      </c>
      <c r="G31" s="94"/>
      <c r="H31" s="94"/>
      <c r="I31" s="96"/>
      <c r="J31" s="97" t="s">
        <v>4</v>
      </c>
      <c r="K31" s="79"/>
    </row>
    <row r="32" spans="1:11" s="21" customFormat="1" ht="15">
      <c r="A32" s="105">
        <v>919111</v>
      </c>
      <c r="B32" s="30" t="s">
        <v>76</v>
      </c>
      <c r="C32" s="31" t="s">
        <v>77</v>
      </c>
      <c r="D32" s="33">
        <v>60</v>
      </c>
      <c r="E32" s="35"/>
      <c r="F32" s="24">
        <f t="shared" si="1"/>
        <v>0</v>
      </c>
      <c r="G32" s="94"/>
      <c r="H32" s="94"/>
      <c r="I32" s="96"/>
      <c r="J32" s="97"/>
      <c r="K32" s="79"/>
    </row>
    <row r="33" spans="1:11" s="21" customFormat="1" ht="15">
      <c r="A33" s="105">
        <v>572223</v>
      </c>
      <c r="B33" s="30" t="s">
        <v>122</v>
      </c>
      <c r="C33" s="31" t="s">
        <v>2</v>
      </c>
      <c r="D33" s="33">
        <v>9611</v>
      </c>
      <c r="E33" s="35"/>
      <c r="F33" s="24">
        <f t="shared" si="1"/>
        <v>0</v>
      </c>
      <c r="G33" s="94"/>
      <c r="H33" s="94"/>
      <c r="I33" s="96"/>
      <c r="J33" s="97"/>
      <c r="K33" s="79"/>
    </row>
    <row r="34" spans="1:11" s="21" customFormat="1" ht="15">
      <c r="A34" s="106" t="s">
        <v>81</v>
      </c>
      <c r="B34" s="82" t="s">
        <v>82</v>
      </c>
      <c r="C34" s="83" t="s">
        <v>66</v>
      </c>
      <c r="D34" s="84">
        <v>120</v>
      </c>
      <c r="E34" s="99"/>
      <c r="F34" s="85">
        <f t="shared" si="1"/>
        <v>0</v>
      </c>
      <c r="G34" s="94"/>
      <c r="H34" s="94"/>
      <c r="I34" s="96"/>
      <c r="J34" s="97"/>
      <c r="K34" s="79"/>
    </row>
    <row r="35" spans="1:11" s="61" customFormat="1" ht="15">
      <c r="A35" s="107" t="s">
        <v>67</v>
      </c>
      <c r="B35" s="59" t="s">
        <v>68</v>
      </c>
      <c r="C35" s="31" t="s">
        <v>2</v>
      </c>
      <c r="D35" s="33">
        <v>6034</v>
      </c>
      <c r="E35" s="100"/>
      <c r="F35" s="60">
        <f t="shared" si="1"/>
        <v>0</v>
      </c>
      <c r="G35" s="94"/>
      <c r="H35" s="94"/>
      <c r="I35" s="96"/>
      <c r="J35" s="97"/>
      <c r="K35" s="98"/>
    </row>
    <row r="36" spans="1:11" s="21" customFormat="1" ht="15">
      <c r="A36" s="105">
        <v>113761</v>
      </c>
      <c r="B36" s="30" t="s">
        <v>69</v>
      </c>
      <c r="C36" s="31" t="s">
        <v>3</v>
      </c>
      <c r="D36" s="33">
        <v>887</v>
      </c>
      <c r="E36" s="35"/>
      <c r="F36" s="24">
        <f t="shared" si="1"/>
        <v>0</v>
      </c>
      <c r="G36" s="94"/>
      <c r="H36" s="94"/>
      <c r="I36" s="96"/>
      <c r="J36" s="97" t="s">
        <v>4</v>
      </c>
      <c r="K36" s="79"/>
    </row>
    <row r="37" spans="1:11" s="21" customFormat="1" ht="15">
      <c r="A37" s="105">
        <v>931312</v>
      </c>
      <c r="B37" s="30" t="s">
        <v>78</v>
      </c>
      <c r="C37" s="31" t="s">
        <v>3</v>
      </c>
      <c r="D37" s="33">
        <v>887</v>
      </c>
      <c r="E37" s="35"/>
      <c r="F37" s="24">
        <f t="shared" si="1"/>
        <v>0</v>
      </c>
      <c r="G37" s="94"/>
      <c r="H37" s="94"/>
      <c r="I37" s="96"/>
      <c r="J37" s="97" t="s">
        <v>4</v>
      </c>
      <c r="K37" s="79"/>
    </row>
    <row r="38" spans="1:11" s="21" customFormat="1" ht="15">
      <c r="A38" s="106">
        <v>89921</v>
      </c>
      <c r="B38" s="30" t="s">
        <v>80</v>
      </c>
      <c r="C38" s="31" t="s">
        <v>74</v>
      </c>
      <c r="D38" s="33">
        <v>31</v>
      </c>
      <c r="E38" s="99"/>
      <c r="F38" s="24">
        <f t="shared" si="1"/>
        <v>0</v>
      </c>
      <c r="G38" s="94"/>
      <c r="H38" s="95"/>
      <c r="I38" s="96"/>
      <c r="J38" s="97"/>
      <c r="K38" s="79"/>
    </row>
    <row r="39" spans="1:11" s="21" customFormat="1" ht="15">
      <c r="A39" s="106">
        <v>12922</v>
      </c>
      <c r="B39" s="82" t="s">
        <v>83</v>
      </c>
      <c r="C39" s="83" t="s">
        <v>2</v>
      </c>
      <c r="D39" s="84">
        <v>250</v>
      </c>
      <c r="E39" s="102"/>
      <c r="F39" s="85">
        <f t="shared" si="1"/>
        <v>0</v>
      </c>
      <c r="G39" s="94"/>
      <c r="H39" s="95"/>
      <c r="I39" s="96"/>
      <c r="J39" s="97"/>
      <c r="K39" s="79"/>
    </row>
    <row r="40" spans="1:11" s="21" customFormat="1" ht="15">
      <c r="A40" s="106">
        <v>56962</v>
      </c>
      <c r="B40" s="82" t="s">
        <v>84</v>
      </c>
      <c r="C40" s="83" t="s">
        <v>2</v>
      </c>
      <c r="D40" s="84">
        <v>275</v>
      </c>
      <c r="E40" s="99"/>
      <c r="F40" s="85">
        <f t="shared" si="1"/>
        <v>0</v>
      </c>
      <c r="G40" s="94"/>
      <c r="H40" s="94"/>
      <c r="I40" s="96"/>
      <c r="J40" s="97"/>
      <c r="K40" s="79"/>
    </row>
    <row r="41" spans="1:11" s="21" customFormat="1" ht="15">
      <c r="A41" s="106" t="s">
        <v>85</v>
      </c>
      <c r="B41" s="82" t="s">
        <v>86</v>
      </c>
      <c r="C41" s="83" t="s">
        <v>87</v>
      </c>
      <c r="D41" s="84">
        <v>37.5</v>
      </c>
      <c r="E41" s="99"/>
      <c r="F41" s="85">
        <f t="shared" si="1"/>
        <v>0</v>
      </c>
      <c r="G41" s="94"/>
      <c r="H41" s="94"/>
      <c r="I41" s="96"/>
      <c r="J41" s="97"/>
      <c r="K41" s="79"/>
    </row>
    <row r="42" spans="1:11" s="21" customFormat="1" ht="15">
      <c r="A42" s="105">
        <v>915111</v>
      </c>
      <c r="B42" s="30" t="s">
        <v>100</v>
      </c>
      <c r="C42" s="31" t="s">
        <v>2</v>
      </c>
      <c r="D42" s="33">
        <v>218</v>
      </c>
      <c r="E42" s="35"/>
      <c r="F42" s="24">
        <f t="shared" si="1"/>
        <v>0</v>
      </c>
      <c r="G42" s="94"/>
      <c r="H42" s="94"/>
      <c r="I42" s="96"/>
      <c r="J42" s="97"/>
      <c r="K42" s="79"/>
    </row>
    <row r="43" spans="1:11" s="21" customFormat="1" ht="15" thickBot="1">
      <c r="A43" s="108">
        <v>915211</v>
      </c>
      <c r="B43" s="38" t="s">
        <v>101</v>
      </c>
      <c r="C43" s="65" t="s">
        <v>2</v>
      </c>
      <c r="D43" s="66">
        <v>218</v>
      </c>
      <c r="E43" s="101"/>
      <c r="F43" s="67">
        <f t="shared" si="1"/>
        <v>0</v>
      </c>
      <c r="G43" s="77"/>
      <c r="H43" s="77"/>
      <c r="I43" s="78"/>
      <c r="J43" s="79" t="s">
        <v>4</v>
      </c>
      <c r="K43" s="79"/>
    </row>
    <row r="44" spans="1:10" s="21" customFormat="1" ht="15">
      <c r="A44" s="62"/>
      <c r="B44" s="63" t="s">
        <v>12</v>
      </c>
      <c r="C44" s="63"/>
      <c r="D44" s="63"/>
      <c r="E44" s="64" t="s">
        <v>4</v>
      </c>
      <c r="F44" s="80">
        <f>SUM(F13:F43)</f>
        <v>0</v>
      </c>
      <c r="G44" s="77"/>
      <c r="H44" s="77"/>
      <c r="I44" s="78"/>
      <c r="J44" s="79"/>
    </row>
    <row r="45" spans="1:10" s="21" customFormat="1" ht="15">
      <c r="A45" s="34"/>
      <c r="B45" s="30" t="s">
        <v>5</v>
      </c>
      <c r="C45" s="30"/>
      <c r="D45" s="30"/>
      <c r="E45" s="35" t="s">
        <v>4</v>
      </c>
      <c r="F45" s="36">
        <f>F44*0.21</f>
        <v>0</v>
      </c>
      <c r="G45" s="77"/>
      <c r="H45" s="77"/>
      <c r="I45" s="78"/>
      <c r="J45" s="79"/>
    </row>
    <row r="46" spans="1:10" s="21" customFormat="1" ht="15" thickBot="1">
      <c r="A46" s="37"/>
      <c r="B46" s="38" t="s">
        <v>13</v>
      </c>
      <c r="C46" s="38"/>
      <c r="D46" s="38"/>
      <c r="E46" s="39" t="s">
        <v>4</v>
      </c>
      <c r="F46" s="40">
        <f>F45+F44</f>
        <v>0</v>
      </c>
      <c r="G46" s="77"/>
      <c r="H46" s="77"/>
      <c r="I46" s="78"/>
      <c r="J46" s="79"/>
    </row>
    <row r="47" spans="7:10" ht="24" customHeight="1">
      <c r="G47" s="77"/>
      <c r="H47" s="77"/>
      <c r="I47" s="78"/>
      <c r="J47" s="79"/>
    </row>
    <row r="48" spans="7:10" ht="12" customHeight="1">
      <c r="G48" s="77"/>
      <c r="H48" s="77"/>
      <c r="I48" s="78"/>
      <c r="J48" s="79"/>
    </row>
    <row r="49" spans="7:10" ht="12" customHeight="1">
      <c r="G49" s="77"/>
      <c r="H49" s="77"/>
      <c r="I49" s="78"/>
      <c r="J49" s="79"/>
    </row>
    <row r="50" spans="7:10" ht="12" customHeight="1">
      <c r="G50" s="76"/>
      <c r="H50" s="76"/>
      <c r="I50" s="21"/>
      <c r="J50" s="21"/>
    </row>
    <row r="51" spans="7:10" ht="12" customHeight="1">
      <c r="G51" s="76"/>
      <c r="H51" s="76"/>
      <c r="I51" s="21"/>
      <c r="J51" s="21"/>
    </row>
    <row r="52" spans="7:10" ht="12" customHeight="1">
      <c r="G52" s="76"/>
      <c r="H52" s="76"/>
      <c r="I52" s="21"/>
      <c r="J52" s="21"/>
    </row>
  </sheetData>
  <sheetProtection/>
  <mergeCells count="2">
    <mergeCell ref="A1:F1"/>
    <mergeCell ref="E7:F7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6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2021-06-07T08:06:38Z</cp:lastPrinted>
  <dcterms:created xsi:type="dcterms:W3CDTF">2014-05-16T09:31:30Z</dcterms:created>
  <dcterms:modified xsi:type="dcterms:W3CDTF">2021-06-08T07:31:36Z</dcterms:modified>
  <cp:category/>
  <cp:version/>
  <cp:contentType/>
  <cp:contentStatus/>
</cp:coreProperties>
</file>