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komunikace'!$C$121:$K$298</definedName>
    <definedName name="_xlnm.Print_Area" localSheetId="1">'SO 101 - Oprava komunikace'!$C$4:$J$76,'SO 101 - Oprava komunikace'!$C$82:$J$103,'SO 101 - Oprava komunikace'!$C$109:$J$298</definedName>
    <definedName name="_xlnm.Print_Titles" localSheetId="1">'SO 101 - Oprava komunikace'!$121:$121</definedName>
    <definedName name="_xlnm._FilterDatabase" localSheetId="2" hidden="1">'SO 102 - Oprava komunikace'!$C$119:$K$170</definedName>
    <definedName name="_xlnm.Print_Area" localSheetId="2">'SO 102 - Oprava komunikace'!$C$4:$J$76,'SO 102 - Oprava komunikace'!$C$82:$J$101,'SO 102 - Oprava komunikace'!$C$107:$J$170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rozpočt...'!$C$104:$J$147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113"/>
  <c r="J14"/>
  <c r="J12"/>
  <c r="J111"/>
  <c r="E7"/>
  <c r="E107"/>
  <c i="3" r="J37"/>
  <c r="J36"/>
  <c i="1" r="AY96"/>
  <c i="3" r="J35"/>
  <c i="1" r="AX96"/>
  <c i="3"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114"/>
  <c r="E7"/>
  <c r="E110"/>
  <c i="2" r="J37"/>
  <c r="J36"/>
  <c i="1" r="AY95"/>
  <c i="2" r="J35"/>
  <c i="1" r="AX95"/>
  <c i="2"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54"/>
  <c r="BH254"/>
  <c r="BG254"/>
  <c r="BF254"/>
  <c r="T254"/>
  <c r="R254"/>
  <c r="P254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85"/>
  <c i="1" r="L90"/>
  <c r="AM90"/>
  <c r="AM89"/>
  <c r="L89"/>
  <c r="AM87"/>
  <c r="L87"/>
  <c r="L85"/>
  <c r="L84"/>
  <c i="4" r="BK145"/>
  <c r="J145"/>
  <c r="BK142"/>
  <c r="J142"/>
  <c r="BK138"/>
  <c r="J138"/>
  <c r="BK135"/>
  <c r="J135"/>
  <c r="BK133"/>
  <c r="J133"/>
  <c r="BK130"/>
  <c r="J130"/>
  <c r="BK128"/>
  <c r="J128"/>
  <c r="BK126"/>
  <c r="J126"/>
  <c r="BK124"/>
  <c r="J124"/>
  <c r="BK121"/>
  <c r="BK119"/>
  <c r="J119"/>
  <c i="3" r="BK162"/>
  <c r="BK158"/>
  <c r="BK140"/>
  <c r="BK136"/>
  <c r="J131"/>
  <c r="BK123"/>
  <c i="2" r="J281"/>
  <c r="BK243"/>
  <c r="J199"/>
  <c r="J195"/>
  <c r="BK191"/>
  <c r="J185"/>
  <c r="BK180"/>
  <c r="BK176"/>
  <c r="BK172"/>
  <c r="J168"/>
  <c r="BK164"/>
  <c r="BK142"/>
  <c r="BK136"/>
  <c r="BK129"/>
  <c r="BK125"/>
  <c i="3" r="J158"/>
  <c r="BK148"/>
  <c r="J144"/>
  <c r="BK131"/>
  <c i="2" r="BK295"/>
  <c r="J295"/>
  <c r="J290"/>
  <c r="BK286"/>
  <c r="BK281"/>
  <c r="BK272"/>
  <c r="J243"/>
  <c r="BK238"/>
  <c r="BK233"/>
  <c r="BK229"/>
  <c r="J225"/>
  <c r="J221"/>
  <c r="BK217"/>
  <c r="BK213"/>
  <c r="J208"/>
  <c r="BK204"/>
  <c r="J176"/>
  <c r="J172"/>
  <c r="J164"/>
  <c r="J157"/>
  <c r="J152"/>
  <c r="J146"/>
  <c r="J142"/>
  <c i="1" r="AS94"/>
  <c i="3" r="BK166"/>
  <c r="J162"/>
  <c r="J152"/>
  <c r="J127"/>
  <c i="2" r="BK276"/>
  <c r="J268"/>
  <c r="BK254"/>
  <c r="BK168"/>
  <c r="BK152"/>
  <c r="J136"/>
  <c r="J129"/>
  <c i="4" r="J121"/>
  <c i="3" r="J166"/>
  <c r="BK152"/>
  <c r="J148"/>
  <c r="BK144"/>
  <c r="J140"/>
  <c r="J136"/>
  <c r="BK127"/>
  <c r="J123"/>
  <c i="2" r="BK290"/>
  <c r="J286"/>
  <c r="J276"/>
  <c r="J272"/>
  <c r="BK268"/>
  <c r="J254"/>
  <c r="J238"/>
  <c r="J233"/>
  <c r="J229"/>
  <c r="BK225"/>
  <c r="BK221"/>
  <c r="J217"/>
  <c r="J213"/>
  <c r="BK208"/>
  <c r="J204"/>
  <c r="BK199"/>
  <c r="BK195"/>
  <c r="J191"/>
  <c r="BK185"/>
  <c r="J180"/>
  <c r="BK157"/>
  <c r="BK146"/>
  <c r="J125"/>
  <c l="1" r="P124"/>
  <c r="P190"/>
  <c r="T198"/>
  <c r="R237"/>
  <c r="R285"/>
  <c r="T124"/>
  <c r="T190"/>
  <c r="P198"/>
  <c r="BK237"/>
  <c r="J237"/>
  <c r="J101"/>
  <c r="T285"/>
  <c i="3" r="P122"/>
  <c r="R122"/>
  <c r="P135"/>
  <c i="2" r="R124"/>
  <c r="R123"/>
  <c r="R122"/>
  <c r="R190"/>
  <c r="R198"/>
  <c r="P237"/>
  <c r="BK285"/>
  <c r="J285"/>
  <c r="J102"/>
  <c i="3" r="BK135"/>
  <c r="J135"/>
  <c r="J99"/>
  <c r="R135"/>
  <c r="BK157"/>
  <c r="J157"/>
  <c r="J100"/>
  <c r="R157"/>
  <c i="2" r="BK124"/>
  <c r="J124"/>
  <c r="J98"/>
  <c r="BK190"/>
  <c r="J190"/>
  <c r="J99"/>
  <c r="BK198"/>
  <c r="J198"/>
  <c r="J100"/>
  <c r="T237"/>
  <c r="P285"/>
  <c i="3" r="BK122"/>
  <c r="J122"/>
  <c r="J98"/>
  <c r="T122"/>
  <c r="T121"/>
  <c r="T120"/>
  <c r="T135"/>
  <c r="P157"/>
  <c r="T157"/>
  <c i="4" r="BK118"/>
  <c r="J118"/>
  <c r="J97"/>
  <c r="P118"/>
  <c r="P117"/>
  <c i="1" r="AU97"/>
  <c i="4" r="R118"/>
  <c r="R117"/>
  <c r="T118"/>
  <c r="T117"/>
  <c i="2" r="J91"/>
  <c r="E112"/>
  <c r="BE136"/>
  <c r="BE157"/>
  <c r="BE172"/>
  <c r="BE204"/>
  <c r="BE229"/>
  <c r="BE233"/>
  <c r="BE243"/>
  <c r="BE254"/>
  <c r="BE268"/>
  <c i="3" r="J91"/>
  <c r="F116"/>
  <c r="BE136"/>
  <c r="BE158"/>
  <c i="2" r="F92"/>
  <c r="F118"/>
  <c r="BE142"/>
  <c r="BE164"/>
  <c r="BE168"/>
  <c r="BE176"/>
  <c r="BE281"/>
  <c r="BE286"/>
  <c i="3" r="E85"/>
  <c r="J89"/>
  <c r="F92"/>
  <c r="BE140"/>
  <c r="BE166"/>
  <c i="2" r="J116"/>
  <c r="BE125"/>
  <c r="BE129"/>
  <c r="BE208"/>
  <c r="BE217"/>
  <c r="BE225"/>
  <c r="BE238"/>
  <c r="BE272"/>
  <c r="BE295"/>
  <c i="3" r="J117"/>
  <c r="BE162"/>
  <c i="2" r="J92"/>
  <c r="BE146"/>
  <c r="BE152"/>
  <c r="BE180"/>
  <c r="BE185"/>
  <c r="BE191"/>
  <c r="BE195"/>
  <c r="BE199"/>
  <c r="BE213"/>
  <c r="BE221"/>
  <c r="BE276"/>
  <c r="BE290"/>
  <c i="3" r="BE123"/>
  <c r="BE127"/>
  <c r="BE131"/>
  <c r="BE144"/>
  <c r="BE148"/>
  <c r="BE152"/>
  <c i="4" r="E85"/>
  <c r="J89"/>
  <c r="F91"/>
  <c r="J91"/>
  <c r="F92"/>
  <c r="BE119"/>
  <c r="BE121"/>
  <c r="BE124"/>
  <c r="BE126"/>
  <c r="BE128"/>
  <c r="BE130"/>
  <c r="BE133"/>
  <c r="BE135"/>
  <c r="BE138"/>
  <c r="BE142"/>
  <c r="BE145"/>
  <c i="2" r="F34"/>
  <c i="1" r="BA95"/>
  <c i="2" r="F36"/>
  <c i="1" r="BC95"/>
  <c i="3" r="F34"/>
  <c i="1" r="BA96"/>
  <c i="3" r="J34"/>
  <c i="1" r="AW96"/>
  <c i="4" r="F35"/>
  <c i="1" r="BB97"/>
  <c i="4" r="F37"/>
  <c i="1" r="BD97"/>
  <c i="2" r="F37"/>
  <c i="1" r="BD95"/>
  <c i="3" r="F35"/>
  <c i="1" r="BB96"/>
  <c i="3" r="F36"/>
  <c i="1" r="BC96"/>
  <c i="3" r="F37"/>
  <c i="1" r="BD96"/>
  <c i="4" r="F34"/>
  <c i="1" r="BA97"/>
  <c i="4" r="F36"/>
  <c i="1" r="BC97"/>
  <c i="2" r="F35"/>
  <c i="1" r="BB95"/>
  <c i="2" r="J34"/>
  <c i="1" r="AW95"/>
  <c i="4" r="J34"/>
  <c i="1" r="AW97"/>
  <c i="3" l="1" r="P121"/>
  <c r="P120"/>
  <c i="1" r="AU96"/>
  <c i="2" r="P123"/>
  <c r="P122"/>
  <c i="1" r="AU95"/>
  <c i="2" r="T123"/>
  <c r="T122"/>
  <c i="3" r="R121"/>
  <c r="R120"/>
  <c i="2" r="BK123"/>
  <c r="BK122"/>
  <c r="J122"/>
  <c r="J96"/>
  <c i="3" r="BK121"/>
  <c r="BK120"/>
  <c r="J120"/>
  <c i="4" r="BK117"/>
  <c r="J117"/>
  <c r="J96"/>
  <c i="3" r="J30"/>
  <c i="1" r="AG96"/>
  <c r="BB94"/>
  <c r="AX94"/>
  <c r="BD94"/>
  <c r="W33"/>
  <c i="2" r="F33"/>
  <c i="1" r="AZ95"/>
  <c i="4" r="J33"/>
  <c i="1" r="AV97"/>
  <c r="AT97"/>
  <c r="BA94"/>
  <c r="W30"/>
  <c i="3" r="J33"/>
  <c i="1" r="AV96"/>
  <c r="AT96"/>
  <c r="BC94"/>
  <c r="AY94"/>
  <c i="3" r="F33"/>
  <c i="1" r="AZ96"/>
  <c i="4" r="F33"/>
  <c i="1" r="AZ97"/>
  <c i="2" r="J33"/>
  <c i="1" r="AV95"/>
  <c r="AT95"/>
  <c i="3" l="1" r="J39"/>
  <c i="2" r="J123"/>
  <c r="J97"/>
  <c i="3" r="J96"/>
  <c r="J121"/>
  <c r="J97"/>
  <c i="1" r="AN96"/>
  <c r="AU94"/>
  <c r="AW94"/>
  <c r="AK30"/>
  <c r="W31"/>
  <c i="2" r="J30"/>
  <c i="1" r="AG95"/>
  <c r="AN95"/>
  <c r="AZ94"/>
  <c r="W29"/>
  <c r="W32"/>
  <c i="4" r="J30"/>
  <c i="1" r="AG97"/>
  <c r="AN97"/>
  <c i="2" l="1" r="J39"/>
  <c i="4" r="J39"/>
  <c i="1" r="AV94"/>
  <c r="AK29"/>
  <c r="AG94"/>
  <c l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<sst xmlns="http://schemas.openxmlformats.org/spreadsheetml/2006/main">
  <si>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</si>
  <si>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</si>
  <si>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</si>
  <si>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</si>
  <si>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</si>
  <si>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{4b792c21-8ff2-4195-aa81-59fcee2de068}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</si>
  <si>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</si>
  <si>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</si>
  <si>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</si>
  <si>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</si>
  <si>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</si>
  <si>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</si>
  <si>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</si>
  <si>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</si>
  <si>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</si>
  <si>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</si>
  <si>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</si>
  <si>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</si>
  <si>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</si>
  <si>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</si>
  <si>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</si>
  <si>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</si>
  <si>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</si>
  <si>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</si>
  <si>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</si>
  <si>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</si>
  <si>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</si>
  <si>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</si>
  <si>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</si>
  <si>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</si>
  <si>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</si>
  <si>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</si>
  <si>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</si>
  <si>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</si>
  <si>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</si>
  <si>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</si>
  <si>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</si>
  <si>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</si>
  <si>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</si>
  <si>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</si>
  <si>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</si>
  <si>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</si>
  <si>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</si>
  <si>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</si>
  <si>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</si>
  <si>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</si>
  <si>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</si>
  <si>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</si>
  <si>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</si>
  <si>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</si>
  <si>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</si>
  <si>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</si>
  <si>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</si>
  <si>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</si>
  <si>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</si>
  <si>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</si>
  <si>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</si>
  <si>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</si>
  <si>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</si>
  <si>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</si>
  <si>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</si>
  <si>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</si>
  <si>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</si>
  <si>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</si>
  <si>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</si>
  <si>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</si>
  <si>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</si>
  <si>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</si>
  <si>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</si>
  <si>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</si>
  <si>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</si>
  <si>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</si>
  <si>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</si>
  <si>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</si>
  <si>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</si>
  <si>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</si>
  <si>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</si>
  <si>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</si>
  <si>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</si>
  <si>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</si>
  <si>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</si>
  <si>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</si>
  <si>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</si>
  <si>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</si>
  <si>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</si>
  <si>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</si>
  <si>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</si>
  <si>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</si>
  <si>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</si>
  <si>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</si>
  <si>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</si>
  <si>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</si>
  <si>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</si>
  <si>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</si>
  <si>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</si>
  <si>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</si>
  <si>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</si>
  <si>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</si>
  <si>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</si>
  <si>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</si>
  <si>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</si>
  <si>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</si>
  <si>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</si>
  <si>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</si>
  <si>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</si>
  <si>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</si>
  <si>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</si>
  <si>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</si>
  <si>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</si>
  <si>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</si>
  <si>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</si>
  <si>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</si>
  <si>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</si>
  <si>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</si>
  <si>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</si>
  <si>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</si>
  <si>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</si>
  <si>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</si>
  <si>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</si>
  <si>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</si>
  <si>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</si>
  <si>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</si>
  <si>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</si>
  <si>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</si>
  <si>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</si>
  <si>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</si>
  <si>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</si>
  <si>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</si>
  <si>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</si>
  <si>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</si>
  <si>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</si>
  <si>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</si>
  <si>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</si>
  <si>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</si>
  <si>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</si>
  <si>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</si>
  <si>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</si>
  <si>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</si>
  <si>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</si>
  <si>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</si>
  <si>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</si>
  <si>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</si>
  <si>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</si>
  <si>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</si>
  <si>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</si>
  <si>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</si>
  <si>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</si>
  <si>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</si>
  <si>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</si>
  <si>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</si>
  <si>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</si>
  <si>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</si>
  <si>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</si>
  <si>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</si>
  <si>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</si>
  <si>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</si>
  <si>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</si>
  <si>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</si>
  <si>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</si>
  <si>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</si>
  <si>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</si>
  <si>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6</t>
  </si>
  <si>
    <t>12273</t>
  </si>
  <si>
    <t>ODKOPÁVKY A PROKOPÁVKY OBECNÉ TŘ. I</t>
  </si>
  <si>
    <t>-2091279460</t>
  </si>
  <si>
    <t>ODKOPÁVKY A PROKOPÁVKY OBECNÉ TŘ. I
Čerpání položky na přímý příkaz TDI a investora.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</si>
  <si>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</si>
  <si>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"km 1,513 - 2,900 - sanace AZ vápněním tl. 400 mm - odhad 50 %"1,3*(1228*6,0)*0,4*0,5</t>
  </si>
  <si>
    <t>"km 2,900 - 3,419 90 - sanace AZ vápněním tl. 400 mm - odhad 100 %"1,3*(520*6)*0,4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</si>
  <si>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</si>
  <si>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</si>
  <si>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</si>
  <si>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</si>
  <si>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</si>
  <si>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"úprava příkopů"(1653*3+222+294+100*2+324*3+112*7+123+451+512*3,7)*0,25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</si>
  <si>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</si>
  <si>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</si>
  <si>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</si>
  <si>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</si>
  <si>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</si>
  <si>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</si>
  <si>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</si>
  <si>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</si>
  <si>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</si>
  <si>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</si>
  <si>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</si>
  <si>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</si>
  <si>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</si>
  <si>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</si>
  <si>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</si>
  <si>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</si>
  <si>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</si>
  <si>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</si>
  <si>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</si>
  <si>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</si>
  <si>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</si>
  <si>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</si>
  <si>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</si>
  <si>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</si>
  <si>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</si>
  <si>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</si>
  <si>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"vsakovací jámy"0,2*(16+19+7+10+39+22+34+18+4*20)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</si>
  <si>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</si>
  <si>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</si>
  <si>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</si>
  <si>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</si>
  <si>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</si>
  <si>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</si>
  <si>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</si>
  <si>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</si>
  <si>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</si>
  <si>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</si>
  <si>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</si>
  <si>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</si>
  <si>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</si>
  <si>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</si>
  <si>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</si>
  <si>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</si>
  <si>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</si>
  <si>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</si>
  <si>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</si>
  <si>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</si>
  <si>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</si>
  <si>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</si>
  <si>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</si>
  <si>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</si>
  <si>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</si>
  <si>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</si>
  <si>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</si>
  <si>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</si>
  <si>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</si>
  <si>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</si>
  <si>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</si>
  <si>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32/63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</si>
  <si>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</si>
  <si>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</si>
  <si>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</si>
  <si>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</si>
  <si>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</si>
  <si>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</si>
  <si>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</si>
  <si>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</si>
  <si>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</si>
  <si>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</si>
  <si>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>VRSTVY PRO OBNOVU A OPRAVY Z MATERIÁLŮ STAB VÁPNEM
Čerpání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</si>
  <si>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</si>
  <si>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</si>
  <si>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</si>
  <si>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</si>
  <si>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</si>
  <si>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</si>
  <si>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</si>
  <si>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</si>
  <si>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</si>
  <si>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</si>
  <si>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</si>
  <si>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</si>
  <si>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</si>
  <si>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</si>
  <si>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</si>
  <si>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</si>
  <si>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</si>
  <si>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</si>
  <si>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</si>
  <si>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</si>
  <si>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</si>
  <si>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</si>
  <si>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</si>
  <si>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</si>
  <si>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</si>
  <si>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</si>
  <si>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</si>
  <si>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</si>
  <si>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</si>
  <si>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</si>
  <si>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</si>
  <si>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</si>
  <si>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</si>
  <si>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</si>
  <si>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</si>
  <si>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</si>
  <si>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</si>
  <si>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</si>
  <si>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</si>
  <si>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</si>
  <si>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</si>
  <si>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</si>
  <si>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</si>
  <si>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</si>
  <si>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</si>
  <si>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</si>
  <si>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</si>
  <si>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</si>
  <si>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</si>
  <si>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</si>
  <si>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</si>
  <si>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</si>
  <si>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</si>
  <si>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</si>
  <si>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</si>
  <si>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</si>
  <si>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</si>
  <si>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</si>
  <si>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</si>
  <si>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</si>
  <si>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</si>
  <si>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</si>
  <si>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</si>
  <si>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</si>
  <si>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</si>
  <si>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</si>
  <si>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</si>
  <si>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</si>
  <si>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</si>
  <si>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</si>
  <si>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</si>
  <si>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</si>
  <si>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</si>
  <si>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</si>
  <si>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</si>
  <si>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</si>
  <si>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</si>
  <si>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</si>
  <si>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</si>
  <si>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</si>
  <si>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</si>
  <si>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</si>
  <si>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</si>
  <si>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</si>
  <si>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</si>
  <si>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</si>
  <si>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</si>
  <si>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</si>
  <si>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</si>
  <si>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</si>
  <si>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</si>
  <si>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</si>
  <si>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</si>
  <si>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</si>
  <si>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</si>
  <si>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</si>
  <si>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</si>
  <si>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</si>
  <si>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</si>
  <si>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odkop"7227,762*2,1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</si>
  <si>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</si>
  <si>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</si>
  <si>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</si>
  <si>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</si>
  <si>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</si>
  <si>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</si>
  <si>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</si>
  <si>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</si>
  <si>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</si>
  <si>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</si>
  <si>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</si>
  <si>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</si>
  <si>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</si>
  <si>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</si>
  <si>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- odhad 10 %" 2019*0,1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</si>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</sst>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201723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II/329 Plaňany - Radim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25. 1. 2018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101 - Oprava komunikace'!J30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'SO 101 - Oprava komunikace'!P122</f>
        <v>0</v>
      </c>
      <c r="AV95" s="126">
        <f>'SO 101 - Oprava komunikace'!J33</f>
        <v>0</v>
      </c>
      <c r="AW95" s="126">
        <f>'SO 101 - Oprava komunikace'!J34</f>
        <v>0</v>
      </c>
      <c r="AX95" s="126">
        <f>'SO 101 - Oprava komunikace'!J35</f>
        <v>0</v>
      </c>
      <c r="AY95" s="126">
        <f>'SO 101 - Oprava komunikace'!J36</f>
        <v>0</v>
      </c>
      <c r="AZ95" s="126">
        <f>'SO 101 - Oprava komunikace'!F33</f>
        <v>0</v>
      </c>
      <c r="BA95" s="126">
        <f>'SO 101 - Oprava komunikace'!F34</f>
        <v>0</v>
      </c>
      <c r="BB95" s="126">
        <f>'SO 101 - Oprava komunikace'!F35</f>
        <v>0</v>
      </c>
      <c r="BC95" s="126">
        <f>'SO 101 - Oprava komunikace'!F36</f>
        <v>0</v>
      </c>
      <c r="BD95" s="128">
        <f>'SO 101 - Oprava komunikace'!F37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16.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79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102 - Oprava komunikace'!J30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25">
        <v>0</v>
      </c>
      <c r="AT96" s="126">
        <f>ROUND(SUM(AV96:AW96),2)</f>
        <v>0</v>
      </c>
      <c r="AU96" s="127">
        <f>'SO 102 - Oprava komunikace'!P120</f>
        <v>0</v>
      </c>
      <c r="AV96" s="126">
        <f>'SO 102 - Oprava komunikace'!J33</f>
        <v>0</v>
      </c>
      <c r="AW96" s="126">
        <f>'SO 102 - Oprava komunikace'!J34</f>
        <v>0</v>
      </c>
      <c r="AX96" s="126">
        <f>'SO 102 - Oprava komunikace'!J35</f>
        <v>0</v>
      </c>
      <c r="AY96" s="126">
        <f>'SO 102 - Oprava komunikace'!J36</f>
        <v>0</v>
      </c>
      <c r="AZ96" s="126">
        <f>'SO 102 - Oprava komunikace'!F33</f>
        <v>0</v>
      </c>
      <c r="BA96" s="126">
        <f>'SO 102 - Oprava komunikace'!F34</f>
        <v>0</v>
      </c>
      <c r="BB96" s="126">
        <f>'SO 102 - Oprava komunikace'!F35</f>
        <v>0</v>
      </c>
      <c r="BC96" s="126">
        <f>'SO 102 - Oprava komunikace'!F36</f>
        <v>0</v>
      </c>
      <c r="BD96" s="128">
        <f>'SO 102 - Oprava komunikace'!F37</f>
        <v>0</v>
      </c>
      <c r="BE96" s="7"/>
      <c r="BT96" s="129" t="s">
        <v>81</v>
      </c>
      <c r="BV96" s="129" t="s">
        <v>75</v>
      </c>
      <c r="BW96" s="129" t="s">
        <v>85</v>
      </c>
      <c r="BX96" s="129" t="s">
        <v>5</v>
      </c>
      <c r="CL96" s="129" t="s">
        <v>1</v>
      </c>
      <c r="CM96" s="129" t="s">
        <v>83</v>
      </c>
    </row>
    <row r="97" s="7" customFormat="1" ht="16.5" customHeight="1">
      <c r="A97" s="117" t="s">
        <v>77</v>
      </c>
      <c r="B97" s="118"/>
      <c r="C97" s="119"/>
      <c r="D97" s="120" t="s">
        <v>86</v>
      </c>
      <c r="E97" s="120"/>
      <c r="F97" s="120"/>
      <c r="G97" s="120"/>
      <c r="H97" s="120"/>
      <c r="I97" s="121"/>
      <c r="J97" s="120" t="s">
        <v>87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000 - Vedlejší rozpočt...'!J30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80</v>
      </c>
      <c r="AR97" s="124"/>
      <c r="AS97" s="130">
        <v>0</v>
      </c>
      <c r="AT97" s="131">
        <f>ROUND(SUM(AV97:AW97),2)</f>
        <v>0</v>
      </c>
      <c r="AU97" s="132">
        <f>'SO 000 - Vedlejší rozpočt...'!P117</f>
        <v>0</v>
      </c>
      <c r="AV97" s="131">
        <f>'SO 000 - Vedlejší rozpočt...'!J33</f>
        <v>0</v>
      </c>
      <c r="AW97" s="131">
        <f>'SO 000 - Vedlejší rozpočt...'!J34</f>
        <v>0</v>
      </c>
      <c r="AX97" s="131">
        <f>'SO 000 - Vedlejší rozpočt...'!J35</f>
        <v>0</v>
      </c>
      <c r="AY97" s="131">
        <f>'SO 000 - Vedlejší rozpočt...'!J36</f>
        <v>0</v>
      </c>
      <c r="AZ97" s="131">
        <f>'SO 000 - Vedlejší rozpočt...'!F33</f>
        <v>0</v>
      </c>
      <c r="BA97" s="131">
        <f>'SO 000 - Vedlejší rozpočt...'!F34</f>
        <v>0</v>
      </c>
      <c r="BB97" s="131">
        <f>'SO 000 - Vedlejší rozpočt...'!F35</f>
        <v>0</v>
      </c>
      <c r="BC97" s="131">
        <f>'SO 000 - Vedlejší rozpočt...'!F36</f>
        <v>0</v>
      </c>
      <c r="BD97" s="133">
        <f>'SO 000 - Vedlejší rozpočt...'!F37</f>
        <v>0</v>
      </c>
      <c r="BE97" s="7"/>
      <c r="BT97" s="129" t="s">
        <v>81</v>
      </c>
      <c r="BV97" s="129" t="s">
        <v>75</v>
      </c>
      <c r="BW97" s="129" t="s">
        <v>88</v>
      </c>
      <c r="BX97" s="129" t="s">
        <v>5</v>
      </c>
      <c r="CL97" s="129" t="s">
        <v>1</v>
      </c>
      <c r="CM97" s="129" t="s">
        <v>83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ppVM8p84Ivi0zvpBiMgggiA+oUbWvT3/FpVGETATFY2COC6k/L4RbroPCzHU43qUDFl59dIFRrX6EJq9/qHh+g==" hashValue="0ogoZhMf+pUEeVLi1OMKcByUhEUx2qoZ6WW4OGokLYGl2WuFU5jxFwLTb2w0C3bUyenHBWFCKEEHQKXqWghli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II/329 Plaňany - Radim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25. 1. 2018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ROUND((SUM(BE122:BE298)),  2)</f>
        <v>0</v>
      </c>
      <c r="G33" s="36"/>
      <c r="H33" s="36"/>
      <c r="I33" s="153">
        <v>0.20999999999999999</v>
      </c>
      <c r="J33" s="152">
        <f>ROUND(((SUM(BE122:BE298))*I33),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ROUND((SUM(BF122:BF298)),  2)</f>
        <v>0</v>
      </c>
      <c r="G34" s="36"/>
      <c r="H34" s="36"/>
      <c r="I34" s="153">
        <v>0.14999999999999999</v>
      </c>
      <c r="J34" s="152">
        <f>ROUND(((SUM(BF122:BF298))*I34),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ROUND((SUM(BG122:BG298)),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ROUND((SUM(BH122:BH298)),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ROUND((SUM(BI122:BI298)),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II/329 Plaňany - Radim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101 - Oprava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25. 1. 2018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J190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J198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J237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102</v>
      </c>
      <c r="E102" s="180"/>
      <c r="F102" s="180"/>
      <c r="G102" s="180"/>
      <c r="H102" s="180"/>
      <c r="I102" s="180"/>
      <c r="J102" s="181">
        <f>J285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103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II/329 Plaňany - Radim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90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101 - Oprava komunikace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25. 1. 2018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 xml:space="preserve"> </v>
      </c>
      <c r="G118" s="38"/>
      <c r="H118" s="38"/>
      <c r="I118" s="30" t="s">
        <v>29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27</v>
      </c>
      <c r="D119" s="38"/>
      <c r="E119" s="38"/>
      <c r="F119" s="25" t="str">
        <f>IF(E18="","",E18)</f>
        <v>Vyplň údaj</v>
      </c>
      <c r="G119" s="38"/>
      <c r="H119" s="38"/>
      <c r="I119" s="30" t="s">
        <v>31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104</v>
      </c>
      <c r="D121" s="192" t="s">
        <v>58</v>
      </c>
      <c r="E121" s="192" t="s">
        <v>54</v>
      </c>
      <c r="F121" s="192" t="s">
        <v>55</v>
      </c>
      <c r="G121" s="192" t="s">
        <v>105</v>
      </c>
      <c r="H121" s="192" t="s">
        <v>106</v>
      </c>
      <c r="I121" s="192" t="s">
        <v>107</v>
      </c>
      <c r="J121" s="193" t="s">
        <v>94</v>
      </c>
      <c r="K121" s="194" t="s">
        <v>108</v>
      </c>
      <c r="L121" s="195"/>
      <c r="M121" s="98" t="s">
        <v>1</v>
      </c>
      <c r="N121" s="99" t="s">
        <v>37</v>
      </c>
      <c r="O121" s="99" t="s">
        <v>109</v>
      </c>
      <c r="P121" s="99" t="s">
        <v>110</v>
      </c>
      <c r="Q121" s="99" t="s">
        <v>111</v>
      </c>
      <c r="R121" s="99" t="s">
        <v>112</v>
      </c>
      <c r="S121" s="99" t="s">
        <v>113</v>
      </c>
      <c r="T121" s="100" t="s">
        <v>114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115</v>
      </c>
      <c r="D122" s="38"/>
      <c r="E122" s="38"/>
      <c r="F122" s="38"/>
      <c r="G122" s="38"/>
      <c r="H122" s="38"/>
      <c r="I122" s="38"/>
      <c r="J122" s="196">
        <f>BK122</f>
        <v>0</v>
      </c>
      <c r="K122" s="38"/>
      <c r="L122" s="42"/>
      <c r="M122" s="101"/>
      <c r="N122" s="197"/>
      <c r="O122" s="102"/>
      <c r="P122" s="198">
        <f>P123+P285</f>
        <v>0</v>
      </c>
      <c r="Q122" s="102"/>
      <c r="R122" s="198">
        <f>R123+R285</f>
        <v>0</v>
      </c>
      <c r="S122" s="102"/>
      <c r="T122" s="199">
        <f>T123+T285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72</v>
      </c>
      <c r="AU122" s="15" t="s">
        <v>96</v>
      </c>
      <c r="BK122" s="200">
        <f>BK123+BK285</f>
        <v>0</v>
      </c>
    </row>
    <row r="123" s="12" customFormat="1" ht="25.92" customHeight="1">
      <c r="A123" s="12"/>
      <c r="B123" s="201"/>
      <c r="C123" s="202"/>
      <c r="D123" s="203" t="s">
        <v>72</v>
      </c>
      <c r="E123" s="204" t="s">
        <v>116</v>
      </c>
      <c r="F123" s="204" t="s">
        <v>117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P124+P190+P198+P237</f>
        <v>0</v>
      </c>
      <c r="Q123" s="209"/>
      <c r="R123" s="210">
        <f>R124+R190+R198+R237</f>
        <v>0</v>
      </c>
      <c r="S123" s="209"/>
      <c r="T123" s="211">
        <f>T124+T190+T198+T237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81</v>
      </c>
      <c r="AT123" s="213" t="s">
        <v>72</v>
      </c>
      <c r="AU123" s="213" t="s">
        <v>73</v>
      </c>
      <c r="AY123" s="212" t="s">
        <v>118</v>
      </c>
      <c r="BK123" s="214">
        <f>BK124+BK190+BK198+BK237</f>
        <v>0</v>
      </c>
    </row>
    <row r="124" s="12" customFormat="1" ht="22.8" customHeight="1">
      <c r="A124" s="12"/>
      <c r="B124" s="201"/>
      <c r="C124" s="202"/>
      <c r="D124" s="203" t="s">
        <v>72</v>
      </c>
      <c r="E124" s="215" t="s">
        <v>81</v>
      </c>
      <c r="F124" s="215" t="s">
        <v>119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SUM(P125:P189)</f>
        <v>0</v>
      </c>
      <c r="Q124" s="209"/>
      <c r="R124" s="210">
        <f>SUM(R125:R189)</f>
        <v>0</v>
      </c>
      <c r="S124" s="209"/>
      <c r="T124" s="211">
        <f>SUM(T125:T189)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81</v>
      </c>
      <c r="AT124" s="213" t="s">
        <v>72</v>
      </c>
      <c r="AU124" s="213" t="s">
        <v>81</v>
      </c>
      <c r="AY124" s="212" t="s">
        <v>118</v>
      </c>
      <c r="BK124" s="214">
        <f>SUM(BK125:BK189)</f>
        <v>0</v>
      </c>
    </row>
    <row r="125" s="2" customFormat="1" ht="16.5" customHeight="1">
      <c r="A125" s="36"/>
      <c r="B125" s="37"/>
      <c r="C125" s="217" t="s">
        <v>81</v>
      </c>
      <c r="D125" s="217" t="s">
        <v>120</v>
      </c>
      <c r="E125" s="218" t="s">
        <v>121</v>
      </c>
      <c r="F125" s="219" t="s">
        <v>122</v>
      </c>
      <c r="G125" s="220" t="s">
        <v>123</v>
      </c>
      <c r="H125" s="221">
        <v>699.20000000000005</v>
      </c>
      <c r="I125" s="222"/>
      <c r="J125" s="223">
        <f>ROUND(I125*H125,2)</f>
        <v>0</v>
      </c>
      <c r="K125" s="224"/>
      <c r="L125" s="42"/>
      <c r="M125" s="225" t="s">
        <v>1</v>
      </c>
      <c r="N125" s="226" t="s">
        <v>38</v>
      </c>
      <c r="O125" s="89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9" t="s">
        <v>124</v>
      </c>
      <c r="AT125" s="229" t="s">
        <v>120</v>
      </c>
      <c r="AU125" s="229" t="s">
        <v>83</v>
      </c>
      <c r="AY125" s="15" t="s">
        <v>118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5" t="s">
        <v>81</v>
      </c>
      <c r="BK125" s="230">
        <f>ROUND(I125*H125,2)</f>
        <v>0</v>
      </c>
      <c r="BL125" s="15" t="s">
        <v>124</v>
      </c>
      <c r="BM125" s="229" t="s">
        <v>125</v>
      </c>
    </row>
    <row r="126" s="2" customFormat="1">
      <c r="A126" s="36"/>
      <c r="B126" s="37"/>
      <c r="C126" s="38"/>
      <c r="D126" s="231" t="s">
        <v>126</v>
      </c>
      <c r="E126" s="38"/>
      <c r="F126" s="232" t="s">
        <v>122</v>
      </c>
      <c r="G126" s="38"/>
      <c r="H126" s="38"/>
      <c r="I126" s="233"/>
      <c r="J126" s="38"/>
      <c r="K126" s="38"/>
      <c r="L126" s="42"/>
      <c r="M126" s="234"/>
      <c r="N126" s="235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126</v>
      </c>
      <c r="AU126" s="15" t="s">
        <v>83</v>
      </c>
    </row>
    <row r="127" s="2" customFormat="1">
      <c r="A127" s="36"/>
      <c r="B127" s="37"/>
      <c r="C127" s="38"/>
      <c r="D127" s="231" t="s">
        <v>127</v>
      </c>
      <c r="E127" s="38"/>
      <c r="F127" s="236" t="s">
        <v>128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127</v>
      </c>
      <c r="AU127" s="15" t="s">
        <v>83</v>
      </c>
    </row>
    <row r="128" s="13" customFormat="1">
      <c r="A128" s="13"/>
      <c r="B128" s="237"/>
      <c r="C128" s="238"/>
      <c r="D128" s="231" t="s">
        <v>129</v>
      </c>
      <c r="E128" s="239" t="s">
        <v>1</v>
      </c>
      <c r="F128" s="240" t="s">
        <v>130</v>
      </c>
      <c r="G128" s="238"/>
      <c r="H128" s="241">
        <v>699.20000000000005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129</v>
      </c>
      <c r="AU128" s="247" t="s">
        <v>83</v>
      </c>
      <c r="AV128" s="13" t="s">
        <v>83</v>
      </c>
      <c r="AW128" s="13" t="s">
        <v>30</v>
      </c>
      <c r="AX128" s="13" t="s">
        <v>81</v>
      </c>
      <c r="AY128" s="247" t="s">
        <v>118</v>
      </c>
    </row>
    <row r="129" s="2" customFormat="1" ht="21.75" customHeight="1">
      <c r="A129" s="36"/>
      <c r="B129" s="37"/>
      <c r="C129" s="217" t="s">
        <v>83</v>
      </c>
      <c r="D129" s="217" t="s">
        <v>120</v>
      </c>
      <c r="E129" s="218" t="s">
        <v>131</v>
      </c>
      <c r="F129" s="219" t="s">
        <v>132</v>
      </c>
      <c r="G129" s="220" t="s">
        <v>133</v>
      </c>
      <c r="H129" s="221">
        <v>958.48000000000002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38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124</v>
      </c>
      <c r="AT129" s="229" t="s">
        <v>120</v>
      </c>
      <c r="AU129" s="229" t="s">
        <v>83</v>
      </c>
      <c r="AY129" s="15" t="s">
        <v>118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81</v>
      </c>
      <c r="BK129" s="230">
        <f>ROUND(I129*H129,2)</f>
        <v>0</v>
      </c>
      <c r="BL129" s="15" t="s">
        <v>124</v>
      </c>
      <c r="BM129" s="229" t="s">
        <v>134</v>
      </c>
    </row>
    <row r="130" s="2" customFormat="1">
      <c r="A130" s="36"/>
      <c r="B130" s="37"/>
      <c r="C130" s="38"/>
      <c r="D130" s="231" t="s">
        <v>126</v>
      </c>
      <c r="E130" s="38"/>
      <c r="F130" s="232" t="s">
        <v>135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126</v>
      </c>
      <c r="AU130" s="15" t="s">
        <v>83</v>
      </c>
    </row>
    <row r="131" s="2" customFormat="1">
      <c r="A131" s="36"/>
      <c r="B131" s="37"/>
      <c r="C131" s="38"/>
      <c r="D131" s="231" t="s">
        <v>127</v>
      </c>
      <c r="E131" s="38"/>
      <c r="F131" s="236" t="s">
        <v>136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127</v>
      </c>
      <c r="AU131" s="15" t="s">
        <v>83</v>
      </c>
    </row>
    <row r="132" s="13" customFormat="1">
      <c r="A132" s="13"/>
      <c r="B132" s="237"/>
      <c r="C132" s="238"/>
      <c r="D132" s="231" t="s">
        <v>129</v>
      </c>
      <c r="E132" s="239" t="s">
        <v>1</v>
      </c>
      <c r="F132" s="240" t="s">
        <v>137</v>
      </c>
      <c r="G132" s="238"/>
      <c r="H132" s="241">
        <v>514.13999999999999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129</v>
      </c>
      <c r="AU132" s="247" t="s">
        <v>83</v>
      </c>
      <c r="AV132" s="13" t="s">
        <v>83</v>
      </c>
      <c r="AW132" s="13" t="s">
        <v>30</v>
      </c>
      <c r="AX132" s="13" t="s">
        <v>73</v>
      </c>
      <c r="AY132" s="247" t="s">
        <v>118</v>
      </c>
    </row>
    <row r="133" s="13" customFormat="1">
      <c r="A133" s="13"/>
      <c r="B133" s="237"/>
      <c r="C133" s="238"/>
      <c r="D133" s="231" t="s">
        <v>129</v>
      </c>
      <c r="E133" s="239" t="s">
        <v>1</v>
      </c>
      <c r="F133" s="240" t="s">
        <v>138</v>
      </c>
      <c r="G133" s="238"/>
      <c r="H133" s="241">
        <v>163.59999999999999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129</v>
      </c>
      <c r="AU133" s="247" t="s">
        <v>83</v>
      </c>
      <c r="AV133" s="13" t="s">
        <v>83</v>
      </c>
      <c r="AW133" s="13" t="s">
        <v>30</v>
      </c>
      <c r="AX133" s="13" t="s">
        <v>73</v>
      </c>
      <c r="AY133" s="247" t="s">
        <v>118</v>
      </c>
    </row>
    <row r="134" s="13" customFormat="1">
      <c r="A134" s="13"/>
      <c r="B134" s="237"/>
      <c r="C134" s="238"/>
      <c r="D134" s="231" t="s">
        <v>129</v>
      </c>
      <c r="E134" s="239" t="s">
        <v>1</v>
      </c>
      <c r="F134" s="240" t="s">
        <v>139</v>
      </c>
      <c r="G134" s="238"/>
      <c r="H134" s="241">
        <v>266.69999999999999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129</v>
      </c>
      <c r="AU134" s="247" t="s">
        <v>83</v>
      </c>
      <c r="AV134" s="13" t="s">
        <v>83</v>
      </c>
      <c r="AW134" s="13" t="s">
        <v>30</v>
      </c>
      <c r="AX134" s="13" t="s">
        <v>73</v>
      </c>
      <c r="AY134" s="247" t="s">
        <v>118</v>
      </c>
    </row>
    <row r="135" s="13" customFormat="1">
      <c r="A135" s="13"/>
      <c r="B135" s="237"/>
      <c r="C135" s="238"/>
      <c r="D135" s="231" t="s">
        <v>129</v>
      </c>
      <c r="E135" s="239" t="s">
        <v>1</v>
      </c>
      <c r="F135" s="240" t="s">
        <v>140</v>
      </c>
      <c r="G135" s="238"/>
      <c r="H135" s="241">
        <v>14.039999999999999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129</v>
      </c>
      <c r="AU135" s="247" t="s">
        <v>83</v>
      </c>
      <c r="AV135" s="13" t="s">
        <v>83</v>
      </c>
      <c r="AW135" s="13" t="s">
        <v>30</v>
      </c>
      <c r="AX135" s="13" t="s">
        <v>73</v>
      </c>
      <c r="AY135" s="247" t="s">
        <v>118</v>
      </c>
    </row>
    <row r="136" s="2" customFormat="1" ht="21.75" customHeight="1">
      <c r="A136" s="36"/>
      <c r="B136" s="37"/>
      <c r="C136" s="217" t="s">
        <v>141</v>
      </c>
      <c r="D136" s="217" t="s">
        <v>120</v>
      </c>
      <c r="E136" s="218" t="s">
        <v>142</v>
      </c>
      <c r="F136" s="219" t="s">
        <v>132</v>
      </c>
      <c r="G136" s="220" t="s">
        <v>133</v>
      </c>
      <c r="H136" s="221">
        <v>411.83999999999998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124</v>
      </c>
      <c r="AT136" s="229" t="s">
        <v>120</v>
      </c>
      <c r="AU136" s="229" t="s">
        <v>83</v>
      </c>
      <c r="AY136" s="15" t="s">
        <v>118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124</v>
      </c>
      <c r="BM136" s="229" t="s">
        <v>143</v>
      </c>
    </row>
    <row r="137" s="2" customFormat="1">
      <c r="A137" s="36"/>
      <c r="B137" s="37"/>
      <c r="C137" s="38"/>
      <c r="D137" s="231" t="s">
        <v>126</v>
      </c>
      <c r="E137" s="38"/>
      <c r="F137" s="232" t="s">
        <v>144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126</v>
      </c>
      <c r="AU137" s="15" t="s">
        <v>83</v>
      </c>
    </row>
    <row r="138" s="2" customFormat="1">
      <c r="A138" s="36"/>
      <c r="B138" s="37"/>
      <c r="C138" s="38"/>
      <c r="D138" s="231" t="s">
        <v>127</v>
      </c>
      <c r="E138" s="38"/>
      <c r="F138" s="236" t="s">
        <v>136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127</v>
      </c>
      <c r="AU138" s="15" t="s">
        <v>83</v>
      </c>
    </row>
    <row r="139" s="13" customFormat="1">
      <c r="A139" s="13"/>
      <c r="B139" s="237"/>
      <c r="C139" s="238"/>
      <c r="D139" s="231" t="s">
        <v>129</v>
      </c>
      <c r="E139" s="239" t="s">
        <v>1</v>
      </c>
      <c r="F139" s="240" t="s">
        <v>145</v>
      </c>
      <c r="G139" s="238"/>
      <c r="H139" s="241">
        <v>245.40000000000001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129</v>
      </c>
      <c r="AU139" s="247" t="s">
        <v>83</v>
      </c>
      <c r="AV139" s="13" t="s">
        <v>83</v>
      </c>
      <c r="AW139" s="13" t="s">
        <v>30</v>
      </c>
      <c r="AX139" s="13" t="s">
        <v>73</v>
      </c>
      <c r="AY139" s="247" t="s">
        <v>118</v>
      </c>
    </row>
    <row r="140" s="13" customFormat="1">
      <c r="A140" s="13"/>
      <c r="B140" s="237"/>
      <c r="C140" s="238"/>
      <c r="D140" s="231" t="s">
        <v>129</v>
      </c>
      <c r="E140" s="239" t="s">
        <v>1</v>
      </c>
      <c r="F140" s="240" t="s">
        <v>146</v>
      </c>
      <c r="G140" s="238"/>
      <c r="H140" s="241">
        <v>152.40000000000001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129</v>
      </c>
      <c r="AU140" s="247" t="s">
        <v>83</v>
      </c>
      <c r="AV140" s="13" t="s">
        <v>83</v>
      </c>
      <c r="AW140" s="13" t="s">
        <v>30</v>
      </c>
      <c r="AX140" s="13" t="s">
        <v>73</v>
      </c>
      <c r="AY140" s="247" t="s">
        <v>118</v>
      </c>
    </row>
    <row r="141" s="13" customFormat="1">
      <c r="A141" s="13"/>
      <c r="B141" s="237"/>
      <c r="C141" s="238"/>
      <c r="D141" s="231" t="s">
        <v>129</v>
      </c>
      <c r="E141" s="239" t="s">
        <v>1</v>
      </c>
      <c r="F141" s="240" t="s">
        <v>140</v>
      </c>
      <c r="G141" s="238"/>
      <c r="H141" s="241">
        <v>14.039999999999999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129</v>
      </c>
      <c r="AU141" s="247" t="s">
        <v>83</v>
      </c>
      <c r="AV141" s="13" t="s">
        <v>83</v>
      </c>
      <c r="AW141" s="13" t="s">
        <v>30</v>
      </c>
      <c r="AX141" s="13" t="s">
        <v>73</v>
      </c>
      <c r="AY141" s="247" t="s">
        <v>118</v>
      </c>
    </row>
    <row r="142" s="2" customFormat="1" ht="21.75" customHeight="1">
      <c r="A142" s="36"/>
      <c r="B142" s="37"/>
      <c r="C142" s="217" t="s">
        <v>124</v>
      </c>
      <c r="D142" s="217" t="s">
        <v>120</v>
      </c>
      <c r="E142" s="218" t="s">
        <v>147</v>
      </c>
      <c r="F142" s="219" t="s">
        <v>148</v>
      </c>
      <c r="G142" s="220" t="s">
        <v>149</v>
      </c>
      <c r="H142" s="221">
        <v>33.5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38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124</v>
      </c>
      <c r="AT142" s="229" t="s">
        <v>120</v>
      </c>
      <c r="AU142" s="229" t="s">
        <v>83</v>
      </c>
      <c r="AY142" s="15" t="s">
        <v>118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81</v>
      </c>
      <c r="BK142" s="230">
        <f>ROUND(I142*H142,2)</f>
        <v>0</v>
      </c>
      <c r="BL142" s="15" t="s">
        <v>124</v>
      </c>
      <c r="BM142" s="229" t="s">
        <v>150</v>
      </c>
    </row>
    <row r="143" s="2" customFormat="1">
      <c r="A143" s="36"/>
      <c r="B143" s="37"/>
      <c r="C143" s="38"/>
      <c r="D143" s="231" t="s">
        <v>126</v>
      </c>
      <c r="E143" s="38"/>
      <c r="F143" s="232" t="s">
        <v>148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126</v>
      </c>
      <c r="AU143" s="15" t="s">
        <v>83</v>
      </c>
    </row>
    <row r="144" s="2" customFormat="1">
      <c r="A144" s="36"/>
      <c r="B144" s="37"/>
      <c r="C144" s="38"/>
      <c r="D144" s="231" t="s">
        <v>127</v>
      </c>
      <c r="E144" s="38"/>
      <c r="F144" s="236" t="s">
        <v>151</v>
      </c>
      <c r="G144" s="38"/>
      <c r="H144" s="38"/>
      <c r="I144" s="233"/>
      <c r="J144" s="38"/>
      <c r="K144" s="38"/>
      <c r="L144" s="42"/>
      <c r="M144" s="234"/>
      <c r="N144" s="235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127</v>
      </c>
      <c r="AU144" s="15" t="s">
        <v>83</v>
      </c>
    </row>
    <row r="145" s="13" customFormat="1">
      <c r="A145" s="13"/>
      <c r="B145" s="237"/>
      <c r="C145" s="238"/>
      <c r="D145" s="231" t="s">
        <v>129</v>
      </c>
      <c r="E145" s="239" t="s">
        <v>1</v>
      </c>
      <c r="F145" s="240" t="s">
        <v>152</v>
      </c>
      <c r="G145" s="238"/>
      <c r="H145" s="241">
        <v>33.5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129</v>
      </c>
      <c r="AU145" s="247" t="s">
        <v>83</v>
      </c>
      <c r="AV145" s="13" t="s">
        <v>83</v>
      </c>
      <c r="AW145" s="13" t="s">
        <v>30</v>
      </c>
      <c r="AX145" s="13" t="s">
        <v>81</v>
      </c>
      <c r="AY145" s="247" t="s">
        <v>118</v>
      </c>
    </row>
    <row r="146" s="2" customFormat="1" ht="21.75" customHeight="1">
      <c r="A146" s="36"/>
      <c r="B146" s="37"/>
      <c r="C146" s="217" t="s">
        <v>153</v>
      </c>
      <c r="D146" s="217" t="s">
        <v>120</v>
      </c>
      <c r="E146" s="218" t="s">
        <v>154</v>
      </c>
      <c r="F146" s="219" t="s">
        <v>155</v>
      </c>
      <c r="G146" s="220" t="s">
        <v>133</v>
      </c>
      <c r="H146" s="221">
        <v>1838.46</v>
      </c>
      <c r="I146" s="222"/>
      <c r="J146" s="223">
        <f>ROUND(I146*H146,2)</f>
        <v>0</v>
      </c>
      <c r="K146" s="224"/>
      <c r="L146" s="42"/>
      <c r="M146" s="225" t="s">
        <v>1</v>
      </c>
      <c r="N146" s="226" t="s">
        <v>38</v>
      </c>
      <c r="O146" s="89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9" t="s">
        <v>124</v>
      </c>
      <c r="AT146" s="229" t="s">
        <v>120</v>
      </c>
      <c r="AU146" s="229" t="s">
        <v>83</v>
      </c>
      <c r="AY146" s="15" t="s">
        <v>118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5" t="s">
        <v>81</v>
      </c>
      <c r="BK146" s="230">
        <f>ROUND(I146*H146,2)</f>
        <v>0</v>
      </c>
      <c r="BL146" s="15" t="s">
        <v>124</v>
      </c>
      <c r="BM146" s="229" t="s">
        <v>156</v>
      </c>
    </row>
    <row r="147" s="2" customFormat="1">
      <c r="A147" s="36"/>
      <c r="B147" s="37"/>
      <c r="C147" s="38"/>
      <c r="D147" s="231" t="s">
        <v>126</v>
      </c>
      <c r="E147" s="38"/>
      <c r="F147" s="232" t="s">
        <v>155</v>
      </c>
      <c r="G147" s="38"/>
      <c r="H147" s="38"/>
      <c r="I147" s="233"/>
      <c r="J147" s="38"/>
      <c r="K147" s="38"/>
      <c r="L147" s="42"/>
      <c r="M147" s="234"/>
      <c r="N147" s="235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126</v>
      </c>
      <c r="AU147" s="15" t="s">
        <v>83</v>
      </c>
    </row>
    <row r="148" s="2" customFormat="1">
      <c r="A148" s="36"/>
      <c r="B148" s="37"/>
      <c r="C148" s="38"/>
      <c r="D148" s="231" t="s">
        <v>127</v>
      </c>
      <c r="E148" s="38"/>
      <c r="F148" s="236" t="s">
        <v>157</v>
      </c>
      <c r="G148" s="38"/>
      <c r="H148" s="38"/>
      <c r="I148" s="233"/>
      <c r="J148" s="38"/>
      <c r="K148" s="38"/>
      <c r="L148" s="42"/>
      <c r="M148" s="234"/>
      <c r="N148" s="235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127</v>
      </c>
      <c r="AU148" s="15" t="s">
        <v>83</v>
      </c>
    </row>
    <row r="149" s="13" customFormat="1">
      <c r="A149" s="13"/>
      <c r="B149" s="237"/>
      <c r="C149" s="238"/>
      <c r="D149" s="231" t="s">
        <v>129</v>
      </c>
      <c r="E149" s="239" t="s">
        <v>1</v>
      </c>
      <c r="F149" s="240" t="s">
        <v>158</v>
      </c>
      <c r="G149" s="238"/>
      <c r="H149" s="241">
        <v>105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129</v>
      </c>
      <c r="AU149" s="247" t="s">
        <v>83</v>
      </c>
      <c r="AV149" s="13" t="s">
        <v>83</v>
      </c>
      <c r="AW149" s="13" t="s">
        <v>30</v>
      </c>
      <c r="AX149" s="13" t="s">
        <v>73</v>
      </c>
      <c r="AY149" s="247" t="s">
        <v>118</v>
      </c>
    </row>
    <row r="150" s="13" customFormat="1">
      <c r="A150" s="13"/>
      <c r="B150" s="237"/>
      <c r="C150" s="238"/>
      <c r="D150" s="231" t="s">
        <v>129</v>
      </c>
      <c r="E150" s="239" t="s">
        <v>1</v>
      </c>
      <c r="F150" s="240" t="s">
        <v>159</v>
      </c>
      <c r="G150" s="238"/>
      <c r="H150" s="241">
        <v>1484.9100000000001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129</v>
      </c>
      <c r="AU150" s="247" t="s">
        <v>83</v>
      </c>
      <c r="AV150" s="13" t="s">
        <v>83</v>
      </c>
      <c r="AW150" s="13" t="s">
        <v>30</v>
      </c>
      <c r="AX150" s="13" t="s">
        <v>73</v>
      </c>
      <c r="AY150" s="247" t="s">
        <v>118</v>
      </c>
    </row>
    <row r="151" s="13" customFormat="1">
      <c r="A151" s="13"/>
      <c r="B151" s="237"/>
      <c r="C151" s="238"/>
      <c r="D151" s="231" t="s">
        <v>129</v>
      </c>
      <c r="E151" s="239" t="s">
        <v>1</v>
      </c>
      <c r="F151" s="240" t="s">
        <v>160</v>
      </c>
      <c r="G151" s="238"/>
      <c r="H151" s="241">
        <v>248.55000000000001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129</v>
      </c>
      <c r="AU151" s="247" t="s">
        <v>83</v>
      </c>
      <c r="AV151" s="13" t="s">
        <v>83</v>
      </c>
      <c r="AW151" s="13" t="s">
        <v>30</v>
      </c>
      <c r="AX151" s="13" t="s">
        <v>73</v>
      </c>
      <c r="AY151" s="247" t="s">
        <v>118</v>
      </c>
    </row>
    <row r="152" s="2" customFormat="1" ht="16.5" customHeight="1">
      <c r="A152" s="36"/>
      <c r="B152" s="37"/>
      <c r="C152" s="217" t="s">
        <v>161</v>
      </c>
      <c r="D152" s="217" t="s">
        <v>120</v>
      </c>
      <c r="E152" s="218" t="s">
        <v>162</v>
      </c>
      <c r="F152" s="219" t="s">
        <v>163</v>
      </c>
      <c r="G152" s="220" t="s">
        <v>133</v>
      </c>
      <c r="H152" s="221">
        <v>3538.0799999999999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38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124</v>
      </c>
      <c r="AT152" s="229" t="s">
        <v>120</v>
      </c>
      <c r="AU152" s="229" t="s">
        <v>83</v>
      </c>
      <c r="AY152" s="15" t="s">
        <v>118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124</v>
      </c>
      <c r="BM152" s="229" t="s">
        <v>164</v>
      </c>
    </row>
    <row r="153" s="2" customFormat="1">
      <c r="A153" s="36"/>
      <c r="B153" s="37"/>
      <c r="C153" s="38"/>
      <c r="D153" s="231" t="s">
        <v>126</v>
      </c>
      <c r="E153" s="38"/>
      <c r="F153" s="232" t="s">
        <v>165</v>
      </c>
      <c r="G153" s="38"/>
      <c r="H153" s="38"/>
      <c r="I153" s="233"/>
      <c r="J153" s="38"/>
      <c r="K153" s="38"/>
      <c r="L153" s="42"/>
      <c r="M153" s="234"/>
      <c r="N153" s="235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126</v>
      </c>
      <c r="AU153" s="15" t="s">
        <v>83</v>
      </c>
    </row>
    <row r="154" s="2" customFormat="1">
      <c r="A154" s="36"/>
      <c r="B154" s="37"/>
      <c r="C154" s="38"/>
      <c r="D154" s="231" t="s">
        <v>127</v>
      </c>
      <c r="E154" s="38"/>
      <c r="F154" s="236" t="s">
        <v>166</v>
      </c>
      <c r="G154" s="38"/>
      <c r="H154" s="38"/>
      <c r="I154" s="233"/>
      <c r="J154" s="38"/>
      <c r="K154" s="38"/>
      <c r="L154" s="42"/>
      <c r="M154" s="234"/>
      <c r="N154" s="235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127</v>
      </c>
      <c r="AU154" s="15" t="s">
        <v>83</v>
      </c>
    </row>
    <row r="155" s="13" customFormat="1">
      <c r="A155" s="13"/>
      <c r="B155" s="237"/>
      <c r="C155" s="238"/>
      <c r="D155" s="231" t="s">
        <v>129</v>
      </c>
      <c r="E155" s="239" t="s">
        <v>1</v>
      </c>
      <c r="F155" s="240" t="s">
        <v>167</v>
      </c>
      <c r="G155" s="238"/>
      <c r="H155" s="241">
        <v>1915.6800000000001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129</v>
      </c>
      <c r="AU155" s="247" t="s">
        <v>83</v>
      </c>
      <c r="AV155" s="13" t="s">
        <v>83</v>
      </c>
      <c r="AW155" s="13" t="s">
        <v>30</v>
      </c>
      <c r="AX155" s="13" t="s">
        <v>73</v>
      </c>
      <c r="AY155" s="247" t="s">
        <v>118</v>
      </c>
    </row>
    <row r="156" s="13" customFormat="1">
      <c r="A156" s="13"/>
      <c r="B156" s="237"/>
      <c r="C156" s="238"/>
      <c r="D156" s="231" t="s">
        <v>129</v>
      </c>
      <c r="E156" s="239" t="s">
        <v>1</v>
      </c>
      <c r="F156" s="240" t="s">
        <v>168</v>
      </c>
      <c r="G156" s="238"/>
      <c r="H156" s="241">
        <v>1622.4000000000001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129</v>
      </c>
      <c r="AU156" s="247" t="s">
        <v>83</v>
      </c>
      <c r="AV156" s="13" t="s">
        <v>83</v>
      </c>
      <c r="AW156" s="13" t="s">
        <v>30</v>
      </c>
      <c r="AX156" s="13" t="s">
        <v>73</v>
      </c>
      <c r="AY156" s="247" t="s">
        <v>118</v>
      </c>
    </row>
    <row r="157" s="2" customFormat="1" ht="21.75" customHeight="1">
      <c r="A157" s="36"/>
      <c r="B157" s="37"/>
      <c r="C157" s="217" t="s">
        <v>169</v>
      </c>
      <c r="D157" s="217" t="s">
        <v>120</v>
      </c>
      <c r="E157" s="218" t="s">
        <v>170</v>
      </c>
      <c r="F157" s="219" t="s">
        <v>171</v>
      </c>
      <c r="G157" s="220" t="s">
        <v>133</v>
      </c>
      <c r="H157" s="221">
        <v>7227.7619999999997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38</v>
      </c>
      <c r="O157" s="89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124</v>
      </c>
      <c r="AT157" s="229" t="s">
        <v>120</v>
      </c>
      <c r="AU157" s="229" t="s">
        <v>83</v>
      </c>
      <c r="AY157" s="15" t="s">
        <v>118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81</v>
      </c>
      <c r="BK157" s="230">
        <f>ROUND(I157*H157,2)</f>
        <v>0</v>
      </c>
      <c r="BL157" s="15" t="s">
        <v>124</v>
      </c>
      <c r="BM157" s="229" t="s">
        <v>172</v>
      </c>
    </row>
    <row r="158" s="2" customFormat="1">
      <c r="A158" s="36"/>
      <c r="B158" s="37"/>
      <c r="C158" s="38"/>
      <c r="D158" s="231" t="s">
        <v>126</v>
      </c>
      <c r="E158" s="38"/>
      <c r="F158" s="232" t="s">
        <v>173</v>
      </c>
      <c r="G158" s="38"/>
      <c r="H158" s="38"/>
      <c r="I158" s="233"/>
      <c r="J158" s="38"/>
      <c r="K158" s="38"/>
      <c r="L158" s="42"/>
      <c r="M158" s="234"/>
      <c r="N158" s="23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126</v>
      </c>
      <c r="AU158" s="15" t="s">
        <v>83</v>
      </c>
    </row>
    <row r="159" s="2" customFormat="1">
      <c r="A159" s="36"/>
      <c r="B159" s="37"/>
      <c r="C159" s="38"/>
      <c r="D159" s="231" t="s">
        <v>127</v>
      </c>
      <c r="E159" s="38"/>
      <c r="F159" s="236" t="s">
        <v>166</v>
      </c>
      <c r="G159" s="38"/>
      <c r="H159" s="38"/>
      <c r="I159" s="233"/>
      <c r="J159" s="38"/>
      <c r="K159" s="38"/>
      <c r="L159" s="42"/>
      <c r="M159" s="234"/>
      <c r="N159" s="235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127</v>
      </c>
      <c r="AU159" s="15" t="s">
        <v>83</v>
      </c>
    </row>
    <row r="160" s="13" customFormat="1">
      <c r="A160" s="13"/>
      <c r="B160" s="237"/>
      <c r="C160" s="238"/>
      <c r="D160" s="231" t="s">
        <v>129</v>
      </c>
      <c r="E160" s="239" t="s">
        <v>1</v>
      </c>
      <c r="F160" s="240" t="s">
        <v>174</v>
      </c>
      <c r="G160" s="238"/>
      <c r="H160" s="241">
        <v>2474.8499999999999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129</v>
      </c>
      <c r="AU160" s="247" t="s">
        <v>83</v>
      </c>
      <c r="AV160" s="13" t="s">
        <v>83</v>
      </c>
      <c r="AW160" s="13" t="s">
        <v>30</v>
      </c>
      <c r="AX160" s="13" t="s">
        <v>73</v>
      </c>
      <c r="AY160" s="247" t="s">
        <v>118</v>
      </c>
    </row>
    <row r="161" s="13" customFormat="1">
      <c r="A161" s="13"/>
      <c r="B161" s="237"/>
      <c r="C161" s="238"/>
      <c r="D161" s="231" t="s">
        <v>129</v>
      </c>
      <c r="E161" s="239" t="s">
        <v>1</v>
      </c>
      <c r="F161" s="240" t="s">
        <v>175</v>
      </c>
      <c r="G161" s="238"/>
      <c r="H161" s="241">
        <v>1006.632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129</v>
      </c>
      <c r="AU161" s="247" t="s">
        <v>83</v>
      </c>
      <c r="AV161" s="13" t="s">
        <v>83</v>
      </c>
      <c r="AW161" s="13" t="s">
        <v>30</v>
      </c>
      <c r="AX161" s="13" t="s">
        <v>73</v>
      </c>
      <c r="AY161" s="247" t="s">
        <v>118</v>
      </c>
    </row>
    <row r="162" s="13" customFormat="1">
      <c r="A162" s="13"/>
      <c r="B162" s="237"/>
      <c r="C162" s="238"/>
      <c r="D162" s="231" t="s">
        <v>129</v>
      </c>
      <c r="E162" s="239" t="s">
        <v>1</v>
      </c>
      <c r="F162" s="240" t="s">
        <v>176</v>
      </c>
      <c r="G162" s="238"/>
      <c r="H162" s="241">
        <v>1963.2000000000001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129</v>
      </c>
      <c r="AU162" s="247" t="s">
        <v>83</v>
      </c>
      <c r="AV162" s="13" t="s">
        <v>83</v>
      </c>
      <c r="AW162" s="13" t="s">
        <v>30</v>
      </c>
      <c r="AX162" s="13" t="s">
        <v>73</v>
      </c>
      <c r="AY162" s="247" t="s">
        <v>118</v>
      </c>
    </row>
    <row r="163" s="13" customFormat="1">
      <c r="A163" s="13"/>
      <c r="B163" s="237"/>
      <c r="C163" s="238"/>
      <c r="D163" s="231" t="s">
        <v>129</v>
      </c>
      <c r="E163" s="239" t="s">
        <v>1</v>
      </c>
      <c r="F163" s="240" t="s">
        <v>177</v>
      </c>
      <c r="G163" s="238"/>
      <c r="H163" s="241">
        <v>1783.0799999999999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129</v>
      </c>
      <c r="AU163" s="247" t="s">
        <v>83</v>
      </c>
      <c r="AV163" s="13" t="s">
        <v>83</v>
      </c>
      <c r="AW163" s="13" t="s">
        <v>30</v>
      </c>
      <c r="AX163" s="13" t="s">
        <v>73</v>
      </c>
      <c r="AY163" s="247" t="s">
        <v>118</v>
      </c>
    </row>
    <row r="164" s="2" customFormat="1" ht="16.5" customHeight="1">
      <c r="A164" s="36"/>
      <c r="B164" s="37"/>
      <c r="C164" s="217" t="s">
        <v>178</v>
      </c>
      <c r="D164" s="217" t="s">
        <v>120</v>
      </c>
      <c r="E164" s="218" t="s">
        <v>179</v>
      </c>
      <c r="F164" s="219" t="s">
        <v>180</v>
      </c>
      <c r="G164" s="220" t="s">
        <v>123</v>
      </c>
      <c r="H164" s="221">
        <v>1657</v>
      </c>
      <c r="I164" s="222"/>
      <c r="J164" s="223">
        <f>ROUND(I164*H164,2)</f>
        <v>0</v>
      </c>
      <c r="K164" s="224"/>
      <c r="L164" s="42"/>
      <c r="M164" s="225" t="s">
        <v>1</v>
      </c>
      <c r="N164" s="226" t="s">
        <v>38</v>
      </c>
      <c r="O164" s="89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9" t="s">
        <v>124</v>
      </c>
      <c r="AT164" s="229" t="s">
        <v>120</v>
      </c>
      <c r="AU164" s="229" t="s">
        <v>83</v>
      </c>
      <c r="AY164" s="15" t="s">
        <v>118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81</v>
      </c>
      <c r="BK164" s="230">
        <f>ROUND(I164*H164,2)</f>
        <v>0</v>
      </c>
      <c r="BL164" s="15" t="s">
        <v>124</v>
      </c>
      <c r="BM164" s="229" t="s">
        <v>181</v>
      </c>
    </row>
    <row r="165" s="2" customFormat="1">
      <c r="A165" s="36"/>
      <c r="B165" s="37"/>
      <c r="C165" s="38"/>
      <c r="D165" s="231" t="s">
        <v>126</v>
      </c>
      <c r="E165" s="38"/>
      <c r="F165" s="232" t="s">
        <v>182</v>
      </c>
      <c r="G165" s="38"/>
      <c r="H165" s="38"/>
      <c r="I165" s="233"/>
      <c r="J165" s="38"/>
      <c r="K165" s="38"/>
      <c r="L165" s="42"/>
      <c r="M165" s="234"/>
      <c r="N165" s="235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126</v>
      </c>
      <c r="AU165" s="15" t="s">
        <v>83</v>
      </c>
    </row>
    <row r="166" s="2" customFormat="1">
      <c r="A166" s="36"/>
      <c r="B166" s="37"/>
      <c r="C166" s="38"/>
      <c r="D166" s="231" t="s">
        <v>127</v>
      </c>
      <c r="E166" s="38"/>
      <c r="F166" s="236" t="s">
        <v>183</v>
      </c>
      <c r="G166" s="38"/>
      <c r="H166" s="38"/>
      <c r="I166" s="233"/>
      <c r="J166" s="38"/>
      <c r="K166" s="38"/>
      <c r="L166" s="42"/>
      <c r="M166" s="234"/>
      <c r="N166" s="235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127</v>
      </c>
      <c r="AU166" s="15" t="s">
        <v>83</v>
      </c>
    </row>
    <row r="167" s="13" customFormat="1">
      <c r="A167" s="13"/>
      <c r="B167" s="237"/>
      <c r="C167" s="238"/>
      <c r="D167" s="231" t="s">
        <v>129</v>
      </c>
      <c r="E167" s="239" t="s">
        <v>1</v>
      </c>
      <c r="F167" s="240" t="s">
        <v>184</v>
      </c>
      <c r="G167" s="238"/>
      <c r="H167" s="241">
        <v>1657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129</v>
      </c>
      <c r="AU167" s="247" t="s">
        <v>83</v>
      </c>
      <c r="AV167" s="13" t="s">
        <v>83</v>
      </c>
      <c r="AW167" s="13" t="s">
        <v>30</v>
      </c>
      <c r="AX167" s="13" t="s">
        <v>81</v>
      </c>
      <c r="AY167" s="247" t="s">
        <v>118</v>
      </c>
    </row>
    <row r="168" s="2" customFormat="1" ht="16.5" customHeight="1">
      <c r="A168" s="36"/>
      <c r="B168" s="37"/>
      <c r="C168" s="217" t="s">
        <v>185</v>
      </c>
      <c r="D168" s="217" t="s">
        <v>120</v>
      </c>
      <c r="E168" s="218" t="s">
        <v>186</v>
      </c>
      <c r="F168" s="219" t="s">
        <v>187</v>
      </c>
      <c r="G168" s="220" t="s">
        <v>149</v>
      </c>
      <c r="H168" s="221">
        <v>3092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38</v>
      </c>
      <c r="O168" s="89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124</v>
      </c>
      <c r="AT168" s="229" t="s">
        <v>120</v>
      </c>
      <c r="AU168" s="229" t="s">
        <v>83</v>
      </c>
      <c r="AY168" s="15" t="s">
        <v>118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81</v>
      </c>
      <c r="BK168" s="230">
        <f>ROUND(I168*H168,2)</f>
        <v>0</v>
      </c>
      <c r="BL168" s="15" t="s">
        <v>124</v>
      </c>
      <c r="BM168" s="229" t="s">
        <v>188</v>
      </c>
    </row>
    <row r="169" s="2" customFormat="1">
      <c r="A169" s="36"/>
      <c r="B169" s="37"/>
      <c r="C169" s="38"/>
      <c r="D169" s="231" t="s">
        <v>126</v>
      </c>
      <c r="E169" s="38"/>
      <c r="F169" s="232" t="s">
        <v>187</v>
      </c>
      <c r="G169" s="38"/>
      <c r="H169" s="38"/>
      <c r="I169" s="233"/>
      <c r="J169" s="38"/>
      <c r="K169" s="38"/>
      <c r="L169" s="42"/>
      <c r="M169" s="234"/>
      <c r="N169" s="235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126</v>
      </c>
      <c r="AU169" s="15" t="s">
        <v>83</v>
      </c>
    </row>
    <row r="170" s="2" customFormat="1">
      <c r="A170" s="36"/>
      <c r="B170" s="37"/>
      <c r="C170" s="38"/>
      <c r="D170" s="231" t="s">
        <v>127</v>
      </c>
      <c r="E170" s="38"/>
      <c r="F170" s="236" t="s">
        <v>183</v>
      </c>
      <c r="G170" s="38"/>
      <c r="H170" s="38"/>
      <c r="I170" s="233"/>
      <c r="J170" s="38"/>
      <c r="K170" s="38"/>
      <c r="L170" s="42"/>
      <c r="M170" s="234"/>
      <c r="N170" s="235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127</v>
      </c>
      <c r="AU170" s="15" t="s">
        <v>83</v>
      </c>
    </row>
    <row r="171" s="13" customFormat="1">
      <c r="A171" s="13"/>
      <c r="B171" s="237"/>
      <c r="C171" s="238"/>
      <c r="D171" s="231" t="s">
        <v>129</v>
      </c>
      <c r="E171" s="239" t="s">
        <v>1</v>
      </c>
      <c r="F171" s="240" t="s">
        <v>189</v>
      </c>
      <c r="G171" s="238"/>
      <c r="H171" s="241">
        <v>3092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129</v>
      </c>
      <c r="AU171" s="247" t="s">
        <v>83</v>
      </c>
      <c r="AV171" s="13" t="s">
        <v>83</v>
      </c>
      <c r="AW171" s="13" t="s">
        <v>30</v>
      </c>
      <c r="AX171" s="13" t="s">
        <v>81</v>
      </c>
      <c r="AY171" s="247" t="s">
        <v>118</v>
      </c>
    </row>
    <row r="172" s="2" customFormat="1" ht="21.75" customHeight="1">
      <c r="A172" s="36"/>
      <c r="B172" s="37"/>
      <c r="C172" s="217" t="s">
        <v>190</v>
      </c>
      <c r="D172" s="217" t="s">
        <v>120</v>
      </c>
      <c r="E172" s="218" t="s">
        <v>191</v>
      </c>
      <c r="F172" s="219" t="s">
        <v>192</v>
      </c>
      <c r="G172" s="220" t="s">
        <v>133</v>
      </c>
      <c r="H172" s="221">
        <v>874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38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124</v>
      </c>
      <c r="AT172" s="229" t="s">
        <v>120</v>
      </c>
      <c r="AU172" s="229" t="s">
        <v>83</v>
      </c>
      <c r="AY172" s="15" t="s">
        <v>118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124</v>
      </c>
      <c r="BM172" s="229" t="s">
        <v>193</v>
      </c>
    </row>
    <row r="173" s="2" customFormat="1">
      <c r="A173" s="36"/>
      <c r="B173" s="37"/>
      <c r="C173" s="38"/>
      <c r="D173" s="231" t="s">
        <v>126</v>
      </c>
      <c r="E173" s="38"/>
      <c r="F173" s="232" t="s">
        <v>192</v>
      </c>
      <c r="G173" s="38"/>
      <c r="H173" s="38"/>
      <c r="I173" s="233"/>
      <c r="J173" s="38"/>
      <c r="K173" s="38"/>
      <c r="L173" s="42"/>
      <c r="M173" s="234"/>
      <c r="N173" s="235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126</v>
      </c>
      <c r="AU173" s="15" t="s">
        <v>83</v>
      </c>
    </row>
    <row r="174" s="2" customFormat="1">
      <c r="A174" s="36"/>
      <c r="B174" s="37"/>
      <c r="C174" s="38"/>
      <c r="D174" s="231" t="s">
        <v>127</v>
      </c>
      <c r="E174" s="38"/>
      <c r="F174" s="236" t="s">
        <v>194</v>
      </c>
      <c r="G174" s="38"/>
      <c r="H174" s="38"/>
      <c r="I174" s="233"/>
      <c r="J174" s="38"/>
      <c r="K174" s="38"/>
      <c r="L174" s="42"/>
      <c r="M174" s="234"/>
      <c r="N174" s="23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127</v>
      </c>
      <c r="AU174" s="15" t="s">
        <v>83</v>
      </c>
    </row>
    <row r="175" s="13" customFormat="1">
      <c r="A175" s="13"/>
      <c r="B175" s="237"/>
      <c r="C175" s="238"/>
      <c r="D175" s="231" t="s">
        <v>129</v>
      </c>
      <c r="E175" s="239" t="s">
        <v>1</v>
      </c>
      <c r="F175" s="240" t="s">
        <v>195</v>
      </c>
      <c r="G175" s="238"/>
      <c r="H175" s="241">
        <v>874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129</v>
      </c>
      <c r="AU175" s="247" t="s">
        <v>83</v>
      </c>
      <c r="AV175" s="13" t="s">
        <v>83</v>
      </c>
      <c r="AW175" s="13" t="s">
        <v>30</v>
      </c>
      <c r="AX175" s="13" t="s">
        <v>81</v>
      </c>
      <c r="AY175" s="247" t="s">
        <v>118</v>
      </c>
    </row>
    <row r="176" s="2" customFormat="1" ht="21.75" customHeight="1">
      <c r="A176" s="36"/>
      <c r="B176" s="37"/>
      <c r="C176" s="217" t="s">
        <v>196</v>
      </c>
      <c r="D176" s="217" t="s">
        <v>120</v>
      </c>
      <c r="E176" s="218" t="s">
        <v>197</v>
      </c>
      <c r="F176" s="219" t="s">
        <v>198</v>
      </c>
      <c r="G176" s="220" t="s">
        <v>133</v>
      </c>
      <c r="H176" s="221">
        <v>49</v>
      </c>
      <c r="I176" s="222"/>
      <c r="J176" s="223">
        <f>ROUND(I176*H176,2)</f>
        <v>0</v>
      </c>
      <c r="K176" s="224"/>
      <c r="L176" s="42"/>
      <c r="M176" s="225" t="s">
        <v>1</v>
      </c>
      <c r="N176" s="226" t="s">
        <v>38</v>
      </c>
      <c r="O176" s="89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9" t="s">
        <v>124</v>
      </c>
      <c r="AT176" s="229" t="s">
        <v>120</v>
      </c>
      <c r="AU176" s="229" t="s">
        <v>83</v>
      </c>
      <c r="AY176" s="15" t="s">
        <v>118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81</v>
      </c>
      <c r="BK176" s="230">
        <f>ROUND(I176*H176,2)</f>
        <v>0</v>
      </c>
      <c r="BL176" s="15" t="s">
        <v>124</v>
      </c>
      <c r="BM176" s="229" t="s">
        <v>199</v>
      </c>
    </row>
    <row r="177" s="2" customFormat="1">
      <c r="A177" s="36"/>
      <c r="B177" s="37"/>
      <c r="C177" s="38"/>
      <c r="D177" s="231" t="s">
        <v>126</v>
      </c>
      <c r="E177" s="38"/>
      <c r="F177" s="232" t="s">
        <v>198</v>
      </c>
      <c r="G177" s="38"/>
      <c r="H177" s="38"/>
      <c r="I177" s="233"/>
      <c r="J177" s="38"/>
      <c r="K177" s="38"/>
      <c r="L177" s="42"/>
      <c r="M177" s="234"/>
      <c r="N177" s="235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126</v>
      </c>
      <c r="AU177" s="15" t="s">
        <v>83</v>
      </c>
    </row>
    <row r="178" s="2" customFormat="1">
      <c r="A178" s="36"/>
      <c r="B178" s="37"/>
      <c r="C178" s="38"/>
      <c r="D178" s="231" t="s">
        <v>127</v>
      </c>
      <c r="E178" s="38"/>
      <c r="F178" s="236" t="s">
        <v>200</v>
      </c>
      <c r="G178" s="38"/>
      <c r="H178" s="38"/>
      <c r="I178" s="233"/>
      <c r="J178" s="38"/>
      <c r="K178" s="38"/>
      <c r="L178" s="42"/>
      <c r="M178" s="234"/>
      <c r="N178" s="235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127</v>
      </c>
      <c r="AU178" s="15" t="s">
        <v>83</v>
      </c>
    </row>
    <row r="179" s="13" customFormat="1">
      <c r="A179" s="13"/>
      <c r="B179" s="237"/>
      <c r="C179" s="238"/>
      <c r="D179" s="231" t="s">
        <v>129</v>
      </c>
      <c r="E179" s="239" t="s">
        <v>1</v>
      </c>
      <c r="F179" s="240" t="s">
        <v>201</v>
      </c>
      <c r="G179" s="238"/>
      <c r="H179" s="241">
        <v>49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129</v>
      </c>
      <c r="AU179" s="247" t="s">
        <v>83</v>
      </c>
      <c r="AV179" s="13" t="s">
        <v>83</v>
      </c>
      <c r="AW179" s="13" t="s">
        <v>30</v>
      </c>
      <c r="AX179" s="13" t="s">
        <v>73</v>
      </c>
      <c r="AY179" s="247" t="s">
        <v>118</v>
      </c>
    </row>
    <row r="180" s="2" customFormat="1" ht="21.75" customHeight="1">
      <c r="A180" s="36"/>
      <c r="B180" s="37"/>
      <c r="C180" s="217" t="s">
        <v>202</v>
      </c>
      <c r="D180" s="217" t="s">
        <v>120</v>
      </c>
      <c r="E180" s="218" t="s">
        <v>203</v>
      </c>
      <c r="F180" s="219" t="s">
        <v>204</v>
      </c>
      <c r="G180" s="220" t="s">
        <v>123</v>
      </c>
      <c r="H180" s="221">
        <v>10599.4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38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124</v>
      </c>
      <c r="AT180" s="229" t="s">
        <v>120</v>
      </c>
      <c r="AU180" s="229" t="s">
        <v>83</v>
      </c>
      <c r="AY180" s="15" t="s">
        <v>118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81</v>
      </c>
      <c r="BK180" s="230">
        <f>ROUND(I180*H180,2)</f>
        <v>0</v>
      </c>
      <c r="BL180" s="15" t="s">
        <v>124</v>
      </c>
      <c r="BM180" s="229" t="s">
        <v>205</v>
      </c>
    </row>
    <row r="181" s="2" customFormat="1">
      <c r="A181" s="36"/>
      <c r="B181" s="37"/>
      <c r="C181" s="38"/>
      <c r="D181" s="231" t="s">
        <v>126</v>
      </c>
      <c r="E181" s="38"/>
      <c r="F181" s="232" t="s">
        <v>204</v>
      </c>
      <c r="G181" s="38"/>
      <c r="H181" s="38"/>
      <c r="I181" s="233"/>
      <c r="J181" s="38"/>
      <c r="K181" s="38"/>
      <c r="L181" s="42"/>
      <c r="M181" s="234"/>
      <c r="N181" s="235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126</v>
      </c>
      <c r="AU181" s="15" t="s">
        <v>83</v>
      </c>
    </row>
    <row r="182" s="2" customFormat="1">
      <c r="A182" s="36"/>
      <c r="B182" s="37"/>
      <c r="C182" s="38"/>
      <c r="D182" s="231" t="s">
        <v>127</v>
      </c>
      <c r="E182" s="38"/>
      <c r="F182" s="236" t="s">
        <v>206</v>
      </c>
      <c r="G182" s="38"/>
      <c r="H182" s="38"/>
      <c r="I182" s="233"/>
      <c r="J182" s="38"/>
      <c r="K182" s="38"/>
      <c r="L182" s="42"/>
      <c r="M182" s="234"/>
      <c r="N182" s="235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127</v>
      </c>
      <c r="AU182" s="15" t="s">
        <v>83</v>
      </c>
    </row>
    <row r="183" s="13" customFormat="1">
      <c r="A183" s="13"/>
      <c r="B183" s="237"/>
      <c r="C183" s="238"/>
      <c r="D183" s="231" t="s">
        <v>129</v>
      </c>
      <c r="E183" s="239" t="s">
        <v>1</v>
      </c>
      <c r="F183" s="240" t="s">
        <v>207</v>
      </c>
      <c r="G183" s="238"/>
      <c r="H183" s="241">
        <v>9899.3999999999996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129</v>
      </c>
      <c r="AU183" s="247" t="s">
        <v>83</v>
      </c>
      <c r="AV183" s="13" t="s">
        <v>83</v>
      </c>
      <c r="AW183" s="13" t="s">
        <v>30</v>
      </c>
      <c r="AX183" s="13" t="s">
        <v>73</v>
      </c>
      <c r="AY183" s="247" t="s">
        <v>118</v>
      </c>
    </row>
    <row r="184" s="13" customFormat="1">
      <c r="A184" s="13"/>
      <c r="B184" s="237"/>
      <c r="C184" s="238"/>
      <c r="D184" s="231" t="s">
        <v>129</v>
      </c>
      <c r="E184" s="239" t="s">
        <v>1</v>
      </c>
      <c r="F184" s="240" t="s">
        <v>208</v>
      </c>
      <c r="G184" s="238"/>
      <c r="H184" s="241">
        <v>700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129</v>
      </c>
      <c r="AU184" s="247" t="s">
        <v>83</v>
      </c>
      <c r="AV184" s="13" t="s">
        <v>83</v>
      </c>
      <c r="AW184" s="13" t="s">
        <v>30</v>
      </c>
      <c r="AX184" s="13" t="s">
        <v>73</v>
      </c>
      <c r="AY184" s="247" t="s">
        <v>118</v>
      </c>
    </row>
    <row r="185" s="2" customFormat="1" ht="21.75" customHeight="1">
      <c r="A185" s="36"/>
      <c r="B185" s="37"/>
      <c r="C185" s="217" t="s">
        <v>209</v>
      </c>
      <c r="D185" s="217" t="s">
        <v>120</v>
      </c>
      <c r="E185" s="218" t="s">
        <v>210</v>
      </c>
      <c r="F185" s="219" t="s">
        <v>211</v>
      </c>
      <c r="G185" s="220" t="s">
        <v>123</v>
      </c>
      <c r="H185" s="221">
        <v>10599.4</v>
      </c>
      <c r="I185" s="222"/>
      <c r="J185" s="223">
        <f>ROUND(I185*H185,2)</f>
        <v>0</v>
      </c>
      <c r="K185" s="224"/>
      <c r="L185" s="42"/>
      <c r="M185" s="225" t="s">
        <v>1</v>
      </c>
      <c r="N185" s="226" t="s">
        <v>38</v>
      </c>
      <c r="O185" s="89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9" t="s">
        <v>124</v>
      </c>
      <c r="AT185" s="229" t="s">
        <v>120</v>
      </c>
      <c r="AU185" s="229" t="s">
        <v>83</v>
      </c>
      <c r="AY185" s="15" t="s">
        <v>118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124</v>
      </c>
      <c r="BM185" s="229" t="s">
        <v>212</v>
      </c>
    </row>
    <row r="186" s="2" customFormat="1">
      <c r="A186" s="36"/>
      <c r="B186" s="37"/>
      <c r="C186" s="38"/>
      <c r="D186" s="231" t="s">
        <v>126</v>
      </c>
      <c r="E186" s="38"/>
      <c r="F186" s="232" t="s">
        <v>211</v>
      </c>
      <c r="G186" s="38"/>
      <c r="H186" s="38"/>
      <c r="I186" s="233"/>
      <c r="J186" s="38"/>
      <c r="K186" s="38"/>
      <c r="L186" s="42"/>
      <c r="M186" s="234"/>
      <c r="N186" s="235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126</v>
      </c>
      <c r="AU186" s="15" t="s">
        <v>83</v>
      </c>
    </row>
    <row r="187" s="2" customFormat="1">
      <c r="A187" s="36"/>
      <c r="B187" s="37"/>
      <c r="C187" s="38"/>
      <c r="D187" s="231" t="s">
        <v>127</v>
      </c>
      <c r="E187" s="38"/>
      <c r="F187" s="236" t="s">
        <v>213</v>
      </c>
      <c r="G187" s="38"/>
      <c r="H187" s="38"/>
      <c r="I187" s="233"/>
      <c r="J187" s="38"/>
      <c r="K187" s="38"/>
      <c r="L187" s="42"/>
      <c r="M187" s="234"/>
      <c r="N187" s="235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127</v>
      </c>
      <c r="AU187" s="15" t="s">
        <v>83</v>
      </c>
    </row>
    <row r="188" s="13" customFormat="1">
      <c r="A188" s="13"/>
      <c r="B188" s="237"/>
      <c r="C188" s="238"/>
      <c r="D188" s="231" t="s">
        <v>129</v>
      </c>
      <c r="E188" s="239" t="s">
        <v>1</v>
      </c>
      <c r="F188" s="240" t="s">
        <v>207</v>
      </c>
      <c r="G188" s="238"/>
      <c r="H188" s="241">
        <v>9899.3999999999996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129</v>
      </c>
      <c r="AU188" s="247" t="s">
        <v>83</v>
      </c>
      <c r="AV188" s="13" t="s">
        <v>83</v>
      </c>
      <c r="AW188" s="13" t="s">
        <v>30</v>
      </c>
      <c r="AX188" s="13" t="s">
        <v>73</v>
      </c>
      <c r="AY188" s="247" t="s">
        <v>118</v>
      </c>
    </row>
    <row r="189" s="13" customFormat="1">
      <c r="A189" s="13"/>
      <c r="B189" s="237"/>
      <c r="C189" s="238"/>
      <c r="D189" s="231" t="s">
        <v>129</v>
      </c>
      <c r="E189" s="239" t="s">
        <v>1</v>
      </c>
      <c r="F189" s="240" t="s">
        <v>208</v>
      </c>
      <c r="G189" s="238"/>
      <c r="H189" s="241">
        <v>700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129</v>
      </c>
      <c r="AU189" s="247" t="s">
        <v>83</v>
      </c>
      <c r="AV189" s="13" t="s">
        <v>83</v>
      </c>
      <c r="AW189" s="13" t="s">
        <v>30</v>
      </c>
      <c r="AX189" s="13" t="s">
        <v>73</v>
      </c>
      <c r="AY189" s="247" t="s">
        <v>118</v>
      </c>
    </row>
    <row r="190" s="12" customFormat="1" ht="22.8" customHeight="1">
      <c r="A190" s="12"/>
      <c r="B190" s="201"/>
      <c r="C190" s="202"/>
      <c r="D190" s="203" t="s">
        <v>72</v>
      </c>
      <c r="E190" s="215" t="s">
        <v>83</v>
      </c>
      <c r="F190" s="215" t="s">
        <v>214</v>
      </c>
      <c r="G190" s="202"/>
      <c r="H190" s="202"/>
      <c r="I190" s="205"/>
      <c r="J190" s="216">
        <f>BK190</f>
        <v>0</v>
      </c>
      <c r="K190" s="202"/>
      <c r="L190" s="207"/>
      <c r="M190" s="208"/>
      <c r="N190" s="209"/>
      <c r="O190" s="209"/>
      <c r="P190" s="210">
        <f>SUM(P191:P197)</f>
        <v>0</v>
      </c>
      <c r="Q190" s="209"/>
      <c r="R190" s="210">
        <f>SUM(R191:R197)</f>
        <v>0</v>
      </c>
      <c r="S190" s="209"/>
      <c r="T190" s="211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2" t="s">
        <v>81</v>
      </c>
      <c r="AT190" s="213" t="s">
        <v>72</v>
      </c>
      <c r="AU190" s="213" t="s">
        <v>81</v>
      </c>
      <c r="AY190" s="212" t="s">
        <v>118</v>
      </c>
      <c r="BK190" s="214">
        <f>SUM(BK191:BK197)</f>
        <v>0</v>
      </c>
    </row>
    <row r="191" s="2" customFormat="1" ht="21.75" customHeight="1">
      <c r="A191" s="36"/>
      <c r="B191" s="37"/>
      <c r="C191" s="217" t="s">
        <v>215</v>
      </c>
      <c r="D191" s="217" t="s">
        <v>120</v>
      </c>
      <c r="E191" s="218" t="s">
        <v>216</v>
      </c>
      <c r="F191" s="219" t="s">
        <v>217</v>
      </c>
      <c r="G191" s="220" t="s">
        <v>149</v>
      </c>
      <c r="H191" s="221">
        <v>3061</v>
      </c>
      <c r="I191" s="222"/>
      <c r="J191" s="223">
        <f>ROUND(I191*H191,2)</f>
        <v>0</v>
      </c>
      <c r="K191" s="224"/>
      <c r="L191" s="42"/>
      <c r="M191" s="225" t="s">
        <v>1</v>
      </c>
      <c r="N191" s="226" t="s">
        <v>38</v>
      </c>
      <c r="O191" s="89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9" t="s">
        <v>124</v>
      </c>
      <c r="AT191" s="229" t="s">
        <v>120</v>
      </c>
      <c r="AU191" s="229" t="s">
        <v>83</v>
      </c>
      <c r="AY191" s="15" t="s">
        <v>118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5" t="s">
        <v>81</v>
      </c>
      <c r="BK191" s="230">
        <f>ROUND(I191*H191,2)</f>
        <v>0</v>
      </c>
      <c r="BL191" s="15" t="s">
        <v>124</v>
      </c>
      <c r="BM191" s="229" t="s">
        <v>218</v>
      </c>
    </row>
    <row r="192" s="2" customFormat="1">
      <c r="A192" s="36"/>
      <c r="B192" s="37"/>
      <c r="C192" s="38"/>
      <c r="D192" s="231" t="s">
        <v>126</v>
      </c>
      <c r="E192" s="38"/>
      <c r="F192" s="232" t="s">
        <v>217</v>
      </c>
      <c r="G192" s="38"/>
      <c r="H192" s="38"/>
      <c r="I192" s="233"/>
      <c r="J192" s="38"/>
      <c r="K192" s="38"/>
      <c r="L192" s="42"/>
      <c r="M192" s="234"/>
      <c r="N192" s="235"/>
      <c r="O192" s="89"/>
      <c r="P192" s="89"/>
      <c r="Q192" s="89"/>
      <c r="R192" s="89"/>
      <c r="S192" s="89"/>
      <c r="T192" s="90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126</v>
      </c>
      <c r="AU192" s="15" t="s">
        <v>83</v>
      </c>
    </row>
    <row r="193" s="2" customFormat="1">
      <c r="A193" s="36"/>
      <c r="B193" s="37"/>
      <c r="C193" s="38"/>
      <c r="D193" s="231" t="s">
        <v>127</v>
      </c>
      <c r="E193" s="38"/>
      <c r="F193" s="236" t="s">
        <v>219</v>
      </c>
      <c r="G193" s="38"/>
      <c r="H193" s="38"/>
      <c r="I193" s="233"/>
      <c r="J193" s="38"/>
      <c r="K193" s="38"/>
      <c r="L193" s="42"/>
      <c r="M193" s="234"/>
      <c r="N193" s="235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127</v>
      </c>
      <c r="AU193" s="15" t="s">
        <v>83</v>
      </c>
    </row>
    <row r="194" s="13" customFormat="1">
      <c r="A194" s="13"/>
      <c r="B194" s="237"/>
      <c r="C194" s="238"/>
      <c r="D194" s="231" t="s">
        <v>129</v>
      </c>
      <c r="E194" s="239" t="s">
        <v>1</v>
      </c>
      <c r="F194" s="240" t="s">
        <v>220</v>
      </c>
      <c r="G194" s="238"/>
      <c r="H194" s="241">
        <v>3061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129</v>
      </c>
      <c r="AU194" s="247" t="s">
        <v>83</v>
      </c>
      <c r="AV194" s="13" t="s">
        <v>83</v>
      </c>
      <c r="AW194" s="13" t="s">
        <v>30</v>
      </c>
      <c r="AX194" s="13" t="s">
        <v>81</v>
      </c>
      <c r="AY194" s="247" t="s">
        <v>118</v>
      </c>
    </row>
    <row r="195" s="2" customFormat="1" ht="21.75" customHeight="1">
      <c r="A195" s="36"/>
      <c r="B195" s="37"/>
      <c r="C195" s="217" t="s">
        <v>8</v>
      </c>
      <c r="D195" s="217" t="s">
        <v>120</v>
      </c>
      <c r="E195" s="218" t="s">
        <v>221</v>
      </c>
      <c r="F195" s="219" t="s">
        <v>222</v>
      </c>
      <c r="G195" s="220" t="s">
        <v>123</v>
      </c>
      <c r="H195" s="221">
        <v>5509.8000000000002</v>
      </c>
      <c r="I195" s="222"/>
      <c r="J195" s="223">
        <f>ROUND(I195*H195,2)</f>
        <v>0</v>
      </c>
      <c r="K195" s="224"/>
      <c r="L195" s="42"/>
      <c r="M195" s="225" t="s">
        <v>1</v>
      </c>
      <c r="N195" s="226" t="s">
        <v>38</v>
      </c>
      <c r="O195" s="89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9" t="s">
        <v>124</v>
      </c>
      <c r="AT195" s="229" t="s">
        <v>120</v>
      </c>
      <c r="AU195" s="229" t="s">
        <v>83</v>
      </c>
      <c r="AY195" s="15" t="s">
        <v>118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5" t="s">
        <v>81</v>
      </c>
      <c r="BK195" s="230">
        <f>ROUND(I195*H195,2)</f>
        <v>0</v>
      </c>
      <c r="BL195" s="15" t="s">
        <v>124</v>
      </c>
      <c r="BM195" s="229" t="s">
        <v>223</v>
      </c>
    </row>
    <row r="196" s="2" customFormat="1">
      <c r="A196" s="36"/>
      <c r="B196" s="37"/>
      <c r="C196" s="38"/>
      <c r="D196" s="231" t="s">
        <v>126</v>
      </c>
      <c r="E196" s="38"/>
      <c r="F196" s="232" t="s">
        <v>224</v>
      </c>
      <c r="G196" s="38"/>
      <c r="H196" s="38"/>
      <c r="I196" s="233"/>
      <c r="J196" s="38"/>
      <c r="K196" s="38"/>
      <c r="L196" s="42"/>
      <c r="M196" s="234"/>
      <c r="N196" s="235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126</v>
      </c>
      <c r="AU196" s="15" t="s">
        <v>83</v>
      </c>
    </row>
    <row r="197" s="13" customFormat="1">
      <c r="A197" s="13"/>
      <c r="B197" s="237"/>
      <c r="C197" s="238"/>
      <c r="D197" s="231" t="s">
        <v>129</v>
      </c>
      <c r="E197" s="239" t="s">
        <v>1</v>
      </c>
      <c r="F197" s="240" t="s">
        <v>225</v>
      </c>
      <c r="G197" s="238"/>
      <c r="H197" s="241">
        <v>5509.8000000000002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129</v>
      </c>
      <c r="AU197" s="247" t="s">
        <v>83</v>
      </c>
      <c r="AV197" s="13" t="s">
        <v>83</v>
      </c>
      <c r="AW197" s="13" t="s">
        <v>30</v>
      </c>
      <c r="AX197" s="13" t="s">
        <v>81</v>
      </c>
      <c r="AY197" s="247" t="s">
        <v>118</v>
      </c>
    </row>
    <row r="198" s="12" customFormat="1" ht="22.8" customHeight="1">
      <c r="A198" s="12"/>
      <c r="B198" s="201"/>
      <c r="C198" s="202"/>
      <c r="D198" s="203" t="s">
        <v>72</v>
      </c>
      <c r="E198" s="215" t="s">
        <v>153</v>
      </c>
      <c r="F198" s="215" t="s">
        <v>226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SUM(P199:P236)</f>
        <v>0</v>
      </c>
      <c r="Q198" s="209"/>
      <c r="R198" s="210">
        <f>SUM(R199:R236)</f>
        <v>0</v>
      </c>
      <c r="S198" s="209"/>
      <c r="T198" s="211">
        <f>SUM(T199:T236)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81</v>
      </c>
      <c r="AT198" s="213" t="s">
        <v>72</v>
      </c>
      <c r="AU198" s="213" t="s">
        <v>81</v>
      </c>
      <c r="AY198" s="212" t="s">
        <v>118</v>
      </c>
      <c r="BK198" s="214">
        <f>SUM(BK199:BK236)</f>
        <v>0</v>
      </c>
    </row>
    <row r="199" s="2" customFormat="1" ht="21.75" customHeight="1">
      <c r="A199" s="36"/>
      <c r="B199" s="37"/>
      <c r="C199" s="217" t="s">
        <v>227</v>
      </c>
      <c r="D199" s="217" t="s">
        <v>120</v>
      </c>
      <c r="E199" s="218" t="s">
        <v>228</v>
      </c>
      <c r="F199" s="219" t="s">
        <v>229</v>
      </c>
      <c r="G199" s="220" t="s">
        <v>123</v>
      </c>
      <c r="H199" s="221">
        <v>26620.799999999999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38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124</v>
      </c>
      <c r="AT199" s="229" t="s">
        <v>120</v>
      </c>
      <c r="AU199" s="229" t="s">
        <v>83</v>
      </c>
      <c r="AY199" s="15" t="s">
        <v>118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81</v>
      </c>
      <c r="BK199" s="230">
        <f>ROUND(I199*H199,2)</f>
        <v>0</v>
      </c>
      <c r="BL199" s="15" t="s">
        <v>124</v>
      </c>
      <c r="BM199" s="229" t="s">
        <v>230</v>
      </c>
    </row>
    <row r="200" s="2" customFormat="1">
      <c r="A200" s="36"/>
      <c r="B200" s="37"/>
      <c r="C200" s="38"/>
      <c r="D200" s="231" t="s">
        <v>126</v>
      </c>
      <c r="E200" s="38"/>
      <c r="F200" s="232" t="s">
        <v>229</v>
      </c>
      <c r="G200" s="38"/>
      <c r="H200" s="38"/>
      <c r="I200" s="233"/>
      <c r="J200" s="38"/>
      <c r="K200" s="38"/>
      <c r="L200" s="42"/>
      <c r="M200" s="234"/>
      <c r="N200" s="235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126</v>
      </c>
      <c r="AU200" s="15" t="s">
        <v>83</v>
      </c>
    </row>
    <row r="201" s="2" customFormat="1">
      <c r="A201" s="36"/>
      <c r="B201" s="37"/>
      <c r="C201" s="38"/>
      <c r="D201" s="231" t="s">
        <v>127</v>
      </c>
      <c r="E201" s="38"/>
      <c r="F201" s="236" t="s">
        <v>231</v>
      </c>
      <c r="G201" s="38"/>
      <c r="H201" s="38"/>
      <c r="I201" s="233"/>
      <c r="J201" s="38"/>
      <c r="K201" s="38"/>
      <c r="L201" s="42"/>
      <c r="M201" s="234"/>
      <c r="N201" s="235"/>
      <c r="O201" s="89"/>
      <c r="P201" s="89"/>
      <c r="Q201" s="89"/>
      <c r="R201" s="89"/>
      <c r="S201" s="89"/>
      <c r="T201" s="90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127</v>
      </c>
      <c r="AU201" s="15" t="s">
        <v>83</v>
      </c>
    </row>
    <row r="202" s="13" customFormat="1">
      <c r="A202" s="13"/>
      <c r="B202" s="237"/>
      <c r="C202" s="238"/>
      <c r="D202" s="231" t="s">
        <v>129</v>
      </c>
      <c r="E202" s="239" t="s">
        <v>1</v>
      </c>
      <c r="F202" s="240" t="s">
        <v>232</v>
      </c>
      <c r="G202" s="238"/>
      <c r="H202" s="241">
        <v>13310.4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129</v>
      </c>
      <c r="AU202" s="247" t="s">
        <v>83</v>
      </c>
      <c r="AV202" s="13" t="s">
        <v>83</v>
      </c>
      <c r="AW202" s="13" t="s">
        <v>30</v>
      </c>
      <c r="AX202" s="13" t="s">
        <v>73</v>
      </c>
      <c r="AY202" s="247" t="s">
        <v>118</v>
      </c>
    </row>
    <row r="203" s="13" customFormat="1">
      <c r="A203" s="13"/>
      <c r="B203" s="237"/>
      <c r="C203" s="238"/>
      <c r="D203" s="231" t="s">
        <v>129</v>
      </c>
      <c r="E203" s="239" t="s">
        <v>1</v>
      </c>
      <c r="F203" s="240" t="s">
        <v>233</v>
      </c>
      <c r="G203" s="238"/>
      <c r="H203" s="241">
        <v>13310.4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129</v>
      </c>
      <c r="AU203" s="247" t="s">
        <v>83</v>
      </c>
      <c r="AV203" s="13" t="s">
        <v>83</v>
      </c>
      <c r="AW203" s="13" t="s">
        <v>30</v>
      </c>
      <c r="AX203" s="13" t="s">
        <v>73</v>
      </c>
      <c r="AY203" s="247" t="s">
        <v>118</v>
      </c>
    </row>
    <row r="204" s="2" customFormat="1" ht="21.75" customHeight="1">
      <c r="A204" s="36"/>
      <c r="B204" s="37"/>
      <c r="C204" s="217" t="s">
        <v>234</v>
      </c>
      <c r="D204" s="217" t="s">
        <v>120</v>
      </c>
      <c r="E204" s="218" t="s">
        <v>235</v>
      </c>
      <c r="F204" s="219" t="s">
        <v>236</v>
      </c>
      <c r="G204" s="220" t="s">
        <v>123</v>
      </c>
      <c r="H204" s="221">
        <v>256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38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124</v>
      </c>
      <c r="AT204" s="229" t="s">
        <v>120</v>
      </c>
      <c r="AU204" s="229" t="s">
        <v>83</v>
      </c>
      <c r="AY204" s="15" t="s">
        <v>118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81</v>
      </c>
      <c r="BK204" s="230">
        <f>ROUND(I204*H204,2)</f>
        <v>0</v>
      </c>
      <c r="BL204" s="15" t="s">
        <v>124</v>
      </c>
      <c r="BM204" s="229" t="s">
        <v>237</v>
      </c>
    </row>
    <row r="205" s="2" customFormat="1">
      <c r="A205" s="36"/>
      <c r="B205" s="37"/>
      <c r="C205" s="38"/>
      <c r="D205" s="231" t="s">
        <v>126</v>
      </c>
      <c r="E205" s="38"/>
      <c r="F205" s="232" t="s">
        <v>236</v>
      </c>
      <c r="G205" s="38"/>
      <c r="H205" s="38"/>
      <c r="I205" s="233"/>
      <c r="J205" s="38"/>
      <c r="K205" s="38"/>
      <c r="L205" s="42"/>
      <c r="M205" s="234"/>
      <c r="N205" s="235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126</v>
      </c>
      <c r="AU205" s="15" t="s">
        <v>83</v>
      </c>
    </row>
    <row r="206" s="2" customFormat="1">
      <c r="A206" s="36"/>
      <c r="B206" s="37"/>
      <c r="C206" s="38"/>
      <c r="D206" s="231" t="s">
        <v>127</v>
      </c>
      <c r="E206" s="38"/>
      <c r="F206" s="236" t="s">
        <v>238</v>
      </c>
      <c r="G206" s="38"/>
      <c r="H206" s="38"/>
      <c r="I206" s="233"/>
      <c r="J206" s="38"/>
      <c r="K206" s="38"/>
      <c r="L206" s="42"/>
      <c r="M206" s="234"/>
      <c r="N206" s="235"/>
      <c r="O206" s="89"/>
      <c r="P206" s="89"/>
      <c r="Q206" s="89"/>
      <c r="R206" s="89"/>
      <c r="S206" s="89"/>
      <c r="T206" s="90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127</v>
      </c>
      <c r="AU206" s="15" t="s">
        <v>83</v>
      </c>
    </row>
    <row r="207" s="13" customFormat="1">
      <c r="A207" s="13"/>
      <c r="B207" s="237"/>
      <c r="C207" s="238"/>
      <c r="D207" s="231" t="s">
        <v>129</v>
      </c>
      <c r="E207" s="239" t="s">
        <v>1</v>
      </c>
      <c r="F207" s="240" t="s">
        <v>239</v>
      </c>
      <c r="G207" s="238"/>
      <c r="H207" s="241">
        <v>256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129</v>
      </c>
      <c r="AU207" s="247" t="s">
        <v>83</v>
      </c>
      <c r="AV207" s="13" t="s">
        <v>83</v>
      </c>
      <c r="AW207" s="13" t="s">
        <v>30</v>
      </c>
      <c r="AX207" s="13" t="s">
        <v>81</v>
      </c>
      <c r="AY207" s="247" t="s">
        <v>118</v>
      </c>
    </row>
    <row r="208" s="2" customFormat="1" ht="21.75" customHeight="1">
      <c r="A208" s="36"/>
      <c r="B208" s="37"/>
      <c r="C208" s="217" t="s">
        <v>240</v>
      </c>
      <c r="D208" s="217" t="s">
        <v>120</v>
      </c>
      <c r="E208" s="218" t="s">
        <v>241</v>
      </c>
      <c r="F208" s="219" t="s">
        <v>242</v>
      </c>
      <c r="G208" s="220" t="s">
        <v>133</v>
      </c>
      <c r="H208" s="221">
        <v>3538.0799999999999</v>
      </c>
      <c r="I208" s="222"/>
      <c r="J208" s="223">
        <f>ROUND(I208*H208,2)</f>
        <v>0</v>
      </c>
      <c r="K208" s="224"/>
      <c r="L208" s="42"/>
      <c r="M208" s="225" t="s">
        <v>1</v>
      </c>
      <c r="N208" s="226" t="s">
        <v>38</v>
      </c>
      <c r="O208" s="89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9" t="s">
        <v>124</v>
      </c>
      <c r="AT208" s="229" t="s">
        <v>120</v>
      </c>
      <c r="AU208" s="229" t="s">
        <v>83</v>
      </c>
      <c r="AY208" s="15" t="s">
        <v>118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5" t="s">
        <v>81</v>
      </c>
      <c r="BK208" s="230">
        <f>ROUND(I208*H208,2)</f>
        <v>0</v>
      </c>
      <c r="BL208" s="15" t="s">
        <v>124</v>
      </c>
      <c r="BM208" s="229" t="s">
        <v>243</v>
      </c>
    </row>
    <row r="209" s="2" customFormat="1">
      <c r="A209" s="36"/>
      <c r="B209" s="37"/>
      <c r="C209" s="38"/>
      <c r="D209" s="231" t="s">
        <v>126</v>
      </c>
      <c r="E209" s="38"/>
      <c r="F209" s="232" t="s">
        <v>244</v>
      </c>
      <c r="G209" s="38"/>
      <c r="H209" s="38"/>
      <c r="I209" s="233"/>
      <c r="J209" s="38"/>
      <c r="K209" s="38"/>
      <c r="L209" s="42"/>
      <c r="M209" s="234"/>
      <c r="N209" s="235"/>
      <c r="O209" s="89"/>
      <c r="P209" s="89"/>
      <c r="Q209" s="89"/>
      <c r="R209" s="89"/>
      <c r="S209" s="89"/>
      <c r="T209" s="90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126</v>
      </c>
      <c r="AU209" s="15" t="s">
        <v>83</v>
      </c>
    </row>
    <row r="210" s="2" customFormat="1">
      <c r="A210" s="36"/>
      <c r="B210" s="37"/>
      <c r="C210" s="38"/>
      <c r="D210" s="231" t="s">
        <v>127</v>
      </c>
      <c r="E210" s="38"/>
      <c r="F210" s="236" t="s">
        <v>245</v>
      </c>
      <c r="G210" s="38"/>
      <c r="H210" s="38"/>
      <c r="I210" s="233"/>
      <c r="J210" s="38"/>
      <c r="K210" s="38"/>
      <c r="L210" s="42"/>
      <c r="M210" s="234"/>
      <c r="N210" s="235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127</v>
      </c>
      <c r="AU210" s="15" t="s">
        <v>83</v>
      </c>
    </row>
    <row r="211" s="13" customFormat="1">
      <c r="A211" s="13"/>
      <c r="B211" s="237"/>
      <c r="C211" s="238"/>
      <c r="D211" s="231" t="s">
        <v>129</v>
      </c>
      <c r="E211" s="239" t="s">
        <v>1</v>
      </c>
      <c r="F211" s="240" t="s">
        <v>167</v>
      </c>
      <c r="G211" s="238"/>
      <c r="H211" s="241">
        <v>1915.6800000000001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129</v>
      </c>
      <c r="AU211" s="247" t="s">
        <v>83</v>
      </c>
      <c r="AV211" s="13" t="s">
        <v>83</v>
      </c>
      <c r="AW211" s="13" t="s">
        <v>30</v>
      </c>
      <c r="AX211" s="13" t="s">
        <v>73</v>
      </c>
      <c r="AY211" s="247" t="s">
        <v>118</v>
      </c>
    </row>
    <row r="212" s="13" customFormat="1">
      <c r="A212" s="13"/>
      <c r="B212" s="237"/>
      <c r="C212" s="238"/>
      <c r="D212" s="231" t="s">
        <v>129</v>
      </c>
      <c r="E212" s="239" t="s">
        <v>1</v>
      </c>
      <c r="F212" s="240" t="s">
        <v>168</v>
      </c>
      <c r="G212" s="238"/>
      <c r="H212" s="241">
        <v>1622.4000000000001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129</v>
      </c>
      <c r="AU212" s="247" t="s">
        <v>83</v>
      </c>
      <c r="AV212" s="13" t="s">
        <v>83</v>
      </c>
      <c r="AW212" s="13" t="s">
        <v>30</v>
      </c>
      <c r="AX212" s="13" t="s">
        <v>73</v>
      </c>
      <c r="AY212" s="247" t="s">
        <v>118</v>
      </c>
    </row>
    <row r="213" s="2" customFormat="1" ht="21.75" customHeight="1">
      <c r="A213" s="36"/>
      <c r="B213" s="37"/>
      <c r="C213" s="217" t="s">
        <v>246</v>
      </c>
      <c r="D213" s="217" t="s">
        <v>120</v>
      </c>
      <c r="E213" s="218" t="s">
        <v>247</v>
      </c>
      <c r="F213" s="219" t="s">
        <v>248</v>
      </c>
      <c r="G213" s="220" t="s">
        <v>123</v>
      </c>
      <c r="H213" s="221">
        <v>1657</v>
      </c>
      <c r="I213" s="222"/>
      <c r="J213" s="223">
        <f>ROUND(I213*H213,2)</f>
        <v>0</v>
      </c>
      <c r="K213" s="224"/>
      <c r="L213" s="42"/>
      <c r="M213" s="225" t="s">
        <v>1</v>
      </c>
      <c r="N213" s="226" t="s">
        <v>38</v>
      </c>
      <c r="O213" s="89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124</v>
      </c>
      <c r="AT213" s="229" t="s">
        <v>120</v>
      </c>
      <c r="AU213" s="229" t="s">
        <v>83</v>
      </c>
      <c r="AY213" s="15" t="s">
        <v>118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81</v>
      </c>
      <c r="BK213" s="230">
        <f>ROUND(I213*H213,2)</f>
        <v>0</v>
      </c>
      <c r="BL213" s="15" t="s">
        <v>124</v>
      </c>
      <c r="BM213" s="229" t="s">
        <v>249</v>
      </c>
    </row>
    <row r="214" s="2" customFormat="1">
      <c r="A214" s="36"/>
      <c r="B214" s="37"/>
      <c r="C214" s="38"/>
      <c r="D214" s="231" t="s">
        <v>126</v>
      </c>
      <c r="E214" s="38"/>
      <c r="F214" s="232" t="s">
        <v>248</v>
      </c>
      <c r="G214" s="38"/>
      <c r="H214" s="38"/>
      <c r="I214" s="233"/>
      <c r="J214" s="38"/>
      <c r="K214" s="38"/>
      <c r="L214" s="42"/>
      <c r="M214" s="234"/>
      <c r="N214" s="235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126</v>
      </c>
      <c r="AU214" s="15" t="s">
        <v>83</v>
      </c>
    </row>
    <row r="215" s="2" customFormat="1">
      <c r="A215" s="36"/>
      <c r="B215" s="37"/>
      <c r="C215" s="38"/>
      <c r="D215" s="231" t="s">
        <v>127</v>
      </c>
      <c r="E215" s="38"/>
      <c r="F215" s="236" t="s">
        <v>238</v>
      </c>
      <c r="G215" s="38"/>
      <c r="H215" s="38"/>
      <c r="I215" s="233"/>
      <c r="J215" s="38"/>
      <c r="K215" s="38"/>
      <c r="L215" s="42"/>
      <c r="M215" s="234"/>
      <c r="N215" s="235"/>
      <c r="O215" s="89"/>
      <c r="P215" s="89"/>
      <c r="Q215" s="89"/>
      <c r="R215" s="89"/>
      <c r="S215" s="89"/>
      <c r="T215" s="90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127</v>
      </c>
      <c r="AU215" s="15" t="s">
        <v>83</v>
      </c>
    </row>
    <row r="216" s="13" customFormat="1">
      <c r="A216" s="13"/>
      <c r="B216" s="237"/>
      <c r="C216" s="238"/>
      <c r="D216" s="231" t="s">
        <v>129</v>
      </c>
      <c r="E216" s="239" t="s">
        <v>1</v>
      </c>
      <c r="F216" s="240" t="s">
        <v>250</v>
      </c>
      <c r="G216" s="238"/>
      <c r="H216" s="241">
        <v>1657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129</v>
      </c>
      <c r="AU216" s="247" t="s">
        <v>83</v>
      </c>
      <c r="AV216" s="13" t="s">
        <v>83</v>
      </c>
      <c r="AW216" s="13" t="s">
        <v>30</v>
      </c>
      <c r="AX216" s="13" t="s">
        <v>81</v>
      </c>
      <c r="AY216" s="247" t="s">
        <v>118</v>
      </c>
    </row>
    <row r="217" s="2" customFormat="1" ht="16.5" customHeight="1">
      <c r="A217" s="36"/>
      <c r="B217" s="37"/>
      <c r="C217" s="217" t="s">
        <v>251</v>
      </c>
      <c r="D217" s="217" t="s">
        <v>120</v>
      </c>
      <c r="E217" s="218" t="s">
        <v>252</v>
      </c>
      <c r="F217" s="219" t="s">
        <v>253</v>
      </c>
      <c r="G217" s="220" t="s">
        <v>123</v>
      </c>
      <c r="H217" s="221">
        <v>14531.4</v>
      </c>
      <c r="I217" s="222"/>
      <c r="J217" s="223">
        <f>ROUND(I217*H217,2)</f>
        <v>0</v>
      </c>
      <c r="K217" s="224"/>
      <c r="L217" s="42"/>
      <c r="M217" s="225" t="s">
        <v>1</v>
      </c>
      <c r="N217" s="226" t="s">
        <v>38</v>
      </c>
      <c r="O217" s="89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9" t="s">
        <v>124</v>
      </c>
      <c r="AT217" s="229" t="s">
        <v>120</v>
      </c>
      <c r="AU217" s="229" t="s">
        <v>83</v>
      </c>
      <c r="AY217" s="15" t="s">
        <v>118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5" t="s">
        <v>81</v>
      </c>
      <c r="BK217" s="230">
        <f>ROUND(I217*H217,2)</f>
        <v>0</v>
      </c>
      <c r="BL217" s="15" t="s">
        <v>124</v>
      </c>
      <c r="BM217" s="229" t="s">
        <v>254</v>
      </c>
    </row>
    <row r="218" s="2" customFormat="1">
      <c r="A218" s="36"/>
      <c r="B218" s="37"/>
      <c r="C218" s="38"/>
      <c r="D218" s="231" t="s">
        <v>126</v>
      </c>
      <c r="E218" s="38"/>
      <c r="F218" s="232" t="s">
        <v>253</v>
      </c>
      <c r="G218" s="38"/>
      <c r="H218" s="38"/>
      <c r="I218" s="233"/>
      <c r="J218" s="38"/>
      <c r="K218" s="38"/>
      <c r="L218" s="42"/>
      <c r="M218" s="234"/>
      <c r="N218" s="235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126</v>
      </c>
      <c r="AU218" s="15" t="s">
        <v>83</v>
      </c>
    </row>
    <row r="219" s="2" customFormat="1">
      <c r="A219" s="36"/>
      <c r="B219" s="37"/>
      <c r="C219" s="38"/>
      <c r="D219" s="231" t="s">
        <v>127</v>
      </c>
      <c r="E219" s="38"/>
      <c r="F219" s="236" t="s">
        <v>255</v>
      </c>
      <c r="G219" s="38"/>
      <c r="H219" s="38"/>
      <c r="I219" s="233"/>
      <c r="J219" s="38"/>
      <c r="K219" s="38"/>
      <c r="L219" s="42"/>
      <c r="M219" s="234"/>
      <c r="N219" s="235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127</v>
      </c>
      <c r="AU219" s="15" t="s">
        <v>83</v>
      </c>
    </row>
    <row r="220" s="13" customFormat="1">
      <c r="A220" s="13"/>
      <c r="B220" s="237"/>
      <c r="C220" s="238"/>
      <c r="D220" s="231" t="s">
        <v>129</v>
      </c>
      <c r="E220" s="239" t="s">
        <v>1</v>
      </c>
      <c r="F220" s="240" t="s">
        <v>256</v>
      </c>
      <c r="G220" s="238"/>
      <c r="H220" s="241">
        <v>14531.4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129</v>
      </c>
      <c r="AU220" s="247" t="s">
        <v>83</v>
      </c>
      <c r="AV220" s="13" t="s">
        <v>83</v>
      </c>
      <c r="AW220" s="13" t="s">
        <v>30</v>
      </c>
      <c r="AX220" s="13" t="s">
        <v>81</v>
      </c>
      <c r="AY220" s="247" t="s">
        <v>118</v>
      </c>
    </row>
    <row r="221" s="2" customFormat="1" ht="21.75" customHeight="1">
      <c r="A221" s="36"/>
      <c r="B221" s="37"/>
      <c r="C221" s="217" t="s">
        <v>7</v>
      </c>
      <c r="D221" s="217" t="s">
        <v>120</v>
      </c>
      <c r="E221" s="218" t="s">
        <v>257</v>
      </c>
      <c r="F221" s="219" t="s">
        <v>258</v>
      </c>
      <c r="G221" s="220" t="s">
        <v>123</v>
      </c>
      <c r="H221" s="221">
        <v>11625.120000000001</v>
      </c>
      <c r="I221" s="222"/>
      <c r="J221" s="223">
        <f>ROUND(I221*H221,2)</f>
        <v>0</v>
      </c>
      <c r="K221" s="224"/>
      <c r="L221" s="42"/>
      <c r="M221" s="225" t="s">
        <v>1</v>
      </c>
      <c r="N221" s="226" t="s">
        <v>38</v>
      </c>
      <c r="O221" s="89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9" t="s">
        <v>124</v>
      </c>
      <c r="AT221" s="229" t="s">
        <v>120</v>
      </c>
      <c r="AU221" s="229" t="s">
        <v>83</v>
      </c>
      <c r="AY221" s="15" t="s">
        <v>118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5" t="s">
        <v>81</v>
      </c>
      <c r="BK221" s="230">
        <f>ROUND(I221*H221,2)</f>
        <v>0</v>
      </c>
      <c r="BL221" s="15" t="s">
        <v>124</v>
      </c>
      <c r="BM221" s="229" t="s">
        <v>259</v>
      </c>
    </row>
    <row r="222" s="2" customFormat="1">
      <c r="A222" s="36"/>
      <c r="B222" s="37"/>
      <c r="C222" s="38"/>
      <c r="D222" s="231" t="s">
        <v>126</v>
      </c>
      <c r="E222" s="38"/>
      <c r="F222" s="232" t="s">
        <v>258</v>
      </c>
      <c r="G222" s="38"/>
      <c r="H222" s="38"/>
      <c r="I222" s="233"/>
      <c r="J222" s="38"/>
      <c r="K222" s="38"/>
      <c r="L222" s="42"/>
      <c r="M222" s="234"/>
      <c r="N222" s="235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126</v>
      </c>
      <c r="AU222" s="15" t="s">
        <v>83</v>
      </c>
    </row>
    <row r="223" s="2" customFormat="1">
      <c r="A223" s="36"/>
      <c r="B223" s="37"/>
      <c r="C223" s="38"/>
      <c r="D223" s="231" t="s">
        <v>127</v>
      </c>
      <c r="E223" s="38"/>
      <c r="F223" s="236" t="s">
        <v>255</v>
      </c>
      <c r="G223" s="38"/>
      <c r="H223" s="38"/>
      <c r="I223" s="233"/>
      <c r="J223" s="38"/>
      <c r="K223" s="38"/>
      <c r="L223" s="42"/>
      <c r="M223" s="234"/>
      <c r="N223" s="235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127</v>
      </c>
      <c r="AU223" s="15" t="s">
        <v>83</v>
      </c>
    </row>
    <row r="224" s="13" customFormat="1">
      <c r="A224" s="13"/>
      <c r="B224" s="237"/>
      <c r="C224" s="238"/>
      <c r="D224" s="231" t="s">
        <v>129</v>
      </c>
      <c r="E224" s="239" t="s">
        <v>1</v>
      </c>
      <c r="F224" s="240" t="s">
        <v>260</v>
      </c>
      <c r="G224" s="238"/>
      <c r="H224" s="241">
        <v>11625.120000000001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129</v>
      </c>
      <c r="AU224" s="247" t="s">
        <v>83</v>
      </c>
      <c r="AV224" s="13" t="s">
        <v>83</v>
      </c>
      <c r="AW224" s="13" t="s">
        <v>30</v>
      </c>
      <c r="AX224" s="13" t="s">
        <v>73</v>
      </c>
      <c r="AY224" s="247" t="s">
        <v>118</v>
      </c>
    </row>
    <row r="225" s="2" customFormat="1" ht="21.75" customHeight="1">
      <c r="A225" s="36"/>
      <c r="B225" s="37"/>
      <c r="C225" s="217" t="s">
        <v>261</v>
      </c>
      <c r="D225" s="217" t="s">
        <v>120</v>
      </c>
      <c r="E225" s="218" t="s">
        <v>262</v>
      </c>
      <c r="F225" s="219" t="s">
        <v>263</v>
      </c>
      <c r="G225" s="220" t="s">
        <v>123</v>
      </c>
      <c r="H225" s="221">
        <v>11178</v>
      </c>
      <c r="I225" s="222"/>
      <c r="J225" s="223">
        <f>ROUND(I225*H225,2)</f>
        <v>0</v>
      </c>
      <c r="K225" s="224"/>
      <c r="L225" s="42"/>
      <c r="M225" s="225" t="s">
        <v>1</v>
      </c>
      <c r="N225" s="226" t="s">
        <v>38</v>
      </c>
      <c r="O225" s="89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9" t="s">
        <v>124</v>
      </c>
      <c r="AT225" s="229" t="s">
        <v>120</v>
      </c>
      <c r="AU225" s="229" t="s">
        <v>83</v>
      </c>
      <c r="AY225" s="15" t="s">
        <v>118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5" t="s">
        <v>81</v>
      </c>
      <c r="BK225" s="230">
        <f>ROUND(I225*H225,2)</f>
        <v>0</v>
      </c>
      <c r="BL225" s="15" t="s">
        <v>124</v>
      </c>
      <c r="BM225" s="229" t="s">
        <v>264</v>
      </c>
    </row>
    <row r="226" s="2" customFormat="1">
      <c r="A226" s="36"/>
      <c r="B226" s="37"/>
      <c r="C226" s="38"/>
      <c r="D226" s="231" t="s">
        <v>126</v>
      </c>
      <c r="E226" s="38"/>
      <c r="F226" s="232" t="s">
        <v>263</v>
      </c>
      <c r="G226" s="38"/>
      <c r="H226" s="38"/>
      <c r="I226" s="233"/>
      <c r="J226" s="38"/>
      <c r="K226" s="38"/>
      <c r="L226" s="42"/>
      <c r="M226" s="234"/>
      <c r="N226" s="235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126</v>
      </c>
      <c r="AU226" s="15" t="s">
        <v>83</v>
      </c>
    </row>
    <row r="227" s="2" customFormat="1">
      <c r="A227" s="36"/>
      <c r="B227" s="37"/>
      <c r="C227" s="38"/>
      <c r="D227" s="231" t="s">
        <v>127</v>
      </c>
      <c r="E227" s="38"/>
      <c r="F227" s="236" t="s">
        <v>265</v>
      </c>
      <c r="G227" s="38"/>
      <c r="H227" s="38"/>
      <c r="I227" s="233"/>
      <c r="J227" s="38"/>
      <c r="K227" s="38"/>
      <c r="L227" s="42"/>
      <c r="M227" s="234"/>
      <c r="N227" s="235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127</v>
      </c>
      <c r="AU227" s="15" t="s">
        <v>83</v>
      </c>
    </row>
    <row r="228" s="13" customFormat="1">
      <c r="A228" s="13"/>
      <c r="B228" s="237"/>
      <c r="C228" s="238"/>
      <c r="D228" s="231" t="s">
        <v>129</v>
      </c>
      <c r="E228" s="239" t="s">
        <v>1</v>
      </c>
      <c r="F228" s="240" t="s">
        <v>266</v>
      </c>
      <c r="G228" s="238"/>
      <c r="H228" s="241">
        <v>11178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129</v>
      </c>
      <c r="AU228" s="247" t="s">
        <v>83</v>
      </c>
      <c r="AV228" s="13" t="s">
        <v>83</v>
      </c>
      <c r="AW228" s="13" t="s">
        <v>30</v>
      </c>
      <c r="AX228" s="13" t="s">
        <v>81</v>
      </c>
      <c r="AY228" s="247" t="s">
        <v>118</v>
      </c>
    </row>
    <row r="229" s="2" customFormat="1" ht="21.75" customHeight="1">
      <c r="A229" s="36"/>
      <c r="B229" s="37"/>
      <c r="C229" s="217" t="s">
        <v>267</v>
      </c>
      <c r="D229" s="217" t="s">
        <v>120</v>
      </c>
      <c r="E229" s="218" t="s">
        <v>268</v>
      </c>
      <c r="F229" s="219" t="s">
        <v>269</v>
      </c>
      <c r="G229" s="220" t="s">
        <v>123</v>
      </c>
      <c r="H229" s="221">
        <v>12295.799999999999</v>
      </c>
      <c r="I229" s="222"/>
      <c r="J229" s="223">
        <f>ROUND(I229*H229,2)</f>
        <v>0</v>
      </c>
      <c r="K229" s="224"/>
      <c r="L229" s="42"/>
      <c r="M229" s="225" t="s">
        <v>1</v>
      </c>
      <c r="N229" s="226" t="s">
        <v>38</v>
      </c>
      <c r="O229" s="89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9" t="s">
        <v>124</v>
      </c>
      <c r="AT229" s="229" t="s">
        <v>120</v>
      </c>
      <c r="AU229" s="229" t="s">
        <v>83</v>
      </c>
      <c r="AY229" s="15" t="s">
        <v>118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5" t="s">
        <v>81</v>
      </c>
      <c r="BK229" s="230">
        <f>ROUND(I229*H229,2)</f>
        <v>0</v>
      </c>
      <c r="BL229" s="15" t="s">
        <v>124</v>
      </c>
      <c r="BM229" s="229" t="s">
        <v>270</v>
      </c>
    </row>
    <row r="230" s="2" customFormat="1">
      <c r="A230" s="36"/>
      <c r="B230" s="37"/>
      <c r="C230" s="38"/>
      <c r="D230" s="231" t="s">
        <v>126</v>
      </c>
      <c r="E230" s="38"/>
      <c r="F230" s="232" t="s">
        <v>269</v>
      </c>
      <c r="G230" s="38"/>
      <c r="H230" s="38"/>
      <c r="I230" s="233"/>
      <c r="J230" s="38"/>
      <c r="K230" s="38"/>
      <c r="L230" s="42"/>
      <c r="M230" s="234"/>
      <c r="N230" s="235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126</v>
      </c>
      <c r="AU230" s="15" t="s">
        <v>83</v>
      </c>
    </row>
    <row r="231" s="2" customFormat="1">
      <c r="A231" s="36"/>
      <c r="B231" s="37"/>
      <c r="C231" s="38"/>
      <c r="D231" s="231" t="s">
        <v>127</v>
      </c>
      <c r="E231" s="38"/>
      <c r="F231" s="236" t="s">
        <v>265</v>
      </c>
      <c r="G231" s="38"/>
      <c r="H231" s="38"/>
      <c r="I231" s="233"/>
      <c r="J231" s="38"/>
      <c r="K231" s="38"/>
      <c r="L231" s="42"/>
      <c r="M231" s="234"/>
      <c r="N231" s="235"/>
      <c r="O231" s="89"/>
      <c r="P231" s="89"/>
      <c r="Q231" s="89"/>
      <c r="R231" s="89"/>
      <c r="S231" s="89"/>
      <c r="T231" s="90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127</v>
      </c>
      <c r="AU231" s="15" t="s">
        <v>83</v>
      </c>
    </row>
    <row r="232" s="13" customFormat="1">
      <c r="A232" s="13"/>
      <c r="B232" s="237"/>
      <c r="C232" s="238"/>
      <c r="D232" s="231" t="s">
        <v>129</v>
      </c>
      <c r="E232" s="239" t="s">
        <v>1</v>
      </c>
      <c r="F232" s="240" t="s">
        <v>271</v>
      </c>
      <c r="G232" s="238"/>
      <c r="H232" s="241">
        <v>12295.799999999999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129</v>
      </c>
      <c r="AU232" s="247" t="s">
        <v>83</v>
      </c>
      <c r="AV232" s="13" t="s">
        <v>83</v>
      </c>
      <c r="AW232" s="13" t="s">
        <v>30</v>
      </c>
      <c r="AX232" s="13" t="s">
        <v>81</v>
      </c>
      <c r="AY232" s="247" t="s">
        <v>118</v>
      </c>
    </row>
    <row r="233" s="2" customFormat="1" ht="16.5" customHeight="1">
      <c r="A233" s="36"/>
      <c r="B233" s="37"/>
      <c r="C233" s="217" t="s">
        <v>272</v>
      </c>
      <c r="D233" s="217" t="s">
        <v>120</v>
      </c>
      <c r="E233" s="218" t="s">
        <v>273</v>
      </c>
      <c r="F233" s="219" t="s">
        <v>274</v>
      </c>
      <c r="G233" s="220" t="s">
        <v>149</v>
      </c>
      <c r="H233" s="221">
        <v>33.5</v>
      </c>
      <c r="I233" s="222"/>
      <c r="J233" s="223">
        <f>ROUND(I233*H233,2)</f>
        <v>0</v>
      </c>
      <c r="K233" s="224"/>
      <c r="L233" s="42"/>
      <c r="M233" s="225" t="s">
        <v>1</v>
      </c>
      <c r="N233" s="226" t="s">
        <v>38</v>
      </c>
      <c r="O233" s="89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9" t="s">
        <v>124</v>
      </c>
      <c r="AT233" s="229" t="s">
        <v>120</v>
      </c>
      <c r="AU233" s="229" t="s">
        <v>83</v>
      </c>
      <c r="AY233" s="15" t="s">
        <v>118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81</v>
      </c>
      <c r="BK233" s="230">
        <f>ROUND(I233*H233,2)</f>
        <v>0</v>
      </c>
      <c r="BL233" s="15" t="s">
        <v>124</v>
      </c>
      <c r="BM233" s="229" t="s">
        <v>275</v>
      </c>
    </row>
    <row r="234" s="2" customFormat="1">
      <c r="A234" s="36"/>
      <c r="B234" s="37"/>
      <c r="C234" s="38"/>
      <c r="D234" s="231" t="s">
        <v>126</v>
      </c>
      <c r="E234" s="38"/>
      <c r="F234" s="232" t="s">
        <v>274</v>
      </c>
      <c r="G234" s="38"/>
      <c r="H234" s="38"/>
      <c r="I234" s="233"/>
      <c r="J234" s="38"/>
      <c r="K234" s="38"/>
      <c r="L234" s="42"/>
      <c r="M234" s="234"/>
      <c r="N234" s="235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126</v>
      </c>
      <c r="AU234" s="15" t="s">
        <v>83</v>
      </c>
    </row>
    <row r="235" s="2" customFormat="1">
      <c r="A235" s="36"/>
      <c r="B235" s="37"/>
      <c r="C235" s="38"/>
      <c r="D235" s="231" t="s">
        <v>127</v>
      </c>
      <c r="E235" s="38"/>
      <c r="F235" s="236" t="s">
        <v>276</v>
      </c>
      <c r="G235" s="38"/>
      <c r="H235" s="38"/>
      <c r="I235" s="233"/>
      <c r="J235" s="38"/>
      <c r="K235" s="38"/>
      <c r="L235" s="42"/>
      <c r="M235" s="234"/>
      <c r="N235" s="235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127</v>
      </c>
      <c r="AU235" s="15" t="s">
        <v>83</v>
      </c>
    </row>
    <row r="236" s="13" customFormat="1">
      <c r="A236" s="13"/>
      <c r="B236" s="237"/>
      <c r="C236" s="238"/>
      <c r="D236" s="231" t="s">
        <v>129</v>
      </c>
      <c r="E236" s="239" t="s">
        <v>1</v>
      </c>
      <c r="F236" s="240" t="s">
        <v>152</v>
      </c>
      <c r="G236" s="238"/>
      <c r="H236" s="241">
        <v>33.5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129</v>
      </c>
      <c r="AU236" s="247" t="s">
        <v>83</v>
      </c>
      <c r="AV236" s="13" t="s">
        <v>83</v>
      </c>
      <c r="AW236" s="13" t="s">
        <v>30</v>
      </c>
      <c r="AX236" s="13" t="s">
        <v>73</v>
      </c>
      <c r="AY236" s="247" t="s">
        <v>118</v>
      </c>
    </row>
    <row r="237" s="12" customFormat="1" ht="22.8" customHeight="1">
      <c r="A237" s="12"/>
      <c r="B237" s="201"/>
      <c r="C237" s="202"/>
      <c r="D237" s="203" t="s">
        <v>72</v>
      </c>
      <c r="E237" s="215" t="s">
        <v>185</v>
      </c>
      <c r="F237" s="215" t="s">
        <v>277</v>
      </c>
      <c r="G237" s="202"/>
      <c r="H237" s="202"/>
      <c r="I237" s="205"/>
      <c r="J237" s="216">
        <f>BK237</f>
        <v>0</v>
      </c>
      <c r="K237" s="202"/>
      <c r="L237" s="207"/>
      <c r="M237" s="208"/>
      <c r="N237" s="209"/>
      <c r="O237" s="209"/>
      <c r="P237" s="210">
        <f>SUM(P238:P284)</f>
        <v>0</v>
      </c>
      <c r="Q237" s="209"/>
      <c r="R237" s="210">
        <f>SUM(R238:R284)</f>
        <v>0</v>
      </c>
      <c r="S237" s="209"/>
      <c r="T237" s="211">
        <f>SUM(T238:T284)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2" t="s">
        <v>81</v>
      </c>
      <c r="AT237" s="213" t="s">
        <v>72</v>
      </c>
      <c r="AU237" s="213" t="s">
        <v>81</v>
      </c>
      <c r="AY237" s="212" t="s">
        <v>118</v>
      </c>
      <c r="BK237" s="214">
        <f>SUM(BK238:BK284)</f>
        <v>0</v>
      </c>
    </row>
    <row r="238" s="2" customFormat="1" ht="21.75" customHeight="1">
      <c r="A238" s="36"/>
      <c r="B238" s="37"/>
      <c r="C238" s="217" t="s">
        <v>278</v>
      </c>
      <c r="D238" s="217" t="s">
        <v>120</v>
      </c>
      <c r="E238" s="218" t="s">
        <v>279</v>
      </c>
      <c r="F238" s="219" t="s">
        <v>280</v>
      </c>
      <c r="G238" s="220" t="s">
        <v>281</v>
      </c>
      <c r="H238" s="221">
        <v>231</v>
      </c>
      <c r="I238" s="222"/>
      <c r="J238" s="223">
        <f>ROUND(I238*H238,2)</f>
        <v>0</v>
      </c>
      <c r="K238" s="224"/>
      <c r="L238" s="42"/>
      <c r="M238" s="225" t="s">
        <v>1</v>
      </c>
      <c r="N238" s="226" t="s">
        <v>38</v>
      </c>
      <c r="O238" s="89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9" t="s">
        <v>124</v>
      </c>
      <c r="AT238" s="229" t="s">
        <v>120</v>
      </c>
      <c r="AU238" s="229" t="s">
        <v>83</v>
      </c>
      <c r="AY238" s="15" t="s">
        <v>118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5" t="s">
        <v>81</v>
      </c>
      <c r="BK238" s="230">
        <f>ROUND(I238*H238,2)</f>
        <v>0</v>
      </c>
      <c r="BL238" s="15" t="s">
        <v>124</v>
      </c>
      <c r="BM238" s="229" t="s">
        <v>282</v>
      </c>
    </row>
    <row r="239" s="2" customFormat="1">
      <c r="A239" s="36"/>
      <c r="B239" s="37"/>
      <c r="C239" s="38"/>
      <c r="D239" s="231" t="s">
        <v>126</v>
      </c>
      <c r="E239" s="38"/>
      <c r="F239" s="232" t="s">
        <v>280</v>
      </c>
      <c r="G239" s="38"/>
      <c r="H239" s="38"/>
      <c r="I239" s="233"/>
      <c r="J239" s="38"/>
      <c r="K239" s="38"/>
      <c r="L239" s="42"/>
      <c r="M239" s="234"/>
      <c r="N239" s="235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126</v>
      </c>
      <c r="AU239" s="15" t="s">
        <v>83</v>
      </c>
    </row>
    <row r="240" s="2" customFormat="1">
      <c r="A240" s="36"/>
      <c r="B240" s="37"/>
      <c r="C240" s="38"/>
      <c r="D240" s="231" t="s">
        <v>127</v>
      </c>
      <c r="E240" s="38"/>
      <c r="F240" s="236" t="s">
        <v>283</v>
      </c>
      <c r="G240" s="38"/>
      <c r="H240" s="38"/>
      <c r="I240" s="233"/>
      <c r="J240" s="38"/>
      <c r="K240" s="38"/>
      <c r="L240" s="42"/>
      <c r="M240" s="234"/>
      <c r="N240" s="235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127</v>
      </c>
      <c r="AU240" s="15" t="s">
        <v>83</v>
      </c>
    </row>
    <row r="241" s="13" customFormat="1">
      <c r="A241" s="13"/>
      <c r="B241" s="237"/>
      <c r="C241" s="238"/>
      <c r="D241" s="231" t="s">
        <v>129</v>
      </c>
      <c r="E241" s="239" t="s">
        <v>1</v>
      </c>
      <c r="F241" s="240" t="s">
        <v>284</v>
      </c>
      <c r="G241" s="238"/>
      <c r="H241" s="241">
        <v>197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129</v>
      </c>
      <c r="AU241" s="247" t="s">
        <v>83</v>
      </c>
      <c r="AV241" s="13" t="s">
        <v>83</v>
      </c>
      <c r="AW241" s="13" t="s">
        <v>30</v>
      </c>
      <c r="AX241" s="13" t="s">
        <v>73</v>
      </c>
      <c r="AY241" s="247" t="s">
        <v>118</v>
      </c>
    </row>
    <row r="242" s="13" customFormat="1">
      <c r="A242" s="13"/>
      <c r="B242" s="237"/>
      <c r="C242" s="238"/>
      <c r="D242" s="231" t="s">
        <v>129</v>
      </c>
      <c r="E242" s="239" t="s">
        <v>1</v>
      </c>
      <c r="F242" s="240" t="s">
        <v>285</v>
      </c>
      <c r="G242" s="238"/>
      <c r="H242" s="241">
        <v>34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129</v>
      </c>
      <c r="AU242" s="247" t="s">
        <v>83</v>
      </c>
      <c r="AV242" s="13" t="s">
        <v>83</v>
      </c>
      <c r="AW242" s="13" t="s">
        <v>30</v>
      </c>
      <c r="AX242" s="13" t="s">
        <v>73</v>
      </c>
      <c r="AY242" s="247" t="s">
        <v>118</v>
      </c>
    </row>
    <row r="243" s="2" customFormat="1" ht="21.75" customHeight="1">
      <c r="A243" s="36"/>
      <c r="B243" s="37"/>
      <c r="C243" s="217" t="s">
        <v>286</v>
      </c>
      <c r="D243" s="217" t="s">
        <v>120</v>
      </c>
      <c r="E243" s="218" t="s">
        <v>287</v>
      </c>
      <c r="F243" s="219" t="s">
        <v>288</v>
      </c>
      <c r="G243" s="220" t="s">
        <v>281</v>
      </c>
      <c r="H243" s="221">
        <v>13</v>
      </c>
      <c r="I243" s="222"/>
      <c r="J243" s="223">
        <f>ROUND(I243*H243,2)</f>
        <v>0</v>
      </c>
      <c r="K243" s="224"/>
      <c r="L243" s="42"/>
      <c r="M243" s="225" t="s">
        <v>1</v>
      </c>
      <c r="N243" s="226" t="s">
        <v>38</v>
      </c>
      <c r="O243" s="89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9" t="s">
        <v>124</v>
      </c>
      <c r="AT243" s="229" t="s">
        <v>120</v>
      </c>
      <c r="AU243" s="229" t="s">
        <v>83</v>
      </c>
      <c r="AY243" s="15" t="s">
        <v>118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5" t="s">
        <v>81</v>
      </c>
      <c r="BK243" s="230">
        <f>ROUND(I243*H243,2)</f>
        <v>0</v>
      </c>
      <c r="BL243" s="15" t="s">
        <v>124</v>
      </c>
      <c r="BM243" s="229" t="s">
        <v>289</v>
      </c>
    </row>
    <row r="244" s="2" customFormat="1">
      <c r="A244" s="36"/>
      <c r="B244" s="37"/>
      <c r="C244" s="38"/>
      <c r="D244" s="231" t="s">
        <v>126</v>
      </c>
      <c r="E244" s="38"/>
      <c r="F244" s="232" t="s">
        <v>288</v>
      </c>
      <c r="G244" s="38"/>
      <c r="H244" s="38"/>
      <c r="I244" s="233"/>
      <c r="J244" s="38"/>
      <c r="K244" s="38"/>
      <c r="L244" s="42"/>
      <c r="M244" s="234"/>
      <c r="N244" s="235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126</v>
      </c>
      <c r="AU244" s="15" t="s">
        <v>83</v>
      </c>
    </row>
    <row r="245" s="2" customFormat="1">
      <c r="A245" s="36"/>
      <c r="B245" s="37"/>
      <c r="C245" s="38"/>
      <c r="D245" s="231" t="s">
        <v>127</v>
      </c>
      <c r="E245" s="38"/>
      <c r="F245" s="236" t="s">
        <v>290</v>
      </c>
      <c r="G245" s="38"/>
      <c r="H245" s="38"/>
      <c r="I245" s="233"/>
      <c r="J245" s="38"/>
      <c r="K245" s="38"/>
      <c r="L245" s="42"/>
      <c r="M245" s="234"/>
      <c r="N245" s="235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127</v>
      </c>
      <c r="AU245" s="15" t="s">
        <v>83</v>
      </c>
    </row>
    <row r="246" s="13" customFormat="1">
      <c r="A246" s="13"/>
      <c r="B246" s="237"/>
      <c r="C246" s="238"/>
      <c r="D246" s="231" t="s">
        <v>129</v>
      </c>
      <c r="E246" s="239" t="s">
        <v>1</v>
      </c>
      <c r="F246" s="240" t="s">
        <v>291</v>
      </c>
      <c r="G246" s="238"/>
      <c r="H246" s="241">
        <v>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129</v>
      </c>
      <c r="AU246" s="247" t="s">
        <v>83</v>
      </c>
      <c r="AV246" s="13" t="s">
        <v>83</v>
      </c>
      <c r="AW246" s="13" t="s">
        <v>30</v>
      </c>
      <c r="AX246" s="13" t="s">
        <v>73</v>
      </c>
      <c r="AY246" s="247" t="s">
        <v>118</v>
      </c>
    </row>
    <row r="247" s="13" customFormat="1">
      <c r="A247" s="13"/>
      <c r="B247" s="237"/>
      <c r="C247" s="238"/>
      <c r="D247" s="231" t="s">
        <v>129</v>
      </c>
      <c r="E247" s="239" t="s">
        <v>1</v>
      </c>
      <c r="F247" s="240" t="s">
        <v>292</v>
      </c>
      <c r="G247" s="238"/>
      <c r="H247" s="241">
        <v>2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129</v>
      </c>
      <c r="AU247" s="247" t="s">
        <v>83</v>
      </c>
      <c r="AV247" s="13" t="s">
        <v>83</v>
      </c>
      <c r="AW247" s="13" t="s">
        <v>30</v>
      </c>
      <c r="AX247" s="13" t="s">
        <v>73</v>
      </c>
      <c r="AY247" s="247" t="s">
        <v>118</v>
      </c>
    </row>
    <row r="248" s="13" customFormat="1">
      <c r="A248" s="13"/>
      <c r="B248" s="237"/>
      <c r="C248" s="238"/>
      <c r="D248" s="231" t="s">
        <v>129</v>
      </c>
      <c r="E248" s="239" t="s">
        <v>1</v>
      </c>
      <c r="F248" s="240" t="s">
        <v>293</v>
      </c>
      <c r="G248" s="238"/>
      <c r="H248" s="241">
        <v>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129</v>
      </c>
      <c r="AU248" s="247" t="s">
        <v>83</v>
      </c>
      <c r="AV248" s="13" t="s">
        <v>83</v>
      </c>
      <c r="AW248" s="13" t="s">
        <v>30</v>
      </c>
      <c r="AX248" s="13" t="s">
        <v>73</v>
      </c>
      <c r="AY248" s="247" t="s">
        <v>118</v>
      </c>
    </row>
    <row r="249" s="13" customFormat="1">
      <c r="A249" s="13"/>
      <c r="B249" s="237"/>
      <c r="C249" s="238"/>
      <c r="D249" s="231" t="s">
        <v>129</v>
      </c>
      <c r="E249" s="239" t="s">
        <v>1</v>
      </c>
      <c r="F249" s="240" t="s">
        <v>294</v>
      </c>
      <c r="G249" s="238"/>
      <c r="H249" s="241">
        <v>2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129</v>
      </c>
      <c r="AU249" s="247" t="s">
        <v>83</v>
      </c>
      <c r="AV249" s="13" t="s">
        <v>83</v>
      </c>
      <c r="AW249" s="13" t="s">
        <v>30</v>
      </c>
      <c r="AX249" s="13" t="s">
        <v>73</v>
      </c>
      <c r="AY249" s="247" t="s">
        <v>118</v>
      </c>
    </row>
    <row r="250" s="13" customFormat="1">
      <c r="A250" s="13"/>
      <c r="B250" s="237"/>
      <c r="C250" s="238"/>
      <c r="D250" s="231" t="s">
        <v>129</v>
      </c>
      <c r="E250" s="239" t="s">
        <v>1</v>
      </c>
      <c r="F250" s="240" t="s">
        <v>295</v>
      </c>
      <c r="G250" s="238"/>
      <c r="H250" s="241">
        <v>2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129</v>
      </c>
      <c r="AU250" s="247" t="s">
        <v>83</v>
      </c>
      <c r="AV250" s="13" t="s">
        <v>83</v>
      </c>
      <c r="AW250" s="13" t="s">
        <v>30</v>
      </c>
      <c r="AX250" s="13" t="s">
        <v>73</v>
      </c>
      <c r="AY250" s="247" t="s">
        <v>118</v>
      </c>
    </row>
    <row r="251" s="13" customFormat="1">
      <c r="A251" s="13"/>
      <c r="B251" s="237"/>
      <c r="C251" s="238"/>
      <c r="D251" s="231" t="s">
        <v>129</v>
      </c>
      <c r="E251" s="239" t="s">
        <v>1</v>
      </c>
      <c r="F251" s="240" t="s">
        <v>296</v>
      </c>
      <c r="G251" s="238"/>
      <c r="H251" s="241">
        <v>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129</v>
      </c>
      <c r="AU251" s="247" t="s">
        <v>83</v>
      </c>
      <c r="AV251" s="13" t="s">
        <v>83</v>
      </c>
      <c r="AW251" s="13" t="s">
        <v>30</v>
      </c>
      <c r="AX251" s="13" t="s">
        <v>73</v>
      </c>
      <c r="AY251" s="247" t="s">
        <v>118</v>
      </c>
    </row>
    <row r="252" s="13" customFormat="1">
      <c r="A252" s="13"/>
      <c r="B252" s="237"/>
      <c r="C252" s="238"/>
      <c r="D252" s="231" t="s">
        <v>129</v>
      </c>
      <c r="E252" s="239" t="s">
        <v>1</v>
      </c>
      <c r="F252" s="240" t="s">
        <v>297</v>
      </c>
      <c r="G252" s="238"/>
      <c r="H252" s="241">
        <v>1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129</v>
      </c>
      <c r="AU252" s="247" t="s">
        <v>83</v>
      </c>
      <c r="AV252" s="13" t="s">
        <v>83</v>
      </c>
      <c r="AW252" s="13" t="s">
        <v>30</v>
      </c>
      <c r="AX252" s="13" t="s">
        <v>73</v>
      </c>
      <c r="AY252" s="247" t="s">
        <v>118</v>
      </c>
    </row>
    <row r="253" s="13" customFormat="1">
      <c r="A253" s="13"/>
      <c r="B253" s="237"/>
      <c r="C253" s="238"/>
      <c r="D253" s="231" t="s">
        <v>129</v>
      </c>
      <c r="E253" s="239" t="s">
        <v>1</v>
      </c>
      <c r="F253" s="240" t="s">
        <v>298</v>
      </c>
      <c r="G253" s="238"/>
      <c r="H253" s="241">
        <v>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129</v>
      </c>
      <c r="AU253" s="247" t="s">
        <v>83</v>
      </c>
      <c r="AV253" s="13" t="s">
        <v>83</v>
      </c>
      <c r="AW253" s="13" t="s">
        <v>30</v>
      </c>
      <c r="AX253" s="13" t="s">
        <v>73</v>
      </c>
      <c r="AY253" s="247" t="s">
        <v>118</v>
      </c>
    </row>
    <row r="254" s="2" customFormat="1" ht="21.75" customHeight="1">
      <c r="A254" s="36"/>
      <c r="B254" s="37"/>
      <c r="C254" s="217" t="s">
        <v>299</v>
      </c>
      <c r="D254" s="217" t="s">
        <v>120</v>
      </c>
      <c r="E254" s="218" t="s">
        <v>300</v>
      </c>
      <c r="F254" s="219" t="s">
        <v>301</v>
      </c>
      <c r="G254" s="220" t="s">
        <v>281</v>
      </c>
      <c r="H254" s="221">
        <v>18</v>
      </c>
      <c r="I254" s="222"/>
      <c r="J254" s="223">
        <f>ROUND(I254*H254,2)</f>
        <v>0</v>
      </c>
      <c r="K254" s="224"/>
      <c r="L254" s="42"/>
      <c r="M254" s="225" t="s">
        <v>1</v>
      </c>
      <c r="N254" s="226" t="s">
        <v>38</v>
      </c>
      <c r="O254" s="89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9" t="s">
        <v>124</v>
      </c>
      <c r="AT254" s="229" t="s">
        <v>120</v>
      </c>
      <c r="AU254" s="229" t="s">
        <v>83</v>
      </c>
      <c r="AY254" s="15" t="s">
        <v>118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5" t="s">
        <v>81</v>
      </c>
      <c r="BK254" s="230">
        <f>ROUND(I254*H254,2)</f>
        <v>0</v>
      </c>
      <c r="BL254" s="15" t="s">
        <v>124</v>
      </c>
      <c r="BM254" s="229" t="s">
        <v>302</v>
      </c>
    </row>
    <row r="255" s="2" customFormat="1">
      <c r="A255" s="36"/>
      <c r="B255" s="37"/>
      <c r="C255" s="38"/>
      <c r="D255" s="231" t="s">
        <v>126</v>
      </c>
      <c r="E255" s="38"/>
      <c r="F255" s="232" t="s">
        <v>301</v>
      </c>
      <c r="G255" s="38"/>
      <c r="H255" s="38"/>
      <c r="I255" s="233"/>
      <c r="J255" s="38"/>
      <c r="K255" s="38"/>
      <c r="L255" s="42"/>
      <c r="M255" s="234"/>
      <c r="N255" s="235"/>
      <c r="O255" s="89"/>
      <c r="P255" s="89"/>
      <c r="Q255" s="89"/>
      <c r="R255" s="89"/>
      <c r="S255" s="89"/>
      <c r="T255" s="90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5" t="s">
        <v>126</v>
      </c>
      <c r="AU255" s="15" t="s">
        <v>83</v>
      </c>
    </row>
    <row r="256" s="2" customFormat="1">
      <c r="A256" s="36"/>
      <c r="B256" s="37"/>
      <c r="C256" s="38"/>
      <c r="D256" s="231" t="s">
        <v>127</v>
      </c>
      <c r="E256" s="38"/>
      <c r="F256" s="236" t="s">
        <v>303</v>
      </c>
      <c r="G256" s="38"/>
      <c r="H256" s="38"/>
      <c r="I256" s="233"/>
      <c r="J256" s="38"/>
      <c r="K256" s="38"/>
      <c r="L256" s="42"/>
      <c r="M256" s="234"/>
      <c r="N256" s="235"/>
      <c r="O256" s="89"/>
      <c r="P256" s="89"/>
      <c r="Q256" s="89"/>
      <c r="R256" s="89"/>
      <c r="S256" s="89"/>
      <c r="T256" s="90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127</v>
      </c>
      <c r="AU256" s="15" t="s">
        <v>83</v>
      </c>
    </row>
    <row r="257" s="13" customFormat="1">
      <c r="A257" s="13"/>
      <c r="B257" s="237"/>
      <c r="C257" s="238"/>
      <c r="D257" s="231" t="s">
        <v>129</v>
      </c>
      <c r="E257" s="239" t="s">
        <v>1</v>
      </c>
      <c r="F257" s="240" t="s">
        <v>291</v>
      </c>
      <c r="G257" s="238"/>
      <c r="H257" s="241">
        <v>2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129</v>
      </c>
      <c r="AU257" s="247" t="s">
        <v>83</v>
      </c>
      <c r="AV257" s="13" t="s">
        <v>83</v>
      </c>
      <c r="AW257" s="13" t="s">
        <v>30</v>
      </c>
      <c r="AX257" s="13" t="s">
        <v>73</v>
      </c>
      <c r="AY257" s="247" t="s">
        <v>118</v>
      </c>
    </row>
    <row r="258" s="13" customFormat="1">
      <c r="A258" s="13"/>
      <c r="B258" s="237"/>
      <c r="C258" s="238"/>
      <c r="D258" s="231" t="s">
        <v>129</v>
      </c>
      <c r="E258" s="239" t="s">
        <v>1</v>
      </c>
      <c r="F258" s="240" t="s">
        <v>292</v>
      </c>
      <c r="G258" s="238"/>
      <c r="H258" s="241">
        <v>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129</v>
      </c>
      <c r="AU258" s="247" t="s">
        <v>83</v>
      </c>
      <c r="AV258" s="13" t="s">
        <v>83</v>
      </c>
      <c r="AW258" s="13" t="s">
        <v>30</v>
      </c>
      <c r="AX258" s="13" t="s">
        <v>73</v>
      </c>
      <c r="AY258" s="247" t="s">
        <v>118</v>
      </c>
    </row>
    <row r="259" s="13" customFormat="1">
      <c r="A259" s="13"/>
      <c r="B259" s="237"/>
      <c r="C259" s="238"/>
      <c r="D259" s="231" t="s">
        <v>129</v>
      </c>
      <c r="E259" s="239" t="s">
        <v>1</v>
      </c>
      <c r="F259" s="240" t="s">
        <v>293</v>
      </c>
      <c r="G259" s="238"/>
      <c r="H259" s="241">
        <v>2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129</v>
      </c>
      <c r="AU259" s="247" t="s">
        <v>83</v>
      </c>
      <c r="AV259" s="13" t="s">
        <v>83</v>
      </c>
      <c r="AW259" s="13" t="s">
        <v>30</v>
      </c>
      <c r="AX259" s="13" t="s">
        <v>73</v>
      </c>
      <c r="AY259" s="247" t="s">
        <v>118</v>
      </c>
    </row>
    <row r="260" s="13" customFormat="1">
      <c r="A260" s="13"/>
      <c r="B260" s="237"/>
      <c r="C260" s="238"/>
      <c r="D260" s="231" t="s">
        <v>129</v>
      </c>
      <c r="E260" s="239" t="s">
        <v>1</v>
      </c>
      <c r="F260" s="240" t="s">
        <v>294</v>
      </c>
      <c r="G260" s="238"/>
      <c r="H260" s="241">
        <v>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129</v>
      </c>
      <c r="AU260" s="247" t="s">
        <v>83</v>
      </c>
      <c r="AV260" s="13" t="s">
        <v>83</v>
      </c>
      <c r="AW260" s="13" t="s">
        <v>30</v>
      </c>
      <c r="AX260" s="13" t="s">
        <v>73</v>
      </c>
      <c r="AY260" s="247" t="s">
        <v>118</v>
      </c>
    </row>
    <row r="261" s="13" customFormat="1">
      <c r="A261" s="13"/>
      <c r="B261" s="237"/>
      <c r="C261" s="238"/>
      <c r="D261" s="231" t="s">
        <v>129</v>
      </c>
      <c r="E261" s="239" t="s">
        <v>1</v>
      </c>
      <c r="F261" s="240" t="s">
        <v>295</v>
      </c>
      <c r="G261" s="238"/>
      <c r="H261" s="241">
        <v>2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129</v>
      </c>
      <c r="AU261" s="247" t="s">
        <v>83</v>
      </c>
      <c r="AV261" s="13" t="s">
        <v>83</v>
      </c>
      <c r="AW261" s="13" t="s">
        <v>30</v>
      </c>
      <c r="AX261" s="13" t="s">
        <v>73</v>
      </c>
      <c r="AY261" s="247" t="s">
        <v>118</v>
      </c>
    </row>
    <row r="262" s="13" customFormat="1">
      <c r="A262" s="13"/>
      <c r="B262" s="237"/>
      <c r="C262" s="238"/>
      <c r="D262" s="231" t="s">
        <v>129</v>
      </c>
      <c r="E262" s="239" t="s">
        <v>1</v>
      </c>
      <c r="F262" s="240" t="s">
        <v>296</v>
      </c>
      <c r="G262" s="238"/>
      <c r="H262" s="241">
        <v>1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129</v>
      </c>
      <c r="AU262" s="247" t="s">
        <v>83</v>
      </c>
      <c r="AV262" s="13" t="s">
        <v>83</v>
      </c>
      <c r="AW262" s="13" t="s">
        <v>30</v>
      </c>
      <c r="AX262" s="13" t="s">
        <v>73</v>
      </c>
      <c r="AY262" s="247" t="s">
        <v>118</v>
      </c>
    </row>
    <row r="263" s="13" customFormat="1">
      <c r="A263" s="13"/>
      <c r="B263" s="237"/>
      <c r="C263" s="238"/>
      <c r="D263" s="231" t="s">
        <v>129</v>
      </c>
      <c r="E263" s="239" t="s">
        <v>1</v>
      </c>
      <c r="F263" s="240" t="s">
        <v>297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129</v>
      </c>
      <c r="AU263" s="247" t="s">
        <v>83</v>
      </c>
      <c r="AV263" s="13" t="s">
        <v>83</v>
      </c>
      <c r="AW263" s="13" t="s">
        <v>30</v>
      </c>
      <c r="AX263" s="13" t="s">
        <v>73</v>
      </c>
      <c r="AY263" s="247" t="s">
        <v>118</v>
      </c>
    </row>
    <row r="264" s="13" customFormat="1">
      <c r="A264" s="13"/>
      <c r="B264" s="237"/>
      <c r="C264" s="238"/>
      <c r="D264" s="231" t="s">
        <v>129</v>
      </c>
      <c r="E264" s="239" t="s">
        <v>1</v>
      </c>
      <c r="F264" s="240" t="s">
        <v>298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129</v>
      </c>
      <c r="AU264" s="247" t="s">
        <v>83</v>
      </c>
      <c r="AV264" s="13" t="s">
        <v>83</v>
      </c>
      <c r="AW264" s="13" t="s">
        <v>30</v>
      </c>
      <c r="AX264" s="13" t="s">
        <v>73</v>
      </c>
      <c r="AY264" s="247" t="s">
        <v>118</v>
      </c>
    </row>
    <row r="265" s="13" customFormat="1">
      <c r="A265" s="13"/>
      <c r="B265" s="237"/>
      <c r="C265" s="238"/>
      <c r="D265" s="231" t="s">
        <v>129</v>
      </c>
      <c r="E265" s="239" t="s">
        <v>1</v>
      </c>
      <c r="F265" s="240" t="s">
        <v>304</v>
      </c>
      <c r="G265" s="238"/>
      <c r="H265" s="241">
        <v>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129</v>
      </c>
      <c r="AU265" s="247" t="s">
        <v>83</v>
      </c>
      <c r="AV265" s="13" t="s">
        <v>83</v>
      </c>
      <c r="AW265" s="13" t="s">
        <v>30</v>
      </c>
      <c r="AX265" s="13" t="s">
        <v>73</v>
      </c>
      <c r="AY265" s="247" t="s">
        <v>118</v>
      </c>
    </row>
    <row r="266" s="13" customFormat="1">
      <c r="A266" s="13"/>
      <c r="B266" s="237"/>
      <c r="C266" s="238"/>
      <c r="D266" s="231" t="s">
        <v>129</v>
      </c>
      <c r="E266" s="239" t="s">
        <v>1</v>
      </c>
      <c r="F266" s="240" t="s">
        <v>305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129</v>
      </c>
      <c r="AU266" s="247" t="s">
        <v>83</v>
      </c>
      <c r="AV266" s="13" t="s">
        <v>83</v>
      </c>
      <c r="AW266" s="13" t="s">
        <v>30</v>
      </c>
      <c r="AX266" s="13" t="s">
        <v>73</v>
      </c>
      <c r="AY266" s="247" t="s">
        <v>118</v>
      </c>
    </row>
    <row r="267" s="13" customFormat="1">
      <c r="A267" s="13"/>
      <c r="B267" s="237"/>
      <c r="C267" s="238"/>
      <c r="D267" s="231" t="s">
        <v>129</v>
      </c>
      <c r="E267" s="239" t="s">
        <v>1</v>
      </c>
      <c r="F267" s="240" t="s">
        <v>306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129</v>
      </c>
      <c r="AU267" s="247" t="s">
        <v>83</v>
      </c>
      <c r="AV267" s="13" t="s">
        <v>83</v>
      </c>
      <c r="AW267" s="13" t="s">
        <v>30</v>
      </c>
      <c r="AX267" s="13" t="s">
        <v>73</v>
      </c>
      <c r="AY267" s="247" t="s">
        <v>118</v>
      </c>
    </row>
    <row r="268" s="2" customFormat="1" ht="21.75" customHeight="1">
      <c r="A268" s="36"/>
      <c r="B268" s="37"/>
      <c r="C268" s="217" t="s">
        <v>307</v>
      </c>
      <c r="D268" s="217" t="s">
        <v>120</v>
      </c>
      <c r="E268" s="218" t="s">
        <v>308</v>
      </c>
      <c r="F268" s="219" t="s">
        <v>309</v>
      </c>
      <c r="G268" s="220" t="s">
        <v>123</v>
      </c>
      <c r="H268" s="221">
        <v>874</v>
      </c>
      <c r="I268" s="222"/>
      <c r="J268" s="223">
        <f>ROUND(I268*H268,2)</f>
        <v>0</v>
      </c>
      <c r="K268" s="224"/>
      <c r="L268" s="42"/>
      <c r="M268" s="225" t="s">
        <v>1</v>
      </c>
      <c r="N268" s="226" t="s">
        <v>38</v>
      </c>
      <c r="O268" s="89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9" t="s">
        <v>124</v>
      </c>
      <c r="AT268" s="229" t="s">
        <v>120</v>
      </c>
      <c r="AU268" s="229" t="s">
        <v>83</v>
      </c>
      <c r="AY268" s="15" t="s">
        <v>118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5" t="s">
        <v>81</v>
      </c>
      <c r="BK268" s="230">
        <f>ROUND(I268*H268,2)</f>
        <v>0</v>
      </c>
      <c r="BL268" s="15" t="s">
        <v>124</v>
      </c>
      <c r="BM268" s="229" t="s">
        <v>310</v>
      </c>
    </row>
    <row r="269" s="2" customFormat="1">
      <c r="A269" s="36"/>
      <c r="B269" s="37"/>
      <c r="C269" s="38"/>
      <c r="D269" s="231" t="s">
        <v>126</v>
      </c>
      <c r="E269" s="38"/>
      <c r="F269" s="232" t="s">
        <v>309</v>
      </c>
      <c r="G269" s="38"/>
      <c r="H269" s="38"/>
      <c r="I269" s="233"/>
      <c r="J269" s="38"/>
      <c r="K269" s="38"/>
      <c r="L269" s="42"/>
      <c r="M269" s="234"/>
      <c r="N269" s="235"/>
      <c r="O269" s="89"/>
      <c r="P269" s="89"/>
      <c r="Q269" s="89"/>
      <c r="R269" s="89"/>
      <c r="S269" s="89"/>
      <c r="T269" s="90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5" t="s">
        <v>126</v>
      </c>
      <c r="AU269" s="15" t="s">
        <v>83</v>
      </c>
    </row>
    <row r="270" s="2" customFormat="1">
      <c r="A270" s="36"/>
      <c r="B270" s="37"/>
      <c r="C270" s="38"/>
      <c r="D270" s="231" t="s">
        <v>127</v>
      </c>
      <c r="E270" s="38"/>
      <c r="F270" s="236" t="s">
        <v>311</v>
      </c>
      <c r="G270" s="38"/>
      <c r="H270" s="38"/>
      <c r="I270" s="233"/>
      <c r="J270" s="38"/>
      <c r="K270" s="38"/>
      <c r="L270" s="42"/>
      <c r="M270" s="234"/>
      <c r="N270" s="235"/>
      <c r="O270" s="89"/>
      <c r="P270" s="89"/>
      <c r="Q270" s="89"/>
      <c r="R270" s="89"/>
      <c r="S270" s="89"/>
      <c r="T270" s="9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127</v>
      </c>
      <c r="AU270" s="15" t="s">
        <v>83</v>
      </c>
    </row>
    <row r="271" s="13" customFormat="1">
      <c r="A271" s="13"/>
      <c r="B271" s="237"/>
      <c r="C271" s="238"/>
      <c r="D271" s="231" t="s">
        <v>129</v>
      </c>
      <c r="E271" s="239" t="s">
        <v>1</v>
      </c>
      <c r="F271" s="240" t="s">
        <v>312</v>
      </c>
      <c r="G271" s="238"/>
      <c r="H271" s="241">
        <v>874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129</v>
      </c>
      <c r="AU271" s="247" t="s">
        <v>83</v>
      </c>
      <c r="AV271" s="13" t="s">
        <v>83</v>
      </c>
      <c r="AW271" s="13" t="s">
        <v>30</v>
      </c>
      <c r="AX271" s="13" t="s">
        <v>73</v>
      </c>
      <c r="AY271" s="247" t="s">
        <v>118</v>
      </c>
    </row>
    <row r="272" s="2" customFormat="1" ht="33" customHeight="1">
      <c r="A272" s="36"/>
      <c r="B272" s="37"/>
      <c r="C272" s="217" t="s">
        <v>313</v>
      </c>
      <c r="D272" s="217" t="s">
        <v>120</v>
      </c>
      <c r="E272" s="218" t="s">
        <v>314</v>
      </c>
      <c r="F272" s="219" t="s">
        <v>315</v>
      </c>
      <c r="G272" s="220" t="s">
        <v>123</v>
      </c>
      <c r="H272" s="221">
        <v>874</v>
      </c>
      <c r="I272" s="222"/>
      <c r="J272" s="223">
        <f>ROUND(I272*H272,2)</f>
        <v>0</v>
      </c>
      <c r="K272" s="224"/>
      <c r="L272" s="42"/>
      <c r="M272" s="225" t="s">
        <v>1</v>
      </c>
      <c r="N272" s="226" t="s">
        <v>38</v>
      </c>
      <c r="O272" s="89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9" t="s">
        <v>124</v>
      </c>
      <c r="AT272" s="229" t="s">
        <v>120</v>
      </c>
      <c r="AU272" s="229" t="s">
        <v>83</v>
      </c>
      <c r="AY272" s="15" t="s">
        <v>118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5" t="s">
        <v>81</v>
      </c>
      <c r="BK272" s="230">
        <f>ROUND(I272*H272,2)</f>
        <v>0</v>
      </c>
      <c r="BL272" s="15" t="s">
        <v>124</v>
      </c>
      <c r="BM272" s="229" t="s">
        <v>316</v>
      </c>
    </row>
    <row r="273" s="2" customFormat="1">
      <c r="A273" s="36"/>
      <c r="B273" s="37"/>
      <c r="C273" s="38"/>
      <c r="D273" s="231" t="s">
        <v>126</v>
      </c>
      <c r="E273" s="38"/>
      <c r="F273" s="232" t="s">
        <v>315</v>
      </c>
      <c r="G273" s="38"/>
      <c r="H273" s="38"/>
      <c r="I273" s="233"/>
      <c r="J273" s="38"/>
      <c r="K273" s="38"/>
      <c r="L273" s="42"/>
      <c r="M273" s="234"/>
      <c r="N273" s="235"/>
      <c r="O273" s="89"/>
      <c r="P273" s="89"/>
      <c r="Q273" s="89"/>
      <c r="R273" s="89"/>
      <c r="S273" s="89"/>
      <c r="T273" s="90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126</v>
      </c>
      <c r="AU273" s="15" t="s">
        <v>83</v>
      </c>
    </row>
    <row r="274" s="2" customFormat="1">
      <c r="A274" s="36"/>
      <c r="B274" s="37"/>
      <c r="C274" s="38"/>
      <c r="D274" s="231" t="s">
        <v>127</v>
      </c>
      <c r="E274" s="38"/>
      <c r="F274" s="236" t="s">
        <v>311</v>
      </c>
      <c r="G274" s="38"/>
      <c r="H274" s="38"/>
      <c r="I274" s="233"/>
      <c r="J274" s="38"/>
      <c r="K274" s="38"/>
      <c r="L274" s="42"/>
      <c r="M274" s="234"/>
      <c r="N274" s="235"/>
      <c r="O274" s="89"/>
      <c r="P274" s="89"/>
      <c r="Q274" s="89"/>
      <c r="R274" s="89"/>
      <c r="S274" s="89"/>
      <c r="T274" s="9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5" t="s">
        <v>127</v>
      </c>
      <c r="AU274" s="15" t="s">
        <v>83</v>
      </c>
    </row>
    <row r="275" s="13" customFormat="1">
      <c r="A275" s="13"/>
      <c r="B275" s="237"/>
      <c r="C275" s="238"/>
      <c r="D275" s="231" t="s">
        <v>129</v>
      </c>
      <c r="E275" s="239" t="s">
        <v>1</v>
      </c>
      <c r="F275" s="240" t="s">
        <v>312</v>
      </c>
      <c r="G275" s="238"/>
      <c r="H275" s="241">
        <v>874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129</v>
      </c>
      <c r="AU275" s="247" t="s">
        <v>83</v>
      </c>
      <c r="AV275" s="13" t="s">
        <v>83</v>
      </c>
      <c r="AW275" s="13" t="s">
        <v>30</v>
      </c>
      <c r="AX275" s="13" t="s">
        <v>73</v>
      </c>
      <c r="AY275" s="247" t="s">
        <v>118</v>
      </c>
    </row>
    <row r="276" s="2" customFormat="1" ht="21.75" customHeight="1">
      <c r="A276" s="36"/>
      <c r="B276" s="37"/>
      <c r="C276" s="217" t="s">
        <v>317</v>
      </c>
      <c r="D276" s="217" t="s">
        <v>120</v>
      </c>
      <c r="E276" s="218" t="s">
        <v>318</v>
      </c>
      <c r="F276" s="219" t="s">
        <v>319</v>
      </c>
      <c r="G276" s="220" t="s">
        <v>149</v>
      </c>
      <c r="H276" s="221">
        <v>163.5</v>
      </c>
      <c r="I276" s="222"/>
      <c r="J276" s="223">
        <f>ROUND(I276*H276,2)</f>
        <v>0</v>
      </c>
      <c r="K276" s="224"/>
      <c r="L276" s="42"/>
      <c r="M276" s="225" t="s">
        <v>1</v>
      </c>
      <c r="N276" s="226" t="s">
        <v>38</v>
      </c>
      <c r="O276" s="89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9" t="s">
        <v>124</v>
      </c>
      <c r="AT276" s="229" t="s">
        <v>120</v>
      </c>
      <c r="AU276" s="229" t="s">
        <v>83</v>
      </c>
      <c r="AY276" s="15" t="s">
        <v>118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5" t="s">
        <v>81</v>
      </c>
      <c r="BK276" s="230">
        <f>ROUND(I276*H276,2)</f>
        <v>0</v>
      </c>
      <c r="BL276" s="15" t="s">
        <v>124</v>
      </c>
      <c r="BM276" s="229" t="s">
        <v>320</v>
      </c>
    </row>
    <row r="277" s="2" customFormat="1">
      <c r="A277" s="36"/>
      <c r="B277" s="37"/>
      <c r="C277" s="38"/>
      <c r="D277" s="231" t="s">
        <v>126</v>
      </c>
      <c r="E277" s="38"/>
      <c r="F277" s="232" t="s">
        <v>319</v>
      </c>
      <c r="G277" s="38"/>
      <c r="H277" s="38"/>
      <c r="I277" s="233"/>
      <c r="J277" s="38"/>
      <c r="K277" s="38"/>
      <c r="L277" s="42"/>
      <c r="M277" s="234"/>
      <c r="N277" s="235"/>
      <c r="O277" s="89"/>
      <c r="P277" s="89"/>
      <c r="Q277" s="89"/>
      <c r="R277" s="89"/>
      <c r="S277" s="89"/>
      <c r="T277" s="9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5" t="s">
        <v>126</v>
      </c>
      <c r="AU277" s="15" t="s">
        <v>83</v>
      </c>
    </row>
    <row r="278" s="2" customFormat="1">
      <c r="A278" s="36"/>
      <c r="B278" s="37"/>
      <c r="C278" s="38"/>
      <c r="D278" s="231" t="s">
        <v>127</v>
      </c>
      <c r="E278" s="38"/>
      <c r="F278" s="236" t="s">
        <v>321</v>
      </c>
      <c r="G278" s="38"/>
      <c r="H278" s="38"/>
      <c r="I278" s="233"/>
      <c r="J278" s="38"/>
      <c r="K278" s="38"/>
      <c r="L278" s="42"/>
      <c r="M278" s="234"/>
      <c r="N278" s="235"/>
      <c r="O278" s="89"/>
      <c r="P278" s="89"/>
      <c r="Q278" s="89"/>
      <c r="R278" s="89"/>
      <c r="S278" s="89"/>
      <c r="T278" s="9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5" t="s">
        <v>127</v>
      </c>
      <c r="AU278" s="15" t="s">
        <v>83</v>
      </c>
    </row>
    <row r="279" s="13" customFormat="1">
      <c r="A279" s="13"/>
      <c r="B279" s="237"/>
      <c r="C279" s="238"/>
      <c r="D279" s="231" t="s">
        <v>129</v>
      </c>
      <c r="E279" s="239" t="s">
        <v>1</v>
      </c>
      <c r="F279" s="240" t="s">
        <v>152</v>
      </c>
      <c r="G279" s="238"/>
      <c r="H279" s="241">
        <v>33.5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129</v>
      </c>
      <c r="AU279" s="247" t="s">
        <v>83</v>
      </c>
      <c r="AV279" s="13" t="s">
        <v>83</v>
      </c>
      <c r="AW279" s="13" t="s">
        <v>30</v>
      </c>
      <c r="AX279" s="13" t="s">
        <v>73</v>
      </c>
      <c r="AY279" s="247" t="s">
        <v>118</v>
      </c>
    </row>
    <row r="280" s="13" customFormat="1">
      <c r="A280" s="13"/>
      <c r="B280" s="237"/>
      <c r="C280" s="238"/>
      <c r="D280" s="231" t="s">
        <v>129</v>
      </c>
      <c r="E280" s="239" t="s">
        <v>1</v>
      </c>
      <c r="F280" s="240" t="s">
        <v>322</v>
      </c>
      <c r="G280" s="238"/>
      <c r="H280" s="241">
        <v>130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129</v>
      </c>
      <c r="AU280" s="247" t="s">
        <v>83</v>
      </c>
      <c r="AV280" s="13" t="s">
        <v>83</v>
      </c>
      <c r="AW280" s="13" t="s">
        <v>30</v>
      </c>
      <c r="AX280" s="13" t="s">
        <v>73</v>
      </c>
      <c r="AY280" s="247" t="s">
        <v>118</v>
      </c>
    </row>
    <row r="281" s="2" customFormat="1" ht="21.75" customHeight="1">
      <c r="A281" s="36"/>
      <c r="B281" s="37"/>
      <c r="C281" s="217" t="s">
        <v>323</v>
      </c>
      <c r="D281" s="217" t="s">
        <v>120</v>
      </c>
      <c r="E281" s="218" t="s">
        <v>324</v>
      </c>
      <c r="F281" s="219" t="s">
        <v>325</v>
      </c>
      <c r="G281" s="220" t="s">
        <v>133</v>
      </c>
      <c r="H281" s="221">
        <v>48</v>
      </c>
      <c r="I281" s="222"/>
      <c r="J281" s="223">
        <f>ROUND(I281*H281,2)</f>
        <v>0</v>
      </c>
      <c r="K281" s="224"/>
      <c r="L281" s="42"/>
      <c r="M281" s="225" t="s">
        <v>1</v>
      </c>
      <c r="N281" s="226" t="s">
        <v>38</v>
      </c>
      <c r="O281" s="89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9" t="s">
        <v>124</v>
      </c>
      <c r="AT281" s="229" t="s">
        <v>120</v>
      </c>
      <c r="AU281" s="229" t="s">
        <v>83</v>
      </c>
      <c r="AY281" s="15" t="s">
        <v>118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5" t="s">
        <v>81</v>
      </c>
      <c r="BK281" s="230">
        <f>ROUND(I281*H281,2)</f>
        <v>0</v>
      </c>
      <c r="BL281" s="15" t="s">
        <v>124</v>
      </c>
      <c r="BM281" s="229" t="s">
        <v>326</v>
      </c>
    </row>
    <row r="282" s="2" customFormat="1">
      <c r="A282" s="36"/>
      <c r="B282" s="37"/>
      <c r="C282" s="38"/>
      <c r="D282" s="231" t="s">
        <v>126</v>
      </c>
      <c r="E282" s="38"/>
      <c r="F282" s="232" t="s">
        <v>327</v>
      </c>
      <c r="G282" s="38"/>
      <c r="H282" s="38"/>
      <c r="I282" s="233"/>
      <c r="J282" s="38"/>
      <c r="K282" s="38"/>
      <c r="L282" s="42"/>
      <c r="M282" s="234"/>
      <c r="N282" s="235"/>
      <c r="O282" s="89"/>
      <c r="P282" s="89"/>
      <c r="Q282" s="89"/>
      <c r="R282" s="89"/>
      <c r="S282" s="89"/>
      <c r="T282" s="9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5" t="s">
        <v>126</v>
      </c>
      <c r="AU282" s="15" t="s">
        <v>83</v>
      </c>
    </row>
    <row r="283" s="2" customFormat="1">
      <c r="A283" s="36"/>
      <c r="B283" s="37"/>
      <c r="C283" s="38"/>
      <c r="D283" s="231" t="s">
        <v>127</v>
      </c>
      <c r="E283" s="38"/>
      <c r="F283" s="236" t="s">
        <v>328</v>
      </c>
      <c r="G283" s="38"/>
      <c r="H283" s="38"/>
      <c r="I283" s="233"/>
      <c r="J283" s="38"/>
      <c r="K283" s="38"/>
      <c r="L283" s="42"/>
      <c r="M283" s="234"/>
      <c r="N283" s="235"/>
      <c r="O283" s="89"/>
      <c r="P283" s="89"/>
      <c r="Q283" s="89"/>
      <c r="R283" s="89"/>
      <c r="S283" s="89"/>
      <c r="T283" s="9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5" t="s">
        <v>127</v>
      </c>
      <c r="AU283" s="15" t="s">
        <v>83</v>
      </c>
    </row>
    <row r="284" s="13" customFormat="1">
      <c r="A284" s="13"/>
      <c r="B284" s="237"/>
      <c r="C284" s="238"/>
      <c r="D284" s="231" t="s">
        <v>129</v>
      </c>
      <c r="E284" s="239" t="s">
        <v>1</v>
      </c>
      <c r="F284" s="240" t="s">
        <v>329</v>
      </c>
      <c r="G284" s="238"/>
      <c r="H284" s="241">
        <v>48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129</v>
      </c>
      <c r="AU284" s="247" t="s">
        <v>83</v>
      </c>
      <c r="AV284" s="13" t="s">
        <v>83</v>
      </c>
      <c r="AW284" s="13" t="s">
        <v>30</v>
      </c>
      <c r="AX284" s="13" t="s">
        <v>81</v>
      </c>
      <c r="AY284" s="247" t="s">
        <v>118</v>
      </c>
    </row>
    <row r="285" s="12" customFormat="1" ht="25.92" customHeight="1">
      <c r="A285" s="12"/>
      <c r="B285" s="201"/>
      <c r="C285" s="202"/>
      <c r="D285" s="203" t="s">
        <v>72</v>
      </c>
      <c r="E285" s="204" t="s">
        <v>330</v>
      </c>
      <c r="F285" s="204" t="s">
        <v>331</v>
      </c>
      <c r="G285" s="202"/>
      <c r="H285" s="202"/>
      <c r="I285" s="205"/>
      <c r="J285" s="206">
        <f>BK285</f>
        <v>0</v>
      </c>
      <c r="K285" s="202"/>
      <c r="L285" s="207"/>
      <c r="M285" s="208"/>
      <c r="N285" s="209"/>
      <c r="O285" s="209"/>
      <c r="P285" s="210">
        <f>SUM(P286:P298)</f>
        <v>0</v>
      </c>
      <c r="Q285" s="209"/>
      <c r="R285" s="210">
        <f>SUM(R286:R298)</f>
        <v>0</v>
      </c>
      <c r="S285" s="209"/>
      <c r="T285" s="211">
        <f>SUM(T286:T298)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2" t="s">
        <v>124</v>
      </c>
      <c r="AT285" s="213" t="s">
        <v>72</v>
      </c>
      <c r="AU285" s="213" t="s">
        <v>73</v>
      </c>
      <c r="AY285" s="212" t="s">
        <v>118</v>
      </c>
      <c r="BK285" s="214">
        <f>SUM(BK286:BK298)</f>
        <v>0</v>
      </c>
    </row>
    <row r="286" s="2" customFormat="1" ht="21.75" customHeight="1">
      <c r="A286" s="36"/>
      <c r="B286" s="37"/>
      <c r="C286" s="217" t="s">
        <v>332</v>
      </c>
      <c r="D286" s="217" t="s">
        <v>120</v>
      </c>
      <c r="E286" s="218" t="s">
        <v>333</v>
      </c>
      <c r="F286" s="219" t="s">
        <v>334</v>
      </c>
      <c r="G286" s="220" t="s">
        <v>335</v>
      </c>
      <c r="H286" s="221">
        <v>115.2</v>
      </c>
      <c r="I286" s="222"/>
      <c r="J286" s="223">
        <f>ROUND(I286*H286,2)</f>
        <v>0</v>
      </c>
      <c r="K286" s="224"/>
      <c r="L286" s="42"/>
      <c r="M286" s="225" t="s">
        <v>1</v>
      </c>
      <c r="N286" s="226" t="s">
        <v>38</v>
      </c>
      <c r="O286" s="89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9" t="s">
        <v>124</v>
      </c>
      <c r="AT286" s="229" t="s">
        <v>120</v>
      </c>
      <c r="AU286" s="229" t="s">
        <v>81</v>
      </c>
      <c r="AY286" s="15" t="s">
        <v>118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5" t="s">
        <v>81</v>
      </c>
      <c r="BK286" s="230">
        <f>ROUND(I286*H286,2)</f>
        <v>0</v>
      </c>
      <c r="BL286" s="15" t="s">
        <v>124</v>
      </c>
      <c r="BM286" s="229" t="s">
        <v>336</v>
      </c>
    </row>
    <row r="287" s="2" customFormat="1">
      <c r="A287" s="36"/>
      <c r="B287" s="37"/>
      <c r="C287" s="38"/>
      <c r="D287" s="231" t="s">
        <v>126</v>
      </c>
      <c r="E287" s="38"/>
      <c r="F287" s="232" t="s">
        <v>334</v>
      </c>
      <c r="G287" s="38"/>
      <c r="H287" s="38"/>
      <c r="I287" s="233"/>
      <c r="J287" s="38"/>
      <c r="K287" s="38"/>
      <c r="L287" s="42"/>
      <c r="M287" s="234"/>
      <c r="N287" s="235"/>
      <c r="O287" s="89"/>
      <c r="P287" s="89"/>
      <c r="Q287" s="89"/>
      <c r="R287" s="89"/>
      <c r="S287" s="89"/>
      <c r="T287" s="90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5" t="s">
        <v>126</v>
      </c>
      <c r="AU287" s="15" t="s">
        <v>81</v>
      </c>
    </row>
    <row r="288" s="2" customFormat="1">
      <c r="A288" s="36"/>
      <c r="B288" s="37"/>
      <c r="C288" s="38"/>
      <c r="D288" s="231" t="s">
        <v>127</v>
      </c>
      <c r="E288" s="38"/>
      <c r="F288" s="236" t="s">
        <v>337</v>
      </c>
      <c r="G288" s="38"/>
      <c r="H288" s="38"/>
      <c r="I288" s="233"/>
      <c r="J288" s="38"/>
      <c r="K288" s="38"/>
      <c r="L288" s="42"/>
      <c r="M288" s="234"/>
      <c r="N288" s="235"/>
      <c r="O288" s="89"/>
      <c r="P288" s="89"/>
      <c r="Q288" s="89"/>
      <c r="R288" s="89"/>
      <c r="S288" s="89"/>
      <c r="T288" s="90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127</v>
      </c>
      <c r="AU288" s="15" t="s">
        <v>81</v>
      </c>
    </row>
    <row r="289" s="13" customFormat="1">
      <c r="A289" s="13"/>
      <c r="B289" s="237"/>
      <c r="C289" s="238"/>
      <c r="D289" s="231" t="s">
        <v>129</v>
      </c>
      <c r="E289" s="239" t="s">
        <v>1</v>
      </c>
      <c r="F289" s="240" t="s">
        <v>338</v>
      </c>
      <c r="G289" s="238"/>
      <c r="H289" s="241">
        <v>115.2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129</v>
      </c>
      <c r="AU289" s="247" t="s">
        <v>81</v>
      </c>
      <c r="AV289" s="13" t="s">
        <v>83</v>
      </c>
      <c r="AW289" s="13" t="s">
        <v>30</v>
      </c>
      <c r="AX289" s="13" t="s">
        <v>81</v>
      </c>
      <c r="AY289" s="247" t="s">
        <v>118</v>
      </c>
    </row>
    <row r="290" s="2" customFormat="1" ht="21.75" customHeight="1">
      <c r="A290" s="36"/>
      <c r="B290" s="37"/>
      <c r="C290" s="217" t="s">
        <v>339</v>
      </c>
      <c r="D290" s="217" t="s">
        <v>120</v>
      </c>
      <c r="E290" s="218" t="s">
        <v>340</v>
      </c>
      <c r="F290" s="219" t="s">
        <v>341</v>
      </c>
      <c r="G290" s="220" t="s">
        <v>335</v>
      </c>
      <c r="H290" s="221">
        <v>18955.299999999999</v>
      </c>
      <c r="I290" s="222"/>
      <c r="J290" s="223">
        <f>ROUND(I290*H290,2)</f>
        <v>0</v>
      </c>
      <c r="K290" s="224"/>
      <c r="L290" s="42"/>
      <c r="M290" s="225" t="s">
        <v>1</v>
      </c>
      <c r="N290" s="226" t="s">
        <v>38</v>
      </c>
      <c r="O290" s="89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9" t="s">
        <v>342</v>
      </c>
      <c r="AT290" s="229" t="s">
        <v>120</v>
      </c>
      <c r="AU290" s="229" t="s">
        <v>81</v>
      </c>
      <c r="AY290" s="15" t="s">
        <v>118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5" t="s">
        <v>81</v>
      </c>
      <c r="BK290" s="230">
        <f>ROUND(I290*H290,2)</f>
        <v>0</v>
      </c>
      <c r="BL290" s="15" t="s">
        <v>342</v>
      </c>
      <c r="BM290" s="229" t="s">
        <v>343</v>
      </c>
    </row>
    <row r="291" s="2" customFormat="1">
      <c r="A291" s="36"/>
      <c r="B291" s="37"/>
      <c r="C291" s="38"/>
      <c r="D291" s="231" t="s">
        <v>126</v>
      </c>
      <c r="E291" s="38"/>
      <c r="F291" s="232" t="s">
        <v>341</v>
      </c>
      <c r="G291" s="38"/>
      <c r="H291" s="38"/>
      <c r="I291" s="233"/>
      <c r="J291" s="38"/>
      <c r="K291" s="38"/>
      <c r="L291" s="42"/>
      <c r="M291" s="234"/>
      <c r="N291" s="235"/>
      <c r="O291" s="89"/>
      <c r="P291" s="89"/>
      <c r="Q291" s="89"/>
      <c r="R291" s="89"/>
      <c r="S291" s="89"/>
      <c r="T291" s="90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5" t="s">
        <v>126</v>
      </c>
      <c r="AU291" s="15" t="s">
        <v>81</v>
      </c>
    </row>
    <row r="292" s="13" customFormat="1">
      <c r="A292" s="13"/>
      <c r="B292" s="237"/>
      <c r="C292" s="238"/>
      <c r="D292" s="231" t="s">
        <v>129</v>
      </c>
      <c r="E292" s="239" t="s">
        <v>1</v>
      </c>
      <c r="F292" s="240" t="s">
        <v>344</v>
      </c>
      <c r="G292" s="238"/>
      <c r="H292" s="241">
        <v>15178.299999999999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129</v>
      </c>
      <c r="AU292" s="247" t="s">
        <v>81</v>
      </c>
      <c r="AV292" s="13" t="s">
        <v>83</v>
      </c>
      <c r="AW292" s="13" t="s">
        <v>30</v>
      </c>
      <c r="AX292" s="13" t="s">
        <v>73</v>
      </c>
      <c r="AY292" s="247" t="s">
        <v>118</v>
      </c>
    </row>
    <row r="293" s="13" customFormat="1">
      <c r="A293" s="13"/>
      <c r="B293" s="237"/>
      <c r="C293" s="238"/>
      <c r="D293" s="231" t="s">
        <v>129</v>
      </c>
      <c r="E293" s="239" t="s">
        <v>1</v>
      </c>
      <c r="F293" s="240" t="s">
        <v>345</v>
      </c>
      <c r="G293" s="238"/>
      <c r="H293" s="241">
        <v>2782.8000000000002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129</v>
      </c>
      <c r="AU293" s="247" t="s">
        <v>81</v>
      </c>
      <c r="AV293" s="13" t="s">
        <v>83</v>
      </c>
      <c r="AW293" s="13" t="s">
        <v>30</v>
      </c>
      <c r="AX293" s="13" t="s">
        <v>73</v>
      </c>
      <c r="AY293" s="247" t="s">
        <v>118</v>
      </c>
    </row>
    <row r="294" s="13" customFormat="1">
      <c r="A294" s="13"/>
      <c r="B294" s="237"/>
      <c r="C294" s="238"/>
      <c r="D294" s="231" t="s">
        <v>129</v>
      </c>
      <c r="E294" s="239" t="s">
        <v>1</v>
      </c>
      <c r="F294" s="240" t="s">
        <v>346</v>
      </c>
      <c r="G294" s="238"/>
      <c r="H294" s="241">
        <v>994.20000000000005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129</v>
      </c>
      <c r="AU294" s="247" t="s">
        <v>81</v>
      </c>
      <c r="AV294" s="13" t="s">
        <v>83</v>
      </c>
      <c r="AW294" s="13" t="s">
        <v>30</v>
      </c>
      <c r="AX294" s="13" t="s">
        <v>73</v>
      </c>
      <c r="AY294" s="247" t="s">
        <v>118</v>
      </c>
    </row>
    <row r="295" s="2" customFormat="1" ht="21.75" customHeight="1">
      <c r="A295" s="36"/>
      <c r="B295" s="37"/>
      <c r="C295" s="217" t="s">
        <v>347</v>
      </c>
      <c r="D295" s="217" t="s">
        <v>120</v>
      </c>
      <c r="E295" s="218" t="s">
        <v>348</v>
      </c>
      <c r="F295" s="219" t="s">
        <v>341</v>
      </c>
      <c r="G295" s="220" t="s">
        <v>335</v>
      </c>
      <c r="H295" s="221">
        <v>912.64800000000002</v>
      </c>
      <c r="I295" s="222"/>
      <c r="J295" s="223">
        <f>ROUND(I295*H295,2)</f>
        <v>0</v>
      </c>
      <c r="K295" s="224"/>
      <c r="L295" s="42"/>
      <c r="M295" s="225" t="s">
        <v>1</v>
      </c>
      <c r="N295" s="226" t="s">
        <v>38</v>
      </c>
      <c r="O295" s="89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9" t="s">
        <v>124</v>
      </c>
      <c r="AT295" s="229" t="s">
        <v>120</v>
      </c>
      <c r="AU295" s="229" t="s">
        <v>81</v>
      </c>
      <c r="AY295" s="15" t="s">
        <v>118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5" t="s">
        <v>81</v>
      </c>
      <c r="BK295" s="230">
        <f>ROUND(I295*H295,2)</f>
        <v>0</v>
      </c>
      <c r="BL295" s="15" t="s">
        <v>124</v>
      </c>
      <c r="BM295" s="229" t="s">
        <v>349</v>
      </c>
    </row>
    <row r="296" s="2" customFormat="1">
      <c r="A296" s="36"/>
      <c r="B296" s="37"/>
      <c r="C296" s="38"/>
      <c r="D296" s="231" t="s">
        <v>126</v>
      </c>
      <c r="E296" s="38"/>
      <c r="F296" s="232" t="s">
        <v>350</v>
      </c>
      <c r="G296" s="38"/>
      <c r="H296" s="38"/>
      <c r="I296" s="233"/>
      <c r="J296" s="38"/>
      <c r="K296" s="38"/>
      <c r="L296" s="42"/>
      <c r="M296" s="234"/>
      <c r="N296" s="235"/>
      <c r="O296" s="89"/>
      <c r="P296" s="89"/>
      <c r="Q296" s="89"/>
      <c r="R296" s="89"/>
      <c r="S296" s="89"/>
      <c r="T296" s="90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5" t="s">
        <v>126</v>
      </c>
      <c r="AU296" s="15" t="s">
        <v>81</v>
      </c>
    </row>
    <row r="297" s="2" customFormat="1">
      <c r="A297" s="36"/>
      <c r="B297" s="37"/>
      <c r="C297" s="38"/>
      <c r="D297" s="231" t="s">
        <v>127</v>
      </c>
      <c r="E297" s="38"/>
      <c r="F297" s="236" t="s">
        <v>337</v>
      </c>
      <c r="G297" s="38"/>
      <c r="H297" s="38"/>
      <c r="I297" s="233"/>
      <c r="J297" s="38"/>
      <c r="K297" s="38"/>
      <c r="L297" s="42"/>
      <c r="M297" s="234"/>
      <c r="N297" s="235"/>
      <c r="O297" s="89"/>
      <c r="P297" s="89"/>
      <c r="Q297" s="89"/>
      <c r="R297" s="89"/>
      <c r="S297" s="89"/>
      <c r="T297" s="90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127</v>
      </c>
      <c r="AU297" s="15" t="s">
        <v>81</v>
      </c>
    </row>
    <row r="298" s="13" customFormat="1">
      <c r="A298" s="13"/>
      <c r="B298" s="237"/>
      <c r="C298" s="238"/>
      <c r="D298" s="231" t="s">
        <v>129</v>
      </c>
      <c r="E298" s="239" t="s">
        <v>1</v>
      </c>
      <c r="F298" s="240" t="s">
        <v>351</v>
      </c>
      <c r="G298" s="238"/>
      <c r="H298" s="241">
        <v>912.64800000000002</v>
      </c>
      <c r="I298" s="242"/>
      <c r="J298" s="238"/>
      <c r="K298" s="238"/>
      <c r="L298" s="243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129</v>
      </c>
      <c r="AU298" s="247" t="s">
        <v>81</v>
      </c>
      <c r="AV298" s="13" t="s">
        <v>83</v>
      </c>
      <c r="AW298" s="13" t="s">
        <v>30</v>
      </c>
      <c r="AX298" s="13" t="s">
        <v>73</v>
      </c>
      <c r="AY298" s="247" t="s">
        <v>118</v>
      </c>
    </row>
    <row r="299" s="2" customFormat="1" ht="6.96" customHeight="1">
      <c r="A299" s="36"/>
      <c r="B299" s="64"/>
      <c r="C299" s="65"/>
      <c r="D299" s="65"/>
      <c r="E299" s="65"/>
      <c r="F299" s="65"/>
      <c r="G299" s="65"/>
      <c r="H299" s="65"/>
      <c r="I299" s="65"/>
      <c r="J299" s="65"/>
      <c r="K299" s="65"/>
      <c r="L299" s="42"/>
      <c r="M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</sheetData>
  <sheetProtection sheet="1" autoFilter="0" formatColumns="0" formatRows="0" objects="1" scenarios="1" spinCount="100000" saltValue="s0Wd8KYz573YcdKIg7HymxLEchsSze05JuP2bV47GRTbG9rM9q87eV3HSiPk2G2thXY9OTtF/QZfd8Wbs17u2A==" hashValue="mVzh3l10CNzYGC9nW2MQS6uGPyPJGkxjmR78g39EcHdvJNQzW3fiwsWUqHi65lEteBoYVpt8qttNlZFNm70I9w==" algorithmName="SHA-512" password="CC35"/>
  <autoFilter ref="C121:K29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II/329 Plaňany - Radim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352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25. 1. 2018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ROUND((SUM(BE120:BE170)),  2)</f>
        <v>0</v>
      </c>
      <c r="G33" s="36"/>
      <c r="H33" s="36"/>
      <c r="I33" s="153">
        <v>0.20999999999999999</v>
      </c>
      <c r="J33" s="152">
        <f>ROUND(((SUM(BE120:BE170))*I33),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ROUND((SUM(BF120:BF170)),  2)</f>
        <v>0</v>
      </c>
      <c r="G34" s="36"/>
      <c r="H34" s="36"/>
      <c r="I34" s="153">
        <v>0.14999999999999999</v>
      </c>
      <c r="J34" s="152">
        <f>ROUND(((SUM(BF120:BF170))*I34),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ROUND((SUM(BG120:BG170)),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ROUND((SUM(BH120:BH170)),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ROUND((SUM(BI120:BI170)),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II/329 Plaňany - Radim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102 - Oprava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25. 1. 2018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100</v>
      </c>
      <c r="E99" s="186"/>
      <c r="F99" s="186"/>
      <c r="G99" s="186"/>
      <c r="H99" s="186"/>
      <c r="I99" s="186"/>
      <c r="J99" s="187">
        <f>J135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101</v>
      </c>
      <c r="E100" s="186"/>
      <c r="F100" s="186"/>
      <c r="G100" s="186"/>
      <c r="H100" s="186"/>
      <c r="I100" s="186"/>
      <c r="J100" s="187">
        <f>J157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103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72" t="str">
        <f>E7</f>
        <v>II/329 Plaňany - Radim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90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SO 102 - Oprava komunikace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 xml:space="preserve"> </v>
      </c>
      <c r="G114" s="38"/>
      <c r="H114" s="38"/>
      <c r="I114" s="30" t="s">
        <v>22</v>
      </c>
      <c r="J114" s="77" t="str">
        <f>IF(J12="","",J12)</f>
        <v>25. 1. 2018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 xml:space="preserve"> </v>
      </c>
      <c r="G116" s="38"/>
      <c r="H116" s="38"/>
      <c r="I116" s="30" t="s">
        <v>29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8"/>
      <c r="E117" s="38"/>
      <c r="F117" s="25" t="str">
        <f>IF(E18="","",E18)</f>
        <v>Vyplň údaj</v>
      </c>
      <c r="G117" s="38"/>
      <c r="H117" s="38"/>
      <c r="I117" s="30" t="s">
        <v>31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104</v>
      </c>
      <c r="D119" s="192" t="s">
        <v>58</v>
      </c>
      <c r="E119" s="192" t="s">
        <v>54</v>
      </c>
      <c r="F119" s="192" t="s">
        <v>55</v>
      </c>
      <c r="G119" s="192" t="s">
        <v>105</v>
      </c>
      <c r="H119" s="192" t="s">
        <v>106</v>
      </c>
      <c r="I119" s="192" t="s">
        <v>107</v>
      </c>
      <c r="J119" s="193" t="s">
        <v>94</v>
      </c>
      <c r="K119" s="194" t="s">
        <v>108</v>
      </c>
      <c r="L119" s="195"/>
      <c r="M119" s="98" t="s">
        <v>1</v>
      </c>
      <c r="N119" s="99" t="s">
        <v>37</v>
      </c>
      <c r="O119" s="99" t="s">
        <v>109</v>
      </c>
      <c r="P119" s="99" t="s">
        <v>110</v>
      </c>
      <c r="Q119" s="99" t="s">
        <v>111</v>
      </c>
      <c r="R119" s="99" t="s">
        <v>112</v>
      </c>
      <c r="S119" s="99" t="s">
        <v>113</v>
      </c>
      <c r="T119" s="100" t="s">
        <v>114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115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</f>
        <v>0</v>
      </c>
      <c r="Q120" s="102"/>
      <c r="R120" s="198">
        <f>R121</f>
        <v>0</v>
      </c>
      <c r="S120" s="102"/>
      <c r="T120" s="19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72</v>
      </c>
      <c r="AU120" s="15" t="s">
        <v>96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116</v>
      </c>
      <c r="F121" s="204" t="s">
        <v>117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P122+P135+P157</f>
        <v>0</v>
      </c>
      <c r="Q121" s="209"/>
      <c r="R121" s="210">
        <f>R122+R135+R157</f>
        <v>0</v>
      </c>
      <c r="S121" s="209"/>
      <c r="T121" s="211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81</v>
      </c>
      <c r="AT121" s="213" t="s">
        <v>72</v>
      </c>
      <c r="AU121" s="213" t="s">
        <v>73</v>
      </c>
      <c r="AY121" s="212" t="s">
        <v>118</v>
      </c>
      <c r="BK121" s="214">
        <f>BK122+BK135+BK157</f>
        <v>0</v>
      </c>
    </row>
    <row r="122" s="12" customFormat="1" ht="22.8" customHeight="1">
      <c r="A122" s="12"/>
      <c r="B122" s="201"/>
      <c r="C122" s="202"/>
      <c r="D122" s="203" t="s">
        <v>72</v>
      </c>
      <c r="E122" s="215" t="s">
        <v>81</v>
      </c>
      <c r="F122" s="215" t="s">
        <v>119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SUM(P123:P134)</f>
        <v>0</v>
      </c>
      <c r="Q122" s="209"/>
      <c r="R122" s="210">
        <f>SUM(R123:R134)</f>
        <v>0</v>
      </c>
      <c r="S122" s="209"/>
      <c r="T122" s="21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81</v>
      </c>
      <c r="AT122" s="213" t="s">
        <v>72</v>
      </c>
      <c r="AU122" s="213" t="s">
        <v>81</v>
      </c>
      <c r="AY122" s="212" t="s">
        <v>118</v>
      </c>
      <c r="BK122" s="214">
        <f>SUM(BK123:BK134)</f>
        <v>0</v>
      </c>
    </row>
    <row r="123" s="2" customFormat="1" ht="21.75" customHeight="1">
      <c r="A123" s="36"/>
      <c r="B123" s="37"/>
      <c r="C123" s="217" t="s">
        <v>81</v>
      </c>
      <c r="D123" s="217" t="s">
        <v>120</v>
      </c>
      <c r="E123" s="218" t="s">
        <v>353</v>
      </c>
      <c r="F123" s="219" t="s">
        <v>132</v>
      </c>
      <c r="G123" s="220" t="s">
        <v>133</v>
      </c>
      <c r="H123" s="221">
        <v>100.95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38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124</v>
      </c>
      <c r="AT123" s="229" t="s">
        <v>120</v>
      </c>
      <c r="AU123" s="229" t="s">
        <v>83</v>
      </c>
      <c r="AY123" s="15" t="s">
        <v>118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81</v>
      </c>
      <c r="BK123" s="230">
        <f>ROUND(I123*H123,2)</f>
        <v>0</v>
      </c>
      <c r="BL123" s="15" t="s">
        <v>124</v>
      </c>
      <c r="BM123" s="229" t="s">
        <v>354</v>
      </c>
    </row>
    <row r="124" s="2" customFormat="1">
      <c r="A124" s="36"/>
      <c r="B124" s="37"/>
      <c r="C124" s="38"/>
      <c r="D124" s="231" t="s">
        <v>126</v>
      </c>
      <c r="E124" s="38"/>
      <c r="F124" s="232" t="s">
        <v>355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126</v>
      </c>
      <c r="AU124" s="15" t="s">
        <v>83</v>
      </c>
    </row>
    <row r="125" s="2" customFormat="1">
      <c r="A125" s="36"/>
      <c r="B125" s="37"/>
      <c r="C125" s="38"/>
      <c r="D125" s="231" t="s">
        <v>127</v>
      </c>
      <c r="E125" s="38"/>
      <c r="F125" s="236" t="s">
        <v>136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127</v>
      </c>
      <c r="AU125" s="15" t="s">
        <v>83</v>
      </c>
    </row>
    <row r="126" s="13" customFormat="1">
      <c r="A126" s="13"/>
      <c r="B126" s="237"/>
      <c r="C126" s="238"/>
      <c r="D126" s="231" t="s">
        <v>129</v>
      </c>
      <c r="E126" s="239" t="s">
        <v>1</v>
      </c>
      <c r="F126" s="240" t="s">
        <v>356</v>
      </c>
      <c r="G126" s="238"/>
      <c r="H126" s="241">
        <v>100.95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129</v>
      </c>
      <c r="AU126" s="247" t="s">
        <v>83</v>
      </c>
      <c r="AV126" s="13" t="s">
        <v>83</v>
      </c>
      <c r="AW126" s="13" t="s">
        <v>30</v>
      </c>
      <c r="AX126" s="13" t="s">
        <v>73</v>
      </c>
      <c r="AY126" s="247" t="s">
        <v>118</v>
      </c>
    </row>
    <row r="127" s="2" customFormat="1" ht="21.75" customHeight="1">
      <c r="A127" s="36"/>
      <c r="B127" s="37"/>
      <c r="C127" s="217" t="s">
        <v>83</v>
      </c>
      <c r="D127" s="217" t="s">
        <v>120</v>
      </c>
      <c r="E127" s="218" t="s">
        <v>142</v>
      </c>
      <c r="F127" s="219" t="s">
        <v>132</v>
      </c>
      <c r="G127" s="220" t="s">
        <v>133</v>
      </c>
      <c r="H127" s="221">
        <v>201.90000000000001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38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124</v>
      </c>
      <c r="AT127" s="229" t="s">
        <v>120</v>
      </c>
      <c r="AU127" s="229" t="s">
        <v>83</v>
      </c>
      <c r="AY127" s="15" t="s">
        <v>118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81</v>
      </c>
      <c r="BK127" s="230">
        <f>ROUND(I127*H127,2)</f>
        <v>0</v>
      </c>
      <c r="BL127" s="15" t="s">
        <v>124</v>
      </c>
      <c r="BM127" s="229" t="s">
        <v>357</v>
      </c>
    </row>
    <row r="128" s="2" customFormat="1">
      <c r="A128" s="36"/>
      <c r="B128" s="37"/>
      <c r="C128" s="38"/>
      <c r="D128" s="231" t="s">
        <v>126</v>
      </c>
      <c r="E128" s="38"/>
      <c r="F128" s="232" t="s">
        <v>358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126</v>
      </c>
      <c r="AU128" s="15" t="s">
        <v>83</v>
      </c>
    </row>
    <row r="129" s="2" customFormat="1">
      <c r="A129" s="36"/>
      <c r="B129" s="37"/>
      <c r="C129" s="38"/>
      <c r="D129" s="231" t="s">
        <v>127</v>
      </c>
      <c r="E129" s="38"/>
      <c r="F129" s="236" t="s">
        <v>136</v>
      </c>
      <c r="G129" s="38"/>
      <c r="H129" s="38"/>
      <c r="I129" s="233"/>
      <c r="J129" s="38"/>
      <c r="K129" s="38"/>
      <c r="L129" s="42"/>
      <c r="M129" s="234"/>
      <c r="N129" s="235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127</v>
      </c>
      <c r="AU129" s="15" t="s">
        <v>83</v>
      </c>
    </row>
    <row r="130" s="13" customFormat="1">
      <c r="A130" s="13"/>
      <c r="B130" s="237"/>
      <c r="C130" s="238"/>
      <c r="D130" s="231" t="s">
        <v>129</v>
      </c>
      <c r="E130" s="239" t="s">
        <v>1</v>
      </c>
      <c r="F130" s="240" t="s">
        <v>359</v>
      </c>
      <c r="G130" s="238"/>
      <c r="H130" s="241">
        <v>201.90000000000001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129</v>
      </c>
      <c r="AU130" s="247" t="s">
        <v>83</v>
      </c>
      <c r="AV130" s="13" t="s">
        <v>83</v>
      </c>
      <c r="AW130" s="13" t="s">
        <v>30</v>
      </c>
      <c r="AX130" s="13" t="s">
        <v>73</v>
      </c>
      <c r="AY130" s="247" t="s">
        <v>118</v>
      </c>
    </row>
    <row r="131" s="2" customFormat="1" ht="21.75" customHeight="1">
      <c r="A131" s="36"/>
      <c r="B131" s="37"/>
      <c r="C131" s="217" t="s">
        <v>141</v>
      </c>
      <c r="D131" s="217" t="s">
        <v>120</v>
      </c>
      <c r="E131" s="218" t="s">
        <v>147</v>
      </c>
      <c r="F131" s="219" t="s">
        <v>148</v>
      </c>
      <c r="G131" s="220" t="s">
        <v>149</v>
      </c>
      <c r="H131" s="221">
        <v>17.5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38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124</v>
      </c>
      <c r="AT131" s="229" t="s">
        <v>120</v>
      </c>
      <c r="AU131" s="229" t="s">
        <v>83</v>
      </c>
      <c r="AY131" s="15" t="s">
        <v>118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81</v>
      </c>
      <c r="BK131" s="230">
        <f>ROUND(I131*H131,2)</f>
        <v>0</v>
      </c>
      <c r="BL131" s="15" t="s">
        <v>124</v>
      </c>
      <c r="BM131" s="229" t="s">
        <v>360</v>
      </c>
    </row>
    <row r="132" s="2" customFormat="1">
      <c r="A132" s="36"/>
      <c r="B132" s="37"/>
      <c r="C132" s="38"/>
      <c r="D132" s="231" t="s">
        <v>126</v>
      </c>
      <c r="E132" s="38"/>
      <c r="F132" s="232" t="s">
        <v>148</v>
      </c>
      <c r="G132" s="38"/>
      <c r="H132" s="38"/>
      <c r="I132" s="233"/>
      <c r="J132" s="38"/>
      <c r="K132" s="38"/>
      <c r="L132" s="42"/>
      <c r="M132" s="234"/>
      <c r="N132" s="235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126</v>
      </c>
      <c r="AU132" s="15" t="s">
        <v>83</v>
      </c>
    </row>
    <row r="133" s="2" customFormat="1">
      <c r="A133" s="36"/>
      <c r="B133" s="37"/>
      <c r="C133" s="38"/>
      <c r="D133" s="231" t="s">
        <v>127</v>
      </c>
      <c r="E133" s="38"/>
      <c r="F133" s="236" t="s">
        <v>151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127</v>
      </c>
      <c r="AU133" s="15" t="s">
        <v>83</v>
      </c>
    </row>
    <row r="134" s="13" customFormat="1">
      <c r="A134" s="13"/>
      <c r="B134" s="237"/>
      <c r="C134" s="238"/>
      <c r="D134" s="231" t="s">
        <v>129</v>
      </c>
      <c r="E134" s="239" t="s">
        <v>1</v>
      </c>
      <c r="F134" s="240" t="s">
        <v>361</v>
      </c>
      <c r="G134" s="238"/>
      <c r="H134" s="241">
        <v>17.5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129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118</v>
      </c>
    </row>
    <row r="135" s="12" customFormat="1" ht="22.8" customHeight="1">
      <c r="A135" s="12"/>
      <c r="B135" s="201"/>
      <c r="C135" s="202"/>
      <c r="D135" s="203" t="s">
        <v>72</v>
      </c>
      <c r="E135" s="215" t="s">
        <v>153</v>
      </c>
      <c r="F135" s="215" t="s">
        <v>226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SUM(P136:P156)</f>
        <v>0</v>
      </c>
      <c r="Q135" s="209"/>
      <c r="R135" s="210">
        <f>SUM(R136:R156)</f>
        <v>0</v>
      </c>
      <c r="S135" s="209"/>
      <c r="T135" s="211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81</v>
      </c>
      <c r="AT135" s="213" t="s">
        <v>72</v>
      </c>
      <c r="AU135" s="213" t="s">
        <v>81</v>
      </c>
      <c r="AY135" s="212" t="s">
        <v>118</v>
      </c>
      <c r="BK135" s="214">
        <f>SUM(BK136:BK156)</f>
        <v>0</v>
      </c>
    </row>
    <row r="136" s="2" customFormat="1" ht="21.75" customHeight="1">
      <c r="A136" s="36"/>
      <c r="B136" s="37"/>
      <c r="C136" s="217" t="s">
        <v>124</v>
      </c>
      <c r="D136" s="217" t="s">
        <v>120</v>
      </c>
      <c r="E136" s="218" t="s">
        <v>362</v>
      </c>
      <c r="F136" s="219" t="s">
        <v>363</v>
      </c>
      <c r="G136" s="220" t="s">
        <v>123</v>
      </c>
      <c r="H136" s="221">
        <v>2099.7600000000002</v>
      </c>
      <c r="I136" s="222"/>
      <c r="J136" s="223">
        <f>ROUND(I136*H136,2)</f>
        <v>0</v>
      </c>
      <c r="K136" s="224"/>
      <c r="L136" s="42"/>
      <c r="M136" s="225" t="s">
        <v>1</v>
      </c>
      <c r="N136" s="226" t="s">
        <v>38</v>
      </c>
      <c r="O136" s="89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9" t="s">
        <v>124</v>
      </c>
      <c r="AT136" s="229" t="s">
        <v>120</v>
      </c>
      <c r="AU136" s="229" t="s">
        <v>83</v>
      </c>
      <c r="AY136" s="15" t="s">
        <v>118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124</v>
      </c>
      <c r="BM136" s="229" t="s">
        <v>364</v>
      </c>
    </row>
    <row r="137" s="2" customFormat="1">
      <c r="A137" s="36"/>
      <c r="B137" s="37"/>
      <c r="C137" s="38"/>
      <c r="D137" s="231" t="s">
        <v>126</v>
      </c>
      <c r="E137" s="38"/>
      <c r="F137" s="232" t="s">
        <v>363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126</v>
      </c>
      <c r="AU137" s="15" t="s">
        <v>83</v>
      </c>
    </row>
    <row r="138" s="2" customFormat="1">
      <c r="A138" s="36"/>
      <c r="B138" s="37"/>
      <c r="C138" s="38"/>
      <c r="D138" s="231" t="s">
        <v>127</v>
      </c>
      <c r="E138" s="38"/>
      <c r="F138" s="236" t="s">
        <v>255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127</v>
      </c>
      <c r="AU138" s="15" t="s">
        <v>83</v>
      </c>
    </row>
    <row r="139" s="13" customFormat="1">
      <c r="A139" s="13"/>
      <c r="B139" s="237"/>
      <c r="C139" s="238"/>
      <c r="D139" s="231" t="s">
        <v>129</v>
      </c>
      <c r="E139" s="239" t="s">
        <v>1</v>
      </c>
      <c r="F139" s="240" t="s">
        <v>365</v>
      </c>
      <c r="G139" s="238"/>
      <c r="H139" s="241">
        <v>2099.7600000000002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129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118</v>
      </c>
    </row>
    <row r="140" s="2" customFormat="1" ht="21.75" customHeight="1">
      <c r="A140" s="36"/>
      <c r="B140" s="37"/>
      <c r="C140" s="217" t="s">
        <v>153</v>
      </c>
      <c r="D140" s="217" t="s">
        <v>120</v>
      </c>
      <c r="E140" s="218" t="s">
        <v>262</v>
      </c>
      <c r="F140" s="219" t="s">
        <v>263</v>
      </c>
      <c r="G140" s="220" t="s">
        <v>123</v>
      </c>
      <c r="H140" s="221">
        <v>2019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38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124</v>
      </c>
      <c r="AT140" s="229" t="s">
        <v>120</v>
      </c>
      <c r="AU140" s="229" t="s">
        <v>83</v>
      </c>
      <c r="AY140" s="15" t="s">
        <v>118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81</v>
      </c>
      <c r="BK140" s="230">
        <f>ROUND(I140*H140,2)</f>
        <v>0</v>
      </c>
      <c r="BL140" s="15" t="s">
        <v>124</v>
      </c>
      <c r="BM140" s="229" t="s">
        <v>366</v>
      </c>
    </row>
    <row r="141" s="2" customFormat="1">
      <c r="A141" s="36"/>
      <c r="B141" s="37"/>
      <c r="C141" s="38"/>
      <c r="D141" s="231" t="s">
        <v>126</v>
      </c>
      <c r="E141" s="38"/>
      <c r="F141" s="232" t="s">
        <v>263</v>
      </c>
      <c r="G141" s="38"/>
      <c r="H141" s="38"/>
      <c r="I141" s="233"/>
      <c r="J141" s="38"/>
      <c r="K141" s="38"/>
      <c r="L141" s="42"/>
      <c r="M141" s="234"/>
      <c r="N141" s="23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126</v>
      </c>
      <c r="AU141" s="15" t="s">
        <v>83</v>
      </c>
    </row>
    <row r="142" s="2" customFormat="1">
      <c r="A142" s="36"/>
      <c r="B142" s="37"/>
      <c r="C142" s="38"/>
      <c r="D142" s="231" t="s">
        <v>127</v>
      </c>
      <c r="E142" s="38"/>
      <c r="F142" s="236" t="s">
        <v>265</v>
      </c>
      <c r="G142" s="38"/>
      <c r="H142" s="38"/>
      <c r="I142" s="233"/>
      <c r="J142" s="38"/>
      <c r="K142" s="38"/>
      <c r="L142" s="42"/>
      <c r="M142" s="234"/>
      <c r="N142" s="235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127</v>
      </c>
      <c r="AU142" s="15" t="s">
        <v>83</v>
      </c>
    </row>
    <row r="143" s="13" customFormat="1">
      <c r="A143" s="13"/>
      <c r="B143" s="237"/>
      <c r="C143" s="238"/>
      <c r="D143" s="231" t="s">
        <v>129</v>
      </c>
      <c r="E143" s="239" t="s">
        <v>1</v>
      </c>
      <c r="F143" s="240" t="s">
        <v>367</v>
      </c>
      <c r="G143" s="238"/>
      <c r="H143" s="241">
        <v>2019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129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118</v>
      </c>
    </row>
    <row r="144" s="2" customFormat="1" ht="21.75" customHeight="1">
      <c r="A144" s="36"/>
      <c r="B144" s="37"/>
      <c r="C144" s="217" t="s">
        <v>161</v>
      </c>
      <c r="D144" s="217" t="s">
        <v>120</v>
      </c>
      <c r="E144" s="218" t="s">
        <v>368</v>
      </c>
      <c r="F144" s="219" t="s">
        <v>369</v>
      </c>
      <c r="G144" s="220" t="s">
        <v>123</v>
      </c>
      <c r="H144" s="221">
        <v>201.90000000000001</v>
      </c>
      <c r="I144" s="222"/>
      <c r="J144" s="223">
        <f>ROUND(I144*H144,2)</f>
        <v>0</v>
      </c>
      <c r="K144" s="224"/>
      <c r="L144" s="42"/>
      <c r="M144" s="225" t="s">
        <v>1</v>
      </c>
      <c r="N144" s="226" t="s">
        <v>38</v>
      </c>
      <c r="O144" s="89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9" t="s">
        <v>124</v>
      </c>
      <c r="AT144" s="229" t="s">
        <v>120</v>
      </c>
      <c r="AU144" s="229" t="s">
        <v>83</v>
      </c>
      <c r="AY144" s="15" t="s">
        <v>118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81</v>
      </c>
      <c r="BK144" s="230">
        <f>ROUND(I144*H144,2)</f>
        <v>0</v>
      </c>
      <c r="BL144" s="15" t="s">
        <v>124</v>
      </c>
      <c r="BM144" s="229" t="s">
        <v>370</v>
      </c>
    </row>
    <row r="145" s="2" customFormat="1">
      <c r="A145" s="36"/>
      <c r="B145" s="37"/>
      <c r="C145" s="38"/>
      <c r="D145" s="231" t="s">
        <v>126</v>
      </c>
      <c r="E145" s="38"/>
      <c r="F145" s="232" t="s">
        <v>371</v>
      </c>
      <c r="G145" s="38"/>
      <c r="H145" s="38"/>
      <c r="I145" s="233"/>
      <c r="J145" s="38"/>
      <c r="K145" s="38"/>
      <c r="L145" s="42"/>
      <c r="M145" s="234"/>
      <c r="N145" s="235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126</v>
      </c>
      <c r="AU145" s="15" t="s">
        <v>83</v>
      </c>
    </row>
    <row r="146" s="2" customFormat="1">
      <c r="A146" s="36"/>
      <c r="B146" s="37"/>
      <c r="C146" s="38"/>
      <c r="D146" s="231" t="s">
        <v>127</v>
      </c>
      <c r="E146" s="38"/>
      <c r="F146" s="236" t="s">
        <v>265</v>
      </c>
      <c r="G146" s="38"/>
      <c r="H146" s="38"/>
      <c r="I146" s="233"/>
      <c r="J146" s="38"/>
      <c r="K146" s="38"/>
      <c r="L146" s="42"/>
      <c r="M146" s="234"/>
      <c r="N146" s="23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127</v>
      </c>
      <c r="AU146" s="15" t="s">
        <v>83</v>
      </c>
    </row>
    <row r="147" s="13" customFormat="1">
      <c r="A147" s="13"/>
      <c r="B147" s="237"/>
      <c r="C147" s="238"/>
      <c r="D147" s="231" t="s">
        <v>129</v>
      </c>
      <c r="E147" s="239" t="s">
        <v>1</v>
      </c>
      <c r="F147" s="240" t="s">
        <v>359</v>
      </c>
      <c r="G147" s="238"/>
      <c r="H147" s="241">
        <v>201.90000000000001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129</v>
      </c>
      <c r="AU147" s="247" t="s">
        <v>83</v>
      </c>
      <c r="AV147" s="13" t="s">
        <v>83</v>
      </c>
      <c r="AW147" s="13" t="s">
        <v>30</v>
      </c>
      <c r="AX147" s="13" t="s">
        <v>81</v>
      </c>
      <c r="AY147" s="247" t="s">
        <v>118</v>
      </c>
    </row>
    <row r="148" s="2" customFormat="1" ht="21.75" customHeight="1">
      <c r="A148" s="36"/>
      <c r="B148" s="37"/>
      <c r="C148" s="217" t="s">
        <v>169</v>
      </c>
      <c r="D148" s="217" t="s">
        <v>120</v>
      </c>
      <c r="E148" s="218" t="s">
        <v>372</v>
      </c>
      <c r="F148" s="219" t="s">
        <v>373</v>
      </c>
      <c r="G148" s="220" t="s">
        <v>149</v>
      </c>
      <c r="H148" s="221">
        <v>67.200000000000003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38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124</v>
      </c>
      <c r="AT148" s="229" t="s">
        <v>120</v>
      </c>
      <c r="AU148" s="229" t="s">
        <v>83</v>
      </c>
      <c r="AY148" s="15" t="s">
        <v>118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81</v>
      </c>
      <c r="BK148" s="230">
        <f>ROUND(I148*H148,2)</f>
        <v>0</v>
      </c>
      <c r="BL148" s="15" t="s">
        <v>124</v>
      </c>
      <c r="BM148" s="229" t="s">
        <v>374</v>
      </c>
    </row>
    <row r="149" s="2" customFormat="1">
      <c r="A149" s="36"/>
      <c r="B149" s="37"/>
      <c r="C149" s="38"/>
      <c r="D149" s="231" t="s">
        <v>126</v>
      </c>
      <c r="E149" s="38"/>
      <c r="F149" s="232" t="s">
        <v>373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126</v>
      </c>
      <c r="AU149" s="15" t="s">
        <v>83</v>
      </c>
    </row>
    <row r="150" s="2" customFormat="1">
      <c r="A150" s="36"/>
      <c r="B150" s="37"/>
      <c r="C150" s="38"/>
      <c r="D150" s="231" t="s">
        <v>127</v>
      </c>
      <c r="E150" s="38"/>
      <c r="F150" s="236" t="s">
        <v>375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127</v>
      </c>
      <c r="AU150" s="15" t="s">
        <v>83</v>
      </c>
    </row>
    <row r="151" s="13" customFormat="1">
      <c r="A151" s="13"/>
      <c r="B151" s="237"/>
      <c r="C151" s="238"/>
      <c r="D151" s="231" t="s">
        <v>129</v>
      </c>
      <c r="E151" s="239" t="s">
        <v>1</v>
      </c>
      <c r="F151" s="240" t="s">
        <v>376</v>
      </c>
      <c r="G151" s="238"/>
      <c r="H151" s="241">
        <v>67.200000000000003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129</v>
      </c>
      <c r="AU151" s="247" t="s">
        <v>83</v>
      </c>
      <c r="AV151" s="13" t="s">
        <v>83</v>
      </c>
      <c r="AW151" s="13" t="s">
        <v>30</v>
      </c>
      <c r="AX151" s="13" t="s">
        <v>81</v>
      </c>
      <c r="AY151" s="247" t="s">
        <v>118</v>
      </c>
    </row>
    <row r="152" s="2" customFormat="1" ht="16.5" customHeight="1">
      <c r="A152" s="36"/>
      <c r="B152" s="37"/>
      <c r="C152" s="217" t="s">
        <v>178</v>
      </c>
      <c r="D152" s="217" t="s">
        <v>120</v>
      </c>
      <c r="E152" s="218" t="s">
        <v>273</v>
      </c>
      <c r="F152" s="219" t="s">
        <v>274</v>
      </c>
      <c r="G152" s="220" t="s">
        <v>149</v>
      </c>
      <c r="H152" s="221">
        <v>689.5</v>
      </c>
      <c r="I152" s="222"/>
      <c r="J152" s="223">
        <f>ROUND(I152*H152,2)</f>
        <v>0</v>
      </c>
      <c r="K152" s="224"/>
      <c r="L152" s="42"/>
      <c r="M152" s="225" t="s">
        <v>1</v>
      </c>
      <c r="N152" s="226" t="s">
        <v>38</v>
      </c>
      <c r="O152" s="89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9" t="s">
        <v>124</v>
      </c>
      <c r="AT152" s="229" t="s">
        <v>120</v>
      </c>
      <c r="AU152" s="229" t="s">
        <v>83</v>
      </c>
      <c r="AY152" s="15" t="s">
        <v>118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124</v>
      </c>
      <c r="BM152" s="229" t="s">
        <v>377</v>
      </c>
    </row>
    <row r="153" s="2" customFormat="1">
      <c r="A153" s="36"/>
      <c r="B153" s="37"/>
      <c r="C153" s="38"/>
      <c r="D153" s="231" t="s">
        <v>126</v>
      </c>
      <c r="E153" s="38"/>
      <c r="F153" s="232" t="s">
        <v>274</v>
      </c>
      <c r="G153" s="38"/>
      <c r="H153" s="38"/>
      <c r="I153" s="233"/>
      <c r="J153" s="38"/>
      <c r="K153" s="38"/>
      <c r="L153" s="42"/>
      <c r="M153" s="234"/>
      <c r="N153" s="235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126</v>
      </c>
      <c r="AU153" s="15" t="s">
        <v>83</v>
      </c>
    </row>
    <row r="154" s="2" customFormat="1">
      <c r="A154" s="36"/>
      <c r="B154" s="37"/>
      <c r="C154" s="38"/>
      <c r="D154" s="231" t="s">
        <v>127</v>
      </c>
      <c r="E154" s="38"/>
      <c r="F154" s="236" t="s">
        <v>276</v>
      </c>
      <c r="G154" s="38"/>
      <c r="H154" s="38"/>
      <c r="I154" s="233"/>
      <c r="J154" s="38"/>
      <c r="K154" s="38"/>
      <c r="L154" s="42"/>
      <c r="M154" s="234"/>
      <c r="N154" s="235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127</v>
      </c>
      <c r="AU154" s="15" t="s">
        <v>83</v>
      </c>
    </row>
    <row r="155" s="13" customFormat="1">
      <c r="A155" s="13"/>
      <c r="B155" s="237"/>
      <c r="C155" s="238"/>
      <c r="D155" s="231" t="s">
        <v>129</v>
      </c>
      <c r="E155" s="239" t="s">
        <v>1</v>
      </c>
      <c r="F155" s="240" t="s">
        <v>378</v>
      </c>
      <c r="G155" s="238"/>
      <c r="H155" s="241">
        <v>17.5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129</v>
      </c>
      <c r="AU155" s="247" t="s">
        <v>83</v>
      </c>
      <c r="AV155" s="13" t="s">
        <v>83</v>
      </c>
      <c r="AW155" s="13" t="s">
        <v>30</v>
      </c>
      <c r="AX155" s="13" t="s">
        <v>73</v>
      </c>
      <c r="AY155" s="247" t="s">
        <v>118</v>
      </c>
    </row>
    <row r="156" s="13" customFormat="1">
      <c r="A156" s="13"/>
      <c r="B156" s="237"/>
      <c r="C156" s="238"/>
      <c r="D156" s="231" t="s">
        <v>129</v>
      </c>
      <c r="E156" s="239" t="s">
        <v>1</v>
      </c>
      <c r="F156" s="240" t="s">
        <v>379</v>
      </c>
      <c r="G156" s="238"/>
      <c r="H156" s="241">
        <v>672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129</v>
      </c>
      <c r="AU156" s="247" t="s">
        <v>83</v>
      </c>
      <c r="AV156" s="13" t="s">
        <v>83</v>
      </c>
      <c r="AW156" s="13" t="s">
        <v>30</v>
      </c>
      <c r="AX156" s="13" t="s">
        <v>73</v>
      </c>
      <c r="AY156" s="247" t="s">
        <v>118</v>
      </c>
    </row>
    <row r="157" s="12" customFormat="1" ht="22.8" customHeight="1">
      <c r="A157" s="12"/>
      <c r="B157" s="201"/>
      <c r="C157" s="202"/>
      <c r="D157" s="203" t="s">
        <v>72</v>
      </c>
      <c r="E157" s="215" t="s">
        <v>185</v>
      </c>
      <c r="F157" s="215" t="s">
        <v>277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SUM(P158:P170)</f>
        <v>0</v>
      </c>
      <c r="Q157" s="209"/>
      <c r="R157" s="210">
        <f>SUM(R158:R170)</f>
        <v>0</v>
      </c>
      <c r="S157" s="209"/>
      <c r="T157" s="211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81</v>
      </c>
      <c r="AT157" s="213" t="s">
        <v>72</v>
      </c>
      <c r="AU157" s="213" t="s">
        <v>81</v>
      </c>
      <c r="AY157" s="212" t="s">
        <v>118</v>
      </c>
      <c r="BK157" s="214">
        <f>SUM(BK158:BK170)</f>
        <v>0</v>
      </c>
    </row>
    <row r="158" s="2" customFormat="1" ht="21.75" customHeight="1">
      <c r="A158" s="36"/>
      <c r="B158" s="37"/>
      <c r="C158" s="217" t="s">
        <v>185</v>
      </c>
      <c r="D158" s="217" t="s">
        <v>120</v>
      </c>
      <c r="E158" s="218" t="s">
        <v>308</v>
      </c>
      <c r="F158" s="219" t="s">
        <v>309</v>
      </c>
      <c r="G158" s="220" t="s">
        <v>123</v>
      </c>
      <c r="H158" s="221">
        <v>12</v>
      </c>
      <c r="I158" s="222"/>
      <c r="J158" s="223">
        <f>ROUND(I158*H158,2)</f>
        <v>0</v>
      </c>
      <c r="K158" s="224"/>
      <c r="L158" s="42"/>
      <c r="M158" s="225" t="s">
        <v>1</v>
      </c>
      <c r="N158" s="226" t="s">
        <v>38</v>
      </c>
      <c r="O158" s="89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9" t="s">
        <v>124</v>
      </c>
      <c r="AT158" s="229" t="s">
        <v>120</v>
      </c>
      <c r="AU158" s="229" t="s">
        <v>83</v>
      </c>
      <c r="AY158" s="15" t="s">
        <v>118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124</v>
      </c>
      <c r="BM158" s="229" t="s">
        <v>380</v>
      </c>
    </row>
    <row r="159" s="2" customFormat="1">
      <c r="A159" s="36"/>
      <c r="B159" s="37"/>
      <c r="C159" s="38"/>
      <c r="D159" s="231" t="s">
        <v>126</v>
      </c>
      <c r="E159" s="38"/>
      <c r="F159" s="232" t="s">
        <v>309</v>
      </c>
      <c r="G159" s="38"/>
      <c r="H159" s="38"/>
      <c r="I159" s="233"/>
      <c r="J159" s="38"/>
      <c r="K159" s="38"/>
      <c r="L159" s="42"/>
      <c r="M159" s="234"/>
      <c r="N159" s="235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126</v>
      </c>
      <c r="AU159" s="15" t="s">
        <v>83</v>
      </c>
    </row>
    <row r="160" s="2" customFormat="1">
      <c r="A160" s="36"/>
      <c r="B160" s="37"/>
      <c r="C160" s="38"/>
      <c r="D160" s="231" t="s">
        <v>127</v>
      </c>
      <c r="E160" s="38"/>
      <c r="F160" s="236" t="s">
        <v>311</v>
      </c>
      <c r="G160" s="38"/>
      <c r="H160" s="38"/>
      <c r="I160" s="233"/>
      <c r="J160" s="38"/>
      <c r="K160" s="38"/>
      <c r="L160" s="42"/>
      <c r="M160" s="234"/>
      <c r="N160" s="23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127</v>
      </c>
      <c r="AU160" s="15" t="s">
        <v>83</v>
      </c>
    </row>
    <row r="161" s="13" customFormat="1">
      <c r="A161" s="13"/>
      <c r="B161" s="237"/>
      <c r="C161" s="238"/>
      <c r="D161" s="231" t="s">
        <v>129</v>
      </c>
      <c r="E161" s="239" t="s">
        <v>1</v>
      </c>
      <c r="F161" s="240" t="s">
        <v>381</v>
      </c>
      <c r="G161" s="238"/>
      <c r="H161" s="241">
        <v>12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129</v>
      </c>
      <c r="AU161" s="247" t="s">
        <v>83</v>
      </c>
      <c r="AV161" s="13" t="s">
        <v>83</v>
      </c>
      <c r="AW161" s="13" t="s">
        <v>30</v>
      </c>
      <c r="AX161" s="13" t="s">
        <v>73</v>
      </c>
      <c r="AY161" s="247" t="s">
        <v>118</v>
      </c>
    </row>
    <row r="162" s="2" customFormat="1" ht="33" customHeight="1">
      <c r="A162" s="36"/>
      <c r="B162" s="37"/>
      <c r="C162" s="217" t="s">
        <v>190</v>
      </c>
      <c r="D162" s="217" t="s">
        <v>120</v>
      </c>
      <c r="E162" s="218" t="s">
        <v>314</v>
      </c>
      <c r="F162" s="219" t="s">
        <v>315</v>
      </c>
      <c r="G162" s="220" t="s">
        <v>123</v>
      </c>
      <c r="H162" s="221">
        <v>12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38</v>
      </c>
      <c r="O162" s="89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124</v>
      </c>
      <c r="AT162" s="229" t="s">
        <v>120</v>
      </c>
      <c r="AU162" s="229" t="s">
        <v>83</v>
      </c>
      <c r="AY162" s="15" t="s">
        <v>118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81</v>
      </c>
      <c r="BK162" s="230">
        <f>ROUND(I162*H162,2)</f>
        <v>0</v>
      </c>
      <c r="BL162" s="15" t="s">
        <v>124</v>
      </c>
      <c r="BM162" s="229" t="s">
        <v>382</v>
      </c>
    </row>
    <row r="163" s="2" customFormat="1">
      <c r="A163" s="36"/>
      <c r="B163" s="37"/>
      <c r="C163" s="38"/>
      <c r="D163" s="231" t="s">
        <v>126</v>
      </c>
      <c r="E163" s="38"/>
      <c r="F163" s="232" t="s">
        <v>315</v>
      </c>
      <c r="G163" s="38"/>
      <c r="H163" s="38"/>
      <c r="I163" s="233"/>
      <c r="J163" s="38"/>
      <c r="K163" s="38"/>
      <c r="L163" s="42"/>
      <c r="M163" s="234"/>
      <c r="N163" s="235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126</v>
      </c>
      <c r="AU163" s="15" t="s">
        <v>83</v>
      </c>
    </row>
    <row r="164" s="2" customFormat="1">
      <c r="A164" s="36"/>
      <c r="B164" s="37"/>
      <c r="C164" s="38"/>
      <c r="D164" s="231" t="s">
        <v>127</v>
      </c>
      <c r="E164" s="38"/>
      <c r="F164" s="236" t="s">
        <v>311</v>
      </c>
      <c r="G164" s="38"/>
      <c r="H164" s="38"/>
      <c r="I164" s="233"/>
      <c r="J164" s="38"/>
      <c r="K164" s="38"/>
      <c r="L164" s="42"/>
      <c r="M164" s="234"/>
      <c r="N164" s="235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127</v>
      </c>
      <c r="AU164" s="15" t="s">
        <v>83</v>
      </c>
    </row>
    <row r="165" s="13" customFormat="1">
      <c r="A165" s="13"/>
      <c r="B165" s="237"/>
      <c r="C165" s="238"/>
      <c r="D165" s="231" t="s">
        <v>129</v>
      </c>
      <c r="E165" s="239" t="s">
        <v>1</v>
      </c>
      <c r="F165" s="240" t="s">
        <v>381</v>
      </c>
      <c r="G165" s="238"/>
      <c r="H165" s="241">
        <v>12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129</v>
      </c>
      <c r="AU165" s="247" t="s">
        <v>83</v>
      </c>
      <c r="AV165" s="13" t="s">
        <v>83</v>
      </c>
      <c r="AW165" s="13" t="s">
        <v>30</v>
      </c>
      <c r="AX165" s="13" t="s">
        <v>73</v>
      </c>
      <c r="AY165" s="247" t="s">
        <v>118</v>
      </c>
    </row>
    <row r="166" s="2" customFormat="1" ht="21.75" customHeight="1">
      <c r="A166" s="36"/>
      <c r="B166" s="37"/>
      <c r="C166" s="217" t="s">
        <v>196</v>
      </c>
      <c r="D166" s="217" t="s">
        <v>120</v>
      </c>
      <c r="E166" s="218" t="s">
        <v>318</v>
      </c>
      <c r="F166" s="219" t="s">
        <v>319</v>
      </c>
      <c r="G166" s="220" t="s">
        <v>149</v>
      </c>
      <c r="H166" s="221">
        <v>50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38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124</v>
      </c>
      <c r="AT166" s="229" t="s">
        <v>120</v>
      </c>
      <c r="AU166" s="229" t="s">
        <v>83</v>
      </c>
      <c r="AY166" s="15" t="s">
        <v>118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81</v>
      </c>
      <c r="BK166" s="230">
        <f>ROUND(I166*H166,2)</f>
        <v>0</v>
      </c>
      <c r="BL166" s="15" t="s">
        <v>124</v>
      </c>
      <c r="BM166" s="229" t="s">
        <v>383</v>
      </c>
    </row>
    <row r="167" s="2" customFormat="1">
      <c r="A167" s="36"/>
      <c r="B167" s="37"/>
      <c r="C167" s="38"/>
      <c r="D167" s="231" t="s">
        <v>126</v>
      </c>
      <c r="E167" s="38"/>
      <c r="F167" s="232" t="s">
        <v>319</v>
      </c>
      <c r="G167" s="38"/>
      <c r="H167" s="38"/>
      <c r="I167" s="233"/>
      <c r="J167" s="38"/>
      <c r="K167" s="38"/>
      <c r="L167" s="42"/>
      <c r="M167" s="234"/>
      <c r="N167" s="235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126</v>
      </c>
      <c r="AU167" s="15" t="s">
        <v>83</v>
      </c>
    </row>
    <row r="168" s="2" customFormat="1">
      <c r="A168" s="36"/>
      <c r="B168" s="37"/>
      <c r="C168" s="38"/>
      <c r="D168" s="231" t="s">
        <v>127</v>
      </c>
      <c r="E168" s="38"/>
      <c r="F168" s="236" t="s">
        <v>321</v>
      </c>
      <c r="G168" s="38"/>
      <c r="H168" s="38"/>
      <c r="I168" s="233"/>
      <c r="J168" s="38"/>
      <c r="K168" s="38"/>
      <c r="L168" s="42"/>
      <c r="M168" s="234"/>
      <c r="N168" s="235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127</v>
      </c>
      <c r="AU168" s="15" t="s">
        <v>83</v>
      </c>
    </row>
    <row r="169" s="13" customFormat="1">
      <c r="A169" s="13"/>
      <c r="B169" s="237"/>
      <c r="C169" s="238"/>
      <c r="D169" s="231" t="s">
        <v>129</v>
      </c>
      <c r="E169" s="239" t="s">
        <v>1</v>
      </c>
      <c r="F169" s="240" t="s">
        <v>361</v>
      </c>
      <c r="G169" s="238"/>
      <c r="H169" s="241">
        <v>17.5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129</v>
      </c>
      <c r="AU169" s="247" t="s">
        <v>83</v>
      </c>
      <c r="AV169" s="13" t="s">
        <v>83</v>
      </c>
      <c r="AW169" s="13" t="s">
        <v>30</v>
      </c>
      <c r="AX169" s="13" t="s">
        <v>73</v>
      </c>
      <c r="AY169" s="247" t="s">
        <v>118</v>
      </c>
    </row>
    <row r="170" s="13" customFormat="1">
      <c r="A170" s="13"/>
      <c r="B170" s="237"/>
      <c r="C170" s="238"/>
      <c r="D170" s="231" t="s">
        <v>129</v>
      </c>
      <c r="E170" s="239" t="s">
        <v>1</v>
      </c>
      <c r="F170" s="240" t="s">
        <v>384</v>
      </c>
      <c r="G170" s="238"/>
      <c r="H170" s="241">
        <v>32.5</v>
      </c>
      <c r="I170" s="242"/>
      <c r="J170" s="238"/>
      <c r="K170" s="238"/>
      <c r="L170" s="243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129</v>
      </c>
      <c r="AU170" s="247" t="s">
        <v>83</v>
      </c>
      <c r="AV170" s="13" t="s">
        <v>83</v>
      </c>
      <c r="AW170" s="13" t="s">
        <v>30</v>
      </c>
      <c r="AX170" s="13" t="s">
        <v>73</v>
      </c>
      <c r="AY170" s="247" t="s">
        <v>118</v>
      </c>
    </row>
    <row r="171" s="2" customFormat="1" ht="6.96" customHeight="1">
      <c r="A171" s="36"/>
      <c r="B171" s="64"/>
      <c r="C171" s="65"/>
      <c r="D171" s="65"/>
      <c r="E171" s="65"/>
      <c r="F171" s="65"/>
      <c r="G171" s="65"/>
      <c r="H171" s="65"/>
      <c r="I171" s="65"/>
      <c r="J171" s="65"/>
      <c r="K171" s="65"/>
      <c r="L171" s="42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sheet="1" autoFilter="0" formatColumns="0" formatRows="0" objects="1" scenarios="1" spinCount="100000" saltValue="L7KAGoMliJokksiIBV3xpM9tNhEcuQZ/vYUEteM7VSgEPp2+FVIlmGdLPyN8+dxZZsZ631EpvKrziFvnM5sh4g==" hashValue="/s03nJGKXM8HfZI2O1wB9qzExmkIoEhDO/WGSaolQiovWG/1tV/X78pxsqxGBslzCP3EmxHo2uzssneZTm0rXQ==" algorithmName="SHA-512" password="CC35"/>
  <autoFilter ref="C119:K1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89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II/329 Plaňany - Radim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90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385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25. 1. 2018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">
        <v>386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387</v>
      </c>
      <c r="F24" s="36"/>
      <c r="G24" s="36"/>
      <c r="H24" s="36"/>
      <c r="I24" s="138" t="s">
        <v>26</v>
      </c>
      <c r="J24" s="141" t="s">
        <v>388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ROUND((SUM(BE117:BE147)),  2)</f>
        <v>0</v>
      </c>
      <c r="G33" s="36"/>
      <c r="H33" s="36"/>
      <c r="I33" s="153">
        <v>0.20999999999999999</v>
      </c>
      <c r="J33" s="152">
        <f>ROUND(((SUM(BE117:BE147))*I33),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ROUND((SUM(BF117:BF147)),  2)</f>
        <v>0</v>
      </c>
      <c r="G34" s="36"/>
      <c r="H34" s="36"/>
      <c r="I34" s="153">
        <v>0.14999999999999999</v>
      </c>
      <c r="J34" s="152">
        <f>ROUND(((SUM(BF117:BF147))*I34),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ROUND((SUM(BG117:BG147)),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ROUND((SUM(BH117:BH147)),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ROUND((SUM(BI117:BI147)),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II/329 Plaňany - Radim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90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000 -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25. 1. 2018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>Forvia CZ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95</v>
      </c>
      <c r="D96" s="38"/>
      <c r="E96" s="38"/>
      <c r="F96" s="38"/>
      <c r="G96" s="38"/>
      <c r="H96" s="38"/>
      <c r="I96" s="38"/>
      <c r="J96" s="108">
        <f>J117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96</v>
      </c>
    </row>
    <row r="97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J118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103</v>
      </c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8"/>
      <c r="D107" s="38"/>
      <c r="E107" s="172" t="str">
        <f>E7</f>
        <v>II/329 Plaňany - Radim</v>
      </c>
      <c r="F107" s="30"/>
      <c r="G107" s="30"/>
      <c r="H107" s="30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90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74" t="str">
        <f>E9</f>
        <v>SO 000 - Vedlejší rozpočtové náklady</v>
      </c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8"/>
      <c r="E111" s="38"/>
      <c r="F111" s="25" t="str">
        <f>F12</f>
        <v xml:space="preserve"> </v>
      </c>
      <c r="G111" s="38"/>
      <c r="H111" s="38"/>
      <c r="I111" s="30" t="s">
        <v>22</v>
      </c>
      <c r="J111" s="77" t="str">
        <f>IF(J12="","",J12)</f>
        <v>25. 1. 2018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8"/>
      <c r="E113" s="38"/>
      <c r="F113" s="25" t="str">
        <f>E15</f>
        <v xml:space="preserve"> </v>
      </c>
      <c r="G113" s="38"/>
      <c r="H113" s="38"/>
      <c r="I113" s="30" t="s">
        <v>29</v>
      </c>
      <c r="J113" s="34" t="str">
        <f>E21</f>
        <v xml:space="preserve"> 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8"/>
      <c r="E114" s="38"/>
      <c r="F114" s="25" t="str">
        <f>IF(E18="","",E18)</f>
        <v>Vyplň údaj</v>
      </c>
      <c r="G114" s="38"/>
      <c r="H114" s="38"/>
      <c r="I114" s="30" t="s">
        <v>31</v>
      </c>
      <c r="J114" s="34" t="str">
        <f>E24</f>
        <v>Forvia CZ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89"/>
      <c r="B116" s="190"/>
      <c r="C116" s="191" t="s">
        <v>104</v>
      </c>
      <c r="D116" s="192" t="s">
        <v>58</v>
      </c>
      <c r="E116" s="192" t="s">
        <v>54</v>
      </c>
      <c r="F116" s="192" t="s">
        <v>55</v>
      </c>
      <c r="G116" s="192" t="s">
        <v>105</v>
      </c>
      <c r="H116" s="192" t="s">
        <v>106</v>
      </c>
      <c r="I116" s="192" t="s">
        <v>107</v>
      </c>
      <c r="J116" s="193" t="s">
        <v>94</v>
      </c>
      <c r="K116" s="194" t="s">
        <v>108</v>
      </c>
      <c r="L116" s="195"/>
      <c r="M116" s="98" t="s">
        <v>1</v>
      </c>
      <c r="N116" s="99" t="s">
        <v>37</v>
      </c>
      <c r="O116" s="99" t="s">
        <v>109</v>
      </c>
      <c r="P116" s="99" t="s">
        <v>110</v>
      </c>
      <c r="Q116" s="99" t="s">
        <v>111</v>
      </c>
      <c r="R116" s="99" t="s">
        <v>112</v>
      </c>
      <c r="S116" s="99" t="s">
        <v>113</v>
      </c>
      <c r="T116" s="100" t="s">
        <v>114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36"/>
      <c r="B117" s="37"/>
      <c r="C117" s="105" t="s">
        <v>115</v>
      </c>
      <c r="D117" s="38"/>
      <c r="E117" s="38"/>
      <c r="F117" s="38"/>
      <c r="G117" s="38"/>
      <c r="H117" s="38"/>
      <c r="I117" s="38"/>
      <c r="J117" s="196">
        <f>BK117</f>
        <v>0</v>
      </c>
      <c r="K117" s="38"/>
      <c r="L117" s="42"/>
      <c r="M117" s="101"/>
      <c r="N117" s="197"/>
      <c r="O117" s="102"/>
      <c r="P117" s="198">
        <f>P118</f>
        <v>0</v>
      </c>
      <c r="Q117" s="102"/>
      <c r="R117" s="198">
        <f>R118</f>
        <v>0</v>
      </c>
      <c r="S117" s="102"/>
      <c r="T117" s="199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72</v>
      </c>
      <c r="AU117" s="15" t="s">
        <v>96</v>
      </c>
      <c r="BK117" s="200">
        <f>BK118</f>
        <v>0</v>
      </c>
    </row>
    <row r="118" s="12" customFormat="1" ht="25.92" customHeight="1">
      <c r="A118" s="12"/>
      <c r="B118" s="201"/>
      <c r="C118" s="202"/>
      <c r="D118" s="203" t="s">
        <v>72</v>
      </c>
      <c r="E118" s="204" t="s">
        <v>330</v>
      </c>
      <c r="F118" s="204" t="s">
        <v>331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SUM(P119:P147)</f>
        <v>0</v>
      </c>
      <c r="Q118" s="209"/>
      <c r="R118" s="210">
        <f>SUM(R119:R147)</f>
        <v>0</v>
      </c>
      <c r="S118" s="209"/>
      <c r="T118" s="211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124</v>
      </c>
      <c r="AT118" s="213" t="s">
        <v>72</v>
      </c>
      <c r="AU118" s="213" t="s">
        <v>73</v>
      </c>
      <c r="AY118" s="212" t="s">
        <v>118</v>
      </c>
      <c r="BK118" s="214">
        <f>SUM(BK119:BK147)</f>
        <v>0</v>
      </c>
    </row>
    <row r="119" s="2" customFormat="1" ht="21.75" customHeight="1">
      <c r="A119" s="36"/>
      <c r="B119" s="37"/>
      <c r="C119" s="217" t="s">
        <v>81</v>
      </c>
      <c r="D119" s="217" t="s">
        <v>120</v>
      </c>
      <c r="E119" s="218" t="s">
        <v>389</v>
      </c>
      <c r="F119" s="219" t="s">
        <v>390</v>
      </c>
      <c r="G119" s="220" t="s">
        <v>391</v>
      </c>
      <c r="H119" s="221">
        <v>1</v>
      </c>
      <c r="I119" s="222"/>
      <c r="J119" s="223">
        <f>ROUND(I119*H119,2)</f>
        <v>0</v>
      </c>
      <c r="K119" s="224"/>
      <c r="L119" s="42"/>
      <c r="M119" s="225" t="s">
        <v>1</v>
      </c>
      <c r="N119" s="226" t="s">
        <v>38</v>
      </c>
      <c r="O119" s="89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29" t="s">
        <v>342</v>
      </c>
      <c r="AT119" s="229" t="s">
        <v>120</v>
      </c>
      <c r="AU119" s="229" t="s">
        <v>81</v>
      </c>
      <c r="AY119" s="15" t="s">
        <v>118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5" t="s">
        <v>81</v>
      </c>
      <c r="BK119" s="230">
        <f>ROUND(I119*H119,2)</f>
        <v>0</v>
      </c>
      <c r="BL119" s="15" t="s">
        <v>342</v>
      </c>
      <c r="BM119" s="229" t="s">
        <v>392</v>
      </c>
    </row>
    <row r="120" s="2" customFormat="1">
      <c r="A120" s="36"/>
      <c r="B120" s="37"/>
      <c r="C120" s="38"/>
      <c r="D120" s="231" t="s">
        <v>126</v>
      </c>
      <c r="E120" s="38"/>
      <c r="F120" s="232" t="s">
        <v>393</v>
      </c>
      <c r="G120" s="38"/>
      <c r="H120" s="38"/>
      <c r="I120" s="233"/>
      <c r="J120" s="38"/>
      <c r="K120" s="38"/>
      <c r="L120" s="42"/>
      <c r="M120" s="234"/>
      <c r="N120" s="235"/>
      <c r="O120" s="89"/>
      <c r="P120" s="89"/>
      <c r="Q120" s="89"/>
      <c r="R120" s="89"/>
      <c r="S120" s="89"/>
      <c r="T120" s="90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126</v>
      </c>
      <c r="AU120" s="15" t="s">
        <v>81</v>
      </c>
    </row>
    <row r="121" s="2" customFormat="1" ht="21.75" customHeight="1">
      <c r="A121" s="36"/>
      <c r="B121" s="37"/>
      <c r="C121" s="217" t="s">
        <v>83</v>
      </c>
      <c r="D121" s="217" t="s">
        <v>120</v>
      </c>
      <c r="E121" s="218" t="s">
        <v>394</v>
      </c>
      <c r="F121" s="219" t="s">
        <v>395</v>
      </c>
      <c r="G121" s="220" t="s">
        <v>391</v>
      </c>
      <c r="H121" s="221">
        <v>1</v>
      </c>
      <c r="I121" s="222"/>
      <c r="J121" s="223">
        <f>ROUND(I121*H121,2)</f>
        <v>0</v>
      </c>
      <c r="K121" s="224"/>
      <c r="L121" s="42"/>
      <c r="M121" s="225" t="s">
        <v>1</v>
      </c>
      <c r="N121" s="226" t="s">
        <v>38</v>
      </c>
      <c r="O121" s="89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29" t="s">
        <v>124</v>
      </c>
      <c r="AT121" s="229" t="s">
        <v>120</v>
      </c>
      <c r="AU121" s="229" t="s">
        <v>81</v>
      </c>
      <c r="AY121" s="15" t="s">
        <v>118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5" t="s">
        <v>81</v>
      </c>
      <c r="BK121" s="230">
        <f>ROUND(I121*H121,2)</f>
        <v>0</v>
      </c>
      <c r="BL121" s="15" t="s">
        <v>124</v>
      </c>
      <c r="BM121" s="229" t="s">
        <v>396</v>
      </c>
    </row>
    <row r="122" s="2" customFormat="1">
      <c r="A122" s="36"/>
      <c r="B122" s="37"/>
      <c r="C122" s="38"/>
      <c r="D122" s="231" t="s">
        <v>126</v>
      </c>
      <c r="E122" s="38"/>
      <c r="F122" s="232" t="s">
        <v>397</v>
      </c>
      <c r="G122" s="38"/>
      <c r="H122" s="38"/>
      <c r="I122" s="233"/>
      <c r="J122" s="38"/>
      <c r="K122" s="38"/>
      <c r="L122" s="42"/>
      <c r="M122" s="234"/>
      <c r="N122" s="235"/>
      <c r="O122" s="89"/>
      <c r="P122" s="89"/>
      <c r="Q122" s="89"/>
      <c r="R122" s="89"/>
      <c r="S122" s="89"/>
      <c r="T122" s="90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126</v>
      </c>
      <c r="AU122" s="15" t="s">
        <v>81</v>
      </c>
    </row>
    <row r="123" s="2" customFormat="1">
      <c r="A123" s="36"/>
      <c r="B123" s="37"/>
      <c r="C123" s="38"/>
      <c r="D123" s="231" t="s">
        <v>127</v>
      </c>
      <c r="E123" s="38"/>
      <c r="F123" s="236" t="s">
        <v>398</v>
      </c>
      <c r="G123" s="38"/>
      <c r="H123" s="38"/>
      <c r="I123" s="233"/>
      <c r="J123" s="38"/>
      <c r="K123" s="38"/>
      <c r="L123" s="42"/>
      <c r="M123" s="234"/>
      <c r="N123" s="235"/>
      <c r="O123" s="89"/>
      <c r="P123" s="89"/>
      <c r="Q123" s="89"/>
      <c r="R123" s="89"/>
      <c r="S123" s="89"/>
      <c r="T123" s="90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127</v>
      </c>
      <c r="AU123" s="15" t="s">
        <v>81</v>
      </c>
    </row>
    <row r="124" s="2" customFormat="1" ht="21.75" customHeight="1">
      <c r="A124" s="36"/>
      <c r="B124" s="37"/>
      <c r="C124" s="217" t="s">
        <v>141</v>
      </c>
      <c r="D124" s="217" t="s">
        <v>120</v>
      </c>
      <c r="E124" s="218" t="s">
        <v>399</v>
      </c>
      <c r="F124" s="219" t="s">
        <v>400</v>
      </c>
      <c r="G124" s="220" t="s">
        <v>401</v>
      </c>
      <c r="H124" s="221">
        <v>1</v>
      </c>
      <c r="I124" s="222"/>
      <c r="J124" s="223">
        <f>ROUND(I124*H124,2)</f>
        <v>0</v>
      </c>
      <c r="K124" s="224"/>
      <c r="L124" s="42"/>
      <c r="M124" s="225" t="s">
        <v>1</v>
      </c>
      <c r="N124" s="226" t="s">
        <v>38</v>
      </c>
      <c r="O124" s="89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9" t="s">
        <v>124</v>
      </c>
      <c r="AT124" s="229" t="s">
        <v>120</v>
      </c>
      <c r="AU124" s="229" t="s">
        <v>81</v>
      </c>
      <c r="AY124" s="15" t="s">
        <v>118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5" t="s">
        <v>81</v>
      </c>
      <c r="BK124" s="230">
        <f>ROUND(I124*H124,2)</f>
        <v>0</v>
      </c>
      <c r="BL124" s="15" t="s">
        <v>124</v>
      </c>
      <c r="BM124" s="229" t="s">
        <v>402</v>
      </c>
    </row>
    <row r="125" s="2" customFormat="1">
      <c r="A125" s="36"/>
      <c r="B125" s="37"/>
      <c r="C125" s="38"/>
      <c r="D125" s="231" t="s">
        <v>126</v>
      </c>
      <c r="E125" s="38"/>
      <c r="F125" s="232" t="s">
        <v>400</v>
      </c>
      <c r="G125" s="38"/>
      <c r="H125" s="38"/>
      <c r="I125" s="233"/>
      <c r="J125" s="38"/>
      <c r="K125" s="38"/>
      <c r="L125" s="42"/>
      <c r="M125" s="234"/>
      <c r="N125" s="235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126</v>
      </c>
      <c r="AU125" s="15" t="s">
        <v>81</v>
      </c>
    </row>
    <row r="126" s="2" customFormat="1" ht="16.5" customHeight="1">
      <c r="A126" s="36"/>
      <c r="B126" s="37"/>
      <c r="C126" s="217" t="s">
        <v>124</v>
      </c>
      <c r="D126" s="217" t="s">
        <v>120</v>
      </c>
      <c r="E126" s="218" t="s">
        <v>403</v>
      </c>
      <c r="F126" s="219" t="s">
        <v>404</v>
      </c>
      <c r="G126" s="220" t="s">
        <v>391</v>
      </c>
      <c r="H126" s="221">
        <v>1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38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124</v>
      </c>
      <c r="AT126" s="229" t="s">
        <v>120</v>
      </c>
      <c r="AU126" s="229" t="s">
        <v>81</v>
      </c>
      <c r="AY126" s="15" t="s">
        <v>118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81</v>
      </c>
      <c r="BK126" s="230">
        <f>ROUND(I126*H126,2)</f>
        <v>0</v>
      </c>
      <c r="BL126" s="15" t="s">
        <v>124</v>
      </c>
      <c r="BM126" s="229" t="s">
        <v>405</v>
      </c>
    </row>
    <row r="127" s="2" customFormat="1">
      <c r="A127" s="36"/>
      <c r="B127" s="37"/>
      <c r="C127" s="38"/>
      <c r="D127" s="231" t="s">
        <v>126</v>
      </c>
      <c r="E127" s="38"/>
      <c r="F127" s="232" t="s">
        <v>406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126</v>
      </c>
      <c r="AU127" s="15" t="s">
        <v>81</v>
      </c>
    </row>
    <row r="128" s="2" customFormat="1" ht="16.5" customHeight="1">
      <c r="A128" s="36"/>
      <c r="B128" s="37"/>
      <c r="C128" s="217" t="s">
        <v>153</v>
      </c>
      <c r="D128" s="217" t="s">
        <v>120</v>
      </c>
      <c r="E128" s="218" t="s">
        <v>407</v>
      </c>
      <c r="F128" s="219" t="s">
        <v>408</v>
      </c>
      <c r="G128" s="220" t="s">
        <v>391</v>
      </c>
      <c r="H128" s="221">
        <v>1</v>
      </c>
      <c r="I128" s="222"/>
      <c r="J128" s="223">
        <f>ROUND(I128*H128,2)</f>
        <v>0</v>
      </c>
      <c r="K128" s="224"/>
      <c r="L128" s="42"/>
      <c r="M128" s="225" t="s">
        <v>1</v>
      </c>
      <c r="N128" s="226" t="s">
        <v>38</v>
      </c>
      <c r="O128" s="89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9" t="s">
        <v>124</v>
      </c>
      <c r="AT128" s="229" t="s">
        <v>120</v>
      </c>
      <c r="AU128" s="229" t="s">
        <v>81</v>
      </c>
      <c r="AY128" s="15" t="s">
        <v>118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5" t="s">
        <v>81</v>
      </c>
      <c r="BK128" s="230">
        <f>ROUND(I128*H128,2)</f>
        <v>0</v>
      </c>
      <c r="BL128" s="15" t="s">
        <v>124</v>
      </c>
      <c r="BM128" s="229" t="s">
        <v>409</v>
      </c>
    </row>
    <row r="129" s="2" customFormat="1">
      <c r="A129" s="36"/>
      <c r="B129" s="37"/>
      <c r="C129" s="38"/>
      <c r="D129" s="231" t="s">
        <v>126</v>
      </c>
      <c r="E129" s="38"/>
      <c r="F129" s="232" t="s">
        <v>404</v>
      </c>
      <c r="G129" s="38"/>
      <c r="H129" s="38"/>
      <c r="I129" s="233"/>
      <c r="J129" s="38"/>
      <c r="K129" s="38"/>
      <c r="L129" s="42"/>
      <c r="M129" s="234"/>
      <c r="N129" s="235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126</v>
      </c>
      <c r="AU129" s="15" t="s">
        <v>81</v>
      </c>
    </row>
    <row r="130" s="2" customFormat="1" ht="16.5" customHeight="1">
      <c r="A130" s="36"/>
      <c r="B130" s="37"/>
      <c r="C130" s="217" t="s">
        <v>161</v>
      </c>
      <c r="D130" s="217" t="s">
        <v>120</v>
      </c>
      <c r="E130" s="218" t="s">
        <v>410</v>
      </c>
      <c r="F130" s="219" t="s">
        <v>411</v>
      </c>
      <c r="G130" s="220" t="s">
        <v>391</v>
      </c>
      <c r="H130" s="221">
        <v>1</v>
      </c>
      <c r="I130" s="222"/>
      <c r="J130" s="223">
        <f>ROUND(I130*H130,2)</f>
        <v>0</v>
      </c>
      <c r="K130" s="224"/>
      <c r="L130" s="42"/>
      <c r="M130" s="225" t="s">
        <v>1</v>
      </c>
      <c r="N130" s="226" t="s">
        <v>38</v>
      </c>
      <c r="O130" s="89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9" t="s">
        <v>342</v>
      </c>
      <c r="AT130" s="229" t="s">
        <v>120</v>
      </c>
      <c r="AU130" s="229" t="s">
        <v>81</v>
      </c>
      <c r="AY130" s="15" t="s">
        <v>118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5" t="s">
        <v>81</v>
      </c>
      <c r="BK130" s="230">
        <f>ROUND(I130*H130,2)</f>
        <v>0</v>
      </c>
      <c r="BL130" s="15" t="s">
        <v>342</v>
      </c>
      <c r="BM130" s="229" t="s">
        <v>412</v>
      </c>
    </row>
    <row r="131" s="2" customFormat="1">
      <c r="A131" s="36"/>
      <c r="B131" s="37"/>
      <c r="C131" s="38"/>
      <c r="D131" s="231" t="s">
        <v>126</v>
      </c>
      <c r="E131" s="38"/>
      <c r="F131" s="232" t="s">
        <v>411</v>
      </c>
      <c r="G131" s="38"/>
      <c r="H131" s="38"/>
      <c r="I131" s="233"/>
      <c r="J131" s="38"/>
      <c r="K131" s="38"/>
      <c r="L131" s="42"/>
      <c r="M131" s="234"/>
      <c r="N131" s="235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126</v>
      </c>
      <c r="AU131" s="15" t="s">
        <v>81</v>
      </c>
    </row>
    <row r="132" s="2" customFormat="1">
      <c r="A132" s="36"/>
      <c r="B132" s="37"/>
      <c r="C132" s="38"/>
      <c r="D132" s="231" t="s">
        <v>127</v>
      </c>
      <c r="E132" s="38"/>
      <c r="F132" s="236" t="s">
        <v>413</v>
      </c>
      <c r="G132" s="38"/>
      <c r="H132" s="38"/>
      <c r="I132" s="233"/>
      <c r="J132" s="38"/>
      <c r="K132" s="38"/>
      <c r="L132" s="42"/>
      <c r="M132" s="234"/>
      <c r="N132" s="235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127</v>
      </c>
      <c r="AU132" s="15" t="s">
        <v>81</v>
      </c>
    </row>
    <row r="133" s="2" customFormat="1" ht="21.75" customHeight="1">
      <c r="A133" s="36"/>
      <c r="B133" s="37"/>
      <c r="C133" s="217" t="s">
        <v>169</v>
      </c>
      <c r="D133" s="217" t="s">
        <v>120</v>
      </c>
      <c r="E133" s="218" t="s">
        <v>414</v>
      </c>
      <c r="F133" s="219" t="s">
        <v>415</v>
      </c>
      <c r="G133" s="220" t="s">
        <v>401</v>
      </c>
      <c r="H133" s="221">
        <v>1</v>
      </c>
      <c r="I133" s="222"/>
      <c r="J133" s="223">
        <f>ROUND(I133*H133,2)</f>
        <v>0</v>
      </c>
      <c r="K133" s="224"/>
      <c r="L133" s="42"/>
      <c r="M133" s="225" t="s">
        <v>1</v>
      </c>
      <c r="N133" s="226" t="s">
        <v>38</v>
      </c>
      <c r="O133" s="89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9" t="s">
        <v>124</v>
      </c>
      <c r="AT133" s="229" t="s">
        <v>120</v>
      </c>
      <c r="AU133" s="229" t="s">
        <v>81</v>
      </c>
      <c r="AY133" s="15" t="s">
        <v>118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5" t="s">
        <v>81</v>
      </c>
      <c r="BK133" s="230">
        <f>ROUND(I133*H133,2)</f>
        <v>0</v>
      </c>
      <c r="BL133" s="15" t="s">
        <v>124</v>
      </c>
      <c r="BM133" s="229" t="s">
        <v>416</v>
      </c>
    </row>
    <row r="134" s="2" customFormat="1">
      <c r="A134" s="36"/>
      <c r="B134" s="37"/>
      <c r="C134" s="38"/>
      <c r="D134" s="231" t="s">
        <v>126</v>
      </c>
      <c r="E134" s="38"/>
      <c r="F134" s="232" t="s">
        <v>417</v>
      </c>
      <c r="G134" s="38"/>
      <c r="H134" s="38"/>
      <c r="I134" s="233"/>
      <c r="J134" s="38"/>
      <c r="K134" s="38"/>
      <c r="L134" s="42"/>
      <c r="M134" s="234"/>
      <c r="N134" s="235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126</v>
      </c>
      <c r="AU134" s="15" t="s">
        <v>81</v>
      </c>
    </row>
    <row r="135" s="2" customFormat="1" ht="16.5" customHeight="1">
      <c r="A135" s="36"/>
      <c r="B135" s="37"/>
      <c r="C135" s="217" t="s">
        <v>178</v>
      </c>
      <c r="D135" s="217" t="s">
        <v>120</v>
      </c>
      <c r="E135" s="218" t="s">
        <v>418</v>
      </c>
      <c r="F135" s="219" t="s">
        <v>419</v>
      </c>
      <c r="G135" s="220" t="s">
        <v>391</v>
      </c>
      <c r="H135" s="221">
        <v>1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38</v>
      </c>
      <c r="O135" s="89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342</v>
      </c>
      <c r="AT135" s="229" t="s">
        <v>120</v>
      </c>
      <c r="AU135" s="229" t="s">
        <v>81</v>
      </c>
      <c r="AY135" s="15" t="s">
        <v>118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81</v>
      </c>
      <c r="BK135" s="230">
        <f>ROUND(I135*H135,2)</f>
        <v>0</v>
      </c>
      <c r="BL135" s="15" t="s">
        <v>342</v>
      </c>
      <c r="BM135" s="229" t="s">
        <v>420</v>
      </c>
    </row>
    <row r="136" s="2" customFormat="1">
      <c r="A136" s="36"/>
      <c r="B136" s="37"/>
      <c r="C136" s="38"/>
      <c r="D136" s="231" t="s">
        <v>126</v>
      </c>
      <c r="E136" s="38"/>
      <c r="F136" s="232" t="s">
        <v>421</v>
      </c>
      <c r="G136" s="38"/>
      <c r="H136" s="38"/>
      <c r="I136" s="233"/>
      <c r="J136" s="38"/>
      <c r="K136" s="38"/>
      <c r="L136" s="42"/>
      <c r="M136" s="234"/>
      <c r="N136" s="235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126</v>
      </c>
      <c r="AU136" s="15" t="s">
        <v>81</v>
      </c>
    </row>
    <row r="137" s="2" customFormat="1">
      <c r="A137" s="36"/>
      <c r="B137" s="37"/>
      <c r="C137" s="38"/>
      <c r="D137" s="231" t="s">
        <v>127</v>
      </c>
      <c r="E137" s="38"/>
      <c r="F137" s="236" t="s">
        <v>422</v>
      </c>
      <c r="G137" s="38"/>
      <c r="H137" s="38"/>
      <c r="I137" s="233"/>
      <c r="J137" s="38"/>
      <c r="K137" s="38"/>
      <c r="L137" s="42"/>
      <c r="M137" s="234"/>
      <c r="N137" s="235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127</v>
      </c>
      <c r="AU137" s="15" t="s">
        <v>81</v>
      </c>
    </row>
    <row r="138" s="2" customFormat="1" ht="16.5" customHeight="1">
      <c r="A138" s="36"/>
      <c r="B138" s="37"/>
      <c r="C138" s="217" t="s">
        <v>185</v>
      </c>
      <c r="D138" s="217" t="s">
        <v>120</v>
      </c>
      <c r="E138" s="218" t="s">
        <v>423</v>
      </c>
      <c r="F138" s="219" t="s">
        <v>424</v>
      </c>
      <c r="G138" s="220" t="s">
        <v>281</v>
      </c>
      <c r="H138" s="221">
        <v>2</v>
      </c>
      <c r="I138" s="222"/>
      <c r="J138" s="223">
        <f>ROUND(I138*H138,2)</f>
        <v>0</v>
      </c>
      <c r="K138" s="224"/>
      <c r="L138" s="42"/>
      <c r="M138" s="225" t="s">
        <v>1</v>
      </c>
      <c r="N138" s="226" t="s">
        <v>38</v>
      </c>
      <c r="O138" s="89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9" t="s">
        <v>342</v>
      </c>
      <c r="AT138" s="229" t="s">
        <v>120</v>
      </c>
      <c r="AU138" s="229" t="s">
        <v>81</v>
      </c>
      <c r="AY138" s="15" t="s">
        <v>118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342</v>
      </c>
      <c r="BM138" s="229" t="s">
        <v>425</v>
      </c>
    </row>
    <row r="139" s="2" customFormat="1">
      <c r="A139" s="36"/>
      <c r="B139" s="37"/>
      <c r="C139" s="38"/>
      <c r="D139" s="231" t="s">
        <v>126</v>
      </c>
      <c r="E139" s="38"/>
      <c r="F139" s="232" t="s">
        <v>426</v>
      </c>
      <c r="G139" s="38"/>
      <c r="H139" s="38"/>
      <c r="I139" s="233"/>
      <c r="J139" s="38"/>
      <c r="K139" s="38"/>
      <c r="L139" s="42"/>
      <c r="M139" s="234"/>
      <c r="N139" s="235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126</v>
      </c>
      <c r="AU139" s="15" t="s">
        <v>81</v>
      </c>
    </row>
    <row r="140" s="13" customFormat="1">
      <c r="A140" s="13"/>
      <c r="B140" s="237"/>
      <c r="C140" s="238"/>
      <c r="D140" s="231" t="s">
        <v>129</v>
      </c>
      <c r="E140" s="239" t="s">
        <v>1</v>
      </c>
      <c r="F140" s="240" t="s">
        <v>427</v>
      </c>
      <c r="G140" s="238"/>
      <c r="H140" s="241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129</v>
      </c>
      <c r="AU140" s="247" t="s">
        <v>81</v>
      </c>
      <c r="AV140" s="13" t="s">
        <v>83</v>
      </c>
      <c r="AW140" s="13" t="s">
        <v>30</v>
      </c>
      <c r="AX140" s="13" t="s">
        <v>73</v>
      </c>
      <c r="AY140" s="247" t="s">
        <v>118</v>
      </c>
    </row>
    <row r="141" s="13" customFormat="1">
      <c r="A141" s="13"/>
      <c r="B141" s="237"/>
      <c r="C141" s="238"/>
      <c r="D141" s="231" t="s">
        <v>129</v>
      </c>
      <c r="E141" s="239" t="s">
        <v>1</v>
      </c>
      <c r="F141" s="240" t="s">
        <v>428</v>
      </c>
      <c r="G141" s="238"/>
      <c r="H141" s="241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129</v>
      </c>
      <c r="AU141" s="247" t="s">
        <v>81</v>
      </c>
      <c r="AV141" s="13" t="s">
        <v>83</v>
      </c>
      <c r="AW141" s="13" t="s">
        <v>30</v>
      </c>
      <c r="AX141" s="13" t="s">
        <v>73</v>
      </c>
      <c r="AY141" s="247" t="s">
        <v>118</v>
      </c>
    </row>
    <row r="142" s="2" customFormat="1" ht="16.5" customHeight="1">
      <c r="A142" s="36"/>
      <c r="B142" s="37"/>
      <c r="C142" s="217" t="s">
        <v>190</v>
      </c>
      <c r="D142" s="217" t="s">
        <v>120</v>
      </c>
      <c r="E142" s="218" t="s">
        <v>429</v>
      </c>
      <c r="F142" s="219" t="s">
        <v>424</v>
      </c>
      <c r="G142" s="220" t="s">
        <v>281</v>
      </c>
      <c r="H142" s="221">
        <v>2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38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342</v>
      </c>
      <c r="AT142" s="229" t="s">
        <v>120</v>
      </c>
      <c r="AU142" s="229" t="s">
        <v>81</v>
      </c>
      <c r="AY142" s="15" t="s">
        <v>118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81</v>
      </c>
      <c r="BK142" s="230">
        <f>ROUND(I142*H142,2)</f>
        <v>0</v>
      </c>
      <c r="BL142" s="15" t="s">
        <v>342</v>
      </c>
      <c r="BM142" s="229" t="s">
        <v>430</v>
      </c>
    </row>
    <row r="143" s="2" customFormat="1">
      <c r="A143" s="36"/>
      <c r="B143" s="37"/>
      <c r="C143" s="38"/>
      <c r="D143" s="231" t="s">
        <v>126</v>
      </c>
      <c r="E143" s="38"/>
      <c r="F143" s="232" t="s">
        <v>431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126</v>
      </c>
      <c r="AU143" s="15" t="s">
        <v>81</v>
      </c>
    </row>
    <row r="144" s="13" customFormat="1">
      <c r="A144" s="13"/>
      <c r="B144" s="237"/>
      <c r="C144" s="238"/>
      <c r="D144" s="231" t="s">
        <v>129</v>
      </c>
      <c r="E144" s="239" t="s">
        <v>1</v>
      </c>
      <c r="F144" s="240" t="s">
        <v>432</v>
      </c>
      <c r="G144" s="238"/>
      <c r="H144" s="241">
        <v>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129</v>
      </c>
      <c r="AU144" s="247" t="s">
        <v>81</v>
      </c>
      <c r="AV144" s="13" t="s">
        <v>83</v>
      </c>
      <c r="AW144" s="13" t="s">
        <v>30</v>
      </c>
      <c r="AX144" s="13" t="s">
        <v>73</v>
      </c>
      <c r="AY144" s="247" t="s">
        <v>118</v>
      </c>
    </row>
    <row r="145" s="2" customFormat="1" ht="21.75" customHeight="1">
      <c r="A145" s="36"/>
      <c r="B145" s="37"/>
      <c r="C145" s="217" t="s">
        <v>196</v>
      </c>
      <c r="D145" s="217" t="s">
        <v>120</v>
      </c>
      <c r="E145" s="218" t="s">
        <v>433</v>
      </c>
      <c r="F145" s="219" t="s">
        <v>434</v>
      </c>
      <c r="G145" s="220" t="s">
        <v>391</v>
      </c>
      <c r="H145" s="221">
        <v>1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38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342</v>
      </c>
      <c r="AT145" s="229" t="s">
        <v>120</v>
      </c>
      <c r="AU145" s="229" t="s">
        <v>81</v>
      </c>
      <c r="AY145" s="15" t="s">
        <v>118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81</v>
      </c>
      <c r="BK145" s="230">
        <f>ROUND(I145*H145,2)</f>
        <v>0</v>
      </c>
      <c r="BL145" s="15" t="s">
        <v>342</v>
      </c>
      <c r="BM145" s="229" t="s">
        <v>435</v>
      </c>
    </row>
    <row r="146" s="2" customFormat="1">
      <c r="A146" s="36"/>
      <c r="B146" s="37"/>
      <c r="C146" s="38"/>
      <c r="D146" s="231" t="s">
        <v>126</v>
      </c>
      <c r="E146" s="38"/>
      <c r="F146" s="232" t="s">
        <v>434</v>
      </c>
      <c r="G146" s="38"/>
      <c r="H146" s="38"/>
      <c r="I146" s="233"/>
      <c r="J146" s="38"/>
      <c r="K146" s="38"/>
      <c r="L146" s="42"/>
      <c r="M146" s="234"/>
      <c r="N146" s="23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126</v>
      </c>
      <c r="AU146" s="15" t="s">
        <v>81</v>
      </c>
    </row>
    <row r="147" s="2" customFormat="1">
      <c r="A147" s="36"/>
      <c r="B147" s="37"/>
      <c r="C147" s="38"/>
      <c r="D147" s="231" t="s">
        <v>127</v>
      </c>
      <c r="E147" s="38"/>
      <c r="F147" s="236" t="s">
        <v>436</v>
      </c>
      <c r="G147" s="38"/>
      <c r="H147" s="38"/>
      <c r="I147" s="233"/>
      <c r="J147" s="38"/>
      <c r="K147" s="38"/>
      <c r="L147" s="42"/>
      <c r="M147" s="251"/>
      <c r="N147" s="252"/>
      <c r="O147" s="253"/>
      <c r="P147" s="253"/>
      <c r="Q147" s="253"/>
      <c r="R147" s="253"/>
      <c r="S147" s="253"/>
      <c r="T147" s="254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127</v>
      </c>
      <c r="AU147" s="15" t="s">
        <v>81</v>
      </c>
    </row>
    <row r="148" s="2" customFormat="1" ht="6.96" customHeight="1">
      <c r="A148" s="36"/>
      <c r="B148" s="64"/>
      <c r="C148" s="65"/>
      <c r="D148" s="65"/>
      <c r="E148" s="65"/>
      <c r="F148" s="65"/>
      <c r="G148" s="65"/>
      <c r="H148" s="65"/>
      <c r="I148" s="65"/>
      <c r="J148" s="65"/>
      <c r="K148" s="65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vd2Pefhxb7Mg5fPORrJN8ZAjHsnEUc8aFX21oTKYs4+XUHrFgTpoSZPcnwq080Abui10+NM1q3gxmPhphtLvtw==" hashValue="kXBY8iz2iUvHbPqy0+5GET5phHKrC/ha8i3hwH5hqSgDUQZR8DJU7dSA4ak5ifETCSoRqFLhyUQCLDDfKvW7Fw==" algorithmName="SHA-512" password="CC35"/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2021-05-12T12:45:29Z</dcterms:created>
  <dcterms:modified xsi:type="dcterms:W3CDTF">2021-05-12T12:45:37Z</dcterms:modified>
</cp:coreProperties>
</file>