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15" windowWidth="19440" windowHeight="1306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list'!$F$4</definedName>
    <definedName name="MJ">'Krycí list'!$G$4</definedName>
    <definedName name="Mont">'Rekapitulace'!$H$10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'Položky'!$A$1:$G$18</definedName>
    <definedName name="_xlnm.Print_Area" localSheetId="1">'Rekapitulace'!$A$1:$I$16</definedName>
    <definedName name="PocetMJ">'Krycí list'!$G$7</definedName>
    <definedName name="Poznamka">'Krycí list'!$B$37</definedName>
    <definedName name="Projektant">'Krycí list'!$C$7</definedName>
    <definedName name="PSV">'Rekapitulace'!$F$10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'Rekapitulace'!$H$16</definedName>
    <definedName name="VRNKc">'Rekapitulace'!$E$15</definedName>
    <definedName name="VRNnazev">'Rekapitulace'!$A$15</definedName>
    <definedName name="VRNproc">'Rekapitulace'!$F$15</definedName>
    <definedName name="VRNzakl">'Rekapitulace'!$G$15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<sst xmlns="http://schemas.openxmlformats.org/spreadsheetml/2006/main" count="118" uniqueCount="88">
  <si>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</si>
  <si>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</si>
  <si>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</si>
  <si>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</si>
  <si>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</si>
  <si>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</si>
  <si>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</si>
  <si>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</si>
  <si>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</si>
  <si>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</si>
  <si>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</si>
  <si>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</si>
  <si>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</si>
  <si>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</si>
  <si>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</si>
  <si>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</si>
  <si>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</si>
  <si>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</si>
  <si>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</si>
  <si>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</si>
  <si>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</si>
  <si>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</si>
  <si>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</si>
  <si>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</si>
  <si>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</si>
  <si>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</si>
  <si>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</si>
  <si>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</si>
  <si>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</si>
  <si>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</si>
  <si>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</si>
  <si>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</si>
  <si>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</si>
  <si>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</si>
  <si>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</si>
  <si>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</si>
  <si>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</si>
  <si>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</si>
  <si>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</si>
  <si>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</si>
  <si>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</si>
  <si>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</si>
  <si>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</si>
  <si>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</si>
  <si>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</si>
  <si>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</si>
  <si>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</si>
  <si>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</si>
  <si>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</si>
  <si>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</si>
  <si>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</si>
  <si>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</si>
  <si>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</si>
  <si>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</si>
  <si>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</si>
  <si>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</si>
  <si>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</si>
  <si>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</si>
  <si>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</si>
  <si>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</si>
  <si>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</si>
  <si>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</si>
  <si>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</si>
  <si>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</si>
  <si>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</si>
  <si>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</si>
  <si>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</si>
  <si>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</si>
  <si>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</si>
  <si>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 xml:space="preserve">DRENÁŽ VENKOVNÍCH ČÁSTÍ ST. ŠKOLY/DÍL 2 </t>
  </si>
  <si>
    <t>Vyšší odborná škola a Střední zemědělská škola</t>
  </si>
  <si>
    <t>122 10-0010.RAA</t>
  </si>
  <si>
    <t>Odkopávky nezapažené v hornině 1-4 naložení, odvoz 1 km, uložení</t>
  </si>
  <si>
    <t>m3</t>
  </si>
  <si>
    <t>110+43 (15+18,2+4,9+4,6)</t>
  </si>
  <si>
    <t>11</t>
  </si>
  <si>
    <t>Přípravné a přidružené práce</t>
  </si>
  <si>
    <t>583-41903.4</t>
  </si>
  <si>
    <t xml:space="preserve">Kamenivo drcené frakce  32/63 </t>
  </si>
  <si>
    <t>T</t>
  </si>
  <si>
    <t>65,4+15+13+3,5+3,3=100,2m3</t>
  </si>
  <si>
    <t>2</t>
  </si>
  <si>
    <t>Základy,zvláštní zakládání</t>
  </si>
  <si>
    <t>212 75-0010.RAB</t>
  </si>
  <si>
    <t>Trativody z drenážních trubek lože a obsyp štěrkopískem, světlost trub 10 cm</t>
  </si>
  <si>
    <t>m</t>
  </si>
  <si>
    <t>80+30,3 (10,5+13+3,5+3,3)</t>
  </si>
  <si>
    <t>Atelier Hestia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</si>
</sst>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17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5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2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9" fillId="0" borderId="52" xfId="20" applyFont="1" applyFill="1" applyBorder="1" applyAlignment="1">
      <alignment horizontal="center"/>
      <protection/>
    </xf>
    <xf numFmtId="49" fontId="9" fillId="0" borderId="52" xfId="20" applyNumberFormat="1" applyFont="1" applyFill="1" applyBorder="1" applyAlignment="1">
      <alignment horizontal="left"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5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4" fillId="0" borderId="13" xfId="20" applyFont="1" applyFill="1" applyBorder="1" applyAlignment="1">
      <alignment horizontal="left" wrapText="1" indent="1"/>
      <protection/>
    </xf>
    <xf numFmtId="0" fontId="0" fillId="0" borderId="0" xfId="0" applyFill="1"/>
    <xf numFmtId="0" fontId="0" fillId="0" borderId="6" xfId="0" applyFill="1" applyBorder="1"/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3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70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69</v>
      </c>
      <c r="D6" s="10"/>
      <c r="E6" s="10"/>
      <c r="F6" s="18"/>
      <c r="G6" s="12"/>
    </row>
    <row r="7" spans="1:9" ht="12.75">
      <c r="A7" s="13" t="s">
        <v>8</v>
      </c>
      <c r="B7" s="15"/>
      <c r="C7" s="178"/>
      <c r="D7" s="179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8" t="s">
        <v>70</v>
      </c>
      <c r="D8" s="179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0" t="s">
        <v>87</v>
      </c>
      <c r="F11" s="181"/>
      <c r="G11" s="182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ROUND(SUM(F30:F33),0)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3"/>
      <c r="C37" s="183"/>
      <c r="D37" s="183"/>
      <c r="E37" s="183"/>
      <c r="F37" s="183"/>
      <c r="G37" s="183"/>
      <c r="H37" t="s">
        <v>4</v>
      </c>
    </row>
    <row r="38" spans="1:8" ht="12.75" customHeight="1">
      <c r="A38" s="68"/>
      <c r="B38" s="183"/>
      <c r="C38" s="183"/>
      <c r="D38" s="183"/>
      <c r="E38" s="183"/>
      <c r="F38" s="183"/>
      <c r="G38" s="183"/>
      <c r="H38" t="s">
        <v>4</v>
      </c>
    </row>
    <row r="39" spans="1:8" ht="12.75">
      <c r="A39" s="68"/>
      <c r="B39" s="183"/>
      <c r="C39" s="183"/>
      <c r="D39" s="183"/>
      <c r="E39" s="183"/>
      <c r="F39" s="183"/>
      <c r="G39" s="183"/>
      <c r="H39" t="s">
        <v>4</v>
      </c>
    </row>
    <row r="40" spans="1:8" ht="12.75">
      <c r="A40" s="68"/>
      <c r="B40" s="183"/>
      <c r="C40" s="183"/>
      <c r="D40" s="183"/>
      <c r="E40" s="183"/>
      <c r="F40" s="183"/>
      <c r="G40" s="183"/>
      <c r="H40" t="s">
        <v>4</v>
      </c>
    </row>
    <row r="41" spans="1:8" ht="12.75">
      <c r="A41" s="68"/>
      <c r="B41" s="183"/>
      <c r="C41" s="183"/>
      <c r="D41" s="183"/>
      <c r="E41" s="183"/>
      <c r="F41" s="183"/>
      <c r="G41" s="183"/>
      <c r="H41" t="s">
        <v>4</v>
      </c>
    </row>
    <row r="42" spans="1:8" ht="12.75">
      <c r="A42" s="68"/>
      <c r="B42" s="183"/>
      <c r="C42" s="183"/>
      <c r="D42" s="183"/>
      <c r="E42" s="183"/>
      <c r="F42" s="183"/>
      <c r="G42" s="183"/>
      <c r="H42" t="s">
        <v>4</v>
      </c>
    </row>
    <row r="43" spans="1:8" ht="12.75">
      <c r="A43" s="68"/>
      <c r="B43" s="183"/>
      <c r="C43" s="183"/>
      <c r="D43" s="183"/>
      <c r="E43" s="183"/>
      <c r="F43" s="183"/>
      <c r="G43" s="183"/>
      <c r="H43" t="s">
        <v>4</v>
      </c>
    </row>
    <row r="44" spans="1:8" ht="12.75">
      <c r="A44" s="68"/>
      <c r="B44" s="183"/>
      <c r="C44" s="183"/>
      <c r="D44" s="183"/>
      <c r="E44" s="183"/>
      <c r="F44" s="183"/>
      <c r="G44" s="183"/>
      <c r="H44" t="s">
        <v>4</v>
      </c>
    </row>
    <row r="45" spans="1:8" ht="3" customHeight="1">
      <c r="A45" s="68"/>
      <c r="B45" s="183"/>
      <c r="C45" s="183"/>
      <c r="D45" s="183"/>
      <c r="E45" s="183"/>
      <c r="F45" s="183"/>
      <c r="G45" s="183"/>
      <c r="H45" t="s">
        <v>4</v>
      </c>
    </row>
    <row r="46" spans="2:7" ht="12.75">
      <c r="B46" s="177"/>
      <c r="C46" s="177"/>
      <c r="D46" s="177"/>
      <c r="E46" s="177"/>
      <c r="F46" s="177"/>
      <c r="G46" s="177"/>
    </row>
    <row r="47" spans="2:7" ht="12.75">
      <c r="B47" s="177"/>
      <c r="C47" s="177"/>
      <c r="D47" s="177"/>
      <c r="E47" s="177"/>
      <c r="F47" s="177"/>
      <c r="G47" s="177"/>
    </row>
    <row r="48" spans="2:7" ht="12.75">
      <c r="B48" s="177"/>
      <c r="C48" s="177"/>
      <c r="D48" s="177"/>
      <c r="E48" s="177"/>
      <c r="F48" s="177"/>
      <c r="G48" s="177"/>
    </row>
    <row r="49" spans="2:7" ht="12.75">
      <c r="B49" s="177"/>
      <c r="C49" s="177"/>
      <c r="D49" s="177"/>
      <c r="E49" s="177"/>
      <c r="F49" s="177"/>
      <c r="G49" s="177"/>
    </row>
    <row r="50" spans="2:7" ht="12.75">
      <c r="B50" s="177"/>
      <c r="C50" s="177"/>
      <c r="D50" s="177"/>
      <c r="E50" s="177"/>
      <c r="F50" s="177"/>
      <c r="G50" s="177"/>
    </row>
    <row r="51" spans="2:7" ht="12.75">
      <c r="B51" s="177"/>
      <c r="C51" s="177"/>
      <c r="D51" s="177"/>
      <c r="E51" s="177"/>
      <c r="F51" s="177"/>
      <c r="G51" s="177"/>
    </row>
    <row r="52" spans="2:7" ht="12.75">
      <c r="B52" s="177"/>
      <c r="C52" s="177"/>
      <c r="D52" s="177"/>
      <c r="E52" s="177"/>
      <c r="F52" s="177"/>
      <c r="G52" s="177"/>
    </row>
    <row r="53" spans="2:7" ht="12.75">
      <c r="B53" s="177"/>
      <c r="C53" s="177"/>
      <c r="D53" s="177"/>
      <c r="E53" s="177"/>
      <c r="F53" s="177"/>
      <c r="G53" s="177"/>
    </row>
    <row r="54" spans="2:7" ht="12.75">
      <c r="B54" s="177"/>
      <c r="C54" s="177"/>
      <c r="D54" s="177"/>
      <c r="E54" s="177"/>
      <c r="F54" s="177"/>
      <c r="G54" s="177"/>
    </row>
    <row r="55" spans="2:7" ht="12.75">
      <c r="B55" s="177"/>
      <c r="C55" s="177"/>
      <c r="D55" s="177"/>
      <c r="E55" s="177"/>
      <c r="F55" s="177"/>
      <c r="G55" s="177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7"/>
  <sheetViews>
    <sheetView workbookViewId="0" topLeftCell="A1">
      <selection activeCell="A15" sqref="A1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4" t="s">
        <v>5</v>
      </c>
      <c r="B1" s="185"/>
      <c r="C1" s="69" t="str">
        <f>CONCATENATE(cislostavby," ",nazevstavby)</f>
        <v xml:space="preserve"> DRENÁŽ VENKOVNÍCH ČÁSTÍ ST. ŠKOLY/DÍL 2 </v>
      </c>
      <c r="D1" s="70"/>
      <c r="E1" s="71"/>
      <c r="F1" s="70"/>
      <c r="G1" s="72"/>
      <c r="H1" s="73"/>
      <c r="I1" s="74"/>
    </row>
    <row r="2" spans="1:9" ht="13.5" thickBot="1">
      <c r="A2" s="186" t="s">
        <v>1</v>
      </c>
      <c r="B2" s="187"/>
      <c r="C2" s="75" t="str">
        <f>CONCATENATE(cisloobjektu," ",nazevobjektu)</f>
        <v xml:space="preserve"> Vyšší odborná škola a Střední zemědělská škola</v>
      </c>
      <c r="D2" s="76"/>
      <c r="E2" s="77"/>
      <c r="F2" s="76"/>
      <c r="G2" s="188"/>
      <c r="H2" s="188"/>
      <c r="I2" s="189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3" t="str">
        <f>Položky!B7</f>
        <v>1</v>
      </c>
      <c r="B7" s="86" t="str">
        <f>Položky!C7</f>
        <v>Zemní práce</v>
      </c>
      <c r="C7" s="87"/>
      <c r="D7" s="88"/>
      <c r="E7" s="174">
        <f>Položky!BA10</f>
        <v>0</v>
      </c>
      <c r="F7" s="175">
        <f>Položky!BB10</f>
        <v>0</v>
      </c>
      <c r="G7" s="175">
        <f>Položky!BC10</f>
        <v>0</v>
      </c>
      <c r="H7" s="175">
        <f>Položky!BD10</f>
        <v>0</v>
      </c>
      <c r="I7" s="176">
        <f>Položky!BE10</f>
        <v>0</v>
      </c>
    </row>
    <row r="8" spans="1:9" s="11" customFormat="1" ht="12.75">
      <c r="A8" s="173" t="str">
        <f>Položky!B11</f>
        <v>11</v>
      </c>
      <c r="B8" s="86" t="str">
        <f>Položky!C11</f>
        <v>Přípravné a přidružené práce</v>
      </c>
      <c r="C8" s="87"/>
      <c r="D8" s="88"/>
      <c r="E8" s="174">
        <f>Položky!BA14</f>
        <v>0</v>
      </c>
      <c r="F8" s="175">
        <f>Položky!BB14</f>
        <v>0</v>
      </c>
      <c r="G8" s="175">
        <f>Položky!BC14</f>
        <v>0</v>
      </c>
      <c r="H8" s="175">
        <f>Položky!BD14</f>
        <v>0</v>
      </c>
      <c r="I8" s="176">
        <f>Položky!BE14</f>
        <v>0</v>
      </c>
    </row>
    <row r="9" spans="1:9" s="11" customFormat="1" ht="13.5" thickBot="1">
      <c r="A9" s="173" t="str">
        <f>Položky!B15</f>
        <v>2</v>
      </c>
      <c r="B9" s="86" t="str">
        <f>Položky!C15</f>
        <v>Základy,zvláštní zakládání</v>
      </c>
      <c r="C9" s="87"/>
      <c r="D9" s="88"/>
      <c r="E9" s="174">
        <f>Položky!BA18</f>
        <v>0</v>
      </c>
      <c r="F9" s="175">
        <f>Položky!BB18</f>
        <v>0</v>
      </c>
      <c r="G9" s="175">
        <f>Položky!BC18</f>
        <v>0</v>
      </c>
      <c r="H9" s="175">
        <f>Položky!BD18</f>
        <v>0</v>
      </c>
      <c r="I9" s="176">
        <f>Položky!BE18</f>
        <v>0</v>
      </c>
    </row>
    <row r="10" spans="1:9" s="94" customFormat="1" ht="13.5" thickBot="1">
      <c r="A10" s="89"/>
      <c r="B10" s="81" t="s">
        <v>50</v>
      </c>
      <c r="C10" s="81"/>
      <c r="D10" s="90"/>
      <c r="E10" s="91">
        <f>SUM(E7:E9)</f>
        <v>0</v>
      </c>
      <c r="F10" s="92">
        <f>SUM(F7:F9)</f>
        <v>0</v>
      </c>
      <c r="G10" s="92">
        <f>SUM(G7:G9)</f>
        <v>0</v>
      </c>
      <c r="H10" s="92">
        <f>SUM(H7:H9)</f>
        <v>0</v>
      </c>
      <c r="I10" s="93">
        <f>SUM(I7:I9)</f>
        <v>0</v>
      </c>
    </row>
    <row r="11" spans="1:9" ht="12.75">
      <c r="A11" s="87"/>
      <c r="B11" s="87"/>
      <c r="C11" s="87"/>
      <c r="D11" s="87"/>
      <c r="E11" s="87"/>
      <c r="F11" s="87"/>
      <c r="G11" s="87"/>
      <c r="H11" s="87"/>
      <c r="I11" s="87"/>
    </row>
    <row r="12" spans="1:57" ht="19.5" customHeight="1">
      <c r="A12" s="95" t="s">
        <v>51</v>
      </c>
      <c r="B12" s="95"/>
      <c r="C12" s="95"/>
      <c r="D12" s="95"/>
      <c r="E12" s="95"/>
      <c r="F12" s="95"/>
      <c r="G12" s="96"/>
      <c r="H12" s="95"/>
      <c r="I12" s="95"/>
      <c r="BA12" s="30"/>
      <c r="BB12" s="30"/>
      <c r="BC12" s="30"/>
      <c r="BD12" s="30"/>
      <c r="BE12" s="30"/>
    </row>
    <row r="13" spans="1:9" ht="13.5" thickBot="1">
      <c r="A13" s="97"/>
      <c r="B13" s="97"/>
      <c r="C13" s="97"/>
      <c r="D13" s="97"/>
      <c r="E13" s="97"/>
      <c r="F13" s="97"/>
      <c r="G13" s="97"/>
      <c r="H13" s="97"/>
      <c r="I13" s="97"/>
    </row>
    <row r="14" spans="1:9" ht="12.75">
      <c r="A14" s="98" t="s">
        <v>52</v>
      </c>
      <c r="B14" s="99"/>
      <c r="C14" s="99"/>
      <c r="D14" s="100"/>
      <c r="E14" s="101" t="s">
        <v>53</v>
      </c>
      <c r="F14" s="102" t="s">
        <v>54</v>
      </c>
      <c r="G14" s="103" t="s">
        <v>55</v>
      </c>
      <c r="H14" s="104"/>
      <c r="I14" s="105" t="s">
        <v>53</v>
      </c>
    </row>
    <row r="15" spans="1:53" ht="12.75">
      <c r="A15" s="106"/>
      <c r="B15" s="107"/>
      <c r="C15" s="107"/>
      <c r="D15" s="108"/>
      <c r="E15" s="109"/>
      <c r="F15" s="110"/>
      <c r="G15" s="111">
        <f>CHOOSE(BA15+1,HSV+PSV,HSV+PSV+Mont,HSV+PSV+Dodavka+Mont,HSV,PSV,Mont,Dodavka,Mont+Dodavka,0)</f>
        <v>0</v>
      </c>
      <c r="H15" s="112"/>
      <c r="I15" s="113">
        <f>E15+F15*G15/100</f>
        <v>0</v>
      </c>
      <c r="BA15">
        <v>8</v>
      </c>
    </row>
    <row r="16" spans="1:9" ht="13.5" thickBot="1">
      <c r="A16" s="114"/>
      <c r="B16" s="115" t="s">
        <v>56</v>
      </c>
      <c r="C16" s="116"/>
      <c r="D16" s="117"/>
      <c r="E16" s="118"/>
      <c r="F16" s="119"/>
      <c r="G16" s="119"/>
      <c r="H16" s="190">
        <f>SUM(H15:H15)</f>
        <v>0</v>
      </c>
      <c r="I16" s="191"/>
    </row>
    <row r="17" spans="1:9" ht="12.75">
      <c r="A17" s="97"/>
      <c r="B17" s="97"/>
      <c r="C17" s="97"/>
      <c r="D17" s="97"/>
      <c r="E17" s="97"/>
      <c r="F17" s="97"/>
      <c r="G17" s="97"/>
      <c r="H17" s="97"/>
      <c r="I17" s="97"/>
    </row>
    <row r="18" spans="2:9" ht="12.75">
      <c r="B18" s="94"/>
      <c r="F18" s="120"/>
      <c r="G18" s="121"/>
      <c r="H18" s="121"/>
      <c r="I18" s="122"/>
    </row>
    <row r="19" spans="6:9" ht="12.75">
      <c r="F19" s="120"/>
      <c r="G19" s="121"/>
      <c r="H19" s="121"/>
      <c r="I19" s="122"/>
    </row>
    <row r="20" spans="6:9" ht="12.75">
      <c r="F20" s="120"/>
      <c r="G20" s="121"/>
      <c r="H20" s="121"/>
      <c r="I20" s="122"/>
    </row>
    <row r="21" spans="6:9" ht="12.75">
      <c r="F21" s="120"/>
      <c r="G21" s="121"/>
      <c r="H21" s="121"/>
      <c r="I21" s="122"/>
    </row>
    <row r="22" spans="6:9" ht="12.75"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</sheetData>
  <mergeCells count="4">
    <mergeCell ref="A1:B1"/>
    <mergeCell ref="A2:B2"/>
    <mergeCell ref="G2:I2"/>
    <mergeCell ref="H16:I1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1"/>
  <sheetViews>
    <sheetView showGridLines="0" showZeros="0" workbookViewId="0" topLeftCell="A1">
      <selection activeCell="A18" sqref="A18:IV20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7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5" t="s">
        <v>57</v>
      </c>
      <c r="B1" s="195"/>
      <c r="C1" s="195"/>
      <c r="D1" s="195"/>
      <c r="E1" s="195"/>
      <c r="F1" s="195"/>
      <c r="G1" s="195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6" t="s">
        <v>5</v>
      </c>
      <c r="B3" s="197"/>
      <c r="C3" s="128" t="str">
        <f>CONCATENATE(cislostavby," ",nazevstavby)</f>
        <v xml:space="preserve"> DRENÁŽ VENKOVNÍCH ČÁSTÍ ST. ŠKOLY/DÍL 2 </v>
      </c>
      <c r="D3" s="129"/>
      <c r="E3" s="130"/>
      <c r="F3" s="131">
        <f>Rekapitulace!H1</f>
        <v>0</v>
      </c>
      <c r="G3" s="132"/>
    </row>
    <row r="4" spans="1:7" ht="13.5" thickBot="1">
      <c r="A4" s="198" t="s">
        <v>1</v>
      </c>
      <c r="B4" s="199"/>
      <c r="C4" s="133" t="str">
        <f>CONCATENATE(cisloobjektu," ",nazevobjektu)</f>
        <v xml:space="preserve"> Vyšší odborná škola a Střední zemědělská škola</v>
      </c>
      <c r="D4" s="134"/>
      <c r="E4" s="200"/>
      <c r="F4" s="200"/>
      <c r="G4" s="201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66</v>
      </c>
      <c r="C7" s="145" t="s">
        <v>67</v>
      </c>
      <c r="D7" s="146"/>
      <c r="E7" s="147"/>
      <c r="F7" s="147"/>
      <c r="G7" s="148"/>
      <c r="H7" s="149"/>
      <c r="I7" s="149"/>
      <c r="O7" s="150">
        <v>1</v>
      </c>
    </row>
    <row r="8" spans="1:104" ht="22.5">
      <c r="A8" s="151">
        <v>1</v>
      </c>
      <c r="B8" s="152" t="s">
        <v>71</v>
      </c>
      <c r="C8" s="153" t="s">
        <v>72</v>
      </c>
      <c r="D8" s="154" t="s">
        <v>73</v>
      </c>
      <c r="E8" s="155">
        <v>153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2</v>
      </c>
    </row>
    <row r="9" spans="1:15" ht="12.75">
      <c r="A9" s="157"/>
      <c r="B9" s="158"/>
      <c r="C9" s="192" t="s">
        <v>74</v>
      </c>
      <c r="D9" s="193"/>
      <c r="E9" s="193"/>
      <c r="F9" s="193"/>
      <c r="G9" s="194"/>
      <c r="O9" s="150">
        <v>3</v>
      </c>
    </row>
    <row r="10" spans="1:57" ht="12.75">
      <c r="A10" s="159"/>
      <c r="B10" s="160" t="s">
        <v>68</v>
      </c>
      <c r="C10" s="161" t="str">
        <f>CONCATENATE(B7," ",C7)</f>
        <v>1 Zemní práce</v>
      </c>
      <c r="D10" s="159"/>
      <c r="E10" s="162"/>
      <c r="F10" s="162"/>
      <c r="G10" s="163">
        <f>SUM(G7:G9)</f>
        <v>0</v>
      </c>
      <c r="O10" s="150">
        <v>4</v>
      </c>
      <c r="BA10" s="164">
        <f>SUM(BA7:BA9)</f>
        <v>0</v>
      </c>
      <c r="BB10" s="164">
        <f>SUM(BB7:BB9)</f>
        <v>0</v>
      </c>
      <c r="BC10" s="164">
        <f>SUM(BC7:BC9)</f>
        <v>0</v>
      </c>
      <c r="BD10" s="164">
        <f>SUM(BD7:BD9)</f>
        <v>0</v>
      </c>
      <c r="BE10" s="164">
        <f>SUM(BE7:BE9)</f>
        <v>0</v>
      </c>
    </row>
    <row r="11" spans="1:15" ht="12.75">
      <c r="A11" s="143" t="s">
        <v>65</v>
      </c>
      <c r="B11" s="144" t="s">
        <v>75</v>
      </c>
      <c r="C11" s="145" t="s">
        <v>76</v>
      </c>
      <c r="D11" s="146"/>
      <c r="E11" s="147"/>
      <c r="F11" s="147"/>
      <c r="G11" s="148"/>
      <c r="H11" s="149"/>
      <c r="I11" s="149"/>
      <c r="O11" s="150">
        <v>1</v>
      </c>
    </row>
    <row r="12" spans="1:104" ht="12.75">
      <c r="A12" s="151">
        <v>2</v>
      </c>
      <c r="B12" s="152" t="s">
        <v>77</v>
      </c>
      <c r="C12" s="153" t="s">
        <v>78</v>
      </c>
      <c r="D12" s="154" t="s">
        <v>79</v>
      </c>
      <c r="E12" s="155">
        <v>131</v>
      </c>
      <c r="F12" s="155">
        <v>0</v>
      </c>
      <c r="G12" s="156">
        <f>E12*F12</f>
        <v>0</v>
      </c>
      <c r="O12" s="150">
        <v>2</v>
      </c>
      <c r="AA12" s="123">
        <v>12</v>
      </c>
      <c r="AB12" s="123">
        <v>1</v>
      </c>
      <c r="AC12" s="123">
        <v>2</v>
      </c>
      <c r="AZ12" s="123">
        <v>1</v>
      </c>
      <c r="BA12" s="123">
        <f>IF(AZ12=1,G12,0)</f>
        <v>0</v>
      </c>
      <c r="BB12" s="123">
        <f>IF(AZ12=2,G12,0)</f>
        <v>0</v>
      </c>
      <c r="BC12" s="123">
        <f>IF(AZ12=3,G12,0)</f>
        <v>0</v>
      </c>
      <c r="BD12" s="123">
        <f>IF(AZ12=4,G12,0)</f>
        <v>0</v>
      </c>
      <c r="BE12" s="123">
        <f>IF(AZ12=5,G12,0)</f>
        <v>0</v>
      </c>
      <c r="CZ12" s="123">
        <v>1</v>
      </c>
    </row>
    <row r="13" spans="1:15" ht="12.75">
      <c r="A13" s="157"/>
      <c r="B13" s="158"/>
      <c r="C13" s="192" t="s">
        <v>80</v>
      </c>
      <c r="D13" s="193"/>
      <c r="E13" s="193"/>
      <c r="F13" s="193"/>
      <c r="G13" s="194"/>
      <c r="O13" s="150">
        <v>3</v>
      </c>
    </row>
    <row r="14" spans="1:57" ht="12.75">
      <c r="A14" s="159"/>
      <c r="B14" s="160" t="s">
        <v>68</v>
      </c>
      <c r="C14" s="161" t="str">
        <f>CONCATENATE(B11," ",C11)</f>
        <v>11 Přípravné a přidružené práce</v>
      </c>
      <c r="D14" s="159"/>
      <c r="E14" s="162"/>
      <c r="F14" s="162"/>
      <c r="G14" s="163">
        <f>SUM(G11:G13)</f>
        <v>0</v>
      </c>
      <c r="O14" s="150">
        <v>4</v>
      </c>
      <c r="BA14" s="164">
        <f>SUM(BA11:BA13)</f>
        <v>0</v>
      </c>
      <c r="BB14" s="164">
        <f>SUM(BB11:BB13)</f>
        <v>0</v>
      </c>
      <c r="BC14" s="164">
        <f>SUM(BC11:BC13)</f>
        <v>0</v>
      </c>
      <c r="BD14" s="164">
        <f>SUM(BD11:BD13)</f>
        <v>0</v>
      </c>
      <c r="BE14" s="164">
        <f>SUM(BE11:BE13)</f>
        <v>0</v>
      </c>
    </row>
    <row r="15" spans="1:15" ht="12.75">
      <c r="A15" s="143" t="s">
        <v>65</v>
      </c>
      <c r="B15" s="144" t="s">
        <v>81</v>
      </c>
      <c r="C15" s="145" t="s">
        <v>82</v>
      </c>
      <c r="D15" s="146"/>
      <c r="E15" s="147"/>
      <c r="F15" s="147"/>
      <c r="G15" s="148"/>
      <c r="H15" s="149"/>
      <c r="I15" s="149"/>
      <c r="O15" s="150">
        <v>1</v>
      </c>
    </row>
    <row r="16" spans="1:104" ht="22.5">
      <c r="A16" s="151">
        <v>3</v>
      </c>
      <c r="B16" s="152" t="s">
        <v>83</v>
      </c>
      <c r="C16" s="153" t="s">
        <v>84</v>
      </c>
      <c r="D16" s="154" t="s">
        <v>85</v>
      </c>
      <c r="E16" s="155">
        <v>110.3</v>
      </c>
      <c r="F16" s="155">
        <v>0</v>
      </c>
      <c r="G16" s="156">
        <f>E16*F16</f>
        <v>0</v>
      </c>
      <c r="O16" s="150">
        <v>2</v>
      </c>
      <c r="AA16" s="123">
        <v>12</v>
      </c>
      <c r="AB16" s="123">
        <v>0</v>
      </c>
      <c r="AC16" s="123">
        <v>3</v>
      </c>
      <c r="AZ16" s="123">
        <v>1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0.4378</v>
      </c>
    </row>
    <row r="17" spans="1:15" ht="12.75">
      <c r="A17" s="157"/>
      <c r="B17" s="158"/>
      <c r="C17" s="192" t="s">
        <v>86</v>
      </c>
      <c r="D17" s="193"/>
      <c r="E17" s="193"/>
      <c r="F17" s="193"/>
      <c r="G17" s="194"/>
      <c r="O17" s="150">
        <v>3</v>
      </c>
    </row>
    <row r="18" spans="1:57" ht="12.75">
      <c r="A18" s="159"/>
      <c r="B18" s="160" t="s">
        <v>68</v>
      </c>
      <c r="C18" s="161" t="str">
        <f>CONCATENATE(B15," ",C15)</f>
        <v>2 Základy,zvláštní zakládání</v>
      </c>
      <c r="D18" s="159"/>
      <c r="E18" s="162"/>
      <c r="F18" s="162"/>
      <c r="G18" s="163">
        <f>SUM(G15:G17)</f>
        <v>0</v>
      </c>
      <c r="O18" s="150">
        <v>4</v>
      </c>
      <c r="BA18" s="164">
        <f>SUM(BA15:BA17)</f>
        <v>0</v>
      </c>
      <c r="BB18" s="164">
        <f>SUM(BB15:BB17)</f>
        <v>0</v>
      </c>
      <c r="BC18" s="164">
        <f>SUM(BC15:BC17)</f>
        <v>0</v>
      </c>
      <c r="BD18" s="164">
        <f>SUM(BD15:BD17)</f>
        <v>0</v>
      </c>
      <c r="BE18" s="164">
        <f>SUM(BE15:BE17)</f>
        <v>0</v>
      </c>
    </row>
    <row r="19" spans="1:7" ht="12.75">
      <c r="A19" s="124"/>
      <c r="B19" s="124"/>
      <c r="C19" s="124"/>
      <c r="D19" s="124"/>
      <c r="E19" s="124"/>
      <c r="F19" s="124"/>
      <c r="G19" s="124"/>
    </row>
    <row r="20" ht="12.75">
      <c r="E20" s="123"/>
    </row>
    <row r="21" ht="12.75">
      <c r="E21" s="123"/>
    </row>
    <row r="22" ht="12.75">
      <c r="E22" s="123"/>
    </row>
    <row r="23" ht="12.75">
      <c r="E23" s="123"/>
    </row>
    <row r="24" ht="12.75">
      <c r="E24" s="123"/>
    </row>
    <row r="25" ht="12.75">
      <c r="E25" s="123"/>
    </row>
    <row r="26" ht="12.75">
      <c r="E26" s="123"/>
    </row>
    <row r="27" ht="12.75">
      <c r="E27" s="123"/>
    </row>
    <row r="28" ht="12.75">
      <c r="E28" s="123"/>
    </row>
    <row r="29" ht="12.75">
      <c r="E29" s="123"/>
    </row>
    <row r="30" ht="12.75">
      <c r="E30" s="123"/>
    </row>
    <row r="31" ht="12.75">
      <c r="E31" s="123"/>
    </row>
    <row r="32" ht="12.75">
      <c r="E32" s="123"/>
    </row>
    <row r="33" ht="12.75">
      <c r="E33" s="123"/>
    </row>
    <row r="34" ht="12.75">
      <c r="E34" s="123"/>
    </row>
    <row r="35" ht="12.75">
      <c r="E35" s="123"/>
    </row>
    <row r="36" ht="12.75">
      <c r="E36" s="123"/>
    </row>
    <row r="37" ht="12.75">
      <c r="E37" s="123"/>
    </row>
    <row r="38" ht="12.75">
      <c r="E38" s="123"/>
    </row>
    <row r="39" ht="12.75">
      <c r="E39" s="123"/>
    </row>
    <row r="40" ht="12.75">
      <c r="E40" s="123"/>
    </row>
    <row r="41" ht="12.75">
      <c r="E41" s="123"/>
    </row>
    <row r="42" spans="1:7" ht="12.75">
      <c r="A42" s="165"/>
      <c r="B42" s="165"/>
      <c r="C42" s="165"/>
      <c r="D42" s="165"/>
      <c r="E42" s="165"/>
      <c r="F42" s="165"/>
      <c r="G42" s="165"/>
    </row>
    <row r="43" spans="1:7" ht="12.75">
      <c r="A43" s="165"/>
      <c r="B43" s="165"/>
      <c r="C43" s="165"/>
      <c r="D43" s="165"/>
      <c r="E43" s="165"/>
      <c r="F43" s="165"/>
      <c r="G43" s="165"/>
    </row>
    <row r="44" spans="1:7" ht="12.75">
      <c r="A44" s="165"/>
      <c r="B44" s="165"/>
      <c r="C44" s="165"/>
      <c r="D44" s="165"/>
      <c r="E44" s="165"/>
      <c r="F44" s="165"/>
      <c r="G44" s="165"/>
    </row>
    <row r="45" spans="1:7" ht="12.75">
      <c r="A45" s="165"/>
      <c r="B45" s="165"/>
      <c r="C45" s="165"/>
      <c r="D45" s="165"/>
      <c r="E45" s="165"/>
      <c r="F45" s="165"/>
      <c r="G45" s="165"/>
    </row>
    <row r="46" ht="12.75">
      <c r="E46" s="123"/>
    </row>
    <row r="47" ht="12.75">
      <c r="E47" s="123"/>
    </row>
    <row r="48" ht="12.75">
      <c r="E48" s="123"/>
    </row>
    <row r="49" ht="12.75">
      <c r="E49" s="123"/>
    </row>
    <row r="50" ht="12.75">
      <c r="E50" s="123"/>
    </row>
    <row r="51" ht="12.75">
      <c r="E51" s="123"/>
    </row>
    <row r="52" ht="12.75">
      <c r="E52" s="123"/>
    </row>
    <row r="53" ht="12.75">
      <c r="E53" s="123"/>
    </row>
    <row r="54" ht="12.75">
      <c r="E54" s="123"/>
    </row>
    <row r="55" ht="12.75">
      <c r="E55" s="123"/>
    </row>
    <row r="56" ht="12.75">
      <c r="E56" s="123"/>
    </row>
    <row r="57" ht="12.75">
      <c r="E57" s="123"/>
    </row>
    <row r="58" ht="12.75">
      <c r="E58" s="123"/>
    </row>
    <row r="59" ht="12.75">
      <c r="E59" s="123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spans="1:2" ht="12.75">
      <c r="A77" s="166"/>
      <c r="B77" s="166"/>
    </row>
    <row r="78" spans="1:7" ht="12.75">
      <c r="A78" s="165"/>
      <c r="B78" s="165"/>
      <c r="C78" s="168"/>
      <c r="D78" s="168"/>
      <c r="E78" s="169"/>
      <c r="F78" s="168"/>
      <c r="G78" s="170"/>
    </row>
    <row r="79" spans="1:7" ht="12.75">
      <c r="A79" s="171"/>
      <c r="B79" s="171"/>
      <c r="C79" s="165"/>
      <c r="D79" s="165"/>
      <c r="E79" s="172"/>
      <c r="F79" s="165"/>
      <c r="G79" s="165"/>
    </row>
    <row r="80" spans="1:7" ht="12.75">
      <c r="A80" s="165"/>
      <c r="B80" s="165"/>
      <c r="C80" s="165"/>
      <c r="D80" s="165"/>
      <c r="E80" s="172"/>
      <c r="F80" s="165"/>
      <c r="G80" s="165"/>
    </row>
    <row r="81" spans="1:7" ht="12.75">
      <c r="A81" s="165"/>
      <c r="B81" s="165"/>
      <c r="C81" s="165"/>
      <c r="D81" s="165"/>
      <c r="E81" s="172"/>
      <c r="F81" s="165"/>
      <c r="G81" s="165"/>
    </row>
    <row r="82" spans="1:7" ht="12.75">
      <c r="A82" s="165"/>
      <c r="B82" s="165"/>
      <c r="C82" s="165"/>
      <c r="D82" s="165"/>
      <c r="E82" s="172"/>
      <c r="F82" s="165"/>
      <c r="G82" s="165"/>
    </row>
    <row r="83" spans="1:7" ht="12.75">
      <c r="A83" s="165"/>
      <c r="B83" s="165"/>
      <c r="C83" s="165"/>
      <c r="D83" s="165"/>
      <c r="E83" s="172"/>
      <c r="F83" s="165"/>
      <c r="G83" s="165"/>
    </row>
    <row r="84" spans="1:7" ht="12.75">
      <c r="A84" s="165"/>
      <c r="B84" s="165"/>
      <c r="C84" s="165"/>
      <c r="D84" s="165"/>
      <c r="E84" s="172"/>
      <c r="F84" s="165"/>
      <c r="G84" s="165"/>
    </row>
    <row r="85" spans="1:7" ht="12.75">
      <c r="A85" s="165"/>
      <c r="B85" s="165"/>
      <c r="C85" s="165"/>
      <c r="D85" s="165"/>
      <c r="E85" s="172"/>
      <c r="F85" s="165"/>
      <c r="G85" s="165"/>
    </row>
    <row r="86" spans="1:7" ht="12.75">
      <c r="A86" s="165"/>
      <c r="B86" s="165"/>
      <c r="C86" s="165"/>
      <c r="D86" s="165"/>
      <c r="E86" s="172"/>
      <c r="F86" s="165"/>
      <c r="G86" s="165"/>
    </row>
    <row r="87" spans="1:7" ht="12.75">
      <c r="A87" s="165"/>
      <c r="B87" s="165"/>
      <c r="C87" s="165"/>
      <c r="D87" s="165"/>
      <c r="E87" s="172"/>
      <c r="F87" s="165"/>
      <c r="G87" s="165"/>
    </row>
    <row r="88" spans="1:7" ht="12.75">
      <c r="A88" s="165"/>
      <c r="B88" s="165"/>
      <c r="C88" s="165"/>
      <c r="D88" s="165"/>
      <c r="E88" s="172"/>
      <c r="F88" s="165"/>
      <c r="G88" s="165"/>
    </row>
    <row r="89" spans="1:7" ht="12.75">
      <c r="A89" s="165"/>
      <c r="B89" s="165"/>
      <c r="C89" s="165"/>
      <c r="D89" s="165"/>
      <c r="E89" s="172"/>
      <c r="F89" s="165"/>
      <c r="G89" s="165"/>
    </row>
    <row r="90" spans="1:7" ht="12.75">
      <c r="A90" s="165"/>
      <c r="B90" s="165"/>
      <c r="C90" s="165"/>
      <c r="D90" s="165"/>
      <c r="E90" s="172"/>
      <c r="F90" s="165"/>
      <c r="G90" s="165"/>
    </row>
    <row r="91" spans="1:7" ht="12.75">
      <c r="A91" s="165"/>
      <c r="B91" s="165"/>
      <c r="C91" s="165"/>
      <c r="D91" s="165"/>
      <c r="E91" s="172"/>
      <c r="F91" s="165"/>
      <c r="G91" s="165"/>
    </row>
  </sheetData>
  <mergeCells count="7">
    <mergeCell ref="C13:G13"/>
    <mergeCell ref="C17:G17"/>
    <mergeCell ref="A1:G1"/>
    <mergeCell ref="A3:B3"/>
    <mergeCell ref="A4:B4"/>
    <mergeCell ref="E4:G4"/>
    <mergeCell ref="C9:G9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Administrator</cp:lastModifiedBy>
  <dcterms:created xsi:type="dcterms:W3CDTF">2017-05-24T07:33:40Z</dcterms:created>
  <dcterms:modified xsi:type="dcterms:W3CDTF">2017-06-12T10:37:12Z</dcterms:modified>
  <cp:category/>
  <cp:version/>
  <cp:contentType/>
  <cp:contentStatus/>
</cp:coreProperties>
</file>