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8900" yWindow="1620" windowWidth="25440" windowHeight="15375"/>
  </bookViews>
  <sheets>
    <sheet name="IKAP ICT" sheetId="13" r:id="rId1"/>
  </sheets>
  <calcPr calcId="125725"/>
</workbook>
</file>

<file path=xl/calcChain.xml><?xml version="1.0" encoding="utf-8"?>
<calcChain xmlns="http://schemas.openxmlformats.org/spreadsheetml/2006/main">
  <c r="I6" i="13"/>
  <c r="J18" l="1"/>
  <c r="J29"/>
  <c r="J15"/>
  <c r="J17"/>
  <c r="J13"/>
  <c r="J11"/>
  <c r="J7"/>
  <c r="I7"/>
  <c r="I9"/>
  <c r="J9" s="1"/>
  <c r="I10"/>
  <c r="J10" s="1"/>
  <c r="I11"/>
  <c r="I12"/>
  <c r="J31" s="1"/>
  <c r="I13"/>
  <c r="I15"/>
  <c r="I16"/>
  <c r="J16" s="1"/>
  <c r="I17"/>
  <c r="I18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D7"/>
  <c r="D9"/>
  <c r="D10"/>
  <c r="D11"/>
  <c r="D12"/>
  <c r="D13"/>
  <c r="D15"/>
  <c r="D16"/>
  <c r="D17"/>
  <c r="D18"/>
  <c r="D19"/>
  <c r="D20"/>
  <c r="D21"/>
  <c r="D22"/>
  <c r="D23"/>
  <c r="D24"/>
  <c r="D25"/>
  <c r="D26"/>
  <c r="D27"/>
  <c r="D28"/>
  <c r="D29"/>
  <c r="D6"/>
  <c r="J6"/>
  <c r="J32" l="1"/>
  <c r="J12"/>
</calcChain>
</file>

<file path=xl/sharedStrings.xml><?xml version="1.0" encoding="utf-8"?>
<sst xmlns="http://schemas.openxmlformats.org/spreadsheetml/2006/main" count="83" uniqueCount="60">
  <si>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</si>
  <si>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</si>
  <si>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</si>
  <si>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</si>
  <si>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</si>
  <si>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</si>
  <si>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</si>
  <si>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</si>
  <si>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číslo partnera a název veřejné zakázky:</t>
  </si>
  <si>
    <t>Nákup vybavení otevřené dílny</t>
  </si>
  <si>
    <t>Vakuový lis</t>
  </si>
  <si>
    <t>Řezací a gravírovací laser</t>
  </si>
  <si>
    <t>Stolní soustruh</t>
  </si>
  <si>
    <t>Dvoukotoučová bruska</t>
  </si>
  <si>
    <t>Fréza</t>
  </si>
  <si>
    <t>Sloupová vrtačka</t>
  </si>
  <si>
    <t>Vrtačka ruční</t>
  </si>
  <si>
    <t>Akušroubovák velký</t>
  </si>
  <si>
    <t>Akušroubovák malý</t>
  </si>
  <si>
    <t>Dílenský svěrák 150 mm</t>
  </si>
  <si>
    <t>Dílenský svěrák 100 mm</t>
  </si>
  <si>
    <t>Sada šroubováků</t>
  </si>
  <si>
    <t>Sada šroubů, matic, podložek</t>
  </si>
  <si>
    <t>Sada nářadí v kufru</t>
  </si>
  <si>
    <t>Gola sada</t>
  </si>
  <si>
    <t>Dílenská židle</t>
  </si>
  <si>
    <t>Dílenská skříň</t>
  </si>
  <si>
    <t>Dílenský stůl</t>
  </si>
  <si>
    <t>Dílenský stůl s nástavbou</t>
  </si>
  <si>
    <t xml:space="preserve">Svářečka TIG </t>
  </si>
  <si>
    <t>Lis je určen pro vákuové tvarování termoplastových desek a fólií do tl. min. 5mm.
pracovní plocha min. 500 x 500 mm, zdvih formy min. 150 mm. Lis je určen pro vákuové tvarování termoplastových desek a fólií do tl. 5mm.
Pohyb ohřevného panelu ruční, pohyb  držáku formy bude ovládán pneumaticky.
Plynulá regulace teploty s indikací.
Ohřev keramickými infrazářiči, zdoj vakua vývěva.
Připojení: el.energie 400 V, max. 3,6 kW, Rozvod tlakového vzduchu (0,6 MPa). Součástí dodávky je odpovídající kompresor, připjení a zaškolení obsluhy.</t>
  </si>
  <si>
    <r>
      <t>Profi varianta malého CO2 laseru a laserové gravírky.
Provedení na samostatném stojanu s automatickým nastavením výšky hlavy nad stolem a průmyslovým chlazením výkonové trubice. Vhodné i pro trvalý provoz.
Pracovní plocha min. 500 x 300 mm, výkon min. 60W. 
Pracovní rozsah stolu min. 200 mm
Automatické nastavení fokusu zdroje záření pomocí LCD displeje, umožňující výměnu materiálu a novou kalibrace výšky.
Elektricky řízený stůl.
Možnost plně autonomníhu provozu při opakovaném zpracování souborů z FLASH USB disku.
Zpracovávané materiály: min. dřevo, látky, plasty, gravírování skla.
Dodávka včetně softwarového vybavení jednak jako plugin pro program CorelDraw, nebo jako samostatná aplikace.
Hloubka řezu laserem ovlivňována kombinací výkonu laseru a rychlostí řezání v ovládacím software. 
Software musí umožnit pro každou barvu linie definovat rychlost a výkon řezu. Zdrojem dat pro gravírování může být i obrázek v bitovém formátu, který software zpracuje tzv. trasováním, které je nastavitelné. V případě bitové grafiky je výkon laseru definován jasovou složkou obrázku. 
Parametry musí zůstat nastaveny i po vypnutí programu.
Základní parametry:
Chlazení: Vodní chlazení
Line width &lt;= 0,10 mm
Opakovaná přesnost X/Y max. +/- 0,05 mm
Rychlost řezu / gravírování min. 0 - 600 mm/s
Napájecí napětí 230V/50HZ, max. 1200W
Výkon min. 60 W
Vnější rozměr max. 1400 x 800 x 1100 mm
Hmotnost max. 80 kg
Pracovní stůl min.  630 x 430 mm
Zdvih pracovního stolu min. 0 - 280 mm
Elektrický stůl 
Autofocus
Min. požadovaná šířka materiálu 630 mm
Voštinový stůl</t>
    </r>
    <r>
      <rPr>
        <sz val="8"/>
        <rFont val="Arial"/>
        <family val="2"/>
        <charset val="238"/>
      </rPr>
      <t/>
    </r>
  </si>
  <si>
    <t xml:space="preserve">Vlnová délka 10,6 µm (CO2 laser)
Laserový zdroj / trubice 
Dodávka CO2 laseru musí obsahovat:
kompletní CNC stroj ihned připravený k práci
průmyslové vodní chlazení trubice
zařízení pro ofuk materiálu
zařízení pro odtah zplodin
SW pro řízení CNC stroje
dopravu a instalaci stroje v rámci ČR
školení obsluhy a údržby stroje
</t>
  </si>
  <si>
    <t>Kompaktní, víceúčelový soustruh s plynulou regulací otáček vřetene, zobrazení otáček pomocí digitálního ukazatele.
Plynulá regulace otáček min.: 150 – 1 250 a 300 – 2 500 ot./min
Digitální ukazatel zvolených otáček
Kalené vřeteno uložené v přesných kuželíkových ložiscích
Možnost vychýlit koník o min.:  ±2,5 mm pro soustružení kuželů
Vymezení vůle u všech vedení pomocí klínových lišt
Přepínač chodu vpravo-vlevo s nulovou polohou
Velký rozsah řezání závitů pomocí sady výměnných kol
Výška hrotu min.: 100 mm
Max. točný průměr nad ložem min.: 200 mm
Šířka lože 100 mm ,   Vzdálenost mezi hroty min.: 300 mm
Kužel vřetene MK3
Otáčky min.: 150 – 2500 ot/min - plynulá změna,    Min.: 2 rychlostní stupně
Průchod vřetene min.: 21 mm
Posuv pinoly min.: 65 mm
Kužel pinoly koníku MK2
Posuv podélný 0,1 –0,2 mm/ot.
Max. posuv nožového suportu 55 mm
Max. posuv příčného suportu 75 mm
Závit metrický 0,5 – 3 mm/ot.
Závit palcový 10 – 44 záv./1“
Výška upnutí nožového držáku min.: 12 mm
Příkon max.: 600 W
Elektrické připojení: 230 V
Rozměry max.: (š × v × h) 850 × 450 × 400 mm
Hmotnost max.: 70 kg
Dělení noniusů Suport: 23 mm/ot. - 0,25 mm
Příčný suport: 2 mm/ot. - 0,05 mm
Nožový suport: 1 mm/ot. - 0,02 mm
Koník: 1 mm/ot. - 0,05 mm</t>
  </si>
  <si>
    <t>Profesionální kotoučová bruska, určená k broušení kovových materiálů v podmínkách řemeslnických dílen, zámečnictví apod.
Klidný chod bez vibrací, přesně broušený/vyvážený rotor, hřídel motoru d=20 mm s kuličkovými ložisky),
korundové brusné kotouče (průměr: 250 mm, zrnitost: K36/K60).
Stabilní ocelový podstavec (d x š x v min.: 500 x 400 x 1.000 mm, hmotnost podstavce max.: 15 kg; vybavení min.: zásuvka, úložné přihrádky na náhradní kotouče; včetně vývrtů pro ukotvení k podlaze.
Motor min.: 750 W (3 x 230/400 V~50 Hz), vypínač v ochranném pouzdru, min.: 1,3 m přípojný elektrický kabel H05 VV-F (zástrčka s měničem fází).
Konstrukce: polohovatelné pracovní opěrky, ochranné kryty proti jiskrám.
Hladina akustického výkonu LWA: max.: 114 dB (A), 
Elektrická ochranná třída: IP 20.
Přípojka                             3 x 230/400V~50Hz
Otáčky motoru                        2850 ot./min.
Šířka brusného kotouče               32 mm
Hmotnost podstavce max.:             15 kg
Výkon motorumin.:                    750 W/P1
Průměr kotoučů                       250 mm
Hmotnost brusky                       35 kg
Hmotnost (brutto)                     50 kg</t>
  </si>
  <si>
    <t xml:space="preserve">Vyvrtávací frézka, určená k opracování ocelových materiálů, litiny, barevných kovů apod. - vrtání/frézování obrobků do max. rozměrů 300 x 200 x 200 mm.
Min.: 2 rychlostní stupně otáčení vřetena (min.: 0 - 1.100 ot./min. / 0 - 2.500 ot./min.), oboustranně výkyvná vrtací/frézovací hlava stroje (min.: ± 45°) pro obrábění pod úhlem, přesné seřízení vrtání i frézování.
Stabilní konstrukce s robustním sloupem i stojnou deskou, sklíčidlo s ozubeným věncem pro frézky/vrtáky se stopkou do min.: 13 mm, vřeteno s kónickým úchytem MK3 a přesnými kuličkovými ložisky, sklápěcí ochranný kryt vřetena, posuvný křížový stůl s T-drážkami (min.: rozměry: 390 x 92 mm, příčný/podélný posuv min.: 100/300 mm, přesnost posuvu max.: 0,02 mm), pohyb hlavy i stolu v rybinových drážkách.
Celkové rozměry max.: (d x š x v): 550 x 550 x 800 mm, hladina akustického výkonu LWA: max.: 82 dB (A), elektrická ochranná třída: IP 20/I.
Přípojka                                   230 V~50 Hz
Sklíčidlo                                  max.: 13 mm
Stranové vyklápění hlavy stroje            min.: -45°/+45°
Vyložení                                   min: 167 mm
Hmotnost (brutto)                          max.: 60 kg
Výkon motoru min.:                         350 W/P1
Frézování rovinné/stopkovou frézou min.:   30 mm/16 mm
Zdvih vřetena min.:                        220 mm
Otáčky vřetena (stupně 1-2) min.:          0 - 1.100 ot./min. 0 - 2.500 ot./min.
</t>
  </si>
  <si>
    <t>Robustní sloupová vrtačka, určená k obrábění kovů, dřeva nebo plastů.
Sloup vrtačky délka x průměr min.: 1.100 x 70 mm; max. vzdálenost vřeteno - stůl/základna: 610/1.100 mm
Stojná deska z litiny d x š min.: 240 x 410 mm, včetně vývrtů pro ukotvení vrtačky k podlaze
Min.12 rychlostních stupňů otáčení vřetena min.: 210 - 2.500 ot./min.; změna otáček manuálně pomocí řemenic, 
Rychloupínací sklíčidlo pro nástroje a vrtáky min.:  Ø 3 - 16 mm (max.: házivost: &lt; 0,02 mm).
Nastavení hloubky vrtání min.: 1 - 80 mm; sklopný pracovní stůl pr vrtání pod úhly; min.: rozsah: ± 45°.
Motor min.:  800 W/P1 (230 V~50 Hz, min.: 1.400 ot./min., typ provozu: S2/15 min.; s hliníkovým pláštěm pro optimální odvod tepla),
Hlavní/nouzový vypínač, min.: 2 m přípojný elektrický kabel odpovídající H05 VV-F.
Konstrukce: ocelové řemenice (min.:3), vřeteno s kónickým úchytem/přesnými kuličkovými ložisky, kuželový trn MK2, masivní vrtací stůl s min.: d x š: 260 x 260 mm; s příčnými drážkami pro upevnění svěráku, který bude součástí dodávky, kanálky k odvádění chladicí emulze
Celkové rozměry max.: d x š x v: 630 x 370 x 1.600 mm, hladina akustického výkonu LWA: max.: 75 dB (A), min.elektrická ochranná třída: IP 20.
Dodané příslušenství: strojní svěrák 125 mm, 4 T-matice, min.: 8-dílná sada HSS vrtáků.
Přípojka                      230 V~50 Hz     Výkon motoru min.:            800 W
Zdvih pinolymin.:             80 mm
Otáčky vřetena min.:          210 - 2500/min.
Sklíčidlo rychloupínací min.: 3 - 16 mm
Hmotnost max.:                60 kg
Vyložení min.:                160 mm
Počet rychlostí min:          12</t>
  </si>
  <si>
    <t>Svářecí invertor vybavený funkcemi MMA / DC TIG. Metoda MMA (obalená elektroda), TIG s bezdotykovým HF startem (sváření v ochranné atmosféře netavící se wolframovou elektrodou
Pro metodu MMA je vybaven min. elektronickými funkcemi:
HOT START = pro snadnější zapálení obalené elektrody
ANTISTICK = zabraňuje přilepení obalené elektrody
SOFT START = pomáhá proti vypadávání jističů a propalování slabých materiálů při startu postupným nabíháním proudu
ARC FORCE = funkce stabilizace oblouku
V.R.D. = bezpečné napětí v klidovém stavu (15V)
Pro metodu TIG je vybaven min. elektronickými funkcemi:
HF bezdotykové zapálení svářecího oblouku
Předfuk plynu = nastavení předfuku plynu
Náběh proudu = nastavení náběhu proudu
Nastavení svářecího proudu I1
Nastavení svářecího proudu I2
BILEVEL = přepínání mezi dvěma špičkovými proudy I1/I2
DOWN SLOPE = doba doběhu svařovacího proudu
Koncový proud = nastavení koncového proudu
Dofuk plynu = nastavení dofuku plynu
DC TIG PULSE = možnost svařování materiálu s pulsem
Základní proud = nastavení základního proudu Ib
Pulsní zatěžovatel % = nastavení pulsního zatěžovatele %
Pulsní frekvence Hz = nastavení pulsní frekvence Hz
svařování 2T/4T
Min. zatěžovatel MMA - měřeno při 40°C:
25% - 190A - 27,6V
60% - 130A - 25,2V
100% - 110A - 24,4V
Min. zatěžovatel TIG - měřeno při 40°C:
25% - 190A - 17,6V
60% - 130A - 15,2V
100% - 110A - 14,4V
Technické parametry:
Hmotnost max.: 7kg
Napájecí napětí 1x230V
Proudový rozsah min.: 10A - 190A
Rozměry max. 350x150x230
Dodávka včetně
1x Hořák TIG vybavený k HF/sada vybavení 1,6mm/ délka min. 3 m
1x Svařovací kabely 3m/25 mm, 10-25 Guma
1x Samostmívací kukla
1x Tlaková lahev včetně náplně a redukčního ventilu s připojovací hadicí
1x svářečské rukavice
1x magnetický držák hořáku TIG
1 x sada min. 5 ks wolframových elektrod</t>
  </si>
  <si>
    <t>Technické parametry:
Hmotnost max.: 7kg
Napájecí napětí 1x230V
Proudový rozsah min.: 10A - 190A
Rozměry max. 350x150x230
Dodávka včetně
1x Hořák TIG vybavený k HF/sada vybavení 1,6mm/ délka min. 3 m
1x Svařovací kabely 3m/25 mm, 10-25 Guma
1x Samostmívací kukla
1x Tlaková lahev včetně náplně a redukčního ventilu s připojovací hadicí
1x svářečské rukavice
1x magnetický držák hořáku TIG
1 x sada min. 5 ks wolframových elektrod</t>
  </si>
  <si>
    <t>Elektrická příklepová vrtačka 
Přepínač funkcí šroubování/vrtání/vrtání s příklepem pro práci přizpůsobenou druhu materiálu
Dvouobjímkové rychloupínací sklíčidlo pro snadnou výměnu nástroje
Řízení otáček pomocí elektroniky. Regulace otáček z max. 50 na max. otáčky pomocí spínače v rukojeti
Přídavná rukojeť s protiskluzovou funkcí
Chod vpravo a vlevo, integrovaný spínač trvalého chodu
Vedení kabelu se závěsným okem pro praktické uložení
Technické parametry:
Jmenovitý příkon min.: 550 W
Max. výstupní výkon  370 W
Jmenovitý krouticí moment min.: 1,2 Nm
Krouticí moment min.: 11 Nm
Volnoběžné otáčky min.: 50 – 3.000 ot/min
Počet příklepu min.: 33.000 min–1
Hmotnost max.: 1,5 kg
Min. Ø vrtání do betonu 10 mm
Min. průměr děr do oceli 8 mm
Min. Ø vrtání do dřeva 25 mm
Min. 2,5m kabel
Pravý/levý chod
Použití: šroubování / vrtání / vrtání s příklepem
Rozsah dodávky min.:
Přídavná rukojeť
Hloubkový doraz
Plastový kufr</t>
  </si>
  <si>
    <t>Aku vrtací šroubovák / min. 18V / aku min. 2 ks  min. 2.0Ah / min. 13 mm sklíčidlo / plynule nastavitelá rychlost - 2 rychlostní stupně
Akumulátor min.: 2 ks  20 V/ 2 Ah
Min. utahovací moment: 45 Nm
Sklíčidlo kovové rychloupínací do min. 13 mm
Osvětlení LED pracovního prostoru
Otáčky: 0-450/0-1600 ot/min , Stupně utahovacího momentu min.: 16+3
Vrtání do dřeva min.: 30 mm
Vrtání do oceli min.: 13 mm
Vrtání do betonu min.: 10 mm
Doba nabíjení max: 2Ah: 60 min
Indikace stavu nabití akumulátoru přímo na akumulátoru
Typ akumulátorů  lithium-iontové
Bezuhlíkový motor
Hmotnost max : 4,0 kg Rozměry max: 250 x 100 x 250 mm
Dodávka v plastovém kufru s příslušenstvím obsahujícím min.:
2 x 2 Ah akumulátor
rychlonabíječka 2,4 Ah
min. 200 kusů příslušenství (vrtáky, bity, nástrčné klíče, nástavec, šrouby, hmoždinky, svinovací metr)</t>
  </si>
  <si>
    <t>Akumulátorový šroubovák min.3,6V, Li-Ion, min. otáčky 180/min, min. točivý moment 4,5 Nm, úchyt 1/4" šestihran, min. 1,5 Ah, hmotnost max 650 g, kufr
s min. 90 díly příslušenství včetně pravoúhlého nástavce, který umožňuje nastavení do min. 8 poloh
LED diodová pracovní osvětlení pracovního prostoru</t>
  </si>
  <si>
    <t>Úhlová bruska 125 mm s regulací otáček</t>
  </si>
  <si>
    <t>Kompaktní úhlová bruska s regulací otáček a elektronikou
Konstantní elektronika zajišťující pozvolný rozběh, ochranu proti opětovnému spuštění, ochranu proti přetížení
Rychlá výměna kotouče bez použití nářadí 
Nasávání vzduchu ze zadní části stroje - aby při práci nedošlo k zakrytí nasávacích otvorů
Příkon stroje do 1000W
Elektronika konstantní VC
Počet otáček min.: 2.800 - 10.500 /min.
Průměr kotouče: 125 mm
Točivý moment min.: 2,7 Nm
Závit vřetena: M14
Délka kabelu min.: 4 m
Hmotnost max: 2,5 kg
Min. rozsah dodávky:
ochranný kryt, postranní rukojeť, rychloupínací matice, 10 ks řezných kotoučů, 1 ks brusný kotouč, kufr</t>
  </si>
  <si>
    <t>Dílenský svěrák 150 mm s kovadlinou
Otočný
Šířka čelistí min: 150 mm
Min. otevření: 150 mm
Rozměry max.: 450 x 250 x 250 mm
Váha max.: 25 kg</t>
  </si>
  <si>
    <t>Kvalitní svěrák dílenský s šířkou čelistí 100 mm a rozsahem upnutí 0 -105 mm
Čelisti z vysoce kvalitní oceli kaleny na min.: 52-54 HRC.
Velká kovadlina
Upevnění k základové desce kličkami
Vřeteno a kličky zinkochromátovány
Integrovaná otočná deska min. ±35° s polohovacími šrouby
Přesné válcové vedení
Vratidlo s bezpečnostními koncovkami
Hmotnost max.: 12,5 kg
Šířka upnutí min.: 100 mm
Délka upnutí min.: 100 mm</t>
  </si>
  <si>
    <t xml:space="preserve">Sada šroubováků a bitů v praktickém plastovém stojanu.
Ergonomické provedení rukojeti
V sadě nejčastěji používané šroubováky a plastový stojan, který lze upevnit na stěnu nebo umístit na stůl.
Počet dílů v sadě min.: 100 ks
</t>
  </si>
  <si>
    <t>Základní sada šroubů, matic a podložek vše s povrchovou úpravou, v rozsahu min. M3, M4, M5, M6, M8, M10:
M3 á 100 ks (vždy xx ks matice, xx ks šroub, xx ks podložka)
M4 á 100 ks
M5 á 100 ks
M6 á 50 ks 
M8 á 50 ks
M10 á 20 ks</t>
  </si>
  <si>
    <t>Robustní kufr na kolečkách s min. 800 -dílnou sadou nářadí, nářadí uloženo v přihrádkách, teleskopická rukojeť, hmotnost: max 14 kg, rozměry max.: 40 x 25 x 55 cm
Ve čtyřech přihrádkách umístěny nejdůležitější nástroje, nářadí a spojovací materiál od kleští klíčů a šroubováků, přes tavnou pistoli, až po všemožné šroubky a matičky.</t>
  </si>
  <si>
    <t>Sada nástrčných hlavic-kufr min.180 dílů, díly z chromvanadiové oceli, strukturované uspořádání nástrojů,odolný kufr - zesílené hrany proti nárazům v min. rozsahu:
Sada nástrčných klíčů 1/4", 3/8", 1/2"
ráčny 48 zubů
bity s 1/4" a 5/16" náhonem
hlavice v rozsahu 4-32 mm (6-ti hranné šrouby) a E-TORX E10-E24</t>
  </si>
  <si>
    <t>Průmyslová židle z tvrdé omyvatelné polyuretanové pěny (PUR).
Odolnost vůči olejům, prachu a běžným chemikáliím, snadné čistění vodou i běžnými desinfekčními prostředky.
Možnost nastavení úhlu opěradla s aretací nebo bez aretace ve zvoleném úhlu (opěradlo je pak neustále v kontaktu se zády sedícího - tzn. permanentní kontakt PK).
Výškově stavitelné pohovatelné opěradlo s možností  aretace ve zvolené poloze 5-ti ramenný kříž s pogumovanými koly vhodnými pro tvrdé povrchy jako lina, laminátové podlahy apod. 
Min. požadované parametry:
Výška sedáku: 44-56 cm
Šířka sedáku: 46 cm
Hloubka sedáku: 43 cm
Hloubka židle: 60 cm
Celková výška židle nastavitelná: 81-94 cm
Nosnost: 120 kg</t>
  </si>
  <si>
    <t xml:space="preserve">
Dílenská svařovaná skříň rozměr v x š x h min.: 1 900 x 800 x 400 mm, svařovaná z ocelového plechu, dvoudveřová, vyztužená křídla dveří,
vnitřní (skryté) závěsy dveří, úhel otevření 180° bez poškození dveří nebo rámu. 
Uzavírání cylindrický zámek min. 2 klíče.
Min 4 police, nosnost min. 60 kg, výšková stavitelnost polic.
Povrchová úprava práškovou barvou.</t>
  </si>
  <si>
    <t>Dílenský stůl se svařovaným kontejnerem se zásuvkou a policí.
Rozměry stolu d x š x v.: 1200 x 700 x 840 mm. Rozměry kontejneru v x š x h = min.:800 x 460 x 600 mm.  
Výbava kontejneru - 1 vyjímatelná pozinkovaná police, min. nosnost police 60 kg, 
Výška prostoru pod policí min. 345 mm, výška prostoru nad policí min. 270 mm.
Horní zásuvka (výška vnější/vnitřní) min.:  82/68 mm,
Vnitřní šířka x hloubka zásuvky min.: 390 x 530 mm, min. nosnost zásuvky 40 kg
Nosnost stolu min. 500 kg při rovnoměrném zatížení
Podnoží svařeno z ocelových profilů min. tl. 3 mm. Pracovní plocha z kvalitní bukové spárovky tl.min.40 mm .
Všechny horní hrany jsou zaobleny (r = 3 mm). Možnost ukotvení stolu k podlaze, montážní materiál musí být přiložen.
Hmotnost stolu max. 75 kg.</t>
  </si>
  <si>
    <t xml:space="preserve">Dílenský stůl s dvěmi 5-ti zásuvkovými kontejnery, dvěma skříňkami s dvířky/2 police a 2 x nástavba.
Celkové rozměry d x š x v = max. 1960 x 2000 x 700 mm. Rozměry stolu v x š x h = max. 840 x 2000 x 700 mm. Teleskopické plnovýsuvy zásuvek, nosnost zásuvek min. 45 kg, výška zásuvek 1 x 84 mm, 4 x 150 mm. 
Zásuvky v=150 mm  včetně příčného přestavitelného kovového děliče (min. 1ks/1 zásuvka). Skříňka s dvířky je vybavena min. 2 ks vyjímatelných polic z pozinkovaného plechu. 
Dveře jsou konstruovány jako levé/pravé (lze je umístit na obou stranách stolu). Rozměry kontejneru/skříňky min. v x š x h = 800 x 460 x 600 mm, centrální zámek, min. 2 klíče (kontejner se zásuvkami min. 1 klíč s kloubem = ochrana proti zalomení).
Nosnost stolu min. 500 kg při rovnoměrném zatížení. Pracovní plocha z kvalitní z bukové překližky tl. 40 mm, (horní plocha ošetřena lněnou fermeží), hloubka 700 mm. Všechny horní hrany jsou zaobleny (r = 3 mm). 
2 x skříňová nástavba v x š x h max. = 1120 x 1000 x 200 mm. Výškově stavitelné police, perforovaná křídla dveří a záda pro zavěšení držáků na nářadí.
Cylindrický zámek. Připevnění k desce stolu šrouby, montážní materiál je přiložen. Hmotnost stolu max.240 kg. </t>
  </si>
  <si>
    <t>Sada plastových krabiček do zásuvek nabízených dílenských stolů pro organizaci obsahu v zásuvkách kontejnerů dílenských stolů.
Vhodné pro horní zásuvku kontejnerů 
Počet krabiček: min. 24</t>
  </si>
  <si>
    <t>Sada krabiček do zásuvkových skříní díl. stolů</t>
  </si>
  <si>
    <t>maximální možná cena bez DPH/jednotka</t>
  </si>
  <si>
    <t>jednotková cena bez DPH</t>
  </si>
  <si>
    <t>cena celkem bez DPH</t>
  </si>
  <si>
    <t>P_05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</si>
</sst>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\ &quot;Kč&quot;"/>
  </numFmts>
  <fonts count="16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u/>
      <sz val="18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  <xf numFmtId="0" fontId="14" fillId="0" borderId="0"/>
  </cellStyleXfs>
  <cellXfs count="57">
    <xf numFmtId="0" fontId="0" fillId="0" borderId="0" xfId="0"/>
    <xf numFmtId="0" fontId="14" fillId="0" borderId="0" xfId="5" applyFont="1" applyBorder="1" applyAlignment="1" applyProtection="1">
      <alignment vertical="center" wrapText="1"/>
      <protection locked="0"/>
    </xf>
    <xf numFmtId="0" fontId="15" fillId="0" borderId="0" xfId="5" applyFont="1" applyBorder="1" applyAlignment="1" applyProtection="1">
      <alignment vertical="center" wrapText="1"/>
      <protection locked="0"/>
    </xf>
    <xf numFmtId="0" fontId="15" fillId="0" borderId="0" xfId="0" applyFont="1"/>
    <xf numFmtId="0" fontId="0" fillId="0" borderId="0" xfId="0" applyProtection="1"/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6" fillId="4" borderId="8" xfId="0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vertical="center" wrapText="1"/>
    </xf>
    <xf numFmtId="0" fontId="9" fillId="4" borderId="10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horizontal="left" vertical="top" wrapText="1"/>
    </xf>
    <xf numFmtId="0" fontId="8" fillId="0" borderId="12" xfId="0" applyFont="1" applyFill="1" applyBorder="1" applyAlignment="1" applyProtection="1">
      <alignment horizontal="left" vertical="top" wrapText="1"/>
    </xf>
    <xf numFmtId="164" fontId="11" fillId="2" borderId="12" xfId="0" applyNumberFormat="1" applyFont="1" applyFill="1" applyBorder="1" applyAlignment="1" applyProtection="1">
      <alignment horizontal="center" vertical="center" wrapText="1"/>
    </xf>
    <xf numFmtId="164" fontId="11" fillId="5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right" vertical="center"/>
    </xf>
    <xf numFmtId="0" fontId="1" fillId="0" borderId="14" xfId="0" applyFont="1" applyFill="1" applyBorder="1" applyAlignment="1" applyProtection="1">
      <alignment horizontal="left" vertical="top" wrapText="1"/>
    </xf>
    <xf numFmtId="0" fontId="12" fillId="0" borderId="7" xfId="0" applyFont="1" applyFill="1" applyBorder="1" applyAlignment="1" applyProtection="1">
      <alignment horizontal="left" vertical="top" wrapText="1"/>
    </xf>
    <xf numFmtId="164" fontId="11" fillId="2" borderId="7" xfId="0" applyNumberFormat="1" applyFont="1" applyFill="1" applyBorder="1" applyAlignment="1" applyProtection="1">
      <alignment horizontal="center" vertical="center" wrapText="1"/>
    </xf>
    <xf numFmtId="164" fontId="1" fillId="5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right" vertical="center"/>
    </xf>
    <xf numFmtId="0" fontId="1" fillId="0" borderId="14" xfId="0" applyFont="1" applyFill="1" applyBorder="1" applyAlignment="1" applyProtection="1">
      <alignment horizontal="left" vertical="top" wrapText="1"/>
    </xf>
    <xf numFmtId="164" fontId="11" fillId="2" borderId="7" xfId="0" applyNumberFormat="1" applyFont="1" applyFill="1" applyBorder="1" applyAlignment="1" applyProtection="1">
      <alignment horizontal="center" vertical="center" wrapText="1"/>
    </xf>
    <xf numFmtId="164" fontId="1" fillId="5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right" vertical="center"/>
    </xf>
    <xf numFmtId="0" fontId="1" fillId="0" borderId="16" xfId="0" applyFont="1" applyFill="1" applyBorder="1" applyAlignment="1" applyProtection="1">
      <alignment horizontal="left" vertical="top" wrapText="1"/>
    </xf>
    <xf numFmtId="0" fontId="12" fillId="0" borderId="17" xfId="0" applyFont="1" applyFill="1" applyBorder="1" applyAlignment="1" applyProtection="1">
      <alignment horizontal="left" vertical="top" wrapText="1"/>
    </xf>
    <xf numFmtId="164" fontId="11" fillId="2" borderId="17" xfId="0" applyNumberFormat="1" applyFont="1" applyFill="1" applyBorder="1" applyAlignment="1" applyProtection="1">
      <alignment horizontal="center" vertical="center" wrapText="1"/>
    </xf>
    <xf numFmtId="164" fontId="1" fillId="5" borderId="17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right" vertical="center"/>
    </xf>
    <xf numFmtId="164" fontId="0" fillId="0" borderId="0" xfId="0" applyNumberFormat="1" applyProtection="1"/>
    <xf numFmtId="0" fontId="9" fillId="0" borderId="1" xfId="0" applyFont="1" applyBorder="1" applyProtection="1"/>
    <xf numFmtId="0" fontId="0" fillId="0" borderId="2" xfId="0" applyBorder="1" applyProtection="1"/>
    <xf numFmtId="0" fontId="13" fillId="0" borderId="0" xfId="0" applyFont="1" applyProtection="1"/>
    <xf numFmtId="0" fontId="14" fillId="0" borderId="0" xfId="5" applyFont="1" applyBorder="1" applyAlignment="1" applyProtection="1">
      <alignment vertical="center" wrapText="1"/>
    </xf>
    <xf numFmtId="44" fontId="0" fillId="0" borderId="0" xfId="0" applyNumberFormat="1" applyProtection="1"/>
    <xf numFmtId="44" fontId="0" fillId="0" borderId="2" xfId="0" applyNumberFormat="1" applyBorder="1" applyProtection="1"/>
    <xf numFmtId="44" fontId="0" fillId="3" borderId="12" xfId="0" applyNumberFormat="1" applyFill="1" applyBorder="1" applyAlignment="1" applyProtection="1">
      <alignment vertical="center"/>
    </xf>
    <xf numFmtId="44" fontId="0" fillId="3" borderId="13" xfId="0" applyNumberFormat="1" applyFill="1" applyBorder="1" applyAlignment="1" applyProtection="1">
      <alignment vertical="center"/>
    </xf>
    <xf numFmtId="44" fontId="0" fillId="3" borderId="7" xfId="0" applyNumberFormat="1" applyFill="1" applyBorder="1" applyAlignment="1" applyProtection="1">
      <alignment horizontal="center" vertical="center"/>
    </xf>
    <xf numFmtId="44" fontId="0" fillId="3" borderId="15" xfId="0" applyNumberFormat="1" applyFill="1" applyBorder="1" applyAlignment="1" applyProtection="1">
      <alignment horizontal="center" vertical="center"/>
    </xf>
    <xf numFmtId="44" fontId="0" fillId="3" borderId="7" xfId="0" applyNumberFormat="1" applyFill="1" applyBorder="1" applyAlignment="1" applyProtection="1">
      <alignment vertical="center"/>
    </xf>
    <xf numFmtId="44" fontId="0" fillId="3" borderId="15" xfId="0" applyNumberFormat="1" applyFill="1" applyBorder="1" applyAlignment="1" applyProtection="1">
      <alignment vertical="center"/>
    </xf>
    <xf numFmtId="44" fontId="0" fillId="3" borderId="17" xfId="0" applyNumberFormat="1" applyFill="1" applyBorder="1" applyAlignment="1" applyProtection="1">
      <alignment vertical="center"/>
    </xf>
    <xf numFmtId="44" fontId="0" fillId="3" borderId="18" xfId="0" applyNumberFormat="1" applyFill="1" applyBorder="1" applyAlignment="1" applyProtection="1">
      <alignment vertical="center"/>
    </xf>
    <xf numFmtId="44" fontId="0" fillId="3" borderId="12" xfId="0" applyNumberFormat="1" applyFill="1" applyBorder="1" applyAlignment="1" applyProtection="1">
      <alignment vertical="center"/>
      <protection locked="0"/>
    </xf>
    <xf numFmtId="44" fontId="0" fillId="3" borderId="7" xfId="0" applyNumberFormat="1" applyFill="1" applyBorder="1" applyAlignment="1" applyProtection="1">
      <alignment horizontal="center" vertical="center"/>
      <protection locked="0"/>
    </xf>
    <xf numFmtId="44" fontId="0" fillId="3" borderId="7" xfId="0" applyNumberFormat="1" applyFill="1" applyBorder="1" applyAlignment="1" applyProtection="1">
      <alignment vertical="center"/>
      <protection locked="0"/>
    </xf>
    <xf numFmtId="44" fontId="0" fillId="3" borderId="17" xfId="0" applyNumberFormat="1" applyFill="1" applyBorder="1" applyAlignment="1" applyProtection="1">
      <alignment vertical="center"/>
      <protection locked="0"/>
    </xf>
    <xf numFmtId="44" fontId="9" fillId="3" borderId="3" xfId="0" applyNumberFormat="1" applyFont="1" applyFill="1" applyBorder="1" applyProtection="1">
      <protection locked="0"/>
    </xf>
  </cellXfs>
  <cellStyles count="6">
    <cellStyle name="Hypertextový odkaz 2" xfId="1"/>
    <cellStyle name="normální" xfId="0" builtinId="0"/>
    <cellStyle name="Normální 2" xfId="3"/>
    <cellStyle name="Normální 2 5 2" xfId="5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zoomScale="55" zoomScaleNormal="55" workbookViewId="0">
      <selection activeCell="H6" sqref="H6"/>
    </sheetView>
  </sheetViews>
  <sheetFormatPr defaultRowHeight="15"/>
  <cols>
    <col min="1" max="1" width="5.7109375" customWidth="1"/>
    <col min="2" max="2" width="30.5703125" customWidth="1"/>
    <col min="3" max="3" width="61.140625" customWidth="1"/>
    <col min="4" max="5" width="25" customWidth="1"/>
    <col min="8" max="8" width="15.140625" customWidth="1"/>
    <col min="9" max="9" width="15.42578125" customWidth="1"/>
    <col min="10" max="10" width="19.7109375" customWidth="1"/>
  </cols>
  <sheetData>
    <row r="1" spans="1:10" ht="15.75" thickBot="1">
      <c r="A1" s="4"/>
      <c r="B1" s="4" t="s">
        <v>8</v>
      </c>
      <c r="C1" s="4"/>
      <c r="D1" s="4"/>
      <c r="E1" s="4"/>
      <c r="F1" s="4"/>
      <c r="G1" s="4"/>
      <c r="H1" s="4"/>
      <c r="I1" s="4"/>
      <c r="J1" s="4"/>
    </row>
    <row r="2" spans="1:10" ht="18.75" thickBot="1">
      <c r="A2" s="4"/>
      <c r="B2" s="5" t="s">
        <v>59</v>
      </c>
      <c r="C2" s="6" t="s">
        <v>9</v>
      </c>
      <c r="D2" s="6"/>
      <c r="E2" s="6"/>
      <c r="F2" s="6"/>
      <c r="G2" s="6"/>
      <c r="H2" s="6"/>
      <c r="I2" s="6"/>
      <c r="J2" s="7"/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.75" thickBot="1">
      <c r="A4" s="4"/>
      <c r="B4" s="4"/>
      <c r="C4" s="4"/>
      <c r="D4" s="4"/>
      <c r="E4" s="4"/>
      <c r="F4" s="8" t="s">
        <v>5</v>
      </c>
      <c r="G4" s="9"/>
      <c r="H4" s="9"/>
      <c r="I4" s="9"/>
      <c r="J4" s="10"/>
    </row>
    <row r="5" spans="1:10" ht="30.75" thickBot="1">
      <c r="A5" s="4"/>
      <c r="B5" s="11" t="s">
        <v>0</v>
      </c>
      <c r="C5" s="12" t="s">
        <v>1</v>
      </c>
      <c r="D5" s="13" t="s">
        <v>56</v>
      </c>
      <c r="E5" s="13" t="s">
        <v>7</v>
      </c>
      <c r="F5" s="14" t="s">
        <v>2</v>
      </c>
      <c r="G5" s="14" t="s">
        <v>3</v>
      </c>
      <c r="H5" s="15" t="s">
        <v>57</v>
      </c>
      <c r="I5" s="15" t="s">
        <v>58</v>
      </c>
      <c r="J5" s="16" t="s">
        <v>4</v>
      </c>
    </row>
    <row r="6" spans="1:10" ht="123.75">
      <c r="A6" s="4"/>
      <c r="B6" s="17" t="s">
        <v>10</v>
      </c>
      <c r="C6" s="18" t="s">
        <v>30</v>
      </c>
      <c r="D6" s="19">
        <f>E6/1.21</f>
        <v>82644.628099173555</v>
      </c>
      <c r="E6" s="20">
        <v>100000</v>
      </c>
      <c r="F6" s="21">
        <v>1</v>
      </c>
      <c r="G6" s="21" t="s">
        <v>6</v>
      </c>
      <c r="H6" s="52"/>
      <c r="I6" s="44">
        <f>F6*H6</f>
        <v>0</v>
      </c>
      <c r="J6" s="45">
        <f>I6*1.21</f>
        <v>0</v>
      </c>
    </row>
    <row r="7" spans="1:10" ht="405">
      <c r="A7" s="4"/>
      <c r="B7" s="22" t="s">
        <v>11</v>
      </c>
      <c r="C7" s="23" t="s">
        <v>31</v>
      </c>
      <c r="D7" s="24">
        <f t="shared" ref="D7:D29" si="0">E7/1.21</f>
        <v>136363.63636363638</v>
      </c>
      <c r="E7" s="25">
        <v>165000</v>
      </c>
      <c r="F7" s="26">
        <v>1</v>
      </c>
      <c r="G7" s="27" t="s">
        <v>6</v>
      </c>
      <c r="H7" s="53"/>
      <c r="I7" s="46">
        <f t="shared" ref="I7:I29" si="1">F7*H7</f>
        <v>0</v>
      </c>
      <c r="J7" s="47">
        <f>I7*1.21</f>
        <v>0</v>
      </c>
    </row>
    <row r="8" spans="1:10" ht="123.75">
      <c r="A8" s="4"/>
      <c r="B8" s="22"/>
      <c r="C8" s="23" t="s">
        <v>32</v>
      </c>
      <c r="D8" s="24"/>
      <c r="E8" s="25"/>
      <c r="F8" s="26"/>
      <c r="G8" s="27"/>
      <c r="H8" s="53"/>
      <c r="I8" s="46"/>
      <c r="J8" s="47"/>
    </row>
    <row r="9" spans="1:10" ht="348.75">
      <c r="A9" s="4"/>
      <c r="B9" s="28" t="s">
        <v>12</v>
      </c>
      <c r="C9" s="23" t="s">
        <v>33</v>
      </c>
      <c r="D9" s="29">
        <f t="shared" si="0"/>
        <v>32644.628099173555</v>
      </c>
      <c r="E9" s="30">
        <v>39500</v>
      </c>
      <c r="F9" s="31">
        <v>1</v>
      </c>
      <c r="G9" s="31" t="s">
        <v>6</v>
      </c>
      <c r="H9" s="54"/>
      <c r="I9" s="48">
        <f t="shared" si="1"/>
        <v>0</v>
      </c>
      <c r="J9" s="49">
        <f>I9*1.21</f>
        <v>0</v>
      </c>
    </row>
    <row r="10" spans="1:10" ht="247.5">
      <c r="A10" s="4"/>
      <c r="B10" s="28" t="s">
        <v>13</v>
      </c>
      <c r="C10" s="23" t="s">
        <v>34</v>
      </c>
      <c r="D10" s="29">
        <f t="shared" si="0"/>
        <v>5785.1239669421493</v>
      </c>
      <c r="E10" s="30">
        <v>7000</v>
      </c>
      <c r="F10" s="31">
        <v>1</v>
      </c>
      <c r="G10" s="31" t="s">
        <v>6</v>
      </c>
      <c r="H10" s="54"/>
      <c r="I10" s="48">
        <f t="shared" si="1"/>
        <v>0</v>
      </c>
      <c r="J10" s="49">
        <f>I10*1.21</f>
        <v>0</v>
      </c>
    </row>
    <row r="11" spans="1:10" ht="270">
      <c r="A11" s="4"/>
      <c r="B11" s="28" t="s">
        <v>14</v>
      </c>
      <c r="C11" s="23" t="s">
        <v>35</v>
      </c>
      <c r="D11" s="29">
        <f t="shared" si="0"/>
        <v>22314.049586776859</v>
      </c>
      <c r="E11" s="30">
        <v>27000</v>
      </c>
      <c r="F11" s="31">
        <v>1</v>
      </c>
      <c r="G11" s="31" t="s">
        <v>6</v>
      </c>
      <c r="H11" s="54"/>
      <c r="I11" s="48">
        <f t="shared" si="1"/>
        <v>0</v>
      </c>
      <c r="J11" s="49">
        <f>I11*1.21</f>
        <v>0</v>
      </c>
    </row>
    <row r="12" spans="1:10" ht="315">
      <c r="A12" s="4"/>
      <c r="B12" s="28" t="s">
        <v>15</v>
      </c>
      <c r="C12" s="23" t="s">
        <v>36</v>
      </c>
      <c r="D12" s="29">
        <f t="shared" si="0"/>
        <v>16528.92561983471</v>
      </c>
      <c r="E12" s="30">
        <v>20000</v>
      </c>
      <c r="F12" s="31">
        <v>1</v>
      </c>
      <c r="G12" s="31" t="s">
        <v>6</v>
      </c>
      <c r="H12" s="54"/>
      <c r="I12" s="48">
        <f t="shared" si="1"/>
        <v>0</v>
      </c>
      <c r="J12" s="49">
        <f>I12*1.21</f>
        <v>0</v>
      </c>
    </row>
    <row r="13" spans="1:10" ht="409.5">
      <c r="A13" s="4"/>
      <c r="B13" s="22" t="s">
        <v>29</v>
      </c>
      <c r="C13" s="23" t="s">
        <v>37</v>
      </c>
      <c r="D13" s="24">
        <f t="shared" si="0"/>
        <v>28925.619834710746</v>
      </c>
      <c r="E13" s="25">
        <v>35000</v>
      </c>
      <c r="F13" s="26">
        <v>1</v>
      </c>
      <c r="G13" s="27" t="s">
        <v>6</v>
      </c>
      <c r="H13" s="53"/>
      <c r="I13" s="46">
        <f t="shared" si="1"/>
        <v>0</v>
      </c>
      <c r="J13" s="47">
        <f>I13*1.21</f>
        <v>0</v>
      </c>
    </row>
    <row r="14" spans="1:10" ht="157.5">
      <c r="A14" s="4"/>
      <c r="B14" s="22"/>
      <c r="C14" s="23" t="s">
        <v>38</v>
      </c>
      <c r="D14" s="24"/>
      <c r="E14" s="25"/>
      <c r="F14" s="26"/>
      <c r="G14" s="27"/>
      <c r="H14" s="53"/>
      <c r="I14" s="46"/>
      <c r="J14" s="47"/>
    </row>
    <row r="15" spans="1:10" ht="303.75">
      <c r="A15" s="4"/>
      <c r="B15" s="28" t="s">
        <v>16</v>
      </c>
      <c r="C15" s="23" t="s">
        <v>39</v>
      </c>
      <c r="D15" s="29">
        <f t="shared" si="0"/>
        <v>1652.8925619834711</v>
      </c>
      <c r="E15" s="30">
        <v>2000</v>
      </c>
      <c r="F15" s="31">
        <v>2</v>
      </c>
      <c r="G15" s="31" t="s">
        <v>6</v>
      </c>
      <c r="H15" s="54"/>
      <c r="I15" s="48">
        <f t="shared" si="1"/>
        <v>0</v>
      </c>
      <c r="J15" s="49">
        <f t="shared" ref="J15:J16" si="2">I15*1.21</f>
        <v>0</v>
      </c>
    </row>
    <row r="16" spans="1:10" ht="240.75" customHeight="1">
      <c r="A16" s="4"/>
      <c r="B16" s="28" t="s">
        <v>17</v>
      </c>
      <c r="C16" s="23" t="s">
        <v>40</v>
      </c>
      <c r="D16" s="29">
        <f t="shared" si="0"/>
        <v>2892.5619834710747</v>
      </c>
      <c r="E16" s="30">
        <v>3500</v>
      </c>
      <c r="F16" s="31">
        <v>4</v>
      </c>
      <c r="G16" s="31" t="s">
        <v>6</v>
      </c>
      <c r="H16" s="54"/>
      <c r="I16" s="48">
        <f t="shared" si="1"/>
        <v>0</v>
      </c>
      <c r="J16" s="49">
        <f t="shared" si="2"/>
        <v>0</v>
      </c>
    </row>
    <row r="17" spans="1:10" ht="67.5">
      <c r="A17" s="4"/>
      <c r="B17" s="28" t="s">
        <v>18</v>
      </c>
      <c r="C17" s="23" t="s">
        <v>41</v>
      </c>
      <c r="D17" s="29">
        <f t="shared" si="0"/>
        <v>1239.6694214876034</v>
      </c>
      <c r="E17" s="30">
        <v>1500</v>
      </c>
      <c r="F17" s="31">
        <v>4</v>
      </c>
      <c r="G17" s="31" t="s">
        <v>6</v>
      </c>
      <c r="H17" s="54"/>
      <c r="I17" s="48">
        <f t="shared" si="1"/>
        <v>0</v>
      </c>
      <c r="J17" s="49">
        <f t="shared" ref="J17:J18" si="3">I17*1.21</f>
        <v>0</v>
      </c>
    </row>
    <row r="18" spans="1:10" ht="206.25" customHeight="1">
      <c r="A18" s="4"/>
      <c r="B18" s="28" t="s">
        <v>42</v>
      </c>
      <c r="C18" s="23" t="s">
        <v>43</v>
      </c>
      <c r="D18" s="29">
        <f t="shared" si="0"/>
        <v>3471.0743801652893</v>
      </c>
      <c r="E18" s="30">
        <v>4200</v>
      </c>
      <c r="F18" s="31">
        <v>2</v>
      </c>
      <c r="G18" s="31" t="s">
        <v>6</v>
      </c>
      <c r="H18" s="54"/>
      <c r="I18" s="48">
        <f t="shared" si="1"/>
        <v>0</v>
      </c>
      <c r="J18" s="49">
        <f t="shared" si="3"/>
        <v>0</v>
      </c>
    </row>
    <row r="19" spans="1:10" ht="67.5">
      <c r="A19" s="4"/>
      <c r="B19" s="28" t="s">
        <v>19</v>
      </c>
      <c r="C19" s="23" t="s">
        <v>44</v>
      </c>
      <c r="D19" s="29">
        <f t="shared" si="0"/>
        <v>3305.7851239669421</v>
      </c>
      <c r="E19" s="30">
        <v>4000</v>
      </c>
      <c r="F19" s="31">
        <v>4</v>
      </c>
      <c r="G19" s="31" t="s">
        <v>6</v>
      </c>
      <c r="H19" s="54"/>
      <c r="I19" s="48">
        <f t="shared" si="1"/>
        <v>0</v>
      </c>
      <c r="J19" s="49">
        <f t="shared" ref="J19:J20" si="4">I19*1.21</f>
        <v>0</v>
      </c>
    </row>
    <row r="20" spans="1:10" ht="135">
      <c r="A20" s="4"/>
      <c r="B20" s="28" t="s">
        <v>20</v>
      </c>
      <c r="C20" s="23" t="s">
        <v>45</v>
      </c>
      <c r="D20" s="29">
        <f t="shared" si="0"/>
        <v>2479.3388429752067</v>
      </c>
      <c r="E20" s="30">
        <v>3000</v>
      </c>
      <c r="F20" s="31">
        <v>1</v>
      </c>
      <c r="G20" s="31" t="s">
        <v>6</v>
      </c>
      <c r="H20" s="54"/>
      <c r="I20" s="48">
        <f t="shared" si="1"/>
        <v>0</v>
      </c>
      <c r="J20" s="49">
        <f t="shared" si="4"/>
        <v>0</v>
      </c>
    </row>
    <row r="21" spans="1:10" ht="67.5">
      <c r="A21" s="4"/>
      <c r="B21" s="28" t="s">
        <v>21</v>
      </c>
      <c r="C21" s="23" t="s">
        <v>46</v>
      </c>
      <c r="D21" s="29">
        <f t="shared" si="0"/>
        <v>661.15702479338847</v>
      </c>
      <c r="E21" s="30">
        <v>800</v>
      </c>
      <c r="F21" s="31">
        <v>4</v>
      </c>
      <c r="G21" s="31" t="s">
        <v>6</v>
      </c>
      <c r="H21" s="54"/>
      <c r="I21" s="48">
        <f t="shared" si="1"/>
        <v>0</v>
      </c>
      <c r="J21" s="49">
        <f t="shared" ref="J21:J22" si="5">I21*1.21</f>
        <v>0</v>
      </c>
    </row>
    <row r="22" spans="1:10" ht="101.25" customHeight="1">
      <c r="A22" s="4"/>
      <c r="B22" s="28" t="s">
        <v>22</v>
      </c>
      <c r="C22" s="23" t="s">
        <v>47</v>
      </c>
      <c r="D22" s="29">
        <f t="shared" si="0"/>
        <v>1239.6694214876034</v>
      </c>
      <c r="E22" s="30">
        <v>1500</v>
      </c>
      <c r="F22" s="31">
        <v>3</v>
      </c>
      <c r="G22" s="31" t="s">
        <v>6</v>
      </c>
      <c r="H22" s="54"/>
      <c r="I22" s="48">
        <f t="shared" si="1"/>
        <v>0</v>
      </c>
      <c r="J22" s="49">
        <f t="shared" si="5"/>
        <v>0</v>
      </c>
    </row>
    <row r="23" spans="1:10" ht="73.5" customHeight="1">
      <c r="A23" s="4"/>
      <c r="B23" s="28" t="s">
        <v>23</v>
      </c>
      <c r="C23" s="23" t="s">
        <v>48</v>
      </c>
      <c r="D23" s="29">
        <f t="shared" si="0"/>
        <v>3305.7851239669421</v>
      </c>
      <c r="E23" s="30">
        <v>4000</v>
      </c>
      <c r="F23" s="31">
        <v>4</v>
      </c>
      <c r="G23" s="31" t="s">
        <v>6</v>
      </c>
      <c r="H23" s="54"/>
      <c r="I23" s="48">
        <f t="shared" si="1"/>
        <v>0</v>
      </c>
      <c r="J23" s="49">
        <f t="shared" ref="J23:J24" si="6">I23*1.21</f>
        <v>0</v>
      </c>
    </row>
    <row r="24" spans="1:10" ht="90.75" customHeight="1">
      <c r="A24" s="4"/>
      <c r="B24" s="28" t="s">
        <v>24</v>
      </c>
      <c r="C24" s="23" t="s">
        <v>49</v>
      </c>
      <c r="D24" s="29">
        <f t="shared" si="0"/>
        <v>2892.5619834710747</v>
      </c>
      <c r="E24" s="30">
        <v>3500</v>
      </c>
      <c r="F24" s="31">
        <v>4</v>
      </c>
      <c r="G24" s="31" t="s">
        <v>6</v>
      </c>
      <c r="H24" s="54"/>
      <c r="I24" s="48">
        <f t="shared" si="1"/>
        <v>0</v>
      </c>
      <c r="J24" s="49">
        <f t="shared" si="6"/>
        <v>0</v>
      </c>
    </row>
    <row r="25" spans="1:10" ht="194.25" customHeight="1">
      <c r="A25" s="4"/>
      <c r="B25" s="28" t="s">
        <v>25</v>
      </c>
      <c r="C25" s="23" t="s">
        <v>50</v>
      </c>
      <c r="D25" s="29">
        <f t="shared" si="0"/>
        <v>2479.3388429752067</v>
      </c>
      <c r="E25" s="30">
        <v>3000</v>
      </c>
      <c r="F25" s="31">
        <v>8</v>
      </c>
      <c r="G25" s="31" t="s">
        <v>6</v>
      </c>
      <c r="H25" s="54"/>
      <c r="I25" s="48">
        <f t="shared" si="1"/>
        <v>0</v>
      </c>
      <c r="J25" s="49">
        <f t="shared" ref="J25:J26" si="7">I25*1.21</f>
        <v>0</v>
      </c>
    </row>
    <row r="26" spans="1:10" ht="108.75" customHeight="1">
      <c r="A26" s="4"/>
      <c r="B26" s="28" t="s">
        <v>26</v>
      </c>
      <c r="C26" s="23" t="s">
        <v>51</v>
      </c>
      <c r="D26" s="29">
        <f t="shared" si="0"/>
        <v>4958.6776859504134</v>
      </c>
      <c r="E26" s="30">
        <v>6000</v>
      </c>
      <c r="F26" s="31">
        <v>4</v>
      </c>
      <c r="G26" s="31" t="s">
        <v>6</v>
      </c>
      <c r="H26" s="54"/>
      <c r="I26" s="48">
        <f t="shared" si="1"/>
        <v>0</v>
      </c>
      <c r="J26" s="49">
        <f t="shared" si="7"/>
        <v>0</v>
      </c>
    </row>
    <row r="27" spans="1:10" ht="196.5" customHeight="1">
      <c r="A27" s="4"/>
      <c r="B27" s="28" t="s">
        <v>27</v>
      </c>
      <c r="C27" s="23" t="s">
        <v>52</v>
      </c>
      <c r="D27" s="29">
        <f t="shared" si="0"/>
        <v>10743.801652892562</v>
      </c>
      <c r="E27" s="30">
        <v>13000</v>
      </c>
      <c r="F27" s="31">
        <v>5</v>
      </c>
      <c r="G27" s="31" t="s">
        <v>6</v>
      </c>
      <c r="H27" s="54"/>
      <c r="I27" s="48">
        <f t="shared" si="1"/>
        <v>0</v>
      </c>
      <c r="J27" s="49">
        <f t="shared" ref="J27:J28" si="8">I27*1.21</f>
        <v>0</v>
      </c>
    </row>
    <row r="28" spans="1:10" ht="228.75" customHeight="1">
      <c r="A28" s="4"/>
      <c r="B28" s="28" t="s">
        <v>28</v>
      </c>
      <c r="C28" s="23" t="s">
        <v>53</v>
      </c>
      <c r="D28" s="29">
        <f t="shared" si="0"/>
        <v>28925.619834710746</v>
      </c>
      <c r="E28" s="30">
        <v>35000</v>
      </c>
      <c r="F28" s="31">
        <v>3</v>
      </c>
      <c r="G28" s="31" t="s">
        <v>6</v>
      </c>
      <c r="H28" s="54"/>
      <c r="I28" s="48">
        <f t="shared" si="1"/>
        <v>0</v>
      </c>
      <c r="J28" s="49">
        <f t="shared" si="8"/>
        <v>0</v>
      </c>
    </row>
    <row r="29" spans="1:10" ht="45.75" thickBot="1">
      <c r="A29" s="4"/>
      <c r="B29" s="32" t="s">
        <v>55</v>
      </c>
      <c r="C29" s="33" t="s">
        <v>54</v>
      </c>
      <c r="D29" s="34">
        <f t="shared" si="0"/>
        <v>3305.7851239669421</v>
      </c>
      <c r="E29" s="35">
        <v>4000</v>
      </c>
      <c r="F29" s="36">
        <v>9</v>
      </c>
      <c r="G29" s="36" t="s">
        <v>6</v>
      </c>
      <c r="H29" s="55"/>
      <c r="I29" s="50">
        <f t="shared" si="1"/>
        <v>0</v>
      </c>
      <c r="J29" s="51">
        <f>I29*1.21</f>
        <v>0</v>
      </c>
    </row>
    <row r="30" spans="1:10" ht="15.75" thickBot="1">
      <c r="A30" s="4"/>
      <c r="B30" s="4"/>
      <c r="C30" s="4"/>
      <c r="D30" s="4"/>
      <c r="E30" s="4"/>
      <c r="F30" s="4"/>
      <c r="G30" s="4"/>
      <c r="H30" s="42"/>
      <c r="I30" s="42"/>
      <c r="J30" s="42"/>
    </row>
    <row r="31" spans="1:10" ht="15.75" thickBot="1">
      <c r="A31" s="4"/>
      <c r="B31" s="4"/>
      <c r="C31" s="4"/>
      <c r="D31" s="4"/>
      <c r="E31" s="37"/>
      <c r="F31" s="38" t="s">
        <v>58</v>
      </c>
      <c r="G31" s="39"/>
      <c r="H31" s="43"/>
      <c r="I31" s="43"/>
      <c r="J31" s="56">
        <f>SUM(I6:I29)</f>
        <v>0</v>
      </c>
    </row>
    <row r="32" spans="1:10" ht="15.75" thickBot="1">
      <c r="A32" s="4"/>
      <c r="B32" s="4"/>
      <c r="C32" s="4"/>
      <c r="D32" s="4"/>
      <c r="E32" s="4"/>
      <c r="F32" s="38" t="s">
        <v>4</v>
      </c>
      <c r="G32" s="39"/>
      <c r="H32" s="43"/>
      <c r="I32" s="43"/>
      <c r="J32" s="56">
        <f>SUM(J6:J29)</f>
        <v>0</v>
      </c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23.25">
      <c r="A34" s="4"/>
      <c r="B34" s="40"/>
      <c r="C34" s="41"/>
      <c r="D34" s="41"/>
      <c r="E34" s="4"/>
      <c r="F34" s="4"/>
      <c r="G34" s="4"/>
      <c r="H34" s="4"/>
      <c r="I34" s="4"/>
      <c r="J34" s="4"/>
    </row>
    <row r="35" spans="1:10" ht="198" customHeight="1">
      <c r="B35" s="2"/>
      <c r="C35" s="2"/>
      <c r="D35" s="2"/>
    </row>
    <row r="36" spans="1:10">
      <c r="B36" s="3"/>
      <c r="C36" s="1"/>
      <c r="D36" s="1"/>
    </row>
  </sheetData>
  <sheetProtection password="90F1" sheet="1" objects="1" scenarios="1" formatCells="0" selectLockedCells="1"/>
  <mergeCells count="18">
    <mergeCell ref="J13:J14"/>
    <mergeCell ref="F4:J4"/>
    <mergeCell ref="B13:B14"/>
    <mergeCell ref="E13:E14"/>
    <mergeCell ref="F13:F14"/>
    <mergeCell ref="G13:G14"/>
    <mergeCell ref="C2:J2"/>
    <mergeCell ref="B7:B8"/>
    <mergeCell ref="E7:E8"/>
    <mergeCell ref="F7:F8"/>
    <mergeCell ref="G7:G8"/>
    <mergeCell ref="J7:J8"/>
    <mergeCell ref="H7:H8"/>
    <mergeCell ref="D7:D8"/>
    <mergeCell ref="I7:I8"/>
    <mergeCell ref="H13:H14"/>
    <mergeCell ref="D13:D14"/>
    <mergeCell ref="I13:I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..</cp:lastModifiedBy>
  <cp:lastPrinted>2017-12-27T09:02:56Z</cp:lastPrinted>
  <dcterms:created xsi:type="dcterms:W3CDTF">2017-01-23T02:45:31Z</dcterms:created>
  <dcterms:modified xsi:type="dcterms:W3CDTF">2021-04-20T20:51:49Z</dcterms:modified>
</cp:coreProperties>
</file>