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akovska\Desktop\"/>
    </mc:Choice>
  </mc:AlternateContent>
  <xr:revisionPtr revIDLastSave="0" documentId="8_{5188F2C5-E3F9-405D-A284-452D703C1A1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tavba" sheetId="1" r:id="rId1"/>
    <sheet name="VzorPolozky" sheetId="10" state="hidden" r:id="rId2"/>
    <sheet name="01 2021019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2021019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2021019 Pol'!$A$1:$W$689</definedName>
    <definedName name="_xlnm.Print_Area" localSheetId="0">Stavba!$A$1:$J$80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50" i="1"/>
  <c r="AZ677" i="12"/>
  <c r="AZ675" i="12"/>
  <c r="AZ670" i="12"/>
  <c r="AZ668" i="12"/>
  <c r="AZ657" i="12"/>
  <c r="AZ501" i="12"/>
  <c r="AZ327" i="12"/>
  <c r="AZ315" i="12"/>
  <c r="AZ96" i="12"/>
  <c r="AZ95" i="12"/>
  <c r="G9" i="12"/>
  <c r="M9" i="12" s="1"/>
  <c r="I9" i="12"/>
  <c r="K9" i="12"/>
  <c r="O9" i="12"/>
  <c r="Q9" i="12"/>
  <c r="U9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21" i="12"/>
  <c r="M21" i="12" s="1"/>
  <c r="I21" i="12"/>
  <c r="K21" i="12"/>
  <c r="O21" i="12"/>
  <c r="Q21" i="12"/>
  <c r="U21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51" i="12"/>
  <c r="I51" i="12"/>
  <c r="K51" i="12"/>
  <c r="M51" i="12"/>
  <c r="O51" i="12"/>
  <c r="Q51" i="12"/>
  <c r="U51" i="12"/>
  <c r="G53" i="12"/>
  <c r="I53" i="12"/>
  <c r="K53" i="12"/>
  <c r="M53" i="12"/>
  <c r="O53" i="12"/>
  <c r="Q53" i="12"/>
  <c r="U53" i="12"/>
  <c r="G54" i="12"/>
  <c r="G50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4" i="12"/>
  <c r="I64" i="12"/>
  <c r="K64" i="12"/>
  <c r="O64" i="12"/>
  <c r="Q64" i="12"/>
  <c r="U64" i="12"/>
  <c r="G66" i="12"/>
  <c r="M66" i="12" s="1"/>
  <c r="I66" i="12"/>
  <c r="K66" i="12"/>
  <c r="K63" i="12" s="1"/>
  <c r="O66" i="12"/>
  <c r="Q66" i="12"/>
  <c r="U66" i="12"/>
  <c r="G68" i="12"/>
  <c r="M68" i="12" s="1"/>
  <c r="I68" i="12"/>
  <c r="K68" i="12"/>
  <c r="O68" i="12"/>
  <c r="Q68" i="12"/>
  <c r="U68" i="12"/>
  <c r="I71" i="12"/>
  <c r="G72" i="12"/>
  <c r="G71" i="12" s="1"/>
  <c r="I52" i="1" s="1"/>
  <c r="I72" i="12"/>
  <c r="K72" i="12"/>
  <c r="K71" i="12" s="1"/>
  <c r="O72" i="12"/>
  <c r="O71" i="12" s="1"/>
  <c r="Q72" i="12"/>
  <c r="Q71" i="12" s="1"/>
  <c r="U72" i="12"/>
  <c r="U71" i="12" s="1"/>
  <c r="G74" i="12"/>
  <c r="M74" i="12" s="1"/>
  <c r="I74" i="12"/>
  <c r="K74" i="12"/>
  <c r="O74" i="12"/>
  <c r="Q74" i="12"/>
  <c r="U74" i="12"/>
  <c r="G77" i="12"/>
  <c r="M77" i="12" s="1"/>
  <c r="I77" i="12"/>
  <c r="K77" i="12"/>
  <c r="O77" i="12"/>
  <c r="Q77" i="12"/>
  <c r="U77" i="12"/>
  <c r="G80" i="12"/>
  <c r="I80" i="12"/>
  <c r="K80" i="12"/>
  <c r="O80" i="12"/>
  <c r="Q80" i="12"/>
  <c r="U80" i="12"/>
  <c r="G83" i="12"/>
  <c r="I83" i="12"/>
  <c r="K83" i="12"/>
  <c r="M83" i="12"/>
  <c r="O83" i="12"/>
  <c r="Q83" i="12"/>
  <c r="U83" i="12"/>
  <c r="G86" i="12"/>
  <c r="M86" i="12" s="1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92" i="12"/>
  <c r="M92" i="12" s="1"/>
  <c r="I92" i="12"/>
  <c r="K92" i="12"/>
  <c r="O92" i="12"/>
  <c r="Q92" i="12"/>
  <c r="U92" i="12"/>
  <c r="G100" i="12"/>
  <c r="M100" i="12" s="1"/>
  <c r="I100" i="12"/>
  <c r="K100" i="12"/>
  <c r="O100" i="12"/>
  <c r="Q100" i="12"/>
  <c r="U100" i="12"/>
  <c r="U99" i="12" s="1"/>
  <c r="G102" i="12"/>
  <c r="M102" i="12" s="1"/>
  <c r="I102" i="12"/>
  <c r="K102" i="12"/>
  <c r="O102" i="12"/>
  <c r="Q102" i="12"/>
  <c r="U102" i="12"/>
  <c r="G104" i="12"/>
  <c r="M104" i="12" s="1"/>
  <c r="I104" i="12"/>
  <c r="K104" i="12"/>
  <c r="O104" i="12"/>
  <c r="Q104" i="12"/>
  <c r="U104" i="12"/>
  <c r="G107" i="12"/>
  <c r="M107" i="12" s="1"/>
  <c r="I107" i="12"/>
  <c r="K107" i="12"/>
  <c r="O107" i="12"/>
  <c r="Q107" i="12"/>
  <c r="U107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8" i="12"/>
  <c r="I118" i="12"/>
  <c r="I117" i="12" s="1"/>
  <c r="K118" i="12"/>
  <c r="O118" i="12"/>
  <c r="Q118" i="12"/>
  <c r="U118" i="12"/>
  <c r="G124" i="12"/>
  <c r="M124" i="12" s="1"/>
  <c r="I124" i="12"/>
  <c r="K124" i="12"/>
  <c r="O124" i="12"/>
  <c r="O117" i="12" s="1"/>
  <c r="Q124" i="12"/>
  <c r="U124" i="12"/>
  <c r="G125" i="12"/>
  <c r="M125" i="12" s="1"/>
  <c r="I125" i="12"/>
  <c r="K125" i="12"/>
  <c r="O125" i="12"/>
  <c r="Q125" i="12"/>
  <c r="U125" i="12"/>
  <c r="G126" i="12"/>
  <c r="I126" i="12"/>
  <c r="K126" i="12"/>
  <c r="M126" i="12"/>
  <c r="O126" i="12"/>
  <c r="Q126" i="12"/>
  <c r="U126" i="12"/>
  <c r="G127" i="12"/>
  <c r="M127" i="12" s="1"/>
  <c r="I127" i="12"/>
  <c r="K127" i="12"/>
  <c r="O127" i="12"/>
  <c r="Q127" i="12"/>
  <c r="U127" i="12"/>
  <c r="G128" i="12"/>
  <c r="M128" i="12" s="1"/>
  <c r="I128" i="12"/>
  <c r="K128" i="12"/>
  <c r="O128" i="12"/>
  <c r="Q128" i="12"/>
  <c r="U128" i="12"/>
  <c r="G130" i="12"/>
  <c r="G129" i="12" s="1"/>
  <c r="I57" i="1" s="1"/>
  <c r="I130" i="12"/>
  <c r="I129" i="12" s="1"/>
  <c r="K130" i="12"/>
  <c r="K129" i="12" s="1"/>
  <c r="O130" i="12"/>
  <c r="O129" i="12" s="1"/>
  <c r="Q130" i="12"/>
  <c r="Q129" i="12" s="1"/>
  <c r="U130" i="12"/>
  <c r="U129" i="12" s="1"/>
  <c r="G132" i="12"/>
  <c r="I132" i="12"/>
  <c r="K132" i="12"/>
  <c r="M132" i="12"/>
  <c r="O132" i="12"/>
  <c r="Q132" i="12"/>
  <c r="U132" i="12"/>
  <c r="G140" i="12"/>
  <c r="I140" i="12"/>
  <c r="K140" i="12"/>
  <c r="M140" i="12"/>
  <c r="O140" i="12"/>
  <c r="Q140" i="12"/>
  <c r="U140" i="12"/>
  <c r="G144" i="12"/>
  <c r="M144" i="12" s="1"/>
  <c r="I144" i="12"/>
  <c r="K144" i="12"/>
  <c r="O144" i="12"/>
  <c r="Q144" i="12"/>
  <c r="U144" i="12"/>
  <c r="G146" i="12"/>
  <c r="M146" i="12" s="1"/>
  <c r="I146" i="12"/>
  <c r="K146" i="12"/>
  <c r="O146" i="12"/>
  <c r="Q146" i="12"/>
  <c r="U146" i="12"/>
  <c r="G149" i="12"/>
  <c r="M149" i="12" s="1"/>
  <c r="I149" i="12"/>
  <c r="K149" i="12"/>
  <c r="O149" i="12"/>
  <c r="Q149" i="12"/>
  <c r="U149" i="12"/>
  <c r="G156" i="12"/>
  <c r="I156" i="12"/>
  <c r="K156" i="12"/>
  <c r="M156" i="12"/>
  <c r="O156" i="12"/>
  <c r="Q156" i="12"/>
  <c r="U156" i="12"/>
  <c r="G166" i="12"/>
  <c r="M166" i="12" s="1"/>
  <c r="I166" i="12"/>
  <c r="K166" i="12"/>
  <c r="O166" i="12"/>
  <c r="Q166" i="12"/>
  <c r="U166" i="12"/>
  <c r="G172" i="12"/>
  <c r="M172" i="12" s="1"/>
  <c r="I172" i="12"/>
  <c r="K172" i="12"/>
  <c r="O172" i="12"/>
  <c r="Q172" i="12"/>
  <c r="U172" i="12"/>
  <c r="G174" i="12"/>
  <c r="M174" i="12" s="1"/>
  <c r="I174" i="12"/>
  <c r="K174" i="12"/>
  <c r="O174" i="12"/>
  <c r="Q174" i="12"/>
  <c r="U174" i="12"/>
  <c r="G187" i="12"/>
  <c r="M187" i="12" s="1"/>
  <c r="I187" i="12"/>
  <c r="K187" i="12"/>
  <c r="O187" i="12"/>
  <c r="Q187" i="12"/>
  <c r="U187" i="12"/>
  <c r="G200" i="12"/>
  <c r="I200" i="12"/>
  <c r="K200" i="12"/>
  <c r="M200" i="12"/>
  <c r="O200" i="12"/>
  <c r="Q200" i="12"/>
  <c r="U200" i="12"/>
  <c r="G208" i="12"/>
  <c r="I208" i="12"/>
  <c r="K208" i="12"/>
  <c r="M208" i="12"/>
  <c r="O208" i="12"/>
  <c r="Q208" i="12"/>
  <c r="U208" i="12"/>
  <c r="G213" i="12"/>
  <c r="M213" i="12" s="1"/>
  <c r="I213" i="12"/>
  <c r="K213" i="12"/>
  <c r="O213" i="12"/>
  <c r="Q213" i="12"/>
  <c r="U213" i="12"/>
  <c r="G215" i="12"/>
  <c r="M215" i="12" s="1"/>
  <c r="I215" i="12"/>
  <c r="K215" i="12"/>
  <c r="O215" i="12"/>
  <c r="Q215" i="12"/>
  <c r="U215" i="12"/>
  <c r="G217" i="12"/>
  <c r="M217" i="12" s="1"/>
  <c r="I217" i="12"/>
  <c r="K217" i="12"/>
  <c r="O217" i="12"/>
  <c r="Q217" i="12"/>
  <c r="U217" i="12"/>
  <c r="G235" i="12"/>
  <c r="M235" i="12" s="1"/>
  <c r="I235" i="12"/>
  <c r="K235" i="12"/>
  <c r="O235" i="12"/>
  <c r="Q235" i="12"/>
  <c r="U235" i="12"/>
  <c r="G301" i="12"/>
  <c r="M301" i="12" s="1"/>
  <c r="I301" i="12"/>
  <c r="K301" i="12"/>
  <c r="O301" i="12"/>
  <c r="Q301" i="12"/>
  <c r="U301" i="12"/>
  <c r="G303" i="12"/>
  <c r="I303" i="12"/>
  <c r="K303" i="12"/>
  <c r="M303" i="12"/>
  <c r="O303" i="12"/>
  <c r="Q303" i="12"/>
  <c r="U303" i="12"/>
  <c r="G305" i="12"/>
  <c r="M305" i="12" s="1"/>
  <c r="I305" i="12"/>
  <c r="K305" i="12"/>
  <c r="O305" i="12"/>
  <c r="Q305" i="12"/>
  <c r="U305" i="12"/>
  <c r="G306" i="12"/>
  <c r="I306" i="12"/>
  <c r="K306" i="12"/>
  <c r="M306" i="12"/>
  <c r="O306" i="12"/>
  <c r="Q306" i="12"/>
  <c r="U306" i="12"/>
  <c r="G309" i="12"/>
  <c r="M309" i="12" s="1"/>
  <c r="I309" i="12"/>
  <c r="K309" i="12"/>
  <c r="O309" i="12"/>
  <c r="Q309" i="12"/>
  <c r="U309" i="12"/>
  <c r="G311" i="12"/>
  <c r="I311" i="12"/>
  <c r="K311" i="12"/>
  <c r="M311" i="12"/>
  <c r="O311" i="12"/>
  <c r="Q311" i="12"/>
  <c r="U311" i="12"/>
  <c r="G314" i="12"/>
  <c r="G313" i="12" s="1"/>
  <c r="I59" i="1" s="1"/>
  <c r="I314" i="12"/>
  <c r="I313" i="12" s="1"/>
  <c r="K314" i="12"/>
  <c r="O314" i="12"/>
  <c r="O313" i="12" s="1"/>
  <c r="Q314" i="12"/>
  <c r="U314" i="12"/>
  <c r="G326" i="12"/>
  <c r="M326" i="12" s="1"/>
  <c r="I326" i="12"/>
  <c r="K326" i="12"/>
  <c r="K313" i="12" s="1"/>
  <c r="O326" i="12"/>
  <c r="Q326" i="12"/>
  <c r="U326" i="12"/>
  <c r="G337" i="12"/>
  <c r="G336" i="12" s="1"/>
  <c r="I60" i="1" s="1"/>
  <c r="I337" i="12"/>
  <c r="I336" i="12" s="1"/>
  <c r="K337" i="12"/>
  <c r="K336" i="12" s="1"/>
  <c r="M337" i="12"/>
  <c r="M336" i="12" s="1"/>
  <c r="O337" i="12"/>
  <c r="O336" i="12" s="1"/>
  <c r="Q337" i="12"/>
  <c r="Q336" i="12" s="1"/>
  <c r="U337" i="12"/>
  <c r="U336" i="12" s="1"/>
  <c r="O340" i="12"/>
  <c r="G341" i="12"/>
  <c r="I341" i="12"/>
  <c r="I340" i="12" s="1"/>
  <c r="K341" i="12"/>
  <c r="K340" i="12" s="1"/>
  <c r="M341" i="12"/>
  <c r="O341" i="12"/>
  <c r="Q341" i="12"/>
  <c r="U341" i="12"/>
  <c r="U340" i="12" s="1"/>
  <c r="G343" i="12"/>
  <c r="G340" i="12" s="1"/>
  <c r="I61" i="1" s="1"/>
  <c r="I343" i="12"/>
  <c r="K343" i="12"/>
  <c r="M343" i="12"/>
  <c r="O343" i="12"/>
  <c r="Q343" i="12"/>
  <c r="U343" i="12"/>
  <c r="G346" i="12"/>
  <c r="G345" i="12" s="1"/>
  <c r="I62" i="1" s="1"/>
  <c r="I346" i="12"/>
  <c r="I345" i="12" s="1"/>
  <c r="K346" i="12"/>
  <c r="O346" i="12"/>
  <c r="O345" i="12" s="1"/>
  <c r="Q346" i="12"/>
  <c r="Q345" i="12" s="1"/>
  <c r="U346" i="12"/>
  <c r="G350" i="12"/>
  <c r="M350" i="12" s="1"/>
  <c r="I350" i="12"/>
  <c r="K350" i="12"/>
  <c r="K345" i="12" s="1"/>
  <c r="O350" i="12"/>
  <c r="Q350" i="12"/>
  <c r="U350" i="12"/>
  <c r="K352" i="12"/>
  <c r="G353" i="12"/>
  <c r="G352" i="12" s="1"/>
  <c r="I63" i="1" s="1"/>
  <c r="I353" i="12"/>
  <c r="K353" i="12"/>
  <c r="M353" i="12"/>
  <c r="O353" i="12"/>
  <c r="Q353" i="12"/>
  <c r="U353" i="12"/>
  <c r="U352" i="12" s="1"/>
  <c r="G357" i="12"/>
  <c r="M357" i="12" s="1"/>
  <c r="I357" i="12"/>
  <c r="K357" i="12"/>
  <c r="O357" i="12"/>
  <c r="Q357" i="12"/>
  <c r="U357" i="12"/>
  <c r="G361" i="12"/>
  <c r="I64" i="1" s="1"/>
  <c r="I361" i="12"/>
  <c r="G362" i="12"/>
  <c r="M362" i="12" s="1"/>
  <c r="M361" i="12" s="1"/>
  <c r="I362" i="12"/>
  <c r="K362" i="12"/>
  <c r="K361" i="12" s="1"/>
  <c r="O362" i="12"/>
  <c r="O361" i="12" s="1"/>
  <c r="Q362" i="12"/>
  <c r="Q361" i="12" s="1"/>
  <c r="U362" i="12"/>
  <c r="U361" i="12" s="1"/>
  <c r="G364" i="12"/>
  <c r="I364" i="12"/>
  <c r="K364" i="12"/>
  <c r="O364" i="12"/>
  <c r="Q364" i="12"/>
  <c r="U364" i="12"/>
  <c r="G368" i="12"/>
  <c r="M368" i="12" s="1"/>
  <c r="I368" i="12"/>
  <c r="K368" i="12"/>
  <c r="O368" i="12"/>
  <c r="Q368" i="12"/>
  <c r="U368" i="12"/>
  <c r="G372" i="12"/>
  <c r="I372" i="12"/>
  <c r="K372" i="12"/>
  <c r="M372" i="12"/>
  <c r="O372" i="12"/>
  <c r="Q372" i="12"/>
  <c r="U372" i="12"/>
  <c r="G375" i="12"/>
  <c r="I375" i="12"/>
  <c r="K375" i="12"/>
  <c r="M375" i="12"/>
  <c r="O375" i="12"/>
  <c r="Q375" i="12"/>
  <c r="U375" i="12"/>
  <c r="G377" i="12"/>
  <c r="M377" i="12" s="1"/>
  <c r="I377" i="12"/>
  <c r="K377" i="12"/>
  <c r="O377" i="12"/>
  <c r="Q377" i="12"/>
  <c r="U377" i="12"/>
  <c r="G381" i="12"/>
  <c r="I381" i="12"/>
  <c r="K381" i="12"/>
  <c r="M381" i="12"/>
  <c r="O381" i="12"/>
  <c r="Q381" i="12"/>
  <c r="U381" i="12"/>
  <c r="G384" i="12"/>
  <c r="M384" i="12" s="1"/>
  <c r="I384" i="12"/>
  <c r="K384" i="12"/>
  <c r="O384" i="12"/>
  <c r="Q384" i="12"/>
  <c r="U384" i="12"/>
  <c r="G388" i="12"/>
  <c r="M388" i="12" s="1"/>
  <c r="I388" i="12"/>
  <c r="K388" i="12"/>
  <c r="O388" i="12"/>
  <c r="Q388" i="12"/>
  <c r="U388" i="12"/>
  <c r="G390" i="12"/>
  <c r="M390" i="12" s="1"/>
  <c r="M389" i="12" s="1"/>
  <c r="I390" i="12"/>
  <c r="I389" i="12" s="1"/>
  <c r="K390" i="12"/>
  <c r="K389" i="12" s="1"/>
  <c r="O390" i="12"/>
  <c r="O389" i="12" s="1"/>
  <c r="Q390" i="12"/>
  <c r="Q389" i="12" s="1"/>
  <c r="U390" i="12"/>
  <c r="U389" i="12" s="1"/>
  <c r="G391" i="12"/>
  <c r="I67" i="1" s="1"/>
  <c r="Q391" i="12"/>
  <c r="U391" i="12"/>
  <c r="G392" i="12"/>
  <c r="I392" i="12"/>
  <c r="I391" i="12" s="1"/>
  <c r="K392" i="12"/>
  <c r="K391" i="12" s="1"/>
  <c r="M392" i="12"/>
  <c r="M391" i="12" s="1"/>
  <c r="O392" i="12"/>
  <c r="O391" i="12" s="1"/>
  <c r="Q392" i="12"/>
  <c r="U392" i="12"/>
  <c r="G394" i="12"/>
  <c r="I68" i="1" s="1"/>
  <c r="G395" i="12"/>
  <c r="M395" i="12" s="1"/>
  <c r="M394" i="12" s="1"/>
  <c r="I395" i="12"/>
  <c r="I394" i="12" s="1"/>
  <c r="K395" i="12"/>
  <c r="K394" i="12" s="1"/>
  <c r="O395" i="12"/>
  <c r="O394" i="12" s="1"/>
  <c r="Q395" i="12"/>
  <c r="Q394" i="12" s="1"/>
  <c r="U395" i="12"/>
  <c r="U394" i="12" s="1"/>
  <c r="G406" i="12"/>
  <c r="I406" i="12"/>
  <c r="K406" i="12"/>
  <c r="O406" i="12"/>
  <c r="Q406" i="12"/>
  <c r="Q405" i="12" s="1"/>
  <c r="U406" i="12"/>
  <c r="U405" i="12" s="1"/>
  <c r="G410" i="12"/>
  <c r="M410" i="12" s="1"/>
  <c r="I410" i="12"/>
  <c r="K410" i="12"/>
  <c r="O410" i="12"/>
  <c r="O405" i="12" s="1"/>
  <c r="Q410" i="12"/>
  <c r="U410" i="12"/>
  <c r="G414" i="12"/>
  <c r="M414" i="12" s="1"/>
  <c r="I414" i="12"/>
  <c r="K414" i="12"/>
  <c r="O414" i="12"/>
  <c r="Q414" i="12"/>
  <c r="U414" i="12"/>
  <c r="G419" i="12"/>
  <c r="M419" i="12" s="1"/>
  <c r="I419" i="12"/>
  <c r="I418" i="12" s="1"/>
  <c r="K419" i="12"/>
  <c r="K418" i="12" s="1"/>
  <c r="O419" i="12"/>
  <c r="Q419" i="12"/>
  <c r="U419" i="12"/>
  <c r="G422" i="12"/>
  <c r="I422" i="12"/>
  <c r="K422" i="12"/>
  <c r="O422" i="12"/>
  <c r="Q422" i="12"/>
  <c r="U422" i="12"/>
  <c r="G425" i="12"/>
  <c r="I425" i="12"/>
  <c r="K425" i="12"/>
  <c r="M425" i="12"/>
  <c r="O425" i="12"/>
  <c r="Q425" i="12"/>
  <c r="U425" i="12"/>
  <c r="G429" i="12"/>
  <c r="M429" i="12" s="1"/>
  <c r="I429" i="12"/>
  <c r="K429" i="12"/>
  <c r="O429" i="12"/>
  <c r="Q429" i="12"/>
  <c r="U429" i="12"/>
  <c r="G432" i="12"/>
  <c r="I432" i="12"/>
  <c r="K432" i="12"/>
  <c r="O432" i="12"/>
  <c r="Q432" i="12"/>
  <c r="U432" i="12"/>
  <c r="G434" i="12"/>
  <c r="M434" i="12" s="1"/>
  <c r="I434" i="12"/>
  <c r="K434" i="12"/>
  <c r="O434" i="12"/>
  <c r="Q434" i="12"/>
  <c r="U434" i="12"/>
  <c r="G436" i="12"/>
  <c r="M436" i="12" s="1"/>
  <c r="I436" i="12"/>
  <c r="K436" i="12"/>
  <c r="O436" i="12"/>
  <c r="Q436" i="12"/>
  <c r="U436" i="12"/>
  <c r="G438" i="12"/>
  <c r="I438" i="12"/>
  <c r="K438" i="12"/>
  <c r="M438" i="12"/>
  <c r="O438" i="12"/>
  <c r="Q438" i="12"/>
  <c r="U438" i="12"/>
  <c r="G440" i="12"/>
  <c r="M440" i="12" s="1"/>
  <c r="I440" i="12"/>
  <c r="K440" i="12"/>
  <c r="O440" i="12"/>
  <c r="Q440" i="12"/>
  <c r="U440" i="12"/>
  <c r="G442" i="12"/>
  <c r="M442" i="12" s="1"/>
  <c r="I442" i="12"/>
  <c r="K442" i="12"/>
  <c r="O442" i="12"/>
  <c r="Q442" i="12"/>
  <c r="U442" i="12"/>
  <c r="G449" i="12"/>
  <c r="M449" i="12" s="1"/>
  <c r="I449" i="12"/>
  <c r="K449" i="12"/>
  <c r="O449" i="12"/>
  <c r="Q449" i="12"/>
  <c r="U449" i="12"/>
  <c r="G453" i="12"/>
  <c r="I453" i="12"/>
  <c r="K453" i="12"/>
  <c r="O453" i="12"/>
  <c r="Q453" i="12"/>
  <c r="U453" i="12"/>
  <c r="G457" i="12"/>
  <c r="M457" i="12" s="1"/>
  <c r="I457" i="12"/>
  <c r="K457" i="12"/>
  <c r="O457" i="12"/>
  <c r="Q457" i="12"/>
  <c r="U457" i="12"/>
  <c r="G461" i="12"/>
  <c r="I461" i="12"/>
  <c r="K461" i="12"/>
  <c r="M461" i="12"/>
  <c r="O461" i="12"/>
  <c r="Q461" i="12"/>
  <c r="U461" i="12"/>
  <c r="G465" i="12"/>
  <c r="I465" i="12"/>
  <c r="K465" i="12"/>
  <c r="M465" i="12"/>
  <c r="O465" i="12"/>
  <c r="Q465" i="12"/>
  <c r="U465" i="12"/>
  <c r="G466" i="12"/>
  <c r="I73" i="1" s="1"/>
  <c r="G467" i="12"/>
  <c r="I467" i="12"/>
  <c r="I466" i="12" s="1"/>
  <c r="K467" i="12"/>
  <c r="M467" i="12"/>
  <c r="O467" i="12"/>
  <c r="O466" i="12" s="1"/>
  <c r="Q467" i="12"/>
  <c r="U467" i="12"/>
  <c r="U466" i="12" s="1"/>
  <c r="G473" i="12"/>
  <c r="I473" i="12"/>
  <c r="K473" i="12"/>
  <c r="M473" i="12"/>
  <c r="O473" i="12"/>
  <c r="Q473" i="12"/>
  <c r="U473" i="12"/>
  <c r="Q474" i="12"/>
  <c r="G475" i="12"/>
  <c r="G474" i="12" s="1"/>
  <c r="I475" i="12"/>
  <c r="I474" i="12" s="1"/>
  <c r="K475" i="12"/>
  <c r="K474" i="12" s="1"/>
  <c r="O475" i="12"/>
  <c r="O474" i="12" s="1"/>
  <c r="Q475" i="12"/>
  <c r="U475" i="12"/>
  <c r="U474" i="12" s="1"/>
  <c r="G480" i="12"/>
  <c r="G479" i="12" s="1"/>
  <c r="I75" i="1" s="1"/>
  <c r="I18" i="1" s="1"/>
  <c r="I480" i="12"/>
  <c r="K480" i="12"/>
  <c r="K479" i="12" s="1"/>
  <c r="M480" i="12"/>
  <c r="O480" i="12"/>
  <c r="Q480" i="12"/>
  <c r="U480" i="12"/>
  <c r="G481" i="12"/>
  <c r="I481" i="12"/>
  <c r="I479" i="12" s="1"/>
  <c r="K481" i="12"/>
  <c r="M481" i="12"/>
  <c r="O481" i="12"/>
  <c r="Q481" i="12"/>
  <c r="U481" i="12"/>
  <c r="G486" i="12"/>
  <c r="M486" i="12" s="1"/>
  <c r="I486" i="12"/>
  <c r="K486" i="12"/>
  <c r="O486" i="12"/>
  <c r="Q486" i="12"/>
  <c r="Q479" i="12" s="1"/>
  <c r="U486" i="12"/>
  <c r="G487" i="12"/>
  <c r="I487" i="12"/>
  <c r="K487" i="12"/>
  <c r="M487" i="12"/>
  <c r="O487" i="12"/>
  <c r="Q487" i="12"/>
  <c r="U487" i="12"/>
  <c r="G489" i="12"/>
  <c r="G488" i="12" s="1"/>
  <c r="I76" i="1" s="1"/>
  <c r="I489" i="12"/>
  <c r="I488" i="12" s="1"/>
  <c r="K489" i="12"/>
  <c r="O489" i="12"/>
  <c r="Q489" i="12"/>
  <c r="Q488" i="12" s="1"/>
  <c r="U489" i="12"/>
  <c r="U488" i="12" s="1"/>
  <c r="G493" i="12"/>
  <c r="M493" i="12" s="1"/>
  <c r="I493" i="12"/>
  <c r="K493" i="12"/>
  <c r="K488" i="12" s="1"/>
  <c r="O493" i="12"/>
  <c r="Q493" i="12"/>
  <c r="U493" i="12"/>
  <c r="G499" i="12"/>
  <c r="I77" i="1" s="1"/>
  <c r="G500" i="12"/>
  <c r="I500" i="12"/>
  <c r="K500" i="12"/>
  <c r="M500" i="12"/>
  <c r="O500" i="12"/>
  <c r="Q500" i="12"/>
  <c r="U500" i="12"/>
  <c r="G518" i="12"/>
  <c r="M518" i="12" s="1"/>
  <c r="I518" i="12"/>
  <c r="K518" i="12"/>
  <c r="O518" i="12"/>
  <c r="Q518" i="12"/>
  <c r="U518" i="12"/>
  <c r="G535" i="12"/>
  <c r="M535" i="12" s="1"/>
  <c r="I535" i="12"/>
  <c r="K535" i="12"/>
  <c r="O535" i="12"/>
  <c r="Q535" i="12"/>
  <c r="U535" i="12"/>
  <c r="G552" i="12"/>
  <c r="I552" i="12"/>
  <c r="K552" i="12"/>
  <c r="M552" i="12"/>
  <c r="O552" i="12"/>
  <c r="Q552" i="12"/>
  <c r="U552" i="12"/>
  <c r="G556" i="12"/>
  <c r="M556" i="12" s="1"/>
  <c r="I556" i="12"/>
  <c r="K556" i="12"/>
  <c r="O556" i="12"/>
  <c r="Q556" i="12"/>
  <c r="U556" i="12"/>
  <c r="G559" i="12"/>
  <c r="M559" i="12" s="1"/>
  <c r="I559" i="12"/>
  <c r="K559" i="12"/>
  <c r="O559" i="12"/>
  <c r="Q559" i="12"/>
  <c r="U559" i="12"/>
  <c r="G613" i="12"/>
  <c r="M613" i="12" s="1"/>
  <c r="I613" i="12"/>
  <c r="K613" i="12"/>
  <c r="O613" i="12"/>
  <c r="Q613" i="12"/>
  <c r="U613" i="12"/>
  <c r="G617" i="12"/>
  <c r="M617" i="12" s="1"/>
  <c r="I617" i="12"/>
  <c r="I499" i="12" s="1"/>
  <c r="K617" i="12"/>
  <c r="O617" i="12"/>
  <c r="Q617" i="12"/>
  <c r="U617" i="12"/>
  <c r="G619" i="12"/>
  <c r="I619" i="12"/>
  <c r="K619" i="12"/>
  <c r="M619" i="12"/>
  <c r="O619" i="12"/>
  <c r="Q619" i="12"/>
  <c r="U619" i="12"/>
  <c r="G621" i="12"/>
  <c r="M621" i="12" s="1"/>
  <c r="I621" i="12"/>
  <c r="K621" i="12"/>
  <c r="O621" i="12"/>
  <c r="Q621" i="12"/>
  <c r="U621" i="12"/>
  <c r="G624" i="12"/>
  <c r="M624" i="12" s="1"/>
  <c r="I624" i="12"/>
  <c r="K624" i="12"/>
  <c r="O624" i="12"/>
  <c r="Q624" i="12"/>
  <c r="U624" i="12"/>
  <c r="G626" i="12"/>
  <c r="I626" i="12"/>
  <c r="K626" i="12"/>
  <c r="M626" i="12"/>
  <c r="O626" i="12"/>
  <c r="Q626" i="12"/>
  <c r="U626" i="12"/>
  <c r="G628" i="12"/>
  <c r="M628" i="12" s="1"/>
  <c r="I628" i="12"/>
  <c r="K628" i="12"/>
  <c r="O628" i="12"/>
  <c r="Q628" i="12"/>
  <c r="U628" i="12"/>
  <c r="G632" i="12"/>
  <c r="M632" i="12" s="1"/>
  <c r="I632" i="12"/>
  <c r="K632" i="12"/>
  <c r="O632" i="12"/>
  <c r="Q632" i="12"/>
  <c r="U632" i="12"/>
  <c r="G639" i="12"/>
  <c r="M639" i="12" s="1"/>
  <c r="I639" i="12"/>
  <c r="K639" i="12"/>
  <c r="O639" i="12"/>
  <c r="Q639" i="12"/>
  <c r="U639" i="12"/>
  <c r="G646" i="12"/>
  <c r="M646" i="12" s="1"/>
  <c r="I646" i="12"/>
  <c r="K646" i="12"/>
  <c r="O646" i="12"/>
  <c r="Q646" i="12"/>
  <c r="U646" i="12"/>
  <c r="G648" i="12"/>
  <c r="I648" i="12"/>
  <c r="K648" i="12"/>
  <c r="M648" i="12"/>
  <c r="O648" i="12"/>
  <c r="Q648" i="12"/>
  <c r="U648" i="12"/>
  <c r="G652" i="12"/>
  <c r="M652" i="12" s="1"/>
  <c r="I652" i="12"/>
  <c r="K652" i="12"/>
  <c r="O652" i="12"/>
  <c r="Q652" i="12"/>
  <c r="U652" i="12"/>
  <c r="G653" i="12"/>
  <c r="M653" i="12" s="1"/>
  <c r="I653" i="12"/>
  <c r="K653" i="12"/>
  <c r="O653" i="12"/>
  <c r="Q653" i="12"/>
  <c r="U653" i="12"/>
  <c r="G654" i="12"/>
  <c r="I654" i="12"/>
  <c r="K654" i="12"/>
  <c r="M654" i="12"/>
  <c r="O654" i="12"/>
  <c r="Q654" i="12"/>
  <c r="U654" i="12"/>
  <c r="U655" i="12"/>
  <c r="G656" i="12"/>
  <c r="G655" i="12" s="1"/>
  <c r="I78" i="1" s="1"/>
  <c r="I19" i="1" s="1"/>
  <c r="I656" i="12"/>
  <c r="K656" i="12"/>
  <c r="O656" i="12"/>
  <c r="Q656" i="12"/>
  <c r="Q655" i="12" s="1"/>
  <c r="U656" i="12"/>
  <c r="G658" i="12"/>
  <c r="M658" i="12" s="1"/>
  <c r="I658" i="12"/>
  <c r="K658" i="12"/>
  <c r="K655" i="12" s="1"/>
  <c r="O658" i="12"/>
  <c r="O655" i="12" s="1"/>
  <c r="Q658" i="12"/>
  <c r="U658" i="12"/>
  <c r="G666" i="12"/>
  <c r="I79" i="1" s="1"/>
  <c r="I20" i="1" s="1"/>
  <c r="G667" i="12"/>
  <c r="I667" i="12"/>
  <c r="I666" i="12" s="1"/>
  <c r="K667" i="12"/>
  <c r="K666" i="12" s="1"/>
  <c r="M667" i="12"/>
  <c r="O667" i="12"/>
  <c r="Q667" i="12"/>
  <c r="U667" i="12"/>
  <c r="U666" i="12" s="1"/>
  <c r="G669" i="12"/>
  <c r="I669" i="12"/>
  <c r="K669" i="12"/>
  <c r="M669" i="12"/>
  <c r="O669" i="12"/>
  <c r="Q669" i="12"/>
  <c r="U669" i="12"/>
  <c r="G674" i="12"/>
  <c r="M674" i="12" s="1"/>
  <c r="I674" i="12"/>
  <c r="K674" i="12"/>
  <c r="O674" i="12"/>
  <c r="Q674" i="12"/>
  <c r="U674" i="12"/>
  <c r="G676" i="12"/>
  <c r="M676" i="12" s="1"/>
  <c r="I676" i="12"/>
  <c r="K676" i="12"/>
  <c r="O676" i="12"/>
  <c r="Q676" i="12"/>
  <c r="U676" i="12"/>
  <c r="AD679" i="12"/>
  <c r="F41" i="1" s="1"/>
  <c r="J28" i="1"/>
  <c r="J26" i="1"/>
  <c r="G38" i="1"/>
  <c r="F38" i="1"/>
  <c r="J23" i="1"/>
  <c r="J24" i="1"/>
  <c r="J25" i="1"/>
  <c r="J27" i="1"/>
  <c r="E24" i="1"/>
  <c r="E26" i="1"/>
  <c r="M99" i="12" l="1"/>
  <c r="O666" i="12"/>
  <c r="I452" i="12"/>
  <c r="G431" i="12"/>
  <c r="I71" i="1" s="1"/>
  <c r="U418" i="12"/>
  <c r="I363" i="12"/>
  <c r="I63" i="12"/>
  <c r="G8" i="12"/>
  <c r="Q8" i="12"/>
  <c r="Q666" i="12"/>
  <c r="M666" i="12"/>
  <c r="I655" i="12"/>
  <c r="O479" i="12"/>
  <c r="M466" i="12"/>
  <c r="G452" i="12"/>
  <c r="I72" i="1" s="1"/>
  <c r="K405" i="12"/>
  <c r="K363" i="12"/>
  <c r="G363" i="12"/>
  <c r="I65" i="1" s="1"/>
  <c r="I17" i="1" s="1"/>
  <c r="U345" i="12"/>
  <c r="M340" i="12"/>
  <c r="Q131" i="12"/>
  <c r="O131" i="12"/>
  <c r="G99" i="12"/>
  <c r="I54" i="1" s="1"/>
  <c r="G73" i="12"/>
  <c r="I53" i="1" s="1"/>
  <c r="U73" i="12"/>
  <c r="G63" i="12"/>
  <c r="I51" i="1" s="1"/>
  <c r="K50" i="12"/>
  <c r="U499" i="12"/>
  <c r="K466" i="12"/>
  <c r="U431" i="12"/>
  <c r="K131" i="12"/>
  <c r="K117" i="12"/>
  <c r="G117" i="12"/>
  <c r="I56" i="1" s="1"/>
  <c r="O73" i="12"/>
  <c r="Q50" i="12"/>
  <c r="O8" i="12"/>
  <c r="F39" i="1"/>
  <c r="U452" i="12"/>
  <c r="G418" i="12"/>
  <c r="I70" i="1" s="1"/>
  <c r="U363" i="12"/>
  <c r="O352" i="12"/>
  <c r="I131" i="12"/>
  <c r="O99" i="12"/>
  <c r="U63" i="12"/>
  <c r="M479" i="12"/>
  <c r="O499" i="12"/>
  <c r="O488" i="12"/>
  <c r="Q431" i="12"/>
  <c r="O431" i="12"/>
  <c r="G389" i="12"/>
  <c r="I66" i="1" s="1"/>
  <c r="Q363" i="12"/>
  <c r="Q352" i="12"/>
  <c r="G113" i="12"/>
  <c r="I55" i="1" s="1"/>
  <c r="K73" i="12"/>
  <c r="U50" i="12"/>
  <c r="F40" i="1"/>
  <c r="Q499" i="12"/>
  <c r="Q452" i="12"/>
  <c r="O452" i="12"/>
  <c r="K431" i="12"/>
  <c r="Q418" i="12"/>
  <c r="I405" i="12"/>
  <c r="O363" i="12"/>
  <c r="U313" i="12"/>
  <c r="U117" i="12"/>
  <c r="K99" i="12"/>
  <c r="Q73" i="12"/>
  <c r="I73" i="12"/>
  <c r="O63" i="12"/>
  <c r="I50" i="12"/>
  <c r="U8" i="12"/>
  <c r="K8" i="12"/>
  <c r="I8" i="12"/>
  <c r="AE679" i="12"/>
  <c r="K499" i="12"/>
  <c r="U479" i="12"/>
  <c r="Q466" i="12"/>
  <c r="K452" i="12"/>
  <c r="I431" i="12"/>
  <c r="O418" i="12"/>
  <c r="G405" i="12"/>
  <c r="I69" i="1" s="1"/>
  <c r="I352" i="12"/>
  <c r="Q340" i="12"/>
  <c r="Q313" i="12"/>
  <c r="U131" i="12"/>
  <c r="Q117" i="12"/>
  <c r="Q99" i="12"/>
  <c r="I99" i="12"/>
  <c r="Q63" i="12"/>
  <c r="O50" i="12"/>
  <c r="M131" i="12"/>
  <c r="M499" i="12"/>
  <c r="M352" i="12"/>
  <c r="G131" i="12"/>
  <c r="I58" i="1" s="1"/>
  <c r="M80" i="12"/>
  <c r="M73" i="12" s="1"/>
  <c r="M64" i="12"/>
  <c r="M63" i="12" s="1"/>
  <c r="M54" i="12"/>
  <c r="M50" i="12" s="1"/>
  <c r="M422" i="12"/>
  <c r="M418" i="12" s="1"/>
  <c r="M656" i="12"/>
  <c r="M655" i="12" s="1"/>
  <c r="M489" i="12"/>
  <c r="M488" i="12" s="1"/>
  <c r="M406" i="12"/>
  <c r="M405" i="12" s="1"/>
  <c r="M130" i="12"/>
  <c r="M129" i="12" s="1"/>
  <c r="M72" i="12"/>
  <c r="M71" i="12" s="1"/>
  <c r="M11" i="12"/>
  <c r="M8" i="12" s="1"/>
  <c r="M475" i="12"/>
  <c r="M474" i="12" s="1"/>
  <c r="M453" i="12"/>
  <c r="M452" i="12" s="1"/>
  <c r="M432" i="12"/>
  <c r="M431" i="12" s="1"/>
  <c r="M364" i="12"/>
  <c r="M363" i="12" s="1"/>
  <c r="M346" i="12"/>
  <c r="M345" i="12" s="1"/>
  <c r="M314" i="12"/>
  <c r="M313" i="12" s="1"/>
  <c r="M118" i="12"/>
  <c r="M117" i="12" s="1"/>
  <c r="G40" i="1" l="1"/>
  <c r="H40" i="1" s="1"/>
  <c r="I40" i="1" s="1"/>
  <c r="G39" i="1"/>
  <c r="G41" i="1"/>
  <c r="H41" i="1" s="1"/>
  <c r="I41" i="1" s="1"/>
  <c r="F42" i="1"/>
  <c r="G679" i="12"/>
  <c r="I49" i="1"/>
  <c r="I80" i="1" s="1"/>
  <c r="J79" i="1" s="1"/>
  <c r="J58" i="1"/>
  <c r="J74" i="1"/>
  <c r="J49" i="1"/>
  <c r="J57" i="1"/>
  <c r="J68" i="1"/>
  <c r="J78" i="1"/>
  <c r="J53" i="1"/>
  <c r="J56" i="1"/>
  <c r="J52" i="1" l="1"/>
  <c r="J69" i="1"/>
  <c r="I16" i="1"/>
  <c r="I21" i="1" s="1"/>
  <c r="J54" i="1"/>
  <c r="J70" i="1"/>
  <c r="J64" i="1"/>
  <c r="G23" i="1"/>
  <c r="A23" i="1" s="1"/>
  <c r="G42" i="1"/>
  <c r="G25" i="1" s="1"/>
  <c r="A25" i="1" s="1"/>
  <c r="I39" i="1"/>
  <c r="I42" i="1" s="1"/>
  <c r="J73" i="1"/>
  <c r="J75" i="1"/>
  <c r="J76" i="1"/>
  <c r="J60" i="1"/>
  <c r="J59" i="1"/>
  <c r="J71" i="1"/>
  <c r="J72" i="1"/>
  <c r="J55" i="1"/>
  <c r="J51" i="1"/>
  <c r="J80" i="1" s="1"/>
  <c r="J67" i="1"/>
  <c r="J63" i="1"/>
  <c r="J65" i="1"/>
  <c r="J66" i="1"/>
  <c r="J50" i="1"/>
  <c r="J77" i="1"/>
  <c r="J62" i="1"/>
  <c r="J61" i="1"/>
  <c r="H39" i="1"/>
  <c r="H42" i="1" s="1"/>
  <c r="J39" i="1" l="1"/>
  <c r="J42" i="1" s="1"/>
  <c r="J40" i="1"/>
  <c r="J41" i="1"/>
  <c r="A26" i="1"/>
  <c r="G26" i="1"/>
  <c r="G28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8FAADA95-CE86-47D2-91FF-F615EA9E65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<sst xmlns="http://schemas.openxmlformats.org/spreadsheetml/2006/main" count="2210" uniqueCount="792">
  <si>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</si>
  <si>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</si>
  <si>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</si>
  <si>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</si>
  <si>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</si>
  <si>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</si>
  <si>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</si>
  <si>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</si>
  <si>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</si>
  <si>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</si>
  <si>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</si>
  <si>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</si>
  <si>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</si>
  <si>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</si>
  <si>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</si>
  <si>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</si>
  <si>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</si>
  <si>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</si>
  <si>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</si>
  <si>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</si>
  <si>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</si>
  <si>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</si>
  <si>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</si>
  <si>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</si>
  <si>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</si>
  <si>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</si>
  <si>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</si>
  <si>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</si>
  <si>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</si>
  <si>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</si>
  <si>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</si>
  <si>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</si>
  <si>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</si>
  <si>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</si>
  <si>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</si>
  <si>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</si>
  <si>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</si>
  <si>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</si>
  <si>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</si>
  <si>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</si>
  <si>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</si>
  <si>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2021019</t>
  </si>
  <si>
    <t>Kladno - Švermov</t>
  </si>
  <si>
    <t>01</t>
  </si>
  <si>
    <t>Demolice stavby</t>
  </si>
  <si>
    <t>Objekt:</t>
  </si>
  <si>
    <t>Rozpočet:</t>
  </si>
  <si>
    <t>Domov Kladno Švermov - Vojtěcha Dundra 1488, Kladno - Švermov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</si>
  <si>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</si>
  <si>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</si>
  <si>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</si>
  <si>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</si>
  <si>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</si>
  <si>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</si>
  <si>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</si>
  <si>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</si>
  <si>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</si>
  <si>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5</t>
  </si>
  <si>
    <t>Komunikace</t>
  </si>
  <si>
    <t>811</t>
  </si>
  <si>
    <t>Přípojka splaškové kanalizace</t>
  </si>
  <si>
    <t>812</t>
  </si>
  <si>
    <t>Vodovodní přípojka</t>
  </si>
  <si>
    <t>813</t>
  </si>
  <si>
    <t>Přípojka plynu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</si>
  <si>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</si>
  <si>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</si>
  <si>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</si>
  <si>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</si>
  <si>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</si>
  <si>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</si>
  <si>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</si>
  <si>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</si>
  <si>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</si>
  <si>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</si>
  <si>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</si>
  <si>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</si>
  <si>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</si>
  <si>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</si>
  <si>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</si>
  <si>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</si>
  <si>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</si>
  <si>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</si>
  <si>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</si>
  <si>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</si>
  <si>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</si>
  <si>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</si>
  <si>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</si>
  <si>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</si>
  <si>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</si>
  <si>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</si>
  <si>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</si>
  <si>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</si>
  <si>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</si>
  <si>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</si>
  <si>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</si>
  <si>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</si>
  <si>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</si>
  <si>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</si>
  <si>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</si>
  <si>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</si>
  <si>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</si>
  <si>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</si>
  <si>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</si>
  <si>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</si>
  <si>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</si>
  <si>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</si>
  <si>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</si>
  <si>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</si>
  <si>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</si>
  <si>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</si>
  <si>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</si>
  <si>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</si>
  <si>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</si>
  <si>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</si>
  <si>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</si>
  <si>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</si>
  <si>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</si>
  <si>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</si>
  <si>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</si>
  <si>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</si>
  <si>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</si>
  <si>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</si>
  <si>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</si>
  <si>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</si>
  <si>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</si>
  <si>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</si>
  <si>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</si>
  <si>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</si>
  <si>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</si>
  <si>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</si>
  <si>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</si>
  <si>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</si>
  <si>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</si>
  <si>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</si>
  <si>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</si>
  <si>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</si>
  <si>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</si>
  <si>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</si>
  <si>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</si>
  <si>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111201501R00</t>
  </si>
  <si>
    <t>Spálení větví stromů o průměru nad 100 mm</t>
  </si>
  <si>
    <t>kus</t>
  </si>
  <si>
    <t>RTS 21/ I</t>
  </si>
  <si>
    <t>Práce</t>
  </si>
  <si>
    <t>POL1_</t>
  </si>
  <si>
    <t>Včetně nákladů na přihrnování větví, očištění spáleniště, uložení popela a zbytků na hromadu.</t>
  </si>
  <si>
    <t>POP</t>
  </si>
  <si>
    <t>111251111R00</t>
  </si>
  <si>
    <t>Drcení ořezaných větví průměru do 10 cm</t>
  </si>
  <si>
    <t>m3</t>
  </si>
  <si>
    <t>112101103R00</t>
  </si>
  <si>
    <t>Kácení stromů listnatých o průměru kmene 50-70 cm</t>
  </si>
  <si>
    <t>112101121R00</t>
  </si>
  <si>
    <t>Kácení stromů jehličnatých o průměru kmene 10-30cm</t>
  </si>
  <si>
    <t>112201101R00</t>
  </si>
  <si>
    <t>Odstranění pařezů pod úrovní, o průměru 10 - 30 cm</t>
  </si>
  <si>
    <t>112201104R00</t>
  </si>
  <si>
    <t>Odstranění pařezů pod úrovní, o průměru 190 cm</t>
  </si>
  <si>
    <t>113106231R00</t>
  </si>
  <si>
    <t>Rozebrání dlažeb ze zámkové dlažby v kamenivu</t>
  </si>
  <si>
    <t>m2</t>
  </si>
  <si>
    <t>stávající komunikace : 290,3</t>
  </si>
  <si>
    <t>VV</t>
  </si>
  <si>
    <t>Mezisoučet</t>
  </si>
  <si>
    <t>okapový chodní : 10,5*0,5*2</t>
  </si>
  <si>
    <t>113204111R00</t>
  </si>
  <si>
    <t>Vytrhání obrubníků zahradních</t>
  </si>
  <si>
    <t>m</t>
  </si>
  <si>
    <t>stávající chodníky : 51,5</t>
  </si>
  <si>
    <t>162301413R00</t>
  </si>
  <si>
    <t>Vod.přemístění kmenů listnatých, D 70cm  do 5000 m</t>
  </si>
  <si>
    <t>162301415R00</t>
  </si>
  <si>
    <t>Vod.přemístění kmenů jehlič., D 30cm  do 5000 m</t>
  </si>
  <si>
    <t>162301421R00</t>
  </si>
  <si>
    <t>Vodorovné přemístění pařezů  D 30 cm do 5000 m</t>
  </si>
  <si>
    <t>162301424R00</t>
  </si>
  <si>
    <t>Vodorovné přemístění pařezů  D 190 cm do 5000 m</t>
  </si>
  <si>
    <t>174101101R00</t>
  </si>
  <si>
    <t>Zásyp jam, rýh, šachet se zhutněním</t>
  </si>
  <si>
    <t>včetně strojního přemístění materiálu pro zásyp ze vzdálenosti do 10 m od okraje zásypu</t>
  </si>
  <si>
    <t xml:space="preserve">po základech : </t>
  </si>
  <si>
    <t xml:space="preserve">I.PP : </t>
  </si>
  <si>
    <t>(30,15+0,2)*0,8*0,8*2</t>
  </si>
  <si>
    <t>(4,35+2,9+4,35)*0,8*0,8*2</t>
  </si>
  <si>
    <t>4,4*0,8*0,8*3</t>
  </si>
  <si>
    <t>4,4*0,8*0,8*2</t>
  </si>
  <si>
    <t xml:space="preserve">I.NP : </t>
  </si>
  <si>
    <t>(4,35+6,2+11,95+6,2+4,35)*0,8*0,8</t>
  </si>
  <si>
    <t xml:space="preserve">jáma : </t>
  </si>
  <si>
    <t>30,35*10,5*(2,55+0,15-0,7)*0,5</t>
  </si>
  <si>
    <t>181301113R00</t>
  </si>
  <si>
    <t>Rozprostření ornice, rovina, tl.15-20 cm,nad 500m2</t>
  </si>
  <si>
    <t>1306+315</t>
  </si>
  <si>
    <t>182001132R00</t>
  </si>
  <si>
    <t>Plošná úprava terénu, nerovnosti do 20 cm svah 1:2</t>
  </si>
  <si>
    <t>182201101R00</t>
  </si>
  <si>
    <t>Svahování násypů</t>
  </si>
  <si>
    <t>zásyp jámy : 31*11</t>
  </si>
  <si>
    <t>10364200R</t>
  </si>
  <si>
    <t>Ornice pro pozemkové úpravy, vč. dopravy</t>
  </si>
  <si>
    <t>SPCM</t>
  </si>
  <si>
    <t>Specifikace</t>
  </si>
  <si>
    <t>POL3_</t>
  </si>
  <si>
    <t>(1306+315)*0,2</t>
  </si>
  <si>
    <t>59691019.AR</t>
  </si>
  <si>
    <t>Zemina vč. dopravy</t>
  </si>
  <si>
    <t>t</t>
  </si>
  <si>
    <t>407,603*1,67</t>
  </si>
  <si>
    <t>180402111R00</t>
  </si>
  <si>
    <t>Založení trávníku parkového výsevem v rovině</t>
  </si>
  <si>
    <t>183101114R00</t>
  </si>
  <si>
    <t>Hloub. jamek bez výměny půdy do 0,125 m3, sv.1:5</t>
  </si>
  <si>
    <t>184102111R00</t>
  </si>
  <si>
    <t>Výsadba dřevin s balem D do 20 cm, v rovině</t>
  </si>
  <si>
    <t>184202112R00</t>
  </si>
  <si>
    <t>Ukotvení dřeviny kůly D do 10 cm, dl. do 3 m</t>
  </si>
  <si>
    <t>8*3</t>
  </si>
  <si>
    <t>00572420R</t>
  </si>
  <si>
    <t>Směs travní parková</t>
  </si>
  <si>
    <t>kg</t>
  </si>
  <si>
    <t>1621*0,05</t>
  </si>
  <si>
    <t>026503314R</t>
  </si>
  <si>
    <t>Strom s balem - průměr kmene 16 cm</t>
  </si>
  <si>
    <t>Indiv</t>
  </si>
  <si>
    <t>60850016R</t>
  </si>
  <si>
    <t>Kůl vyvazovací impregnovaný 250 x 8 cm</t>
  </si>
  <si>
    <t>60850030R</t>
  </si>
  <si>
    <t>Příčka spojovací ke kůlům impregnovaná 50 x 8 cm</t>
  </si>
  <si>
    <t>67511020R</t>
  </si>
  <si>
    <t>Páska vázací jutová š = 12 mm  l = 3 m</t>
  </si>
  <si>
    <t>596215021R00</t>
  </si>
  <si>
    <t>Kladení zámkové dlažby tl. 6 cm do drtě tl. 4 cm</t>
  </si>
  <si>
    <t>917862111R00</t>
  </si>
  <si>
    <t>Osazení stojat. obrub.bet. s opěrou,lože z C 16/20</t>
  </si>
  <si>
    <t>odměřemo ze situace : 113</t>
  </si>
  <si>
    <t>59217421R</t>
  </si>
  <si>
    <t>Obrubník chodníkový 1000/100/250 přírodní</t>
  </si>
  <si>
    <t>113*1,01</t>
  </si>
  <si>
    <t>-0,13</t>
  </si>
  <si>
    <t>8.01</t>
  </si>
  <si>
    <t>Zaslepení stávající přípojky ve stávající šachtě</t>
  </si>
  <si>
    <t xml:space="preserve">ks    </t>
  </si>
  <si>
    <t>139601102R00</t>
  </si>
  <si>
    <t>Ruční výkop jam, rýh a šachet v hornině tř. 3</t>
  </si>
  <si>
    <t xml:space="preserve">pro novou šachtu : </t>
  </si>
  <si>
    <t>1,5*1,4*1,7</t>
  </si>
  <si>
    <t>175101201R00</t>
  </si>
  <si>
    <t>Obsyp objektu bez prohození sypaniny</t>
  </si>
  <si>
    <t>-1*0,9*1,5</t>
  </si>
  <si>
    <t>273321311R00</t>
  </si>
  <si>
    <t>Železobeton základových desek C 16/20</t>
  </si>
  <si>
    <t xml:space="preserve">pod novou šachtu : </t>
  </si>
  <si>
    <t>1,5*1,4*0,15</t>
  </si>
  <si>
    <t>273361921RT4</t>
  </si>
  <si>
    <t>Výztuž základových desek ze svařovaných sítí průměr drátu  6,0, oka 100/100 mm KH30</t>
  </si>
  <si>
    <t>1,5*1,4*0,0044*1,1</t>
  </si>
  <si>
    <t>893152111R00</t>
  </si>
  <si>
    <t>Montáž šachty vodoměrné a revizní plastové hranaté</t>
  </si>
  <si>
    <t>Včetně zřízení podkladního betonu v tl. 10 cm vyztuženého sítí 8/100/100.</t>
  </si>
  <si>
    <t>8.02</t>
  </si>
  <si>
    <t>Odpojení stávajícího objektu a přepojení do nové vodoměrné šachty vč. tlakové zkoušky</t>
  </si>
  <si>
    <t>- odpojení stávajícího objektu</t>
  </si>
  <si>
    <t>- přerušení potrubí v místě nové šachty</t>
  </si>
  <si>
    <t>- zaslepení v nové šachtě</t>
  </si>
  <si>
    <t>28697260R</t>
  </si>
  <si>
    <t>Šachta vodoměrná  H v. 1500 mm</t>
  </si>
  <si>
    <t>Celoplastová hranatá šachta bez žeber a výztuh - délka 1000 mm, šířka 900 mm</t>
  </si>
  <si>
    <t/>
  </si>
  <si>
    <t>Je tvořena vlastní nádrží šachty a vstupní šachtičkou 600 x 600 mm zakrytou plastovým pochůzným poklopem.</t>
  </si>
  <si>
    <t>Nádrž šachty je osazena plastovými stupadly a plastovými průchodkami pro napojení přívodu a odvodu vody.</t>
  </si>
  <si>
    <t>Materiál: směs polypropylenu (PP) a polyetylenu (PE)</t>
  </si>
  <si>
    <t>základ pod HUP : 1,9*0,6*1</t>
  </si>
  <si>
    <t>275313611R00</t>
  </si>
  <si>
    <t>Beton základových patek prostý C 16/20</t>
  </si>
  <si>
    <t>349121101RT5</t>
  </si>
  <si>
    <t xml:space="preserve">Montáž  plastové skříně plyn-HUP včetně dodávky skříně  </t>
  </si>
  <si>
    <t>- tyzovaná plastová plynoměrná skříň pro plynoměr a regulátor tlaku</t>
  </si>
  <si>
    <t>- podstavec 1810x550x350 mm</t>
  </si>
  <si>
    <t>8.03</t>
  </si>
  <si>
    <t>Odpojení stávajícího objektu a přepojení do nového pilířku HUP</t>
  </si>
  <si>
    <t>- zkrácení potrubí</t>
  </si>
  <si>
    <t>- napojení do nového pilířku HUP</t>
  </si>
  <si>
    <t>- potřebné armatury a potrubí</t>
  </si>
  <si>
    <t>- vč. ostatních souvisejících prací</t>
  </si>
  <si>
    <t>938909311R00</t>
  </si>
  <si>
    <t>Odstranění nánosu z povrchu živičného nebo beton.</t>
  </si>
  <si>
    <t>očištění komunikace od znečištění při výjezdu aut na komunikaci</t>
  </si>
  <si>
    <t>délka 60 m. šířka 4 m, 10x : 60*4*10</t>
  </si>
  <si>
    <t>941941031R00</t>
  </si>
  <si>
    <t>Montáž lešení leh.řad.s podlahami,š.do 1 m, H 10 m</t>
  </si>
  <si>
    <t>Včetně kotvení lešení.</t>
  </si>
  <si>
    <t>severní : 33*5</t>
  </si>
  <si>
    <t>jižní : 33*8</t>
  </si>
  <si>
    <t>východní : 13*7</t>
  </si>
  <si>
    <t>západní : 13*7</t>
  </si>
  <si>
    <t>941941191R00</t>
  </si>
  <si>
    <t>Příplatek za každý měsíc použití lešení k pol.1031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</si>
  <si>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</si>
  <si>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</si>
  <si>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</si>
  <si>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</si>
  <si>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</si>
  <si>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</si>
  <si>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</si>
  <si>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</si>
  <si>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95.01</t>
  </si>
  <si>
    <t>Dezinfekce, dezinsekce a deratizace objektu</t>
  </si>
  <si>
    <t>soubor</t>
  </si>
  <si>
    <t>961044111R00</t>
  </si>
  <si>
    <t>Bourání základů z betonu prostého</t>
  </si>
  <si>
    <t>4,4*0,8*2,575*2</t>
  </si>
  <si>
    <t>962032231R00</t>
  </si>
  <si>
    <t>Bourání zdiva z cihel pálených na MVC</t>
  </si>
  <si>
    <t xml:space="preserve">zdivo pod nepodsklepenou částí : </t>
  </si>
  <si>
    <t>(4,4+6,2)*0,9*0,45*2</t>
  </si>
  <si>
    <t>11,95*0,9*0,45</t>
  </si>
  <si>
    <t>962081141R00</t>
  </si>
  <si>
    <t>Bourání příček ze skleněných tvárnic tl. 15 cm</t>
  </si>
  <si>
    <t>okna luxfery : 1,15*2,9*2</t>
  </si>
  <si>
    <t>963016151R00</t>
  </si>
  <si>
    <t>DMTZ podhledu SDK, 2úrov.kříž.rošt,1xoplášť.12,5 mm</t>
  </si>
  <si>
    <t>I.NP : 259,12-11,22-11,22</t>
  </si>
  <si>
    <t>II.NP : 259,12</t>
  </si>
  <si>
    <t>963051113R00</t>
  </si>
  <si>
    <t>Bourání ŽB stropů deskových tl. nad 8 cm</t>
  </si>
  <si>
    <t xml:space="preserve">nad I.PP : </t>
  </si>
  <si>
    <t>(136,92-11,22+11,22)*0,325</t>
  </si>
  <si>
    <t xml:space="preserve">markýza : </t>
  </si>
  <si>
    <t>2*0,8*0,2*2</t>
  </si>
  <si>
    <t>963053935R00</t>
  </si>
  <si>
    <t>Bourání ŽB schod.ramen monolit. zazděných oboustr.</t>
  </si>
  <si>
    <t xml:space="preserve">I.PP - I.NP : </t>
  </si>
  <si>
    <t>1,1*0,3*10</t>
  </si>
  <si>
    <t>1,1*0,3*4</t>
  </si>
  <si>
    <t>2,2*1,4</t>
  </si>
  <si>
    <t>1,1*1,2</t>
  </si>
  <si>
    <t xml:space="preserve">I.NP - II.NP : </t>
  </si>
  <si>
    <t>1,05*0,3*19</t>
  </si>
  <si>
    <t>2,2*1,25</t>
  </si>
  <si>
    <t>965042241R00</t>
  </si>
  <si>
    <t>Bourání mazanin betonových tl. nad 10 cm, nad 4 m2</t>
  </si>
  <si>
    <t>5,75*4,4*2*0,15</t>
  </si>
  <si>
    <t>11,95*4,4*0,15</t>
  </si>
  <si>
    <t>136,92*0,15</t>
  </si>
  <si>
    <t>965081713R00</t>
  </si>
  <si>
    <t>Bourání dlažeb keramických tl.10 mm, nad 1 m2</t>
  </si>
  <si>
    <t>I.PP : 136,92-4,47-17,28-5,94</t>
  </si>
  <si>
    <t>968061125R00</t>
  </si>
  <si>
    <t>Vyvěšení dřevěných dveřních křídel pl. do 2 m2</t>
  </si>
  <si>
    <t>600 mm : 2</t>
  </si>
  <si>
    <t>700 mm : 8</t>
  </si>
  <si>
    <t>800 mm : 5</t>
  </si>
  <si>
    <t>600 mm : 6</t>
  </si>
  <si>
    <t>800 mm : 18</t>
  </si>
  <si>
    <t xml:space="preserve">II.NP : </t>
  </si>
  <si>
    <t>700 mm : 6</t>
  </si>
  <si>
    <t>968072455R00</t>
  </si>
  <si>
    <t>Vybourání kovových dveřních zárubní pl. do 2 m2</t>
  </si>
  <si>
    <t>600 mm : 0,6*2*2</t>
  </si>
  <si>
    <t>700 mm : 0,7*2*8</t>
  </si>
  <si>
    <t>800 mm : 0,8*2*5</t>
  </si>
  <si>
    <t>600 mm : 0,6*2*6</t>
  </si>
  <si>
    <t>800 mm : 0,8*2*18</t>
  </si>
  <si>
    <t>700 mm : 0,7*2*6</t>
  </si>
  <si>
    <t>968083001R00</t>
  </si>
  <si>
    <t>Vybourání plastových oken do 1 m2</t>
  </si>
  <si>
    <t>0,9*0,6*10</t>
  </si>
  <si>
    <t>0,6*0,6*2</t>
  </si>
  <si>
    <t>0,6*0,9*12</t>
  </si>
  <si>
    <t>968083003R00</t>
  </si>
  <si>
    <t>Vybourání plastových oken do 4 m2</t>
  </si>
  <si>
    <t>1,5*1,5*12</t>
  </si>
  <si>
    <t>968083011R00</t>
  </si>
  <si>
    <t>Vybourání plastových dveří prosklených pl. do 2 m2</t>
  </si>
  <si>
    <t>I.PP : 0,9*2,1*2</t>
  </si>
  <si>
    <t>968083012R00</t>
  </si>
  <si>
    <t>Vybourání plastových prosklených dveří pl.nad 2 m2</t>
  </si>
  <si>
    <t>I.NP : 1,1*2,05*2</t>
  </si>
  <si>
    <t>978041112R00</t>
  </si>
  <si>
    <t>Odstranění KZS EPS F tl. 120 mm s omítkou</t>
  </si>
  <si>
    <t xml:space="preserve">severní : </t>
  </si>
  <si>
    <t>30,51*(0,175+5,75+0,25)</t>
  </si>
  <si>
    <t>0,25*(0,175+5,75+0,25)*4</t>
  </si>
  <si>
    <t>-1,5*1,5*8</t>
  </si>
  <si>
    <t>-0,6*0,9*16</t>
  </si>
  <si>
    <t>-0,9*2*2</t>
  </si>
  <si>
    <t>-1,15*2,9*2</t>
  </si>
  <si>
    <t xml:space="preserve">jižní : </t>
  </si>
  <si>
    <t>30,51*(2,6-1,175-0,6+5,75+0,25)</t>
  </si>
  <si>
    <t>-1,5*1,5*16</t>
  </si>
  <si>
    <t>-0,6*0,9*8</t>
  </si>
  <si>
    <t xml:space="preserve">východní : </t>
  </si>
  <si>
    <t>10,51*(0,175+6,25)</t>
  </si>
  <si>
    <t>10,51*(6,95-6,25)*0,5</t>
  </si>
  <si>
    <t xml:space="preserve">západní : </t>
  </si>
  <si>
    <t>978059531R00</t>
  </si>
  <si>
    <t>Odsekání vnitřních obkladů stěn nad 2 m2</t>
  </si>
  <si>
    <t xml:space="preserve">003 : </t>
  </si>
  <si>
    <t>(3,05+3,15)*2*2</t>
  </si>
  <si>
    <t>-0,7*2</t>
  </si>
  <si>
    <t xml:space="preserve">009 : </t>
  </si>
  <si>
    <t>(1,4+1,05)*2*2</t>
  </si>
  <si>
    <t xml:space="preserve">012 : </t>
  </si>
  <si>
    <t>(1,4+1,35)*2*2</t>
  </si>
  <si>
    <t xml:space="preserve">011 : </t>
  </si>
  <si>
    <t>3,15*1,7</t>
  </si>
  <si>
    <t xml:space="preserve">104 : </t>
  </si>
  <si>
    <t>(1,55+1,5)*2*2</t>
  </si>
  <si>
    <t xml:space="preserve">109 : </t>
  </si>
  <si>
    <t>(1,5+1,5)*2*2</t>
  </si>
  <si>
    <t xml:space="preserve">110 : </t>
  </si>
  <si>
    <t>(0,9+1,5)*2*1,5</t>
  </si>
  <si>
    <t>-0,6*1,5</t>
  </si>
  <si>
    <t xml:space="preserve">113 : </t>
  </si>
  <si>
    <t xml:space="preserve">118 : </t>
  </si>
  <si>
    <t xml:space="preserve">125 : </t>
  </si>
  <si>
    <t xml:space="preserve">130 : </t>
  </si>
  <si>
    <t>(1,55+1,8)*2*2</t>
  </si>
  <si>
    <t xml:space="preserve">107 : </t>
  </si>
  <si>
    <t>2*1,35</t>
  </si>
  <si>
    <t xml:space="preserve">126 : </t>
  </si>
  <si>
    <t xml:space="preserve">204 : </t>
  </si>
  <si>
    <t xml:space="preserve">209 : </t>
  </si>
  <si>
    <t xml:space="preserve">210 : </t>
  </si>
  <si>
    <t xml:space="preserve">213 : </t>
  </si>
  <si>
    <t xml:space="preserve">224 : </t>
  </si>
  <si>
    <t xml:space="preserve">225 : </t>
  </si>
  <si>
    <t xml:space="preserve">230 : </t>
  </si>
  <si>
    <t xml:space="preserve">207 : </t>
  </si>
  <si>
    <t xml:space="preserve">226 : </t>
  </si>
  <si>
    <t>979054441R00</t>
  </si>
  <si>
    <t>Očištění vybour. dlaždic s výplní kamen. těženým</t>
  </si>
  <si>
    <t>96.01</t>
  </si>
  <si>
    <t>Vyklizení objektu, vč. naložení na dopravní prostředek vč. odvozu na skládku a poplatku</t>
  </si>
  <si>
    <t>- vystěhování objektu</t>
  </si>
  <si>
    <t>96.02</t>
  </si>
  <si>
    <t>Odpojení a demontáž velkokapacitní pračky vč. naložení a odvozu do 10 km</t>
  </si>
  <si>
    <t>08231320R</t>
  </si>
  <si>
    <t>Voda nečištěná</t>
  </si>
  <si>
    <t>pro kropení</t>
  </si>
  <si>
    <t>přepoklad 20 dní x 6m3 : 20*6</t>
  </si>
  <si>
    <t>101531019600R</t>
  </si>
  <si>
    <t xml:space="preserve">Automobil kropicí  </t>
  </si>
  <si>
    <t>Sh</t>
  </si>
  <si>
    <t>STROJ</t>
  </si>
  <si>
    <t>Stroj</t>
  </si>
  <si>
    <t>POL6_</t>
  </si>
  <si>
    <t>přepoklad 20 dní : 20*8</t>
  </si>
  <si>
    <t>180456000900R</t>
  </si>
  <si>
    <t>Montážní plošina na autopodvozku</t>
  </si>
  <si>
    <t>předpoklad : 20</t>
  </si>
  <si>
    <t>981011314R00</t>
  </si>
  <si>
    <t>Demolice budov, zdivo, podíl kce. do 25%,MVC, postupné rozebírání</t>
  </si>
  <si>
    <t>Položka je určena pro demolice budov postupným rozebíráním s mechanizací, výšky do 35 m, z cihel, kamene, smíšeného a hrázděného zdiva a z tvárnic na MV, MVC.</t>
  </si>
  <si>
    <t>Množství jednotek se určuje v m3 obestavěného prostoru</t>
  </si>
  <si>
    <t>30,15*(5,13+0,15)*2,2</t>
  </si>
  <si>
    <t>2,9*4,85*2*2,2</t>
  </si>
  <si>
    <t>30,15*10,15*2,66</t>
  </si>
  <si>
    <t>2,95*0,25*2*2,65</t>
  </si>
  <si>
    <t>30,15*10,15*2,81</t>
  </si>
  <si>
    <t>2,95*0,25*2*2,81</t>
  </si>
  <si>
    <t>981014716R00</t>
  </si>
  <si>
    <t>Demolice budov mechanizací, ŽB, konstr. do 35%</t>
  </si>
  <si>
    <t>Položka je určena pro demolice budov s použitím těžké mechanizace, výšky do 35 m, ze železobetonu včetně výplňového zdiva.</t>
  </si>
  <si>
    <t>Množství jednotek se určuje v m3 obestavěného prostoru ve smyslu</t>
  </si>
  <si>
    <t xml:space="preserve">konstrukce střechy - vazníky : </t>
  </si>
  <si>
    <t>(0,5+10,51+0,5)*30,51*0,25</t>
  </si>
  <si>
    <t>(0,5+10,51+0,5)*30,51*0,7*0,5</t>
  </si>
  <si>
    <t xml:space="preserve">strop nad I.NP : </t>
  </si>
  <si>
    <t>(259,12-11,22-11,22)*0,54</t>
  </si>
  <si>
    <t>712400831R00</t>
  </si>
  <si>
    <t>Odstranění živičné krytiny střech do 30° 1vrstvé</t>
  </si>
  <si>
    <t xml:space="preserve">podkladní vrstva : </t>
  </si>
  <si>
    <t>(0,3+30,51+0,3)*5,77*2</t>
  </si>
  <si>
    <t>713101121R00</t>
  </si>
  <si>
    <t>Odstr.tep.izol.stropů,volně,minerál tl.do 100 mm</t>
  </si>
  <si>
    <t>nad I.NP : 259,12-11,22-11,22</t>
  </si>
  <si>
    <t>713101122R00</t>
  </si>
  <si>
    <t>Odstr.tep.izol. stropů,volně,minerál tl.100-200 mm</t>
  </si>
  <si>
    <t>nad II.NP : 259,12</t>
  </si>
  <si>
    <t>721171808R00</t>
  </si>
  <si>
    <t>Demontáž potrubí z PVC do D 114 mm</t>
  </si>
  <si>
    <t>I.PP : 30</t>
  </si>
  <si>
    <t>I.NP : 30</t>
  </si>
  <si>
    <t>II.NP : 30</t>
  </si>
  <si>
    <t>721171809R00</t>
  </si>
  <si>
    <t>Demontáž potrubí z PVC do D 160 mm</t>
  </si>
  <si>
    <t>I.PP : 25</t>
  </si>
  <si>
    <t>722130801R00</t>
  </si>
  <si>
    <t>Demontáž potrubí ocelových závitových DN 25</t>
  </si>
  <si>
    <t>I.PP : 60</t>
  </si>
  <si>
    <t>I.NP : 70</t>
  </si>
  <si>
    <t>II.NP : 50</t>
  </si>
  <si>
    <t>722254110R00</t>
  </si>
  <si>
    <t>Demontáž hydrantových skříní</t>
  </si>
  <si>
    <t>I.PP : 2</t>
  </si>
  <si>
    <t>I.NP : 4</t>
  </si>
  <si>
    <t>II.NP : 4</t>
  </si>
  <si>
    <t>723120804R00</t>
  </si>
  <si>
    <t>Demontáž potrubí svařovaného závitového do DN 25</t>
  </si>
  <si>
    <t>725110814R00</t>
  </si>
  <si>
    <t>Demontáž klozetů kombinovaných</t>
  </si>
  <si>
    <t>I.PP : 1</t>
  </si>
  <si>
    <t>I.NP : 6</t>
  </si>
  <si>
    <t>II.NP : 6</t>
  </si>
  <si>
    <t>725210821R00</t>
  </si>
  <si>
    <t>Demontáž umyvadel bez výtokových armatur</t>
  </si>
  <si>
    <t>I.PP : 3</t>
  </si>
  <si>
    <t>725220841R00</t>
  </si>
  <si>
    <t>Demontáž ocelové vany</t>
  </si>
  <si>
    <t>725240811R00</t>
  </si>
  <si>
    <t>Demontáž sprchových kabin bez výtokových armatur</t>
  </si>
  <si>
    <t>725310823R00</t>
  </si>
  <si>
    <t>Demontáž dřezů 1dílných v kuchyňské sestavě</t>
  </si>
  <si>
    <t>I.NP : 2</t>
  </si>
  <si>
    <t>II.NP : 2</t>
  </si>
  <si>
    <t>725810811R00</t>
  </si>
  <si>
    <t>Demontáž ventilu výtokového nástěnného</t>
  </si>
  <si>
    <t>pračka : 6+6</t>
  </si>
  <si>
    <t>WC : 1+6+6</t>
  </si>
  <si>
    <t>725820801R00</t>
  </si>
  <si>
    <t>Demontáž baterie do G 3/4</t>
  </si>
  <si>
    <t>umyvadlo : 3+6+6</t>
  </si>
  <si>
    <t>dřez : 1+2+3</t>
  </si>
  <si>
    <t>vana : 6+6</t>
  </si>
  <si>
    <t>725840850R00</t>
  </si>
  <si>
    <t>Demontáž baterie sprchových G 3/4x1</t>
  </si>
  <si>
    <t>731200825R00</t>
  </si>
  <si>
    <t>Demontáž kotle ocel.,kapal./plyn, do 40 kW</t>
  </si>
  <si>
    <t>732320812R00</t>
  </si>
  <si>
    <t>Odpojení nádrží od rozvodů potrubí, do 100 l - expanzní nadoba</t>
  </si>
  <si>
    <t>expanzní nádoba : 1</t>
  </si>
  <si>
    <t>733110806R00</t>
  </si>
  <si>
    <t>Demontáž potrubí ocelového závitového do DN 15-32</t>
  </si>
  <si>
    <t>60</t>
  </si>
  <si>
    <t>5*10</t>
  </si>
  <si>
    <t>120</t>
  </si>
  <si>
    <t>24*2</t>
  </si>
  <si>
    <t>735111810R00</t>
  </si>
  <si>
    <t>Demontáž těles otopných litinových článkových</t>
  </si>
  <si>
    <t>I.PP : 0,16*0,6*18*5</t>
  </si>
  <si>
    <t>I.NP : 0,16*0,6*18*8</t>
  </si>
  <si>
    <t>II.NP : 0,16*0,6*18*8</t>
  </si>
  <si>
    <t>735121810R00</t>
  </si>
  <si>
    <t>Demontáž otopných těles ocelových článkových</t>
  </si>
  <si>
    <t>I.PP : 0</t>
  </si>
  <si>
    <t>I.NP : 0,16*0,6*18*4</t>
  </si>
  <si>
    <t>II.NP : 0,16*0,6*18*4</t>
  </si>
  <si>
    <t>735151821R00</t>
  </si>
  <si>
    <t>Demontáž otopných těles panelových 2řadých,1500 mm</t>
  </si>
  <si>
    <t>I.NP : 12</t>
  </si>
  <si>
    <t>II.NP : 12</t>
  </si>
  <si>
    <t>762341811R00</t>
  </si>
  <si>
    <t>Demontáž bednění střech rovných z prken hrubých</t>
  </si>
  <si>
    <t xml:space="preserve">střecha : </t>
  </si>
  <si>
    <t>762841812R00</t>
  </si>
  <si>
    <t>Demontáž podbití stropů s omítkou</t>
  </si>
  <si>
    <t>- heraklit s omítkou</t>
  </si>
  <si>
    <t>762900030RA0</t>
  </si>
  <si>
    <t>Demontáž dřevěného krovu</t>
  </si>
  <si>
    <t>Součtová</t>
  </si>
  <si>
    <t>- demontáž podkladního roštu - krovu na betonových vaznících</t>
  </si>
  <si>
    <t>766421822R00</t>
  </si>
  <si>
    <t>Demontáž podkladových roštů obložení podhledů</t>
  </si>
  <si>
    <t>764311822R00</t>
  </si>
  <si>
    <t>Demont. krytiny, tabule 2 x 1 m, nad 25 m2, do 30°</t>
  </si>
  <si>
    <t>764323820R00</t>
  </si>
  <si>
    <t>Demont. oplech. okapů, - okapnice, rš 250 mm</t>
  </si>
  <si>
    <t>(0,3+30,51+0,3)*2</t>
  </si>
  <si>
    <t>764352810R00</t>
  </si>
  <si>
    <t>Demontáž žlabů půlkruh. rovných, rš 330 mm, do 30°</t>
  </si>
  <si>
    <t>764391820R00</t>
  </si>
  <si>
    <t>Demontáž závětrné lišty, rš 250 a 330 mm, do 30°</t>
  </si>
  <si>
    <t>5,77*4</t>
  </si>
  <si>
    <t>764393830R00</t>
  </si>
  <si>
    <t>Demontáž hřebene střechy, rš do 400 mm, do 30°</t>
  </si>
  <si>
    <t>(0,3+30,51+0,3)</t>
  </si>
  <si>
    <t>764410850R00</t>
  </si>
  <si>
    <t>Demontáž oplechování parapetů,rš od 100 do 330 mm</t>
  </si>
  <si>
    <t xml:space="preserve">I. a II. NP : </t>
  </si>
  <si>
    <t>1,5*(8+16)</t>
  </si>
  <si>
    <t>0,6*(16+8)</t>
  </si>
  <si>
    <t>0,9*10</t>
  </si>
  <si>
    <t>0,6*2</t>
  </si>
  <si>
    <t>764454802R00</t>
  </si>
  <si>
    <t>Demontáž odpadních trub kruhových,D 120 mm</t>
  </si>
  <si>
    <t>9,5*2</t>
  </si>
  <si>
    <t>7,5*2</t>
  </si>
  <si>
    <t>766421821R00</t>
  </si>
  <si>
    <t>Demontáž obložení stropů palubkami</t>
  </si>
  <si>
    <t xml:space="preserve">podhledy střecha : </t>
  </si>
  <si>
    <t>30,51*(0,5+0,5)*2</t>
  </si>
  <si>
    <t>5,77*(0,3+0,2)*4</t>
  </si>
  <si>
    <t>766812840R00</t>
  </si>
  <si>
    <t>Demontáž kuchyňských linek do 2,1 m</t>
  </si>
  <si>
    <t>766825811R00</t>
  </si>
  <si>
    <t>Demontáž vestavěných skříní 1křídlových</t>
  </si>
  <si>
    <t>767996801R00</t>
  </si>
  <si>
    <t>Demontáž atypických ocelových konstr. do 50 kg</t>
  </si>
  <si>
    <t>stávající komín předpoklad 16,6 kg/m´ : (0,7+6,95+1,5)*16,6</t>
  </si>
  <si>
    <t>stávající žebřík předpoklad 15 kg/m´ : (1,2+6,95+1,5)*15</t>
  </si>
  <si>
    <t>dem. zábradlí předpoklad 10 kg/m´ : 3*2*2*10</t>
  </si>
  <si>
    <t>dem. ocelových táhel předpoklad : 225</t>
  </si>
  <si>
    <t>ostatní prvky (atény, madla, plůtky a pod.) : 150</t>
  </si>
  <si>
    <t>767.01</t>
  </si>
  <si>
    <t>Demontáž schodolezu vč. naložení a odvozu do 10 km</t>
  </si>
  <si>
    <t>776511820R00</t>
  </si>
  <si>
    <t>Odstranění PVC a koberců lepených s podložkou</t>
  </si>
  <si>
    <t>I.PP : 4,47+17,28+5,94</t>
  </si>
  <si>
    <t>I.NP : 259,12</t>
  </si>
  <si>
    <t>21.01</t>
  </si>
  <si>
    <t>Demontáž viditelných rozvodů elektro vč. likvidace</t>
  </si>
  <si>
    <t>21.02</t>
  </si>
  <si>
    <t>Odpojení stávajícího objektu a přepojení do nového pilířku</t>
  </si>
  <si>
    <t>- přerušení stávajícího vedení</t>
  </si>
  <si>
    <t>- napojení (ukončení) stávajícího vedení v pilířku</t>
  </si>
  <si>
    <t>- všechny potřebné práce související s přepojením</t>
  </si>
  <si>
    <t>21.03</t>
  </si>
  <si>
    <t>Odpojení přípojky CETIM vč. zaslepení</t>
  </si>
  <si>
    <t>21119</t>
  </si>
  <si>
    <t>Pilíř polypropylenový elektro  vč. základu</t>
  </si>
  <si>
    <t>650801113R00</t>
  </si>
  <si>
    <t>Demontáž svítidla</t>
  </si>
  <si>
    <t>I.PP : 28</t>
  </si>
  <si>
    <t>I.NP : (6+8+8)*2</t>
  </si>
  <si>
    <t>II.NP : (6+8+8)*2</t>
  </si>
  <si>
    <t>650811112R00</t>
  </si>
  <si>
    <t>Demontáž vodiče svodového do D 10 mm vč. podpěr</t>
  </si>
  <si>
    <t xml:space="preserve">hřeben : </t>
  </si>
  <si>
    <t xml:space="preserve">svody : </t>
  </si>
  <si>
    <t>979951112R00</t>
  </si>
  <si>
    <t xml:space="preserve">Výkup kovů - železný šrot </t>
  </si>
  <si>
    <t>Pro vyjádření výnosu ve prospěch zhotovitele je nutné jednotkovou cenu uvést se záporným znaménkem. (Získaná částka ponižuje náklad stavby.)</t>
  </si>
  <si>
    <t>potrubí voda : 180*0,00213</t>
  </si>
  <si>
    <t>potrubí plyn : 25*0,0215</t>
  </si>
  <si>
    <t>potrubí ÚT : 446*0,0032</t>
  </si>
  <si>
    <t>tělesa panelová : 24*0,02493</t>
  </si>
  <si>
    <t>tělesa litinová : 36,288*0,0238</t>
  </si>
  <si>
    <t>tělesa plechová : 13,824*0,01057</t>
  </si>
  <si>
    <t>kotel : 1*0,30625</t>
  </si>
  <si>
    <t xml:space="preserve">plech : </t>
  </si>
  <si>
    <t>359,0094*0,00732</t>
  </si>
  <si>
    <t>62,22*0,00336</t>
  </si>
  <si>
    <t>60,6*0,00135</t>
  </si>
  <si>
    <t>34*0,00285</t>
  </si>
  <si>
    <t>62,22*0,00269</t>
  </si>
  <si>
    <t>23,08*0,00192</t>
  </si>
  <si>
    <t>31,11*0,00197</t>
  </si>
  <si>
    <t>ocelové prvky : 791,64*0,001</t>
  </si>
  <si>
    <t>979096205R00</t>
  </si>
  <si>
    <t>Plnění mobilní drticí jednotky stavební sutí</t>
  </si>
  <si>
    <t>S vodorovným přemístěním do 20 m.</t>
  </si>
  <si>
    <t>základy : 101,424*2</t>
  </si>
  <si>
    <t>mazanina : 36,015*2,2</t>
  </si>
  <si>
    <t>cihla : 13,42575*1,8</t>
  </si>
  <si>
    <t>demolice - cihla, tvárnice : 2094,10498*0,45</t>
  </si>
  <si>
    <t>strop : 45,139*2,4</t>
  </si>
  <si>
    <t>schody : 20,505*0,36</t>
  </si>
  <si>
    <t>demolice - krov : 338,50926*0,78</t>
  </si>
  <si>
    <t>dlažba : 109,23*0,02</t>
  </si>
  <si>
    <t>obklady : 195,255*0,068</t>
  </si>
  <si>
    <t>obrubník : 51,5*0,125</t>
  </si>
  <si>
    <t>979096211R00</t>
  </si>
  <si>
    <t>Drcení stavební suti mobilní drticí jednotkou</t>
  </si>
  <si>
    <t>Včetně dovozu a odvozu drticí jednotky.</t>
  </si>
  <si>
    <t>979990103R00</t>
  </si>
  <si>
    <t>Poplatek za skládku suti - beton do 30x30 cm</t>
  </si>
  <si>
    <t>979990105R00</t>
  </si>
  <si>
    <t>Poplatek za skládku suti-cihel.výrobky do 30x30 cm</t>
  </si>
  <si>
    <t>979990107R00</t>
  </si>
  <si>
    <t>Poplatek za skládku suti - směsný odpad</t>
  </si>
  <si>
    <t>celkem : 1730,2874</t>
  </si>
  <si>
    <t>drcení : -1650,24665</t>
  </si>
  <si>
    <t>luxfery : -6,67*0,082</t>
  </si>
  <si>
    <t>SDRK : -495,8*0,01235</t>
  </si>
  <si>
    <t>asfaltové pásy : -359,0094*0,006</t>
  </si>
  <si>
    <t>KZS : -467,9855*0,01329</t>
  </si>
  <si>
    <t xml:space="preserve">izolace MV : </t>
  </si>
  <si>
    <t>-236,68*0,004</t>
  </si>
  <si>
    <t>-259,12*0,008</t>
  </si>
  <si>
    <t xml:space="preserve">dřevo : </t>
  </si>
  <si>
    <t>bednění : -359,0094*0,015</t>
  </si>
  <si>
    <t>podbití rošt : -259,12*0,008</t>
  </si>
  <si>
    <t>krov : -359,0094*0,03924</t>
  </si>
  <si>
    <t>palubky : -72,56*0,01098</t>
  </si>
  <si>
    <t>palubky rošt : -72,56*0,008</t>
  </si>
  <si>
    <t xml:space="preserve">okna : </t>
  </si>
  <si>
    <t>-19,08*0,01</t>
  </si>
  <si>
    <t>-54*0,04</t>
  </si>
  <si>
    <t xml:space="preserve">dveře : </t>
  </si>
  <si>
    <t>-3,78*0,034</t>
  </si>
  <si>
    <t>-4,51*0,0412</t>
  </si>
  <si>
    <t>PVC : -545,93*0,001</t>
  </si>
  <si>
    <t xml:space="preserve">kanalizace : </t>
  </si>
  <si>
    <t>-90*0,00198</t>
  </si>
  <si>
    <t>-25*0,00263</t>
  </si>
  <si>
    <t>potrubí voda : -180*0,00213</t>
  </si>
  <si>
    <t>potrubí plyn : -25*0,0215</t>
  </si>
  <si>
    <t>potrubí ÚT : -446*0,0032</t>
  </si>
  <si>
    <t>kotel : -1*0,30625</t>
  </si>
  <si>
    <t>tělesa panelová : -24*0,02493</t>
  </si>
  <si>
    <t>tělesa litinová : -36,288*0,0238</t>
  </si>
  <si>
    <t>tělesa plechová : -13,824*0,01057</t>
  </si>
  <si>
    <t>-359,0094*0,00732</t>
  </si>
  <si>
    <t>-62,22*0,00336</t>
  </si>
  <si>
    <t>-60,6*0,00135</t>
  </si>
  <si>
    <t>-34*0,00285</t>
  </si>
  <si>
    <t>-62,22*0,00269</t>
  </si>
  <si>
    <t>-23,08*0,00192</t>
  </si>
  <si>
    <t>-31,11*0,00197</t>
  </si>
  <si>
    <t>ocelové prvky : -791,64*0,001</t>
  </si>
  <si>
    <t>979990108R00</t>
  </si>
  <si>
    <t>Poplatek za skládku suti - železobeton</t>
  </si>
  <si>
    <t>979990109R00</t>
  </si>
  <si>
    <t>Poplatek za skládku suti - skleněné tvárnice</t>
  </si>
  <si>
    <t>luxfery : 6,67*0,082</t>
  </si>
  <si>
    <t>979990110R00</t>
  </si>
  <si>
    <t>Poplatek za skládku suti - sádrokartonové desky</t>
  </si>
  <si>
    <t>SDRK : 495,8*0,01235</t>
  </si>
  <si>
    <t>979990111R00</t>
  </si>
  <si>
    <t>Poplatek za skládku suti - stavební keramika</t>
  </si>
  <si>
    <t>979990121R00</t>
  </si>
  <si>
    <t>Poplatek za skládku suti - asfaltové pásy - nebezpečný odpad</t>
  </si>
  <si>
    <t>asfaltové pásy : 359,0094*0,006</t>
  </si>
  <si>
    <t>979990141R00</t>
  </si>
  <si>
    <t>Poplatek za skládku suti - polystyren+omítka</t>
  </si>
  <si>
    <t>KZS : 467,9855*0,01329</t>
  </si>
  <si>
    <t>979990144R00</t>
  </si>
  <si>
    <t>Poplatek za skládku suti - minerální vata</t>
  </si>
  <si>
    <t>236,68*0,004</t>
  </si>
  <si>
    <t>259,12*0,008</t>
  </si>
  <si>
    <t>979990161R00</t>
  </si>
  <si>
    <t>Poplatek za skládku suti - dřevo</t>
  </si>
  <si>
    <t>bednění : 359,0094*0,015</t>
  </si>
  <si>
    <t>podbití rošt : 259,12*0,008</t>
  </si>
  <si>
    <t>krov : 359,0094*0,03924</t>
  </si>
  <si>
    <t>palubky : 72,56*0,01098</t>
  </si>
  <si>
    <t>palubky rošt : 72,56*0,008</t>
  </si>
  <si>
    <t>979990163R00</t>
  </si>
  <si>
    <t>Poplatek za skládku suti - plast+sklo</t>
  </si>
  <si>
    <t>19,08*0,01</t>
  </si>
  <si>
    <t>54*0,04</t>
  </si>
  <si>
    <t>3,78*0,034</t>
  </si>
  <si>
    <t>4,51*0,0412</t>
  </si>
  <si>
    <t>979990181R00</t>
  </si>
  <si>
    <t>Poplatek za skládku suti - PVC podlahová krytina</t>
  </si>
  <si>
    <t>PVC : 545,93*0,001</t>
  </si>
  <si>
    <t>979990191R00</t>
  </si>
  <si>
    <t>Poplatek za skládku suti - plastové výrobky</t>
  </si>
  <si>
    <t>90*0,00198</t>
  </si>
  <si>
    <t>25*0,00263</t>
  </si>
  <si>
    <t>979094211R00</t>
  </si>
  <si>
    <t>Nakládání nebo překládání vybourané suti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</si>
  <si>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</si>
  <si>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</si>
  <si>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</si>
  <si>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</si>
  <si>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</si>
  <si>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</si>
  <si>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</si>
  <si>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</si>
  <si>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</si>
  <si>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</si>
  <si>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</si>
  <si>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</si>
  <si>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</si>
  <si>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</si>
  <si>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</si>
  <si>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- oplpcení, ohrazení staveniště proti vstupu nepovolaných osob</t>
  </si>
  <si>
    <t>- mobilní buňky</t>
  </si>
  <si>
    <t>- mobilní WC</t>
  </si>
  <si>
    <t>- zřízení napojovacích bodů energií vč. měření</t>
  </si>
  <si>
    <t>- provizorní lávky při výkopu kolem objektu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</si>
  <si>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</si>
  <si>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</si>
  <si>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</si>
  <si>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</si>
  <si>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</si>
  <si>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</si>
  <si>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revize plynu</t>
  </si>
  <si>
    <t>- revize elektro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</si>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</sst>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7" t="s">
        <v>24</v>
      </c>
      <c r="C2" s="78"/>
      <c r="D2" s="79" t="s">
        <v>41</v>
      </c>
      <c r="E2" s="238" t="s">
        <v>47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">
      <c r="A4" s="76">
        <v>2679</v>
      </c>
      <c r="B4" s="82" t="s">
        <v>46</v>
      </c>
      <c r="C4" s="83"/>
      <c r="D4" s="84" t="s">
        <v>41</v>
      </c>
      <c r="E4" s="221" t="s">
        <v>42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5"/>
      <c r="E11" s="245"/>
      <c r="F11" s="245"/>
      <c r="G11" s="24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SUMIF(F49:F79,A16,I49:I79)+SUMIF(F49:F79,"PSU",I49:I79)</f>
        <v>0</v>
      </c>
      <c r="J16" s="21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SUMIF(F49:F79,A17,I49:I79)</f>
        <v>0</v>
      </c>
      <c r="J17" s="21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SUMIF(F49:F79,A18,I49:I79)</f>
        <v>0</v>
      </c>
      <c r="J18" s="211"/>
    </row>
    <row r="19" spans="1:10" ht="23.25" customHeight="1" x14ac:dyDescent="0.2">
      <c r="A19" s="139" t="s">
        <v>112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SUMIF(F49:F79,A19,I49:I79)</f>
        <v>0</v>
      </c>
      <c r="J19" s="211"/>
    </row>
    <row r="20" spans="1:10" ht="23.25" customHeight="1" x14ac:dyDescent="0.2">
      <c r="A20" s="139" t="s">
        <v>113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SUMIF(F49:F79,A20,I49:I79)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4">
        <f>A27</f>
        <v>0</v>
      </c>
      <c r="H29" s="214"/>
      <c r="I29" s="214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199"/>
      <c r="D39" s="199"/>
      <c r="E39" s="199"/>
      <c r="F39" s="100">
        <f>'01 2021019 Pol'!AD679</f>
        <v>0</v>
      </c>
      <c r="G39" s="101">
        <f>'01 2021019 Pol'!AE679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00" t="s">
        <v>44</v>
      </c>
      <c r="D40" s="200"/>
      <c r="E40" s="200"/>
      <c r="F40" s="105">
        <f>'01 2021019 Pol'!AD679</f>
        <v>0</v>
      </c>
      <c r="G40" s="106">
        <f>'01 2021019 Pol'!AE679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199" t="s">
        <v>42</v>
      </c>
      <c r="D41" s="199"/>
      <c r="E41" s="199"/>
      <c r="F41" s="109">
        <f>'01 2021019 Pol'!AD679</f>
        <v>0</v>
      </c>
      <c r="G41" s="102">
        <f>'01 2021019 Pol'!AE679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01" t="s">
        <v>49</v>
      </c>
      <c r="C42" s="202"/>
      <c r="D42" s="202"/>
      <c r="E42" s="203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197" t="s">
        <v>54</v>
      </c>
      <c r="D49" s="198"/>
      <c r="E49" s="198"/>
      <c r="F49" s="135" t="s">
        <v>26</v>
      </c>
      <c r="G49" s="136"/>
      <c r="H49" s="136"/>
      <c r="I49" s="136">
        <f>'01 2021019 Pol'!G8</f>
        <v>0</v>
      </c>
      <c r="J49" s="133" t="str">
        <f>IF(I80=0,"",I49/I80*100)</f>
        <v/>
      </c>
    </row>
    <row r="50" spans="1:10" ht="36.75" customHeight="1" x14ac:dyDescent="0.2">
      <c r="A50" s="124"/>
      <c r="B50" s="129" t="s">
        <v>55</v>
      </c>
      <c r="C50" s="197" t="s">
        <v>56</v>
      </c>
      <c r="D50" s="198"/>
      <c r="E50" s="198"/>
      <c r="F50" s="135" t="s">
        <v>26</v>
      </c>
      <c r="G50" s="136"/>
      <c r="H50" s="136"/>
      <c r="I50" s="136">
        <f>'01 2021019 Pol'!G50</f>
        <v>0</v>
      </c>
      <c r="J50" s="133" t="str">
        <f>IF(I80=0,"",I50/I80*100)</f>
        <v/>
      </c>
    </row>
    <row r="51" spans="1:10" ht="36.75" customHeight="1" x14ac:dyDescent="0.2">
      <c r="A51" s="124"/>
      <c r="B51" s="129" t="s">
        <v>57</v>
      </c>
      <c r="C51" s="197" t="s">
        <v>58</v>
      </c>
      <c r="D51" s="198"/>
      <c r="E51" s="198"/>
      <c r="F51" s="135" t="s">
        <v>26</v>
      </c>
      <c r="G51" s="136"/>
      <c r="H51" s="136"/>
      <c r="I51" s="136">
        <f>'01 2021019 Pol'!G63</f>
        <v>0</v>
      </c>
      <c r="J51" s="133" t="str">
        <f>IF(I80=0,"",I51/I80*100)</f>
        <v/>
      </c>
    </row>
    <row r="52" spans="1:10" ht="36.75" customHeight="1" x14ac:dyDescent="0.2">
      <c r="A52" s="124"/>
      <c r="B52" s="129" t="s">
        <v>59</v>
      </c>
      <c r="C52" s="197" t="s">
        <v>60</v>
      </c>
      <c r="D52" s="198"/>
      <c r="E52" s="198"/>
      <c r="F52" s="135" t="s">
        <v>26</v>
      </c>
      <c r="G52" s="136"/>
      <c r="H52" s="136"/>
      <c r="I52" s="136">
        <f>'01 2021019 Pol'!G71</f>
        <v>0</v>
      </c>
      <c r="J52" s="133" t="str">
        <f>IF(I80=0,"",I52/I80*100)</f>
        <v/>
      </c>
    </row>
    <row r="53" spans="1:10" ht="36.75" customHeight="1" x14ac:dyDescent="0.2">
      <c r="A53" s="124"/>
      <c r="B53" s="129" t="s">
        <v>61</v>
      </c>
      <c r="C53" s="197" t="s">
        <v>62</v>
      </c>
      <c r="D53" s="198"/>
      <c r="E53" s="198"/>
      <c r="F53" s="135" t="s">
        <v>26</v>
      </c>
      <c r="G53" s="136"/>
      <c r="H53" s="136"/>
      <c r="I53" s="136">
        <f>'01 2021019 Pol'!G73</f>
        <v>0</v>
      </c>
      <c r="J53" s="133" t="str">
        <f>IF(I80=0,"",I53/I80*100)</f>
        <v/>
      </c>
    </row>
    <row r="54" spans="1:10" ht="36.75" customHeight="1" x14ac:dyDescent="0.2">
      <c r="A54" s="124"/>
      <c r="B54" s="129" t="s">
        <v>63</v>
      </c>
      <c r="C54" s="197" t="s">
        <v>64</v>
      </c>
      <c r="D54" s="198"/>
      <c r="E54" s="198"/>
      <c r="F54" s="135" t="s">
        <v>26</v>
      </c>
      <c r="G54" s="136"/>
      <c r="H54" s="136"/>
      <c r="I54" s="136">
        <f>'01 2021019 Pol'!G99</f>
        <v>0</v>
      </c>
      <c r="J54" s="133" t="str">
        <f>IF(I80=0,"",I54/I80*100)</f>
        <v/>
      </c>
    </row>
    <row r="55" spans="1:10" ht="36.75" customHeight="1" x14ac:dyDescent="0.2">
      <c r="A55" s="124"/>
      <c r="B55" s="129" t="s">
        <v>65</v>
      </c>
      <c r="C55" s="197" t="s">
        <v>66</v>
      </c>
      <c r="D55" s="198"/>
      <c r="E55" s="198"/>
      <c r="F55" s="135" t="s">
        <v>26</v>
      </c>
      <c r="G55" s="136"/>
      <c r="H55" s="136"/>
      <c r="I55" s="136">
        <f>'01 2021019 Pol'!G113</f>
        <v>0</v>
      </c>
      <c r="J55" s="133" t="str">
        <f>IF(I80=0,"",I55/I80*100)</f>
        <v/>
      </c>
    </row>
    <row r="56" spans="1:10" ht="36.75" customHeight="1" x14ac:dyDescent="0.2">
      <c r="A56" s="124"/>
      <c r="B56" s="129" t="s">
        <v>67</v>
      </c>
      <c r="C56" s="197" t="s">
        <v>68</v>
      </c>
      <c r="D56" s="198"/>
      <c r="E56" s="198"/>
      <c r="F56" s="135" t="s">
        <v>26</v>
      </c>
      <c r="G56" s="136"/>
      <c r="H56" s="136"/>
      <c r="I56" s="136">
        <f>'01 2021019 Pol'!G117</f>
        <v>0</v>
      </c>
      <c r="J56" s="133" t="str">
        <f>IF(I80=0,"",I56/I80*100)</f>
        <v/>
      </c>
    </row>
    <row r="57" spans="1:10" ht="36.75" customHeight="1" x14ac:dyDescent="0.2">
      <c r="A57" s="124"/>
      <c r="B57" s="129" t="s">
        <v>69</v>
      </c>
      <c r="C57" s="197" t="s">
        <v>70</v>
      </c>
      <c r="D57" s="198"/>
      <c r="E57" s="198"/>
      <c r="F57" s="135" t="s">
        <v>26</v>
      </c>
      <c r="G57" s="136"/>
      <c r="H57" s="136"/>
      <c r="I57" s="136">
        <f>'01 2021019 Pol'!G129</f>
        <v>0</v>
      </c>
      <c r="J57" s="133" t="str">
        <f>IF(I80=0,"",I57/I80*100)</f>
        <v/>
      </c>
    </row>
    <row r="58" spans="1:10" ht="36.75" customHeight="1" x14ac:dyDescent="0.2">
      <c r="A58" s="124"/>
      <c r="B58" s="129" t="s">
        <v>71</v>
      </c>
      <c r="C58" s="197" t="s">
        <v>72</v>
      </c>
      <c r="D58" s="198"/>
      <c r="E58" s="198"/>
      <c r="F58" s="135" t="s">
        <v>26</v>
      </c>
      <c r="G58" s="136"/>
      <c r="H58" s="136"/>
      <c r="I58" s="136">
        <f>'01 2021019 Pol'!G131</f>
        <v>0</v>
      </c>
      <c r="J58" s="133" t="str">
        <f>IF(I80=0,"",I58/I80*100)</f>
        <v/>
      </c>
    </row>
    <row r="59" spans="1:10" ht="36.75" customHeight="1" x14ac:dyDescent="0.2">
      <c r="A59" s="124"/>
      <c r="B59" s="129" t="s">
        <v>73</v>
      </c>
      <c r="C59" s="197" t="s">
        <v>74</v>
      </c>
      <c r="D59" s="198"/>
      <c r="E59" s="198"/>
      <c r="F59" s="135" t="s">
        <v>26</v>
      </c>
      <c r="G59" s="136"/>
      <c r="H59" s="136"/>
      <c r="I59" s="136">
        <f>'01 2021019 Pol'!G313</f>
        <v>0</v>
      </c>
      <c r="J59" s="133" t="str">
        <f>IF(I80=0,"",I59/I80*100)</f>
        <v/>
      </c>
    </row>
    <row r="60" spans="1:10" ht="36.75" customHeight="1" x14ac:dyDescent="0.2">
      <c r="A60" s="124"/>
      <c r="B60" s="129" t="s">
        <v>75</v>
      </c>
      <c r="C60" s="197" t="s">
        <v>76</v>
      </c>
      <c r="D60" s="198"/>
      <c r="E60" s="198"/>
      <c r="F60" s="135" t="s">
        <v>27</v>
      </c>
      <c r="G60" s="136"/>
      <c r="H60" s="136"/>
      <c r="I60" s="136">
        <f>'01 2021019 Pol'!G336</f>
        <v>0</v>
      </c>
      <c r="J60" s="133" t="str">
        <f>IF(I80=0,"",I60/I80*100)</f>
        <v/>
      </c>
    </row>
    <row r="61" spans="1:10" ht="36.75" customHeight="1" x14ac:dyDescent="0.2">
      <c r="A61" s="124"/>
      <c r="B61" s="129" t="s">
        <v>77</v>
      </c>
      <c r="C61" s="197" t="s">
        <v>78</v>
      </c>
      <c r="D61" s="198"/>
      <c r="E61" s="198"/>
      <c r="F61" s="135" t="s">
        <v>27</v>
      </c>
      <c r="G61" s="136"/>
      <c r="H61" s="136"/>
      <c r="I61" s="136">
        <f>'01 2021019 Pol'!G340</f>
        <v>0</v>
      </c>
      <c r="J61" s="133" t="str">
        <f>IF(I80=0,"",I61/I80*100)</f>
        <v/>
      </c>
    </row>
    <row r="62" spans="1:10" ht="36.75" customHeight="1" x14ac:dyDescent="0.2">
      <c r="A62" s="124"/>
      <c r="B62" s="129" t="s">
        <v>79</v>
      </c>
      <c r="C62" s="197" t="s">
        <v>80</v>
      </c>
      <c r="D62" s="198"/>
      <c r="E62" s="198"/>
      <c r="F62" s="135" t="s">
        <v>27</v>
      </c>
      <c r="G62" s="136"/>
      <c r="H62" s="136"/>
      <c r="I62" s="136">
        <f>'01 2021019 Pol'!G345</f>
        <v>0</v>
      </c>
      <c r="J62" s="133" t="str">
        <f>IF(I80=0,"",I62/I80*100)</f>
        <v/>
      </c>
    </row>
    <row r="63" spans="1:10" ht="36.75" customHeight="1" x14ac:dyDescent="0.2">
      <c r="A63" s="124"/>
      <c r="B63" s="129" t="s">
        <v>81</v>
      </c>
      <c r="C63" s="197" t="s">
        <v>82</v>
      </c>
      <c r="D63" s="198"/>
      <c r="E63" s="198"/>
      <c r="F63" s="135" t="s">
        <v>27</v>
      </c>
      <c r="G63" s="136"/>
      <c r="H63" s="136"/>
      <c r="I63" s="136">
        <f>'01 2021019 Pol'!G352</f>
        <v>0</v>
      </c>
      <c r="J63" s="133" t="str">
        <f>IF(I80=0,"",I63/I80*100)</f>
        <v/>
      </c>
    </row>
    <row r="64" spans="1:10" ht="36.75" customHeight="1" x14ac:dyDescent="0.2">
      <c r="A64" s="124"/>
      <c r="B64" s="129" t="s">
        <v>83</v>
      </c>
      <c r="C64" s="197" t="s">
        <v>84</v>
      </c>
      <c r="D64" s="198"/>
      <c r="E64" s="198"/>
      <c r="F64" s="135" t="s">
        <v>27</v>
      </c>
      <c r="G64" s="136"/>
      <c r="H64" s="136"/>
      <c r="I64" s="136">
        <f>'01 2021019 Pol'!G361</f>
        <v>0</v>
      </c>
      <c r="J64" s="133" t="str">
        <f>IF(I80=0,"",I64/I80*100)</f>
        <v/>
      </c>
    </row>
    <row r="65" spans="1:10" ht="36.75" customHeight="1" x14ac:dyDescent="0.2">
      <c r="A65" s="124"/>
      <c r="B65" s="129" t="s">
        <v>85</v>
      </c>
      <c r="C65" s="197" t="s">
        <v>86</v>
      </c>
      <c r="D65" s="198"/>
      <c r="E65" s="198"/>
      <c r="F65" s="135" t="s">
        <v>27</v>
      </c>
      <c r="G65" s="136"/>
      <c r="H65" s="136"/>
      <c r="I65" s="136">
        <f>'01 2021019 Pol'!G363</f>
        <v>0</v>
      </c>
      <c r="J65" s="133" t="str">
        <f>IF(I80=0,"",I65/I80*100)</f>
        <v/>
      </c>
    </row>
    <row r="66" spans="1:10" ht="36.75" customHeight="1" x14ac:dyDescent="0.2">
      <c r="A66" s="124"/>
      <c r="B66" s="129" t="s">
        <v>87</v>
      </c>
      <c r="C66" s="197" t="s">
        <v>88</v>
      </c>
      <c r="D66" s="198"/>
      <c r="E66" s="198"/>
      <c r="F66" s="135" t="s">
        <v>27</v>
      </c>
      <c r="G66" s="136"/>
      <c r="H66" s="136"/>
      <c r="I66" s="136">
        <f>'01 2021019 Pol'!G389</f>
        <v>0</v>
      </c>
      <c r="J66" s="133" t="str">
        <f>IF(I80=0,"",I66/I80*100)</f>
        <v/>
      </c>
    </row>
    <row r="67" spans="1:10" ht="36.75" customHeight="1" x14ac:dyDescent="0.2">
      <c r="A67" s="124"/>
      <c r="B67" s="129" t="s">
        <v>89</v>
      </c>
      <c r="C67" s="197" t="s">
        <v>90</v>
      </c>
      <c r="D67" s="198"/>
      <c r="E67" s="198"/>
      <c r="F67" s="135" t="s">
        <v>27</v>
      </c>
      <c r="G67" s="136"/>
      <c r="H67" s="136"/>
      <c r="I67" s="136">
        <f>'01 2021019 Pol'!G391</f>
        <v>0</v>
      </c>
      <c r="J67" s="133" t="str">
        <f>IF(I80=0,"",I67/I80*100)</f>
        <v/>
      </c>
    </row>
    <row r="68" spans="1:10" ht="36.75" customHeight="1" x14ac:dyDescent="0.2">
      <c r="A68" s="124"/>
      <c r="B68" s="129" t="s">
        <v>91</v>
      </c>
      <c r="C68" s="197" t="s">
        <v>92</v>
      </c>
      <c r="D68" s="198"/>
      <c r="E68" s="198"/>
      <c r="F68" s="135" t="s">
        <v>27</v>
      </c>
      <c r="G68" s="136"/>
      <c r="H68" s="136"/>
      <c r="I68" s="136">
        <f>'01 2021019 Pol'!G394</f>
        <v>0</v>
      </c>
      <c r="J68" s="133" t="str">
        <f>IF(I80=0,"",I68/I80*100)</f>
        <v/>
      </c>
    </row>
    <row r="69" spans="1:10" ht="36.75" customHeight="1" x14ac:dyDescent="0.2">
      <c r="A69" s="124"/>
      <c r="B69" s="129" t="s">
        <v>93</v>
      </c>
      <c r="C69" s="197" t="s">
        <v>94</v>
      </c>
      <c r="D69" s="198"/>
      <c r="E69" s="198"/>
      <c r="F69" s="135" t="s">
        <v>27</v>
      </c>
      <c r="G69" s="136"/>
      <c r="H69" s="136"/>
      <c r="I69" s="136">
        <f>'01 2021019 Pol'!G405</f>
        <v>0</v>
      </c>
      <c r="J69" s="133" t="str">
        <f>IF(I80=0,"",I69/I80*100)</f>
        <v/>
      </c>
    </row>
    <row r="70" spans="1:10" ht="36.75" customHeight="1" x14ac:dyDescent="0.2">
      <c r="A70" s="124"/>
      <c r="B70" s="129" t="s">
        <v>95</v>
      </c>
      <c r="C70" s="197" t="s">
        <v>96</v>
      </c>
      <c r="D70" s="198"/>
      <c r="E70" s="198"/>
      <c r="F70" s="135" t="s">
        <v>27</v>
      </c>
      <c r="G70" s="136"/>
      <c r="H70" s="136"/>
      <c r="I70" s="136">
        <f>'01 2021019 Pol'!G418</f>
        <v>0</v>
      </c>
      <c r="J70" s="133" t="str">
        <f>IF(I80=0,"",I70/I80*100)</f>
        <v/>
      </c>
    </row>
    <row r="71" spans="1:10" ht="36.75" customHeight="1" x14ac:dyDescent="0.2">
      <c r="A71" s="124"/>
      <c r="B71" s="129" t="s">
        <v>97</v>
      </c>
      <c r="C71" s="197" t="s">
        <v>98</v>
      </c>
      <c r="D71" s="198"/>
      <c r="E71" s="198"/>
      <c r="F71" s="135" t="s">
        <v>27</v>
      </c>
      <c r="G71" s="136"/>
      <c r="H71" s="136"/>
      <c r="I71" s="136">
        <f>'01 2021019 Pol'!G431</f>
        <v>0</v>
      </c>
      <c r="J71" s="133" t="str">
        <f>IF(I80=0,"",I71/I80*100)</f>
        <v/>
      </c>
    </row>
    <row r="72" spans="1:10" ht="36.75" customHeight="1" x14ac:dyDescent="0.2">
      <c r="A72" s="124"/>
      <c r="B72" s="129" t="s">
        <v>99</v>
      </c>
      <c r="C72" s="197" t="s">
        <v>100</v>
      </c>
      <c r="D72" s="198"/>
      <c r="E72" s="198"/>
      <c r="F72" s="135" t="s">
        <v>27</v>
      </c>
      <c r="G72" s="136"/>
      <c r="H72" s="136"/>
      <c r="I72" s="136">
        <f>'01 2021019 Pol'!G452</f>
        <v>0</v>
      </c>
      <c r="J72" s="133" t="str">
        <f>IF(I80=0,"",I72/I80*100)</f>
        <v/>
      </c>
    </row>
    <row r="73" spans="1:10" ht="36.75" customHeight="1" x14ac:dyDescent="0.2">
      <c r="A73" s="124"/>
      <c r="B73" s="129" t="s">
        <v>101</v>
      </c>
      <c r="C73" s="197" t="s">
        <v>102</v>
      </c>
      <c r="D73" s="198"/>
      <c r="E73" s="198"/>
      <c r="F73" s="135" t="s">
        <v>27</v>
      </c>
      <c r="G73" s="136"/>
      <c r="H73" s="136"/>
      <c r="I73" s="136">
        <f>'01 2021019 Pol'!G466</f>
        <v>0</v>
      </c>
      <c r="J73" s="133" t="str">
        <f>IF(I80=0,"",I73/I80*100)</f>
        <v/>
      </c>
    </row>
    <row r="74" spans="1:10" ht="36.75" customHeight="1" x14ac:dyDescent="0.2">
      <c r="A74" s="124"/>
      <c r="B74" s="129" t="s">
        <v>103</v>
      </c>
      <c r="C74" s="197" t="s">
        <v>104</v>
      </c>
      <c r="D74" s="198"/>
      <c r="E74" s="198"/>
      <c r="F74" s="135" t="s">
        <v>27</v>
      </c>
      <c r="G74" s="136"/>
      <c r="H74" s="136"/>
      <c r="I74" s="136">
        <f>'01 2021019 Pol'!G474</f>
        <v>0</v>
      </c>
      <c r="J74" s="133" t="str">
        <f>IF(I80=0,"",I74/I80*100)</f>
        <v/>
      </c>
    </row>
    <row r="75" spans="1:10" ht="36.75" customHeight="1" x14ac:dyDescent="0.2">
      <c r="A75" s="124"/>
      <c r="B75" s="129" t="s">
        <v>105</v>
      </c>
      <c r="C75" s="197" t="s">
        <v>106</v>
      </c>
      <c r="D75" s="198"/>
      <c r="E75" s="198"/>
      <c r="F75" s="135" t="s">
        <v>28</v>
      </c>
      <c r="G75" s="136"/>
      <c r="H75" s="136"/>
      <c r="I75" s="136">
        <f>'01 2021019 Pol'!G479</f>
        <v>0</v>
      </c>
      <c r="J75" s="133" t="str">
        <f>IF(I80=0,"",I75/I80*100)</f>
        <v/>
      </c>
    </row>
    <row r="76" spans="1:10" ht="36.75" customHeight="1" x14ac:dyDescent="0.2">
      <c r="A76" s="124"/>
      <c r="B76" s="129" t="s">
        <v>107</v>
      </c>
      <c r="C76" s="197" t="s">
        <v>108</v>
      </c>
      <c r="D76" s="198"/>
      <c r="E76" s="198"/>
      <c r="F76" s="135" t="s">
        <v>28</v>
      </c>
      <c r="G76" s="136"/>
      <c r="H76" s="136"/>
      <c r="I76" s="136">
        <f>'01 2021019 Pol'!G488</f>
        <v>0</v>
      </c>
      <c r="J76" s="133" t="str">
        <f>IF(I80=0,"",I76/I80*100)</f>
        <v/>
      </c>
    </row>
    <row r="77" spans="1:10" ht="36.75" customHeight="1" x14ac:dyDescent="0.2">
      <c r="A77" s="124"/>
      <c r="B77" s="129" t="s">
        <v>109</v>
      </c>
      <c r="C77" s="197" t="s">
        <v>110</v>
      </c>
      <c r="D77" s="198"/>
      <c r="E77" s="198"/>
      <c r="F77" s="135" t="s">
        <v>111</v>
      </c>
      <c r="G77" s="136"/>
      <c r="H77" s="136"/>
      <c r="I77" s="136">
        <f>'01 2021019 Pol'!G499</f>
        <v>0</v>
      </c>
      <c r="J77" s="133" t="str">
        <f>IF(I80=0,"",I77/I80*100)</f>
        <v/>
      </c>
    </row>
    <row r="78" spans="1:10" ht="36.75" customHeight="1" x14ac:dyDescent="0.2">
      <c r="A78" s="124"/>
      <c r="B78" s="129" t="s">
        <v>112</v>
      </c>
      <c r="C78" s="197" t="s">
        <v>29</v>
      </c>
      <c r="D78" s="198"/>
      <c r="E78" s="198"/>
      <c r="F78" s="135" t="s">
        <v>112</v>
      </c>
      <c r="G78" s="136"/>
      <c r="H78" s="136"/>
      <c r="I78" s="136">
        <f>'01 2021019 Pol'!G655</f>
        <v>0</v>
      </c>
      <c r="J78" s="133" t="str">
        <f>IF(I80=0,"",I78/I80*100)</f>
        <v/>
      </c>
    </row>
    <row r="79" spans="1:10" ht="36.75" customHeight="1" x14ac:dyDescent="0.2">
      <c r="A79" s="124"/>
      <c r="B79" s="129" t="s">
        <v>113</v>
      </c>
      <c r="C79" s="197" t="s">
        <v>30</v>
      </c>
      <c r="D79" s="198"/>
      <c r="E79" s="198"/>
      <c r="F79" s="135" t="s">
        <v>113</v>
      </c>
      <c r="G79" s="136"/>
      <c r="H79" s="136"/>
      <c r="I79" s="136">
        <f>'01 2021019 Pol'!G666</f>
        <v>0</v>
      </c>
      <c r="J79" s="133" t="str">
        <f>IF(I80=0,"",I79/I80*100)</f>
        <v/>
      </c>
    </row>
    <row r="80" spans="1:10" ht="25.5" customHeight="1" x14ac:dyDescent="0.2">
      <c r="A80" s="125"/>
      <c r="B80" s="130" t="s">
        <v>1</v>
      </c>
      <c r="C80" s="131"/>
      <c r="D80" s="132"/>
      <c r="E80" s="132"/>
      <c r="F80" s="137"/>
      <c r="G80" s="138"/>
      <c r="H80" s="138"/>
      <c r="I80" s="138">
        <f>SUM(I49:I79)</f>
        <v>0</v>
      </c>
      <c r="J80" s="134">
        <f>SUM(J49:J79)</f>
        <v>0</v>
      </c>
    </row>
    <row r="81" spans="6:10" x14ac:dyDescent="0.2">
      <c r="F81" s="87"/>
      <c r="G81" s="87"/>
      <c r="H81" s="87"/>
      <c r="I81" s="87"/>
      <c r="J81" s="88"/>
    </row>
    <row r="82" spans="6:10" x14ac:dyDescent="0.2">
      <c r="F82" s="87"/>
      <c r="G82" s="87"/>
      <c r="H82" s="87"/>
      <c r="I82" s="87"/>
      <c r="J82" s="88"/>
    </row>
    <row r="83" spans="6:10" x14ac:dyDescent="0.2">
      <c r="F83" s="87"/>
      <c r="G83" s="87"/>
      <c r="H83" s="87"/>
      <c r="I83" s="87"/>
      <c r="J8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8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9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10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7FC4-53D8-44E6-AC42-1E45ECA19309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19" max="19" width="9.28515625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F1" t="s">
        <v>114</v>
      </c>
    </row>
    <row r="2" spans="1:59" ht="25.15" customHeight="1" x14ac:dyDescent="0.2">
      <c r="A2" s="140" t="s">
        <v>8</v>
      </c>
      <c r="B2" s="49" t="s">
        <v>41</v>
      </c>
      <c r="C2" s="258" t="s">
        <v>47</v>
      </c>
      <c r="D2" s="259"/>
      <c r="E2" s="259"/>
      <c r="F2" s="259"/>
      <c r="G2" s="260"/>
      <c r="AF2" t="s">
        <v>115</v>
      </c>
    </row>
    <row r="3" spans="1:59" ht="25.15" customHeight="1" x14ac:dyDescent="0.2">
      <c r="A3" s="140" t="s">
        <v>9</v>
      </c>
      <c r="B3" s="49" t="s">
        <v>43</v>
      </c>
      <c r="C3" s="258" t="s">
        <v>44</v>
      </c>
      <c r="D3" s="259"/>
      <c r="E3" s="259"/>
      <c r="F3" s="259"/>
      <c r="G3" s="260"/>
      <c r="AB3" s="122" t="s">
        <v>115</v>
      </c>
      <c r="AF3" t="s">
        <v>116</v>
      </c>
    </row>
    <row r="4" spans="1:59" ht="25.15" customHeight="1" x14ac:dyDescent="0.2">
      <c r="A4" s="141" t="s">
        <v>10</v>
      </c>
      <c r="B4" s="142" t="s">
        <v>41</v>
      </c>
      <c r="C4" s="261" t="s">
        <v>42</v>
      </c>
      <c r="D4" s="262"/>
      <c r="E4" s="262"/>
      <c r="F4" s="262"/>
      <c r="G4" s="263"/>
      <c r="AF4" t="s">
        <v>117</v>
      </c>
    </row>
    <row r="5" spans="1:59" x14ac:dyDescent="0.2">
      <c r="D5" s="10"/>
    </row>
    <row r="6" spans="1:59" ht="38.25" x14ac:dyDescent="0.2">
      <c r="A6" s="144" t="s">
        <v>118</v>
      </c>
      <c r="B6" s="146" t="s">
        <v>119</v>
      </c>
      <c r="C6" s="146" t="s">
        <v>120</v>
      </c>
      <c r="D6" s="145" t="s">
        <v>121</v>
      </c>
      <c r="E6" s="144" t="s">
        <v>122</v>
      </c>
      <c r="F6" s="143" t="s">
        <v>123</v>
      </c>
      <c r="G6" s="144" t="s">
        <v>31</v>
      </c>
      <c r="H6" s="147" t="s">
        <v>32</v>
      </c>
      <c r="I6" s="147" t="s">
        <v>124</v>
      </c>
      <c r="J6" s="147" t="s">
        <v>33</v>
      </c>
      <c r="K6" s="147" t="s">
        <v>125</v>
      </c>
      <c r="L6" s="147" t="s">
        <v>126</v>
      </c>
      <c r="M6" s="147" t="s">
        <v>127</v>
      </c>
      <c r="N6" s="147" t="s">
        <v>128</v>
      </c>
      <c r="O6" s="147" t="s">
        <v>129</v>
      </c>
      <c r="P6" s="147" t="s">
        <v>130</v>
      </c>
      <c r="Q6" s="147" t="s">
        <v>131</v>
      </c>
      <c r="R6" s="147" t="s">
        <v>132</v>
      </c>
      <c r="S6" s="147" t="s">
        <v>133</v>
      </c>
      <c r="T6" s="147" t="s">
        <v>134</v>
      </c>
      <c r="U6" s="147" t="s">
        <v>135</v>
      </c>
      <c r="V6" s="147" t="s">
        <v>136</v>
      </c>
      <c r="W6" s="147" t="s">
        <v>137</v>
      </c>
    </row>
    <row r="7" spans="1:59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6" t="s">
        <v>138</v>
      </c>
      <c r="B8" s="167" t="s">
        <v>53</v>
      </c>
      <c r="C8" s="188" t="s">
        <v>54</v>
      </c>
      <c r="D8" s="168"/>
      <c r="E8" s="169"/>
      <c r="F8" s="170"/>
      <c r="G8" s="170">
        <f>SUMIF(AF9:AF49,"&lt;&gt;NOR",G9:G49)</f>
        <v>0</v>
      </c>
      <c r="H8" s="170"/>
      <c r="I8" s="170">
        <f>SUM(I9:I49)</f>
        <v>0</v>
      </c>
      <c r="J8" s="170"/>
      <c r="K8" s="170">
        <f>SUM(K9:K49)</f>
        <v>0</v>
      </c>
      <c r="L8" s="170"/>
      <c r="M8" s="170">
        <f>SUM(M9:M49)</f>
        <v>0</v>
      </c>
      <c r="N8" s="170"/>
      <c r="O8" s="170">
        <f>SUM(O9:O49)</f>
        <v>1222.1199999999999</v>
      </c>
      <c r="P8" s="170"/>
      <c r="Q8" s="170">
        <f>SUM(Q9:Q49)</f>
        <v>6.44</v>
      </c>
      <c r="R8" s="170"/>
      <c r="S8" s="171"/>
      <c r="T8" s="165"/>
      <c r="U8" s="165">
        <f>SUM(U9:U49)</f>
        <v>626.21</v>
      </c>
      <c r="V8" s="165"/>
      <c r="W8" s="165"/>
      <c r="AF8" t="s">
        <v>139</v>
      </c>
    </row>
    <row r="9" spans="1:59" outlineLevel="1" x14ac:dyDescent="0.2">
      <c r="A9" s="172">
        <v>1</v>
      </c>
      <c r="B9" s="173" t="s">
        <v>140</v>
      </c>
      <c r="C9" s="189" t="s">
        <v>141</v>
      </c>
      <c r="D9" s="174" t="s">
        <v>142</v>
      </c>
      <c r="E9" s="175">
        <v>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2.99E-3</v>
      </c>
      <c r="O9" s="177">
        <f>ROUND(E9*N9,2)</f>
        <v>0.01</v>
      </c>
      <c r="P9" s="177">
        <v>0</v>
      </c>
      <c r="Q9" s="177">
        <f>ROUND(E9*P9,2)</f>
        <v>0</v>
      </c>
      <c r="R9" s="177"/>
      <c r="S9" s="178" t="s">
        <v>143</v>
      </c>
      <c r="T9" s="157">
        <v>1.7</v>
      </c>
      <c r="U9" s="157">
        <f>ROUND(E9*T9,2)</f>
        <v>3.4</v>
      </c>
      <c r="V9" s="157"/>
      <c r="W9" s="157" t="s">
        <v>144</v>
      </c>
      <c r="X9" s="148"/>
      <c r="Y9" s="148"/>
      <c r="Z9" s="148"/>
      <c r="AA9" s="148"/>
      <c r="AB9" s="148"/>
      <c r="AC9" s="148"/>
      <c r="AD9" s="148"/>
      <c r="AE9" s="148"/>
      <c r="AF9" s="148" t="s">
        <v>145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253" t="s">
        <v>146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147</v>
      </c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79">
        <v>2</v>
      </c>
      <c r="B11" s="180" t="s">
        <v>148</v>
      </c>
      <c r="C11" s="190" t="s">
        <v>149</v>
      </c>
      <c r="D11" s="181" t="s">
        <v>150</v>
      </c>
      <c r="E11" s="182">
        <v>2.5</v>
      </c>
      <c r="F11" s="183"/>
      <c r="G11" s="184">
        <f t="shared" ref="G11:G16" si="0">ROUND(E11*F11,2)</f>
        <v>0</v>
      </c>
      <c r="H11" s="183"/>
      <c r="I11" s="184">
        <f t="shared" ref="I11:I16" si="1">ROUND(E11*H11,2)</f>
        <v>0</v>
      </c>
      <c r="J11" s="183"/>
      <c r="K11" s="184">
        <f t="shared" ref="K11:K16" si="2">ROUND(E11*J11,2)</f>
        <v>0</v>
      </c>
      <c r="L11" s="184">
        <v>21</v>
      </c>
      <c r="M11" s="184">
        <f t="shared" ref="M11:M16" si="3">G11*(1+L11/100)</f>
        <v>0</v>
      </c>
      <c r="N11" s="184">
        <v>0</v>
      </c>
      <c r="O11" s="184">
        <f t="shared" ref="O11:O16" si="4">ROUND(E11*N11,2)</f>
        <v>0</v>
      </c>
      <c r="P11" s="184">
        <v>0</v>
      </c>
      <c r="Q11" s="184">
        <f t="shared" ref="Q11:Q16" si="5">ROUND(E11*P11,2)</f>
        <v>0</v>
      </c>
      <c r="R11" s="184"/>
      <c r="S11" s="185" t="s">
        <v>143</v>
      </c>
      <c r="T11" s="157">
        <v>4.9480000000000004</v>
      </c>
      <c r="U11" s="157">
        <f t="shared" ref="U11:U16" si="6">ROUND(E11*T11,2)</f>
        <v>12.37</v>
      </c>
      <c r="V11" s="157"/>
      <c r="W11" s="157" t="s">
        <v>144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145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79">
        <v>3</v>
      </c>
      <c r="B12" s="180" t="s">
        <v>151</v>
      </c>
      <c r="C12" s="190" t="s">
        <v>152</v>
      </c>
      <c r="D12" s="181" t="s">
        <v>142</v>
      </c>
      <c r="E12" s="182">
        <v>3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5" t="s">
        <v>143</v>
      </c>
      <c r="T12" s="157">
        <v>1.42</v>
      </c>
      <c r="U12" s="157">
        <f t="shared" si="6"/>
        <v>4.26</v>
      </c>
      <c r="V12" s="157"/>
      <c r="W12" s="157" t="s">
        <v>144</v>
      </c>
      <c r="X12" s="148"/>
      <c r="Y12" s="148"/>
      <c r="Z12" s="148"/>
      <c r="AA12" s="148"/>
      <c r="AB12" s="148"/>
      <c r="AC12" s="148"/>
      <c r="AD12" s="148"/>
      <c r="AE12" s="148"/>
      <c r="AF12" s="148" t="s">
        <v>145</v>
      </c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ht="22.5" outlineLevel="1" x14ac:dyDescent="0.2">
      <c r="A13" s="179">
        <v>4</v>
      </c>
      <c r="B13" s="180" t="s">
        <v>153</v>
      </c>
      <c r="C13" s="190" t="s">
        <v>154</v>
      </c>
      <c r="D13" s="181" t="s">
        <v>142</v>
      </c>
      <c r="E13" s="182">
        <v>2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5" t="s">
        <v>143</v>
      </c>
      <c r="T13" s="157">
        <v>0.28000000000000003</v>
      </c>
      <c r="U13" s="157">
        <f t="shared" si="6"/>
        <v>0.56000000000000005</v>
      </c>
      <c r="V13" s="157"/>
      <c r="W13" s="157" t="s">
        <v>144</v>
      </c>
      <c r="X13" s="148"/>
      <c r="Y13" s="148"/>
      <c r="Z13" s="148"/>
      <c r="AA13" s="148"/>
      <c r="AB13" s="148"/>
      <c r="AC13" s="148"/>
      <c r="AD13" s="148"/>
      <c r="AE13" s="148"/>
      <c r="AF13" s="148" t="s">
        <v>145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79">
        <v>5</v>
      </c>
      <c r="B14" s="180" t="s">
        <v>155</v>
      </c>
      <c r="C14" s="190" t="s">
        <v>156</v>
      </c>
      <c r="D14" s="181" t="s">
        <v>142</v>
      </c>
      <c r="E14" s="182">
        <v>2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5.0000000000000002E-5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5" t="s">
        <v>143</v>
      </c>
      <c r="T14" s="157">
        <v>0.65900000000000003</v>
      </c>
      <c r="U14" s="157">
        <f t="shared" si="6"/>
        <v>1.32</v>
      </c>
      <c r="V14" s="157"/>
      <c r="W14" s="157" t="s">
        <v>144</v>
      </c>
      <c r="X14" s="148"/>
      <c r="Y14" s="148"/>
      <c r="Z14" s="148"/>
      <c r="AA14" s="148"/>
      <c r="AB14" s="148"/>
      <c r="AC14" s="148"/>
      <c r="AD14" s="148"/>
      <c r="AE14" s="148"/>
      <c r="AF14" s="148" t="s">
        <v>145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79">
        <v>6</v>
      </c>
      <c r="B15" s="180" t="s">
        <v>157</v>
      </c>
      <c r="C15" s="190" t="s">
        <v>158</v>
      </c>
      <c r="D15" s="181" t="s">
        <v>142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1E-4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5" t="s">
        <v>143</v>
      </c>
      <c r="T15" s="157">
        <v>4.5529999999999999</v>
      </c>
      <c r="U15" s="157">
        <f t="shared" si="6"/>
        <v>4.55</v>
      </c>
      <c r="V15" s="157"/>
      <c r="W15" s="157" t="s">
        <v>144</v>
      </c>
      <c r="X15" s="148"/>
      <c r="Y15" s="148"/>
      <c r="Z15" s="148"/>
      <c r="AA15" s="148"/>
      <c r="AB15" s="148"/>
      <c r="AC15" s="148"/>
      <c r="AD15" s="148"/>
      <c r="AE15" s="148"/>
      <c r="AF15" s="148" t="s">
        <v>145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72">
        <v>7</v>
      </c>
      <c r="B16" s="173" t="s">
        <v>159</v>
      </c>
      <c r="C16" s="189" t="s">
        <v>160</v>
      </c>
      <c r="D16" s="174" t="s">
        <v>161</v>
      </c>
      <c r="E16" s="175">
        <v>300.8</v>
      </c>
      <c r="F16" s="176"/>
      <c r="G16" s="177">
        <f t="shared" si="0"/>
        <v>0</v>
      </c>
      <c r="H16" s="176"/>
      <c r="I16" s="177">
        <f t="shared" si="1"/>
        <v>0</v>
      </c>
      <c r="J16" s="176"/>
      <c r="K16" s="177">
        <f t="shared" si="2"/>
        <v>0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8" t="s">
        <v>143</v>
      </c>
      <c r="T16" s="157">
        <v>0.14199999999999999</v>
      </c>
      <c r="U16" s="157">
        <f t="shared" si="6"/>
        <v>42.71</v>
      </c>
      <c r="V16" s="157"/>
      <c r="W16" s="157" t="s">
        <v>144</v>
      </c>
      <c r="X16" s="148"/>
      <c r="Y16" s="148"/>
      <c r="Z16" s="148"/>
      <c r="AA16" s="148"/>
      <c r="AB16" s="148"/>
      <c r="AC16" s="148"/>
      <c r="AD16" s="148"/>
      <c r="AE16" s="148"/>
      <c r="AF16" s="148" t="s">
        <v>145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91" t="s">
        <v>162</v>
      </c>
      <c r="D17" s="161"/>
      <c r="E17" s="162">
        <v>290.3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163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92" t="s">
        <v>164</v>
      </c>
      <c r="D18" s="163"/>
      <c r="E18" s="164">
        <v>290.3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163</v>
      </c>
      <c r="AG18" s="148">
        <v>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91" t="s">
        <v>165</v>
      </c>
      <c r="D19" s="161"/>
      <c r="E19" s="162">
        <v>10.5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163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5"/>
      <c r="B20" s="156"/>
      <c r="C20" s="192" t="s">
        <v>164</v>
      </c>
      <c r="D20" s="163"/>
      <c r="E20" s="164">
        <v>10.5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163</v>
      </c>
      <c r="AG20" s="148">
        <v>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72">
        <v>8</v>
      </c>
      <c r="B21" s="173" t="s">
        <v>166</v>
      </c>
      <c r="C21" s="189" t="s">
        <v>167</v>
      </c>
      <c r="D21" s="174" t="s">
        <v>168</v>
      </c>
      <c r="E21" s="175">
        <v>51.5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0.125</v>
      </c>
      <c r="Q21" s="177">
        <f>ROUND(E21*P21,2)</f>
        <v>6.44</v>
      </c>
      <c r="R21" s="177"/>
      <c r="S21" s="178" t="s">
        <v>143</v>
      </c>
      <c r="T21" s="157">
        <v>0.08</v>
      </c>
      <c r="U21" s="157">
        <f>ROUND(E21*T21,2)</f>
        <v>4.12</v>
      </c>
      <c r="V21" s="157"/>
      <c r="W21" s="157" t="s">
        <v>144</v>
      </c>
      <c r="X21" s="148"/>
      <c r="Y21" s="148"/>
      <c r="Z21" s="148"/>
      <c r="AA21" s="148"/>
      <c r="AB21" s="148"/>
      <c r="AC21" s="148"/>
      <c r="AD21" s="148"/>
      <c r="AE21" s="148"/>
      <c r="AF21" s="148" t="s">
        <v>145</v>
      </c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191" t="s">
        <v>169</v>
      </c>
      <c r="D22" s="161"/>
      <c r="E22" s="162">
        <v>51.5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163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79">
        <v>9</v>
      </c>
      <c r="B23" s="180" t="s">
        <v>170</v>
      </c>
      <c r="C23" s="190" t="s">
        <v>171</v>
      </c>
      <c r="D23" s="181" t="s">
        <v>142</v>
      </c>
      <c r="E23" s="182">
        <v>3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4"/>
      <c r="S23" s="185" t="s">
        <v>143</v>
      </c>
      <c r="T23" s="157">
        <v>2.2709999999999999</v>
      </c>
      <c r="U23" s="157">
        <f>ROUND(E23*T23,2)</f>
        <v>6.81</v>
      </c>
      <c r="V23" s="157"/>
      <c r="W23" s="157" t="s">
        <v>144</v>
      </c>
      <c r="X23" s="148"/>
      <c r="Y23" s="148"/>
      <c r="Z23" s="148"/>
      <c r="AA23" s="148"/>
      <c r="AB23" s="148"/>
      <c r="AC23" s="148"/>
      <c r="AD23" s="148"/>
      <c r="AE23" s="148"/>
      <c r="AF23" s="148" t="s">
        <v>145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79">
        <v>10</v>
      </c>
      <c r="B24" s="180" t="s">
        <v>172</v>
      </c>
      <c r="C24" s="190" t="s">
        <v>173</v>
      </c>
      <c r="D24" s="181" t="s">
        <v>142</v>
      </c>
      <c r="E24" s="182">
        <v>2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5" t="s">
        <v>143</v>
      </c>
      <c r="T24" s="157">
        <v>0.52200000000000002</v>
      </c>
      <c r="U24" s="157">
        <f>ROUND(E24*T24,2)</f>
        <v>1.04</v>
      </c>
      <c r="V24" s="157"/>
      <c r="W24" s="157" t="s">
        <v>144</v>
      </c>
      <c r="X24" s="148"/>
      <c r="Y24" s="148"/>
      <c r="Z24" s="148"/>
      <c r="AA24" s="148"/>
      <c r="AB24" s="148"/>
      <c r="AC24" s="148"/>
      <c r="AD24" s="148"/>
      <c r="AE24" s="148"/>
      <c r="AF24" s="148" t="s">
        <v>145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79">
        <v>11</v>
      </c>
      <c r="B25" s="180" t="s">
        <v>174</v>
      </c>
      <c r="C25" s="190" t="s">
        <v>175</v>
      </c>
      <c r="D25" s="181" t="s">
        <v>142</v>
      </c>
      <c r="E25" s="182">
        <v>2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4"/>
      <c r="S25" s="185" t="s">
        <v>143</v>
      </c>
      <c r="T25" s="157">
        <v>6.6000000000000003E-2</v>
      </c>
      <c r="U25" s="157">
        <f>ROUND(E25*T25,2)</f>
        <v>0.13</v>
      </c>
      <c r="V25" s="157"/>
      <c r="W25" s="157" t="s">
        <v>144</v>
      </c>
      <c r="X25" s="148"/>
      <c r="Y25" s="148"/>
      <c r="Z25" s="148"/>
      <c r="AA25" s="148"/>
      <c r="AB25" s="148"/>
      <c r="AC25" s="148"/>
      <c r="AD25" s="148"/>
      <c r="AE25" s="148"/>
      <c r="AF25" s="148" t="s">
        <v>145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79">
        <v>12</v>
      </c>
      <c r="B26" s="180" t="s">
        <v>176</v>
      </c>
      <c r="C26" s="190" t="s">
        <v>177</v>
      </c>
      <c r="D26" s="181" t="s">
        <v>142</v>
      </c>
      <c r="E26" s="182">
        <v>1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5" t="s">
        <v>143</v>
      </c>
      <c r="T26" s="157">
        <v>0.66600000000000004</v>
      </c>
      <c r="U26" s="157">
        <f>ROUND(E26*T26,2)</f>
        <v>0.67</v>
      </c>
      <c r="V26" s="157"/>
      <c r="W26" s="157" t="s">
        <v>144</v>
      </c>
      <c r="X26" s="148"/>
      <c r="Y26" s="148"/>
      <c r="Z26" s="148"/>
      <c r="AA26" s="148"/>
      <c r="AB26" s="148"/>
      <c r="AC26" s="148"/>
      <c r="AD26" s="148"/>
      <c r="AE26" s="148"/>
      <c r="AF26" s="148" t="s">
        <v>145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72">
        <v>13</v>
      </c>
      <c r="B27" s="173" t="s">
        <v>178</v>
      </c>
      <c r="C27" s="189" t="s">
        <v>179</v>
      </c>
      <c r="D27" s="174" t="s">
        <v>150</v>
      </c>
      <c r="E27" s="175">
        <v>407.60300000000001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8" t="s">
        <v>143</v>
      </c>
      <c r="T27" s="157">
        <v>0.20200000000000001</v>
      </c>
      <c r="U27" s="157">
        <f>ROUND(E27*T27,2)</f>
        <v>82.34</v>
      </c>
      <c r="V27" s="157"/>
      <c r="W27" s="157" t="s">
        <v>144</v>
      </c>
      <c r="X27" s="148"/>
      <c r="Y27" s="148"/>
      <c r="Z27" s="148"/>
      <c r="AA27" s="148"/>
      <c r="AB27" s="148"/>
      <c r="AC27" s="148"/>
      <c r="AD27" s="148"/>
      <c r="AE27" s="148"/>
      <c r="AF27" s="148" t="s">
        <v>145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253" t="s">
        <v>180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147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55"/>
      <c r="B29" s="156"/>
      <c r="C29" s="191" t="s">
        <v>181</v>
      </c>
      <c r="D29" s="161"/>
      <c r="E29" s="162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163</v>
      </c>
      <c r="AG29" s="148">
        <v>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91" t="s">
        <v>182</v>
      </c>
      <c r="D30" s="161"/>
      <c r="E30" s="162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163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91" t="s">
        <v>183</v>
      </c>
      <c r="D31" s="161"/>
      <c r="E31" s="162">
        <v>38.847999999999999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163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191" t="s">
        <v>184</v>
      </c>
      <c r="D32" s="161"/>
      <c r="E32" s="162">
        <v>14.848000000000001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163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191" t="s">
        <v>185</v>
      </c>
      <c r="D33" s="161"/>
      <c r="E33" s="162">
        <v>8.4480000000000004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163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91" t="s">
        <v>186</v>
      </c>
      <c r="D34" s="161"/>
      <c r="E34" s="162">
        <v>5.6319999999999997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163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91" t="s">
        <v>187</v>
      </c>
      <c r="D35" s="161"/>
      <c r="E35" s="162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163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191" t="s">
        <v>188</v>
      </c>
      <c r="D36" s="161"/>
      <c r="E36" s="162">
        <v>21.152000000000001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163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92" t="s">
        <v>164</v>
      </c>
      <c r="D37" s="163"/>
      <c r="E37" s="164">
        <v>88.927999999999997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163</v>
      </c>
      <c r="AG37" s="148">
        <v>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191" t="s">
        <v>189</v>
      </c>
      <c r="D38" s="161"/>
      <c r="E38" s="162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163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55"/>
      <c r="B39" s="156"/>
      <c r="C39" s="191" t="s">
        <v>190</v>
      </c>
      <c r="D39" s="161"/>
      <c r="E39" s="162">
        <v>318.67500000000001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 t="s">
        <v>163</v>
      </c>
      <c r="AG39" s="148">
        <v>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92" t="s">
        <v>164</v>
      </c>
      <c r="D40" s="163"/>
      <c r="E40" s="164">
        <v>318.67500000000001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163</v>
      </c>
      <c r="AG40" s="148">
        <v>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72">
        <v>14</v>
      </c>
      <c r="B41" s="173" t="s">
        <v>191</v>
      </c>
      <c r="C41" s="189" t="s">
        <v>192</v>
      </c>
      <c r="D41" s="174" t="s">
        <v>161</v>
      </c>
      <c r="E41" s="175">
        <v>1621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8" t="s">
        <v>143</v>
      </c>
      <c r="T41" s="157">
        <v>2.8000000000000001E-2</v>
      </c>
      <c r="U41" s="157">
        <f>ROUND(E41*T41,2)</f>
        <v>45.39</v>
      </c>
      <c r="V41" s="157"/>
      <c r="W41" s="157" t="s">
        <v>144</v>
      </c>
      <c r="X41" s="148"/>
      <c r="Y41" s="148"/>
      <c r="Z41" s="148"/>
      <c r="AA41" s="148"/>
      <c r="AB41" s="148"/>
      <c r="AC41" s="148"/>
      <c r="AD41" s="148"/>
      <c r="AE41" s="148"/>
      <c r="AF41" s="148" t="s">
        <v>145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191" t="s">
        <v>193</v>
      </c>
      <c r="D42" s="161"/>
      <c r="E42" s="162">
        <v>1621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163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79">
        <v>15</v>
      </c>
      <c r="B43" s="180" t="s">
        <v>194</v>
      </c>
      <c r="C43" s="190" t="s">
        <v>195</v>
      </c>
      <c r="D43" s="181" t="s">
        <v>161</v>
      </c>
      <c r="E43" s="182">
        <v>1306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5" t="s">
        <v>143</v>
      </c>
      <c r="T43" s="157">
        <v>0.29099999999999998</v>
      </c>
      <c r="U43" s="157">
        <f>ROUND(E43*T43,2)</f>
        <v>380.05</v>
      </c>
      <c r="V43" s="157"/>
      <c r="W43" s="157" t="s">
        <v>144</v>
      </c>
      <c r="X43" s="148"/>
      <c r="Y43" s="148"/>
      <c r="Z43" s="148"/>
      <c r="AA43" s="148"/>
      <c r="AB43" s="148"/>
      <c r="AC43" s="148"/>
      <c r="AD43" s="148"/>
      <c r="AE43" s="148"/>
      <c r="AF43" s="148" t="s">
        <v>145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72">
        <v>16</v>
      </c>
      <c r="B44" s="173" t="s">
        <v>196</v>
      </c>
      <c r="C44" s="189" t="s">
        <v>197</v>
      </c>
      <c r="D44" s="174" t="s">
        <v>161</v>
      </c>
      <c r="E44" s="175">
        <v>341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7"/>
      <c r="S44" s="178" t="s">
        <v>143</v>
      </c>
      <c r="T44" s="157">
        <v>0.107</v>
      </c>
      <c r="U44" s="157">
        <f>ROUND(E44*T44,2)</f>
        <v>36.49</v>
      </c>
      <c r="V44" s="157"/>
      <c r="W44" s="157" t="s">
        <v>144</v>
      </c>
      <c r="X44" s="148"/>
      <c r="Y44" s="148"/>
      <c r="Z44" s="148"/>
      <c r="AA44" s="148"/>
      <c r="AB44" s="148"/>
      <c r="AC44" s="148"/>
      <c r="AD44" s="148"/>
      <c r="AE44" s="148"/>
      <c r="AF44" s="148" t="s">
        <v>145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191" t="s">
        <v>198</v>
      </c>
      <c r="D45" s="161"/>
      <c r="E45" s="162">
        <v>341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163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72">
        <v>17</v>
      </c>
      <c r="B46" s="173" t="s">
        <v>199</v>
      </c>
      <c r="C46" s="189" t="s">
        <v>200</v>
      </c>
      <c r="D46" s="174" t="s">
        <v>150</v>
      </c>
      <c r="E46" s="175">
        <v>324.2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1.67</v>
      </c>
      <c r="O46" s="177">
        <f>ROUND(E46*N46,2)</f>
        <v>541.41</v>
      </c>
      <c r="P46" s="177">
        <v>0</v>
      </c>
      <c r="Q46" s="177">
        <f>ROUND(E46*P46,2)</f>
        <v>0</v>
      </c>
      <c r="R46" s="177" t="s">
        <v>201</v>
      </c>
      <c r="S46" s="178" t="s">
        <v>143</v>
      </c>
      <c r="T46" s="157">
        <v>0</v>
      </c>
      <c r="U46" s="157">
        <f>ROUND(E46*T46,2)</f>
        <v>0</v>
      </c>
      <c r="V46" s="157"/>
      <c r="W46" s="157" t="s">
        <v>202</v>
      </c>
      <c r="X46" s="148"/>
      <c r="Y46" s="148"/>
      <c r="Z46" s="148"/>
      <c r="AA46" s="148"/>
      <c r="AB46" s="148"/>
      <c r="AC46" s="148"/>
      <c r="AD46" s="148"/>
      <c r="AE46" s="148"/>
      <c r="AF46" s="148" t="s">
        <v>203</v>
      </c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5"/>
      <c r="B47" s="156"/>
      <c r="C47" s="191" t="s">
        <v>204</v>
      </c>
      <c r="D47" s="161"/>
      <c r="E47" s="162">
        <v>324.2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 t="s">
        <v>163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72">
        <v>18</v>
      </c>
      <c r="B48" s="173" t="s">
        <v>205</v>
      </c>
      <c r="C48" s="189" t="s">
        <v>206</v>
      </c>
      <c r="D48" s="174" t="s">
        <v>207</v>
      </c>
      <c r="E48" s="175">
        <v>680.69700999999998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1</v>
      </c>
      <c r="O48" s="177">
        <f>ROUND(E48*N48,2)</f>
        <v>680.7</v>
      </c>
      <c r="P48" s="177">
        <v>0</v>
      </c>
      <c r="Q48" s="177">
        <f>ROUND(E48*P48,2)</f>
        <v>0</v>
      </c>
      <c r="R48" s="177" t="s">
        <v>201</v>
      </c>
      <c r="S48" s="178" t="s">
        <v>143</v>
      </c>
      <c r="T48" s="157">
        <v>0</v>
      </c>
      <c r="U48" s="157">
        <f>ROUND(E48*T48,2)</f>
        <v>0</v>
      </c>
      <c r="V48" s="157"/>
      <c r="W48" s="157" t="s">
        <v>202</v>
      </c>
      <c r="X48" s="148"/>
      <c r="Y48" s="148"/>
      <c r="Z48" s="148"/>
      <c r="AA48" s="148"/>
      <c r="AB48" s="148"/>
      <c r="AC48" s="148"/>
      <c r="AD48" s="148"/>
      <c r="AE48" s="148"/>
      <c r="AF48" s="148" t="s">
        <v>203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91" t="s">
        <v>208</v>
      </c>
      <c r="D49" s="161"/>
      <c r="E49" s="162">
        <v>680.69700999999998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163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x14ac:dyDescent="0.2">
      <c r="A50" s="166" t="s">
        <v>138</v>
      </c>
      <c r="B50" s="167" t="s">
        <v>55</v>
      </c>
      <c r="C50" s="188" t="s">
        <v>56</v>
      </c>
      <c r="D50" s="168"/>
      <c r="E50" s="169"/>
      <c r="F50" s="170"/>
      <c r="G50" s="170">
        <f>SUMIF(AF51:AF62,"&lt;&gt;NOR",G51:G62)</f>
        <v>0</v>
      </c>
      <c r="H50" s="170"/>
      <c r="I50" s="170">
        <f>SUM(I51:I62)</f>
        <v>0</v>
      </c>
      <c r="J50" s="170"/>
      <c r="K50" s="170">
        <f>SUM(K51:K62)</f>
        <v>0</v>
      </c>
      <c r="L50" s="170"/>
      <c r="M50" s="170">
        <f>SUM(M51:M62)</f>
        <v>0</v>
      </c>
      <c r="N50" s="170"/>
      <c r="O50" s="170">
        <f>SUM(O51:O62)</f>
        <v>0.32</v>
      </c>
      <c r="P50" s="170"/>
      <c r="Q50" s="170">
        <f>SUM(Q51:Q62)</f>
        <v>0</v>
      </c>
      <c r="R50" s="170"/>
      <c r="S50" s="171"/>
      <c r="T50" s="165"/>
      <c r="U50" s="165">
        <f>SUM(U51:U62)</f>
        <v>121.48</v>
      </c>
      <c r="V50" s="165"/>
      <c r="W50" s="165"/>
      <c r="AF50" t="s">
        <v>139</v>
      </c>
    </row>
    <row r="51" spans="1:59" outlineLevel="1" x14ac:dyDescent="0.2">
      <c r="A51" s="172">
        <v>19</v>
      </c>
      <c r="B51" s="173" t="s">
        <v>209</v>
      </c>
      <c r="C51" s="189" t="s">
        <v>210</v>
      </c>
      <c r="D51" s="174" t="s">
        <v>161</v>
      </c>
      <c r="E51" s="175">
        <v>1621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/>
      <c r="S51" s="178" t="s">
        <v>143</v>
      </c>
      <c r="T51" s="157">
        <v>0.06</v>
      </c>
      <c r="U51" s="157">
        <f>ROUND(E51*T51,2)</f>
        <v>97.26</v>
      </c>
      <c r="V51" s="157"/>
      <c r="W51" s="157" t="s">
        <v>144</v>
      </c>
      <c r="X51" s="148"/>
      <c r="Y51" s="148"/>
      <c r="Z51" s="148"/>
      <c r="AA51" s="148"/>
      <c r="AB51" s="148"/>
      <c r="AC51" s="148"/>
      <c r="AD51" s="148"/>
      <c r="AE51" s="148"/>
      <c r="AF51" s="148" t="s">
        <v>145</v>
      </c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91" t="s">
        <v>193</v>
      </c>
      <c r="D52" s="161"/>
      <c r="E52" s="162">
        <v>1621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163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79">
        <v>20</v>
      </c>
      <c r="B53" s="180" t="s">
        <v>211</v>
      </c>
      <c r="C53" s="190" t="s">
        <v>212</v>
      </c>
      <c r="D53" s="181" t="s">
        <v>142</v>
      </c>
      <c r="E53" s="182">
        <v>8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4"/>
      <c r="S53" s="185" t="s">
        <v>143</v>
      </c>
      <c r="T53" s="157">
        <v>0.24199999999999999</v>
      </c>
      <c r="U53" s="157">
        <f>ROUND(E53*T53,2)</f>
        <v>1.94</v>
      </c>
      <c r="V53" s="157"/>
      <c r="W53" s="157" t="s">
        <v>144</v>
      </c>
      <c r="X53" s="148"/>
      <c r="Y53" s="148"/>
      <c r="Z53" s="148"/>
      <c r="AA53" s="148"/>
      <c r="AB53" s="148"/>
      <c r="AC53" s="148"/>
      <c r="AD53" s="148"/>
      <c r="AE53" s="148"/>
      <c r="AF53" s="148" t="s">
        <v>145</v>
      </c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79">
        <v>21</v>
      </c>
      <c r="B54" s="180" t="s">
        <v>213</v>
      </c>
      <c r="C54" s="190" t="s">
        <v>214</v>
      </c>
      <c r="D54" s="181" t="s">
        <v>142</v>
      </c>
      <c r="E54" s="182">
        <v>8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4"/>
      <c r="S54" s="185" t="s">
        <v>143</v>
      </c>
      <c r="T54" s="157">
        <v>0.16200000000000001</v>
      </c>
      <c r="U54" s="157">
        <f>ROUND(E54*T54,2)</f>
        <v>1.3</v>
      </c>
      <c r="V54" s="157"/>
      <c r="W54" s="157" t="s">
        <v>144</v>
      </c>
      <c r="X54" s="148"/>
      <c r="Y54" s="148"/>
      <c r="Z54" s="148"/>
      <c r="AA54" s="148"/>
      <c r="AB54" s="148"/>
      <c r="AC54" s="148"/>
      <c r="AD54" s="148"/>
      <c r="AE54" s="148"/>
      <c r="AF54" s="148" t="s">
        <v>145</v>
      </c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72">
        <v>22</v>
      </c>
      <c r="B55" s="173" t="s">
        <v>215</v>
      </c>
      <c r="C55" s="189" t="s">
        <v>216</v>
      </c>
      <c r="D55" s="174" t="s">
        <v>142</v>
      </c>
      <c r="E55" s="175">
        <v>24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5.5999999999999995E-4</v>
      </c>
      <c r="O55" s="177">
        <f>ROUND(E55*N55,2)</f>
        <v>0.01</v>
      </c>
      <c r="P55" s="177">
        <v>0</v>
      </c>
      <c r="Q55" s="177">
        <f>ROUND(E55*P55,2)</f>
        <v>0</v>
      </c>
      <c r="R55" s="177"/>
      <c r="S55" s="178" t="s">
        <v>143</v>
      </c>
      <c r="T55" s="157">
        <v>0.874</v>
      </c>
      <c r="U55" s="157">
        <f>ROUND(E55*T55,2)</f>
        <v>20.98</v>
      </c>
      <c r="V55" s="157"/>
      <c r="W55" s="157" t="s">
        <v>144</v>
      </c>
      <c r="X55" s="148"/>
      <c r="Y55" s="148"/>
      <c r="Z55" s="148"/>
      <c r="AA55" s="148"/>
      <c r="AB55" s="148"/>
      <c r="AC55" s="148"/>
      <c r="AD55" s="148"/>
      <c r="AE55" s="148"/>
      <c r="AF55" s="148" t="s">
        <v>145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91" t="s">
        <v>217</v>
      </c>
      <c r="D56" s="161"/>
      <c r="E56" s="162">
        <v>24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163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72">
        <v>23</v>
      </c>
      <c r="B57" s="173" t="s">
        <v>218</v>
      </c>
      <c r="C57" s="189" t="s">
        <v>219</v>
      </c>
      <c r="D57" s="174" t="s">
        <v>220</v>
      </c>
      <c r="E57" s="175">
        <v>81.05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1E-3</v>
      </c>
      <c r="O57" s="177">
        <f>ROUND(E57*N57,2)</f>
        <v>0.08</v>
      </c>
      <c r="P57" s="177">
        <v>0</v>
      </c>
      <c r="Q57" s="177">
        <f>ROUND(E57*P57,2)</f>
        <v>0</v>
      </c>
      <c r="R57" s="177" t="s">
        <v>201</v>
      </c>
      <c r="S57" s="178" t="s">
        <v>143</v>
      </c>
      <c r="T57" s="157">
        <v>0</v>
      </c>
      <c r="U57" s="157">
        <f>ROUND(E57*T57,2)</f>
        <v>0</v>
      </c>
      <c r="V57" s="157"/>
      <c r="W57" s="157" t="s">
        <v>202</v>
      </c>
      <c r="X57" s="148"/>
      <c r="Y57" s="148"/>
      <c r="Z57" s="148"/>
      <c r="AA57" s="148"/>
      <c r="AB57" s="148"/>
      <c r="AC57" s="148"/>
      <c r="AD57" s="148"/>
      <c r="AE57" s="148"/>
      <c r="AF57" s="148" t="s">
        <v>203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91" t="s">
        <v>221</v>
      </c>
      <c r="D58" s="161"/>
      <c r="E58" s="162">
        <v>81.05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163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79">
        <v>24</v>
      </c>
      <c r="B59" s="180" t="s">
        <v>222</v>
      </c>
      <c r="C59" s="190" t="s">
        <v>223</v>
      </c>
      <c r="D59" s="181" t="s">
        <v>142</v>
      </c>
      <c r="E59" s="182">
        <v>8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1.5E-3</v>
      </c>
      <c r="O59" s="184">
        <f>ROUND(E59*N59,2)</f>
        <v>0.01</v>
      </c>
      <c r="P59" s="184">
        <v>0</v>
      </c>
      <c r="Q59" s="184">
        <f>ROUND(E59*P59,2)</f>
        <v>0</v>
      </c>
      <c r="R59" s="184" t="s">
        <v>201</v>
      </c>
      <c r="S59" s="185" t="s">
        <v>224</v>
      </c>
      <c r="T59" s="157">
        <v>0</v>
      </c>
      <c r="U59" s="157">
        <f>ROUND(E59*T59,2)</f>
        <v>0</v>
      </c>
      <c r="V59" s="157"/>
      <c r="W59" s="157" t="s">
        <v>202</v>
      </c>
      <c r="X59" s="148"/>
      <c r="Y59" s="148"/>
      <c r="Z59" s="148"/>
      <c r="AA59" s="148"/>
      <c r="AB59" s="148"/>
      <c r="AC59" s="148"/>
      <c r="AD59" s="148"/>
      <c r="AE59" s="148"/>
      <c r="AF59" s="148" t="s">
        <v>203</v>
      </c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79">
        <v>25</v>
      </c>
      <c r="B60" s="180" t="s">
        <v>225</v>
      </c>
      <c r="C60" s="190" t="s">
        <v>226</v>
      </c>
      <c r="D60" s="181" t="s">
        <v>142</v>
      </c>
      <c r="E60" s="182">
        <v>24</v>
      </c>
      <c r="F60" s="183"/>
      <c r="G60" s="184">
        <f>ROUND(E60*F60,2)</f>
        <v>0</v>
      </c>
      <c r="H60" s="183"/>
      <c r="I60" s="184">
        <f>ROUND(E60*H60,2)</f>
        <v>0</v>
      </c>
      <c r="J60" s="183"/>
      <c r="K60" s="184">
        <f>ROUND(E60*J60,2)</f>
        <v>0</v>
      </c>
      <c r="L60" s="184">
        <v>21</v>
      </c>
      <c r="M60" s="184">
        <f>G60*(1+L60/100)</f>
        <v>0</v>
      </c>
      <c r="N60" s="184">
        <v>8.2000000000000007E-3</v>
      </c>
      <c r="O60" s="184">
        <f>ROUND(E60*N60,2)</f>
        <v>0.2</v>
      </c>
      <c r="P60" s="184">
        <v>0</v>
      </c>
      <c r="Q60" s="184">
        <f>ROUND(E60*P60,2)</f>
        <v>0</v>
      </c>
      <c r="R60" s="184" t="s">
        <v>201</v>
      </c>
      <c r="S60" s="185" t="s">
        <v>143</v>
      </c>
      <c r="T60" s="157">
        <v>0</v>
      </c>
      <c r="U60" s="157">
        <f>ROUND(E60*T60,2)</f>
        <v>0</v>
      </c>
      <c r="V60" s="157"/>
      <c r="W60" s="157" t="s">
        <v>202</v>
      </c>
      <c r="X60" s="148"/>
      <c r="Y60" s="148"/>
      <c r="Z60" s="148"/>
      <c r="AA60" s="148"/>
      <c r="AB60" s="148"/>
      <c r="AC60" s="148"/>
      <c r="AD60" s="148"/>
      <c r="AE60" s="148"/>
      <c r="AF60" s="148" t="s">
        <v>203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79">
        <v>26</v>
      </c>
      <c r="B61" s="180" t="s">
        <v>227</v>
      </c>
      <c r="C61" s="190" t="s">
        <v>228</v>
      </c>
      <c r="D61" s="181" t="s">
        <v>142</v>
      </c>
      <c r="E61" s="182">
        <v>24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>
        <v>8.0000000000000004E-4</v>
      </c>
      <c r="O61" s="184">
        <f>ROUND(E61*N61,2)</f>
        <v>0.02</v>
      </c>
      <c r="P61" s="184">
        <v>0</v>
      </c>
      <c r="Q61" s="184">
        <f>ROUND(E61*P61,2)</f>
        <v>0</v>
      </c>
      <c r="R61" s="184" t="s">
        <v>201</v>
      </c>
      <c r="S61" s="185" t="s">
        <v>143</v>
      </c>
      <c r="T61" s="157">
        <v>0</v>
      </c>
      <c r="U61" s="157">
        <f>ROUND(E61*T61,2)</f>
        <v>0</v>
      </c>
      <c r="V61" s="157"/>
      <c r="W61" s="157" t="s">
        <v>202</v>
      </c>
      <c r="X61" s="148"/>
      <c r="Y61" s="148"/>
      <c r="Z61" s="148"/>
      <c r="AA61" s="148"/>
      <c r="AB61" s="148"/>
      <c r="AC61" s="148"/>
      <c r="AD61" s="148"/>
      <c r="AE61" s="148"/>
      <c r="AF61" s="148" t="s">
        <v>203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79">
        <v>27</v>
      </c>
      <c r="B62" s="180" t="s">
        <v>229</v>
      </c>
      <c r="C62" s="190" t="s">
        <v>230</v>
      </c>
      <c r="D62" s="181" t="s">
        <v>142</v>
      </c>
      <c r="E62" s="182">
        <v>6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4">
        <v>8.0000000000000007E-5</v>
      </c>
      <c r="O62" s="184">
        <f>ROUND(E62*N62,2)</f>
        <v>0</v>
      </c>
      <c r="P62" s="184">
        <v>0</v>
      </c>
      <c r="Q62" s="184">
        <f>ROUND(E62*P62,2)</f>
        <v>0</v>
      </c>
      <c r="R62" s="184" t="s">
        <v>201</v>
      </c>
      <c r="S62" s="185" t="s">
        <v>143</v>
      </c>
      <c r="T62" s="157">
        <v>0</v>
      </c>
      <c r="U62" s="157">
        <f>ROUND(E62*T62,2)</f>
        <v>0</v>
      </c>
      <c r="V62" s="157"/>
      <c r="W62" s="157" t="s">
        <v>202</v>
      </c>
      <c r="X62" s="148"/>
      <c r="Y62" s="148"/>
      <c r="Z62" s="148"/>
      <c r="AA62" s="148"/>
      <c r="AB62" s="148"/>
      <c r="AC62" s="148"/>
      <c r="AD62" s="148"/>
      <c r="AE62" s="148"/>
      <c r="AF62" s="148" t="s">
        <v>203</v>
      </c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x14ac:dyDescent="0.2">
      <c r="A63" s="166" t="s">
        <v>138</v>
      </c>
      <c r="B63" s="167" t="s">
        <v>57</v>
      </c>
      <c r="C63" s="188" t="s">
        <v>58</v>
      </c>
      <c r="D63" s="168"/>
      <c r="E63" s="169"/>
      <c r="F63" s="170"/>
      <c r="G63" s="170">
        <f>SUMIF(AF64:AF70,"&lt;&gt;NOR",G64:G70)</f>
        <v>0</v>
      </c>
      <c r="H63" s="170"/>
      <c r="I63" s="170">
        <f>SUM(I64:I70)</f>
        <v>0</v>
      </c>
      <c r="J63" s="170"/>
      <c r="K63" s="170">
        <f>SUM(K64:K70)</f>
        <v>0</v>
      </c>
      <c r="L63" s="170"/>
      <c r="M63" s="170">
        <f>SUM(M64:M70)</f>
        <v>0</v>
      </c>
      <c r="N63" s="170"/>
      <c r="O63" s="170">
        <f>SUM(O64:O70)</f>
        <v>49.53</v>
      </c>
      <c r="P63" s="170"/>
      <c r="Q63" s="170">
        <f>SUM(Q64:Q70)</f>
        <v>0</v>
      </c>
      <c r="R63" s="170"/>
      <c r="S63" s="171"/>
      <c r="T63" s="165"/>
      <c r="U63" s="165">
        <f>SUM(U64:U70)</f>
        <v>161.96</v>
      </c>
      <c r="V63" s="165"/>
      <c r="W63" s="165"/>
      <c r="AF63" t="s">
        <v>139</v>
      </c>
    </row>
    <row r="64" spans="1:59" outlineLevel="1" x14ac:dyDescent="0.2">
      <c r="A64" s="172">
        <v>28</v>
      </c>
      <c r="B64" s="173" t="s">
        <v>231</v>
      </c>
      <c r="C64" s="189" t="s">
        <v>232</v>
      </c>
      <c r="D64" s="174" t="s">
        <v>161</v>
      </c>
      <c r="E64" s="175">
        <v>290.3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7.3899999999999993E-2</v>
      </c>
      <c r="O64" s="177">
        <f>ROUND(E64*N64,2)</f>
        <v>21.45</v>
      </c>
      <c r="P64" s="177">
        <v>0</v>
      </c>
      <c r="Q64" s="177">
        <f>ROUND(E64*P64,2)</f>
        <v>0</v>
      </c>
      <c r="R64" s="177"/>
      <c r="S64" s="178" t="s">
        <v>143</v>
      </c>
      <c r="T64" s="157">
        <v>0.45200000000000001</v>
      </c>
      <c r="U64" s="157">
        <f>ROUND(E64*T64,2)</f>
        <v>131.22</v>
      </c>
      <c r="V64" s="157"/>
      <c r="W64" s="157" t="s">
        <v>144</v>
      </c>
      <c r="X64" s="148"/>
      <c r="Y64" s="148"/>
      <c r="Z64" s="148"/>
      <c r="AA64" s="148"/>
      <c r="AB64" s="148"/>
      <c r="AC64" s="148"/>
      <c r="AD64" s="148"/>
      <c r="AE64" s="148"/>
      <c r="AF64" s="148" t="s">
        <v>145</v>
      </c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91" t="s">
        <v>162</v>
      </c>
      <c r="D65" s="161"/>
      <c r="E65" s="162">
        <v>290.3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163</v>
      </c>
      <c r="AG65" s="148">
        <v>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72">
        <v>29</v>
      </c>
      <c r="B66" s="173" t="s">
        <v>233</v>
      </c>
      <c r="C66" s="189" t="s">
        <v>234</v>
      </c>
      <c r="D66" s="174" t="s">
        <v>168</v>
      </c>
      <c r="E66" s="175">
        <v>113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0.188</v>
      </c>
      <c r="O66" s="177">
        <f>ROUND(E66*N66,2)</f>
        <v>21.24</v>
      </c>
      <c r="P66" s="177">
        <v>0</v>
      </c>
      <c r="Q66" s="177">
        <f>ROUND(E66*P66,2)</f>
        <v>0</v>
      </c>
      <c r="R66" s="177"/>
      <c r="S66" s="178" t="s">
        <v>143</v>
      </c>
      <c r="T66" s="157">
        <v>0.27200000000000002</v>
      </c>
      <c r="U66" s="157">
        <f>ROUND(E66*T66,2)</f>
        <v>30.74</v>
      </c>
      <c r="V66" s="157"/>
      <c r="W66" s="157" t="s">
        <v>144</v>
      </c>
      <c r="X66" s="148"/>
      <c r="Y66" s="148"/>
      <c r="Z66" s="148"/>
      <c r="AA66" s="148"/>
      <c r="AB66" s="148"/>
      <c r="AC66" s="148"/>
      <c r="AD66" s="148"/>
      <c r="AE66" s="148"/>
      <c r="AF66" s="148" t="s">
        <v>145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91" t="s">
        <v>235</v>
      </c>
      <c r="D67" s="161"/>
      <c r="E67" s="162">
        <v>113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163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72">
        <v>30</v>
      </c>
      <c r="B68" s="173" t="s">
        <v>236</v>
      </c>
      <c r="C68" s="189" t="s">
        <v>237</v>
      </c>
      <c r="D68" s="174" t="s">
        <v>142</v>
      </c>
      <c r="E68" s="175">
        <v>114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0.06</v>
      </c>
      <c r="O68" s="177">
        <f>ROUND(E68*N68,2)</f>
        <v>6.84</v>
      </c>
      <c r="P68" s="177">
        <v>0</v>
      </c>
      <c r="Q68" s="177">
        <f>ROUND(E68*P68,2)</f>
        <v>0</v>
      </c>
      <c r="R68" s="177" t="s">
        <v>201</v>
      </c>
      <c r="S68" s="178" t="s">
        <v>143</v>
      </c>
      <c r="T68" s="157">
        <v>0</v>
      </c>
      <c r="U68" s="157">
        <f>ROUND(E68*T68,2)</f>
        <v>0</v>
      </c>
      <c r="V68" s="157"/>
      <c r="W68" s="157" t="s">
        <v>202</v>
      </c>
      <c r="X68" s="148"/>
      <c r="Y68" s="148"/>
      <c r="Z68" s="148"/>
      <c r="AA68" s="148"/>
      <c r="AB68" s="148"/>
      <c r="AC68" s="148"/>
      <c r="AD68" s="148"/>
      <c r="AE68" s="148"/>
      <c r="AF68" s="148" t="s">
        <v>203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5"/>
      <c r="B69" s="156"/>
      <c r="C69" s="191" t="s">
        <v>238</v>
      </c>
      <c r="D69" s="161"/>
      <c r="E69" s="162">
        <v>114.13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163</v>
      </c>
      <c r="AG69" s="148">
        <v>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91" t="s">
        <v>239</v>
      </c>
      <c r="D70" s="161"/>
      <c r="E70" s="162">
        <v>-0.13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163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x14ac:dyDescent="0.2">
      <c r="A71" s="166" t="s">
        <v>138</v>
      </c>
      <c r="B71" s="167" t="s">
        <v>59</v>
      </c>
      <c r="C71" s="188" t="s">
        <v>60</v>
      </c>
      <c r="D71" s="168"/>
      <c r="E71" s="169"/>
      <c r="F71" s="170"/>
      <c r="G71" s="170">
        <f>SUMIF(AF72:AF72,"&lt;&gt;NOR",G72:G72)</f>
        <v>0</v>
      </c>
      <c r="H71" s="170"/>
      <c r="I71" s="170">
        <f>SUM(I72:I72)</f>
        <v>0</v>
      </c>
      <c r="J71" s="170"/>
      <c r="K71" s="170">
        <f>SUM(K72:K72)</f>
        <v>0</v>
      </c>
      <c r="L71" s="170"/>
      <c r="M71" s="170">
        <f>SUM(M72:M72)</f>
        <v>0</v>
      </c>
      <c r="N71" s="170"/>
      <c r="O71" s="170">
        <f>SUM(O72:O72)</f>
        <v>0</v>
      </c>
      <c r="P71" s="170"/>
      <c r="Q71" s="170">
        <f>SUM(Q72:Q72)</f>
        <v>0</v>
      </c>
      <c r="R71" s="170"/>
      <c r="S71" s="171"/>
      <c r="T71" s="165"/>
      <c r="U71" s="165">
        <f>SUM(U72:U72)</f>
        <v>0</v>
      </c>
      <c r="V71" s="165"/>
      <c r="W71" s="165"/>
      <c r="AF71" t="s">
        <v>139</v>
      </c>
    </row>
    <row r="72" spans="1:59" outlineLevel="1" x14ac:dyDescent="0.2">
      <c r="A72" s="179">
        <v>31</v>
      </c>
      <c r="B72" s="180" t="s">
        <v>240</v>
      </c>
      <c r="C72" s="190" t="s">
        <v>241</v>
      </c>
      <c r="D72" s="181" t="s">
        <v>242</v>
      </c>
      <c r="E72" s="182">
        <v>1</v>
      </c>
      <c r="F72" s="183"/>
      <c r="G72" s="184">
        <f>ROUND(E72*F72,2)</f>
        <v>0</v>
      </c>
      <c r="H72" s="183"/>
      <c r="I72" s="184">
        <f>ROUND(E72*H72,2)</f>
        <v>0</v>
      </c>
      <c r="J72" s="183"/>
      <c r="K72" s="184">
        <f>ROUND(E72*J72,2)</f>
        <v>0</v>
      </c>
      <c r="L72" s="184">
        <v>21</v>
      </c>
      <c r="M72" s="184">
        <f>G72*(1+L72/100)</f>
        <v>0</v>
      </c>
      <c r="N72" s="184">
        <v>0</v>
      </c>
      <c r="O72" s="184">
        <f>ROUND(E72*N72,2)</f>
        <v>0</v>
      </c>
      <c r="P72" s="184">
        <v>0</v>
      </c>
      <c r="Q72" s="184">
        <f>ROUND(E72*P72,2)</f>
        <v>0</v>
      </c>
      <c r="R72" s="184"/>
      <c r="S72" s="185" t="s">
        <v>224</v>
      </c>
      <c r="T72" s="157">
        <v>0</v>
      </c>
      <c r="U72" s="157">
        <f>ROUND(E72*T72,2)</f>
        <v>0</v>
      </c>
      <c r="V72" s="157"/>
      <c r="W72" s="157" t="s">
        <v>144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145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x14ac:dyDescent="0.2">
      <c r="A73" s="166" t="s">
        <v>138</v>
      </c>
      <c r="B73" s="167" t="s">
        <v>61</v>
      </c>
      <c r="C73" s="188" t="s">
        <v>62</v>
      </c>
      <c r="D73" s="168"/>
      <c r="E73" s="169"/>
      <c r="F73" s="170"/>
      <c r="G73" s="170">
        <f>SUMIF(AF74:AF98,"&lt;&gt;NOR",G74:G98)</f>
        <v>0</v>
      </c>
      <c r="H73" s="170"/>
      <c r="I73" s="170">
        <f>SUM(I74:I98)</f>
        <v>0</v>
      </c>
      <c r="J73" s="170"/>
      <c r="K73" s="170">
        <f>SUM(K74:K98)</f>
        <v>0</v>
      </c>
      <c r="L73" s="170"/>
      <c r="M73" s="170">
        <f>SUM(M74:M98)</f>
        <v>0</v>
      </c>
      <c r="N73" s="170"/>
      <c r="O73" s="170">
        <f>SUM(O74:O98)</f>
        <v>1.32</v>
      </c>
      <c r="P73" s="170"/>
      <c r="Q73" s="170">
        <f>SUM(Q74:Q98)</f>
        <v>0</v>
      </c>
      <c r="R73" s="170"/>
      <c r="S73" s="171"/>
      <c r="T73" s="165"/>
      <c r="U73" s="165">
        <f>SUM(U74:U98)</f>
        <v>18.869999999999997</v>
      </c>
      <c r="V73" s="165"/>
      <c r="W73" s="165"/>
      <c r="AF73" t="s">
        <v>139</v>
      </c>
    </row>
    <row r="74" spans="1:59" outlineLevel="1" x14ac:dyDescent="0.2">
      <c r="A74" s="172">
        <v>32</v>
      </c>
      <c r="B74" s="173" t="s">
        <v>243</v>
      </c>
      <c r="C74" s="189" t="s">
        <v>244</v>
      </c>
      <c r="D74" s="174" t="s">
        <v>150</v>
      </c>
      <c r="E74" s="175">
        <v>3.57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/>
      <c r="S74" s="178" t="s">
        <v>143</v>
      </c>
      <c r="T74" s="157">
        <v>3.5329999999999999</v>
      </c>
      <c r="U74" s="157">
        <f>ROUND(E74*T74,2)</f>
        <v>12.61</v>
      </c>
      <c r="V74" s="157"/>
      <c r="W74" s="157" t="s">
        <v>144</v>
      </c>
      <c r="X74" s="148"/>
      <c r="Y74" s="148"/>
      <c r="Z74" s="148"/>
      <c r="AA74" s="148"/>
      <c r="AB74" s="148"/>
      <c r="AC74" s="148"/>
      <c r="AD74" s="148"/>
      <c r="AE74" s="148"/>
      <c r="AF74" s="148" t="s">
        <v>145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5"/>
      <c r="B75" s="156"/>
      <c r="C75" s="191" t="s">
        <v>245</v>
      </c>
      <c r="D75" s="161"/>
      <c r="E75" s="162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 t="s">
        <v>163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55"/>
      <c r="B76" s="156"/>
      <c r="C76" s="191" t="s">
        <v>246</v>
      </c>
      <c r="D76" s="161"/>
      <c r="E76" s="162">
        <v>3.57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 t="s">
        <v>163</v>
      </c>
      <c r="AG76" s="148">
        <v>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72">
        <v>33</v>
      </c>
      <c r="B77" s="173" t="s">
        <v>247</v>
      </c>
      <c r="C77" s="189" t="s">
        <v>248</v>
      </c>
      <c r="D77" s="174" t="s">
        <v>150</v>
      </c>
      <c r="E77" s="175">
        <v>2.2200000000000002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8" t="s">
        <v>143</v>
      </c>
      <c r="T77" s="157">
        <v>2.1949999999999998</v>
      </c>
      <c r="U77" s="157">
        <f>ROUND(E77*T77,2)</f>
        <v>4.87</v>
      </c>
      <c r="V77" s="157"/>
      <c r="W77" s="157" t="s">
        <v>144</v>
      </c>
      <c r="X77" s="148"/>
      <c r="Y77" s="148"/>
      <c r="Z77" s="148"/>
      <c r="AA77" s="148"/>
      <c r="AB77" s="148"/>
      <c r="AC77" s="148"/>
      <c r="AD77" s="148"/>
      <c r="AE77" s="148"/>
      <c r="AF77" s="148" t="s">
        <v>145</v>
      </c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5"/>
      <c r="B78" s="156"/>
      <c r="C78" s="191" t="s">
        <v>246</v>
      </c>
      <c r="D78" s="161"/>
      <c r="E78" s="162">
        <v>3.57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 t="s">
        <v>163</v>
      </c>
      <c r="AG78" s="148">
        <v>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55"/>
      <c r="B79" s="156"/>
      <c r="C79" s="191" t="s">
        <v>249</v>
      </c>
      <c r="D79" s="161"/>
      <c r="E79" s="162">
        <v>-1.35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 t="s">
        <v>163</v>
      </c>
      <c r="AG79" s="148">
        <v>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72">
        <v>34</v>
      </c>
      <c r="B80" s="173" t="s">
        <v>250</v>
      </c>
      <c r="C80" s="189" t="s">
        <v>251</v>
      </c>
      <c r="D80" s="174" t="s">
        <v>150</v>
      </c>
      <c r="E80" s="175">
        <v>0.315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2.5249999999999999</v>
      </c>
      <c r="O80" s="177">
        <f>ROUND(E80*N80,2)</f>
        <v>0.8</v>
      </c>
      <c r="P80" s="177">
        <v>0</v>
      </c>
      <c r="Q80" s="177">
        <f>ROUND(E80*P80,2)</f>
        <v>0</v>
      </c>
      <c r="R80" s="177"/>
      <c r="S80" s="178" t="s">
        <v>143</v>
      </c>
      <c r="T80" s="157">
        <v>0.48</v>
      </c>
      <c r="U80" s="157">
        <f>ROUND(E80*T80,2)</f>
        <v>0.15</v>
      </c>
      <c r="V80" s="157"/>
      <c r="W80" s="157" t="s">
        <v>144</v>
      </c>
      <c r="X80" s="148"/>
      <c r="Y80" s="148"/>
      <c r="Z80" s="148"/>
      <c r="AA80" s="148"/>
      <c r="AB80" s="148"/>
      <c r="AC80" s="148"/>
      <c r="AD80" s="148"/>
      <c r="AE80" s="148"/>
      <c r="AF80" s="148" t="s">
        <v>145</v>
      </c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5"/>
      <c r="B81" s="156"/>
      <c r="C81" s="191" t="s">
        <v>252</v>
      </c>
      <c r="D81" s="161"/>
      <c r="E81" s="162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 t="s">
        <v>163</v>
      </c>
      <c r="AG81" s="148">
        <v>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5"/>
      <c r="B82" s="156"/>
      <c r="C82" s="191" t="s">
        <v>253</v>
      </c>
      <c r="D82" s="161"/>
      <c r="E82" s="162">
        <v>0.315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 t="s">
        <v>163</v>
      </c>
      <c r="AG82" s="148">
        <v>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ht="22.5" outlineLevel="1" x14ac:dyDescent="0.2">
      <c r="A83" s="172">
        <v>35</v>
      </c>
      <c r="B83" s="173" t="s">
        <v>254</v>
      </c>
      <c r="C83" s="189" t="s">
        <v>255</v>
      </c>
      <c r="D83" s="174" t="s">
        <v>207</v>
      </c>
      <c r="E83" s="175">
        <v>1.0160000000000001E-2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1.04548</v>
      </c>
      <c r="O83" s="177">
        <f>ROUND(E83*N83,2)</f>
        <v>0.01</v>
      </c>
      <c r="P83" s="177">
        <v>0</v>
      </c>
      <c r="Q83" s="177">
        <f>ROUND(E83*P83,2)</f>
        <v>0</v>
      </c>
      <c r="R83" s="177"/>
      <c r="S83" s="178" t="s">
        <v>143</v>
      </c>
      <c r="T83" s="157">
        <v>15.231</v>
      </c>
      <c r="U83" s="157">
        <f>ROUND(E83*T83,2)</f>
        <v>0.15</v>
      </c>
      <c r="V83" s="157"/>
      <c r="W83" s="157" t="s">
        <v>144</v>
      </c>
      <c r="X83" s="148"/>
      <c r="Y83" s="148"/>
      <c r="Z83" s="148"/>
      <c r="AA83" s="148"/>
      <c r="AB83" s="148"/>
      <c r="AC83" s="148"/>
      <c r="AD83" s="148"/>
      <c r="AE83" s="148"/>
      <c r="AF83" s="148" t="s">
        <v>145</v>
      </c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 x14ac:dyDescent="0.2">
      <c r="A84" s="155"/>
      <c r="B84" s="156"/>
      <c r="C84" s="191" t="s">
        <v>252</v>
      </c>
      <c r="D84" s="161"/>
      <c r="E84" s="162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 t="s">
        <v>163</v>
      </c>
      <c r="AG84" s="148">
        <v>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 x14ac:dyDescent="0.2">
      <c r="A85" s="155"/>
      <c r="B85" s="156"/>
      <c r="C85" s="191" t="s">
        <v>256</v>
      </c>
      <c r="D85" s="161"/>
      <c r="E85" s="162">
        <v>1.0160000000000001E-2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 t="s">
        <v>163</v>
      </c>
      <c r="AG85" s="148">
        <v>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ht="22.5" outlineLevel="1" x14ac:dyDescent="0.2">
      <c r="A86" s="172">
        <v>36</v>
      </c>
      <c r="B86" s="173" t="s">
        <v>257</v>
      </c>
      <c r="C86" s="189" t="s">
        <v>258</v>
      </c>
      <c r="D86" s="174" t="s">
        <v>142</v>
      </c>
      <c r="E86" s="175">
        <v>1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0.40105000000000002</v>
      </c>
      <c r="O86" s="177">
        <f>ROUND(E86*N86,2)</f>
        <v>0.4</v>
      </c>
      <c r="P86" s="177">
        <v>0</v>
      </c>
      <c r="Q86" s="177">
        <f>ROUND(E86*P86,2)</f>
        <v>0</v>
      </c>
      <c r="R86" s="177"/>
      <c r="S86" s="178" t="s">
        <v>143</v>
      </c>
      <c r="T86" s="157">
        <v>1.09236</v>
      </c>
      <c r="U86" s="157">
        <f>ROUND(E86*T86,2)</f>
        <v>1.0900000000000001</v>
      </c>
      <c r="V86" s="157"/>
      <c r="W86" s="157" t="s">
        <v>144</v>
      </c>
      <c r="X86" s="148"/>
      <c r="Y86" s="148"/>
      <c r="Z86" s="148"/>
      <c r="AA86" s="148"/>
      <c r="AB86" s="148"/>
      <c r="AC86" s="148"/>
      <c r="AD86" s="148"/>
      <c r="AE86" s="148"/>
      <c r="AF86" s="148" t="s">
        <v>145</v>
      </c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 x14ac:dyDescent="0.2">
      <c r="A87" s="155"/>
      <c r="B87" s="156"/>
      <c r="C87" s="253" t="s">
        <v>259</v>
      </c>
      <c r="D87" s="254"/>
      <c r="E87" s="254"/>
      <c r="F87" s="254"/>
      <c r="G87" s="254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 t="s">
        <v>147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ht="22.5" outlineLevel="1" x14ac:dyDescent="0.2">
      <c r="A88" s="172">
        <v>37</v>
      </c>
      <c r="B88" s="173" t="s">
        <v>260</v>
      </c>
      <c r="C88" s="189" t="s">
        <v>261</v>
      </c>
      <c r="D88" s="174" t="s">
        <v>242</v>
      </c>
      <c r="E88" s="175">
        <v>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/>
      <c r="S88" s="178" t="s">
        <v>224</v>
      </c>
      <c r="T88" s="157">
        <v>0</v>
      </c>
      <c r="U88" s="157">
        <f>ROUND(E88*T88,2)</f>
        <v>0</v>
      </c>
      <c r="V88" s="157"/>
      <c r="W88" s="157" t="s">
        <v>144</v>
      </c>
      <c r="X88" s="148"/>
      <c r="Y88" s="148"/>
      <c r="Z88" s="148"/>
      <c r="AA88" s="148"/>
      <c r="AB88" s="148"/>
      <c r="AC88" s="148"/>
      <c r="AD88" s="148"/>
      <c r="AE88" s="148"/>
      <c r="AF88" s="148" t="s">
        <v>145</v>
      </c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outlineLevel="1" x14ac:dyDescent="0.2">
      <c r="A89" s="155"/>
      <c r="B89" s="156"/>
      <c r="C89" s="253" t="s">
        <v>262</v>
      </c>
      <c r="D89" s="254"/>
      <c r="E89" s="254"/>
      <c r="F89" s="254"/>
      <c r="G89" s="25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 t="s">
        <v>147</v>
      </c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outlineLevel="1" x14ac:dyDescent="0.2">
      <c r="A90" s="155"/>
      <c r="B90" s="156"/>
      <c r="C90" s="255" t="s">
        <v>263</v>
      </c>
      <c r="D90" s="256"/>
      <c r="E90" s="256"/>
      <c r="F90" s="256"/>
      <c r="G90" s="25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 t="s">
        <v>147</v>
      </c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5"/>
      <c r="B91" s="156"/>
      <c r="C91" s="255" t="s">
        <v>264</v>
      </c>
      <c r="D91" s="256"/>
      <c r="E91" s="256"/>
      <c r="F91" s="256"/>
      <c r="G91" s="25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 t="s">
        <v>147</v>
      </c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72">
        <v>38</v>
      </c>
      <c r="B92" s="173" t="s">
        <v>265</v>
      </c>
      <c r="C92" s="189" t="s">
        <v>266</v>
      </c>
      <c r="D92" s="174" t="s">
        <v>142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0.107</v>
      </c>
      <c r="O92" s="177">
        <f>ROUND(E92*N92,2)</f>
        <v>0.11</v>
      </c>
      <c r="P92" s="177">
        <v>0</v>
      </c>
      <c r="Q92" s="177">
        <f>ROUND(E92*P92,2)</f>
        <v>0</v>
      </c>
      <c r="R92" s="177" t="s">
        <v>201</v>
      </c>
      <c r="S92" s="178" t="s">
        <v>143</v>
      </c>
      <c r="T92" s="157">
        <v>0</v>
      </c>
      <c r="U92" s="157">
        <f>ROUND(E92*T92,2)</f>
        <v>0</v>
      </c>
      <c r="V92" s="157"/>
      <c r="W92" s="157" t="s">
        <v>202</v>
      </c>
      <c r="X92" s="148"/>
      <c r="Y92" s="148"/>
      <c r="Z92" s="148"/>
      <c r="AA92" s="148"/>
      <c r="AB92" s="148"/>
      <c r="AC92" s="148"/>
      <c r="AD92" s="148"/>
      <c r="AE92" s="148"/>
      <c r="AF92" s="148" t="s">
        <v>203</v>
      </c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55"/>
      <c r="B93" s="156"/>
      <c r="C93" s="253" t="s">
        <v>267</v>
      </c>
      <c r="D93" s="254"/>
      <c r="E93" s="254"/>
      <c r="F93" s="254"/>
      <c r="G93" s="25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 t="s">
        <v>147</v>
      </c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55"/>
      <c r="B94" s="156"/>
      <c r="C94" s="193" t="s">
        <v>268</v>
      </c>
      <c r="D94" s="158"/>
      <c r="E94" s="159"/>
      <c r="F94" s="160"/>
      <c r="G94" s="160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 t="s">
        <v>147</v>
      </c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ht="22.5" outlineLevel="1" x14ac:dyDescent="0.2">
      <c r="A95" s="155"/>
      <c r="B95" s="156"/>
      <c r="C95" s="255" t="s">
        <v>269</v>
      </c>
      <c r="D95" s="256"/>
      <c r="E95" s="256"/>
      <c r="F95" s="256"/>
      <c r="G95" s="25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 t="s">
        <v>147</v>
      </c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86" t="str">
        <f>C95</f>
        <v>Je tvořena vlastní nádrží šachty a vstupní šachtičkou 600 x 600 mm zakrytou plastovým pochůzným poklopem.</v>
      </c>
      <c r="BA95" s="148"/>
      <c r="BB95" s="148"/>
      <c r="BC95" s="148"/>
      <c r="BD95" s="148"/>
      <c r="BE95" s="148"/>
      <c r="BF95" s="148"/>
      <c r="BG95" s="148"/>
    </row>
    <row r="96" spans="1:59" ht="22.5" outlineLevel="1" x14ac:dyDescent="0.2">
      <c r="A96" s="155"/>
      <c r="B96" s="156"/>
      <c r="C96" s="255" t="s">
        <v>270</v>
      </c>
      <c r="D96" s="256"/>
      <c r="E96" s="256"/>
      <c r="F96" s="256"/>
      <c r="G96" s="256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 t="s">
        <v>147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86" t="str">
        <f>C96</f>
        <v>Nádrž šachty je osazena plastovými stupadly a plastovými průchodkami pro napojení přívodu a odvodu vody.</v>
      </c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55"/>
      <c r="B97" s="156"/>
      <c r="C97" s="193" t="s">
        <v>268</v>
      </c>
      <c r="D97" s="158"/>
      <c r="E97" s="159"/>
      <c r="F97" s="160"/>
      <c r="G97" s="160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 t="s">
        <v>147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 x14ac:dyDescent="0.2">
      <c r="A98" s="155"/>
      <c r="B98" s="156"/>
      <c r="C98" s="255" t="s">
        <v>271</v>
      </c>
      <c r="D98" s="256"/>
      <c r="E98" s="256"/>
      <c r="F98" s="256"/>
      <c r="G98" s="256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 t="s">
        <v>147</v>
      </c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x14ac:dyDescent="0.2">
      <c r="A99" s="166" t="s">
        <v>138</v>
      </c>
      <c r="B99" s="167" t="s">
        <v>63</v>
      </c>
      <c r="C99" s="188" t="s">
        <v>64</v>
      </c>
      <c r="D99" s="168"/>
      <c r="E99" s="169"/>
      <c r="F99" s="170"/>
      <c r="G99" s="170">
        <f>SUMIF(AF100:AF112,"&lt;&gt;NOR",G100:G112)</f>
        <v>0</v>
      </c>
      <c r="H99" s="170"/>
      <c r="I99" s="170">
        <f>SUM(I100:I112)</f>
        <v>0</v>
      </c>
      <c r="J99" s="170"/>
      <c r="K99" s="170">
        <f>SUM(K100:K112)</f>
        <v>0</v>
      </c>
      <c r="L99" s="170"/>
      <c r="M99" s="170">
        <f>SUM(M100:M112)</f>
        <v>0</v>
      </c>
      <c r="N99" s="170"/>
      <c r="O99" s="170">
        <f>SUM(O100:O112)</f>
        <v>3.08</v>
      </c>
      <c r="P99" s="170"/>
      <c r="Q99" s="170">
        <f>SUM(Q100:Q112)</f>
        <v>0</v>
      </c>
      <c r="R99" s="170"/>
      <c r="S99" s="171"/>
      <c r="T99" s="165"/>
      <c r="U99" s="165">
        <f>SUM(U100:U112)</f>
        <v>5.69</v>
      </c>
      <c r="V99" s="165"/>
      <c r="W99" s="165"/>
      <c r="AF99" t="s">
        <v>139</v>
      </c>
    </row>
    <row r="100" spans="1:59" outlineLevel="1" x14ac:dyDescent="0.2">
      <c r="A100" s="172">
        <v>39</v>
      </c>
      <c r="B100" s="173" t="s">
        <v>243</v>
      </c>
      <c r="C100" s="189" t="s">
        <v>244</v>
      </c>
      <c r="D100" s="174" t="s">
        <v>150</v>
      </c>
      <c r="E100" s="175">
        <v>1.1399999999999999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7"/>
      <c r="S100" s="178" t="s">
        <v>143</v>
      </c>
      <c r="T100" s="157">
        <v>3.5329999999999999</v>
      </c>
      <c r="U100" s="157">
        <f>ROUND(E100*T100,2)</f>
        <v>4.03</v>
      </c>
      <c r="V100" s="157"/>
      <c r="W100" s="157" t="s">
        <v>144</v>
      </c>
      <c r="X100" s="148"/>
      <c r="Y100" s="148"/>
      <c r="Z100" s="148"/>
      <c r="AA100" s="148"/>
      <c r="AB100" s="148"/>
      <c r="AC100" s="148"/>
      <c r="AD100" s="148"/>
      <c r="AE100" s="148"/>
      <c r="AF100" s="148" t="s">
        <v>145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5"/>
      <c r="B101" s="156"/>
      <c r="C101" s="191" t="s">
        <v>272</v>
      </c>
      <c r="D101" s="161"/>
      <c r="E101" s="162">
        <v>1.1399999999999999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 t="s">
        <v>163</v>
      </c>
      <c r="AG101" s="148">
        <v>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72">
        <v>40</v>
      </c>
      <c r="B102" s="173" t="s">
        <v>273</v>
      </c>
      <c r="C102" s="189" t="s">
        <v>274</v>
      </c>
      <c r="D102" s="174" t="s">
        <v>150</v>
      </c>
      <c r="E102" s="175">
        <v>1.1399999999999999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2.5249999999999999</v>
      </c>
      <c r="O102" s="177">
        <f>ROUND(E102*N102,2)</f>
        <v>2.88</v>
      </c>
      <c r="P102" s="177">
        <v>0</v>
      </c>
      <c r="Q102" s="177">
        <f>ROUND(E102*P102,2)</f>
        <v>0</v>
      </c>
      <c r="R102" s="177"/>
      <c r="S102" s="178" t="s">
        <v>143</v>
      </c>
      <c r="T102" s="157">
        <v>0.47699999999999998</v>
      </c>
      <c r="U102" s="157">
        <f>ROUND(E102*T102,2)</f>
        <v>0.54</v>
      </c>
      <c r="V102" s="157"/>
      <c r="W102" s="157" t="s">
        <v>144</v>
      </c>
      <c r="X102" s="148"/>
      <c r="Y102" s="148"/>
      <c r="Z102" s="148"/>
      <c r="AA102" s="148"/>
      <c r="AB102" s="148"/>
      <c r="AC102" s="148"/>
      <c r="AD102" s="148"/>
      <c r="AE102" s="148"/>
      <c r="AF102" s="148" t="s">
        <v>145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55"/>
      <c r="B103" s="156"/>
      <c r="C103" s="191" t="s">
        <v>272</v>
      </c>
      <c r="D103" s="161"/>
      <c r="E103" s="162">
        <v>1.1399999999999999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 t="s">
        <v>163</v>
      </c>
      <c r="AG103" s="148">
        <v>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ht="22.5" outlineLevel="1" x14ac:dyDescent="0.2">
      <c r="A104" s="172">
        <v>41</v>
      </c>
      <c r="B104" s="173" t="s">
        <v>275</v>
      </c>
      <c r="C104" s="189" t="s">
        <v>276</v>
      </c>
      <c r="D104" s="174" t="s">
        <v>142</v>
      </c>
      <c r="E104" s="175">
        <v>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0.20399999999999999</v>
      </c>
      <c r="O104" s="177">
        <f>ROUND(E104*N104,2)</f>
        <v>0.2</v>
      </c>
      <c r="P104" s="177">
        <v>0</v>
      </c>
      <c r="Q104" s="177">
        <f>ROUND(E104*P104,2)</f>
        <v>0</v>
      </c>
      <c r="R104" s="177"/>
      <c r="S104" s="178" t="s">
        <v>143</v>
      </c>
      <c r="T104" s="157">
        <v>1.123</v>
      </c>
      <c r="U104" s="157">
        <f>ROUND(E104*T104,2)</f>
        <v>1.1200000000000001</v>
      </c>
      <c r="V104" s="157"/>
      <c r="W104" s="157" t="s">
        <v>144</v>
      </c>
      <c r="X104" s="148"/>
      <c r="Y104" s="148"/>
      <c r="Z104" s="148"/>
      <c r="AA104" s="148"/>
      <c r="AB104" s="148"/>
      <c r="AC104" s="148"/>
      <c r="AD104" s="148"/>
      <c r="AE104" s="148"/>
      <c r="AF104" s="148" t="s">
        <v>145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55"/>
      <c r="B105" s="156"/>
      <c r="C105" s="253" t="s">
        <v>277</v>
      </c>
      <c r="D105" s="254"/>
      <c r="E105" s="254"/>
      <c r="F105" s="254"/>
      <c r="G105" s="25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 t="s">
        <v>147</v>
      </c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55"/>
      <c r="B106" s="156"/>
      <c r="C106" s="255" t="s">
        <v>278</v>
      </c>
      <c r="D106" s="256"/>
      <c r="E106" s="256"/>
      <c r="F106" s="256"/>
      <c r="G106" s="25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 t="s">
        <v>147</v>
      </c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ht="22.5" outlineLevel="1" x14ac:dyDescent="0.2">
      <c r="A107" s="172">
        <v>42</v>
      </c>
      <c r="B107" s="173" t="s">
        <v>279</v>
      </c>
      <c r="C107" s="189" t="s">
        <v>280</v>
      </c>
      <c r="D107" s="174" t="s">
        <v>242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/>
      <c r="S107" s="178" t="s">
        <v>224</v>
      </c>
      <c r="T107" s="157">
        <v>0</v>
      </c>
      <c r="U107" s="157">
        <f>ROUND(E107*T107,2)</f>
        <v>0</v>
      </c>
      <c r="V107" s="157"/>
      <c r="W107" s="157" t="s">
        <v>144</v>
      </c>
      <c r="X107" s="148"/>
      <c r="Y107" s="148"/>
      <c r="Z107" s="148"/>
      <c r="AA107" s="148"/>
      <c r="AB107" s="148"/>
      <c r="AC107" s="148"/>
      <c r="AD107" s="148"/>
      <c r="AE107" s="148"/>
      <c r="AF107" s="148" t="s">
        <v>145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55"/>
      <c r="B108" s="156"/>
      <c r="C108" s="253" t="s">
        <v>262</v>
      </c>
      <c r="D108" s="254"/>
      <c r="E108" s="254"/>
      <c r="F108" s="254"/>
      <c r="G108" s="25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 t="s">
        <v>147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outlineLevel="1" x14ac:dyDescent="0.2">
      <c r="A109" s="155"/>
      <c r="B109" s="156"/>
      <c r="C109" s="255" t="s">
        <v>281</v>
      </c>
      <c r="D109" s="256"/>
      <c r="E109" s="256"/>
      <c r="F109" s="256"/>
      <c r="G109" s="256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 t="s">
        <v>147</v>
      </c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55"/>
      <c r="B110" s="156"/>
      <c r="C110" s="255" t="s">
        <v>282</v>
      </c>
      <c r="D110" s="256"/>
      <c r="E110" s="256"/>
      <c r="F110" s="256"/>
      <c r="G110" s="256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 t="s">
        <v>147</v>
      </c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55"/>
      <c r="B111" s="156"/>
      <c r="C111" s="255" t="s">
        <v>283</v>
      </c>
      <c r="D111" s="256"/>
      <c r="E111" s="256"/>
      <c r="F111" s="256"/>
      <c r="G111" s="25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 t="s">
        <v>147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5"/>
      <c r="B112" s="156"/>
      <c r="C112" s="255" t="s">
        <v>284</v>
      </c>
      <c r="D112" s="256"/>
      <c r="E112" s="256"/>
      <c r="F112" s="256"/>
      <c r="G112" s="256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 t="s">
        <v>147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x14ac:dyDescent="0.2">
      <c r="A113" s="166" t="s">
        <v>138</v>
      </c>
      <c r="B113" s="167" t="s">
        <v>65</v>
      </c>
      <c r="C113" s="188" t="s">
        <v>66</v>
      </c>
      <c r="D113" s="168"/>
      <c r="E113" s="169"/>
      <c r="F113" s="170"/>
      <c r="G113" s="170">
        <f>SUMIF(AF114:AF116,"&lt;&gt;NOR",G114:G116)</f>
        <v>0</v>
      </c>
      <c r="H113" s="170"/>
      <c r="I113" s="170">
        <f>SUM(I114:I116)</f>
        <v>0</v>
      </c>
      <c r="J113" s="170"/>
      <c r="K113" s="170">
        <f>SUM(K114:K116)</f>
        <v>0</v>
      </c>
      <c r="L113" s="170"/>
      <c r="M113" s="170">
        <f>SUM(M114:M116)</f>
        <v>0</v>
      </c>
      <c r="N113" s="170"/>
      <c r="O113" s="170">
        <f>SUM(O114:O116)</f>
        <v>0</v>
      </c>
      <c r="P113" s="170"/>
      <c r="Q113" s="170">
        <f>SUM(Q114:Q116)</f>
        <v>0</v>
      </c>
      <c r="R113" s="170"/>
      <c r="S113" s="171"/>
      <c r="T113" s="165"/>
      <c r="U113" s="165">
        <f>SUM(U114:U116)</f>
        <v>4.8</v>
      </c>
      <c r="V113" s="165"/>
      <c r="W113" s="165"/>
      <c r="AF113" t="s">
        <v>139</v>
      </c>
    </row>
    <row r="114" spans="1:59" outlineLevel="1" x14ac:dyDescent="0.2">
      <c r="A114" s="172">
        <v>43</v>
      </c>
      <c r="B114" s="173" t="s">
        <v>285</v>
      </c>
      <c r="C114" s="189" t="s">
        <v>286</v>
      </c>
      <c r="D114" s="174" t="s">
        <v>161</v>
      </c>
      <c r="E114" s="175">
        <v>2400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7"/>
      <c r="S114" s="178" t="s">
        <v>143</v>
      </c>
      <c r="T114" s="157">
        <v>2E-3</v>
      </c>
      <c r="U114" s="157">
        <f>ROUND(E114*T114,2)</f>
        <v>4.8</v>
      </c>
      <c r="V114" s="157"/>
      <c r="W114" s="157" t="s">
        <v>144</v>
      </c>
      <c r="X114" s="148"/>
      <c r="Y114" s="148"/>
      <c r="Z114" s="148"/>
      <c r="AA114" s="148"/>
      <c r="AB114" s="148"/>
      <c r="AC114" s="148"/>
      <c r="AD114" s="148"/>
      <c r="AE114" s="148"/>
      <c r="AF114" s="148" t="s">
        <v>145</v>
      </c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5"/>
      <c r="B115" s="156"/>
      <c r="C115" s="253" t="s">
        <v>287</v>
      </c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 t="s">
        <v>147</v>
      </c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55"/>
      <c r="B116" s="156"/>
      <c r="C116" s="191" t="s">
        <v>288</v>
      </c>
      <c r="D116" s="161"/>
      <c r="E116" s="162">
        <v>2400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 t="s">
        <v>163</v>
      </c>
      <c r="AG116" s="148">
        <v>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x14ac:dyDescent="0.2">
      <c r="A117" s="166" t="s">
        <v>138</v>
      </c>
      <c r="B117" s="167" t="s">
        <v>67</v>
      </c>
      <c r="C117" s="188" t="s">
        <v>68</v>
      </c>
      <c r="D117" s="168"/>
      <c r="E117" s="169"/>
      <c r="F117" s="170"/>
      <c r="G117" s="170">
        <f>SUMIF(AF118:AF128,"&lt;&gt;NOR",G118:G128)</f>
        <v>0</v>
      </c>
      <c r="H117" s="170"/>
      <c r="I117" s="170">
        <f>SUM(I118:I128)</f>
        <v>0</v>
      </c>
      <c r="J117" s="170"/>
      <c r="K117" s="170">
        <f>SUM(K118:K128)</f>
        <v>0</v>
      </c>
      <c r="L117" s="170"/>
      <c r="M117" s="170">
        <f>SUM(M118:M128)</f>
        <v>0</v>
      </c>
      <c r="N117" s="170"/>
      <c r="O117" s="170">
        <f>SUM(O118:O128)</f>
        <v>11.78</v>
      </c>
      <c r="P117" s="170"/>
      <c r="Q117" s="170">
        <f>SUM(Q118:Q128)</f>
        <v>0</v>
      </c>
      <c r="R117" s="170"/>
      <c r="S117" s="171"/>
      <c r="T117" s="165"/>
      <c r="U117" s="165">
        <f>SUM(U118:U128)</f>
        <v>174.93</v>
      </c>
      <c r="V117" s="165"/>
      <c r="W117" s="165"/>
      <c r="AF117" t="s">
        <v>139</v>
      </c>
    </row>
    <row r="118" spans="1:59" outlineLevel="1" x14ac:dyDescent="0.2">
      <c r="A118" s="172">
        <v>44</v>
      </c>
      <c r="B118" s="173" t="s">
        <v>289</v>
      </c>
      <c r="C118" s="189" t="s">
        <v>290</v>
      </c>
      <c r="D118" s="174" t="s">
        <v>161</v>
      </c>
      <c r="E118" s="175">
        <v>611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1.8380000000000001E-2</v>
      </c>
      <c r="O118" s="177">
        <f>ROUND(E118*N118,2)</f>
        <v>11.23</v>
      </c>
      <c r="P118" s="177">
        <v>0</v>
      </c>
      <c r="Q118" s="177">
        <f>ROUND(E118*P118,2)</f>
        <v>0</v>
      </c>
      <c r="R118" s="177"/>
      <c r="S118" s="178" t="s">
        <v>143</v>
      </c>
      <c r="T118" s="157">
        <v>0.13</v>
      </c>
      <c r="U118" s="157">
        <f>ROUND(E118*T118,2)</f>
        <v>79.430000000000007</v>
      </c>
      <c r="V118" s="157"/>
      <c r="W118" s="157" t="s">
        <v>144</v>
      </c>
      <c r="X118" s="148"/>
      <c r="Y118" s="148"/>
      <c r="Z118" s="148"/>
      <c r="AA118" s="148"/>
      <c r="AB118" s="148"/>
      <c r="AC118" s="148"/>
      <c r="AD118" s="148"/>
      <c r="AE118" s="148"/>
      <c r="AF118" s="148" t="s">
        <v>145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55"/>
      <c r="B119" s="156"/>
      <c r="C119" s="253" t="s">
        <v>291</v>
      </c>
      <c r="D119" s="254"/>
      <c r="E119" s="254"/>
      <c r="F119" s="254"/>
      <c r="G119" s="254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 t="s">
        <v>147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55"/>
      <c r="B120" s="156"/>
      <c r="C120" s="191" t="s">
        <v>292</v>
      </c>
      <c r="D120" s="161"/>
      <c r="E120" s="162">
        <v>165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163</v>
      </c>
      <c r="AG120" s="148">
        <v>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5"/>
      <c r="B121" s="156"/>
      <c r="C121" s="191" t="s">
        <v>293</v>
      </c>
      <c r="D121" s="161"/>
      <c r="E121" s="162">
        <v>264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163</v>
      </c>
      <c r="AG121" s="148">
        <v>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55"/>
      <c r="B122" s="156"/>
      <c r="C122" s="191" t="s">
        <v>294</v>
      </c>
      <c r="D122" s="161"/>
      <c r="E122" s="162">
        <v>91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 t="s">
        <v>163</v>
      </c>
      <c r="AG122" s="148">
        <v>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55"/>
      <c r="B123" s="156"/>
      <c r="C123" s="191" t="s">
        <v>295</v>
      </c>
      <c r="D123" s="161"/>
      <c r="E123" s="162">
        <v>91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 t="s">
        <v>163</v>
      </c>
      <c r="AG123" s="148">
        <v>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79">
        <v>45</v>
      </c>
      <c r="B124" s="180" t="s">
        <v>296</v>
      </c>
      <c r="C124" s="190" t="s">
        <v>297</v>
      </c>
      <c r="D124" s="181" t="s">
        <v>161</v>
      </c>
      <c r="E124" s="182">
        <v>611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8.4999999999999995E-4</v>
      </c>
      <c r="O124" s="184">
        <f>ROUND(E124*N124,2)</f>
        <v>0.52</v>
      </c>
      <c r="P124" s="184">
        <v>0</v>
      </c>
      <c r="Q124" s="184">
        <f>ROUND(E124*P124,2)</f>
        <v>0</v>
      </c>
      <c r="R124" s="184"/>
      <c r="S124" s="185" t="s">
        <v>143</v>
      </c>
      <c r="T124" s="157">
        <v>6.0000000000000001E-3</v>
      </c>
      <c r="U124" s="157">
        <f>ROUND(E124*T124,2)</f>
        <v>3.67</v>
      </c>
      <c r="V124" s="157"/>
      <c r="W124" s="157" t="s">
        <v>144</v>
      </c>
      <c r="X124" s="148"/>
      <c r="Y124" s="148"/>
      <c r="Z124" s="148"/>
      <c r="AA124" s="148"/>
      <c r="AB124" s="148"/>
      <c r="AC124" s="148"/>
      <c r="AD124" s="148"/>
      <c r="AE124" s="148"/>
      <c r="AF124" s="148" t="s">
        <v>145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79">
        <v>46</v>
      </c>
      <c r="B125" s="180" t="s">
        <v>298</v>
      </c>
      <c r="C125" s="190" t="s">
        <v>299</v>
      </c>
      <c r="D125" s="181" t="s">
        <v>161</v>
      </c>
      <c r="E125" s="182">
        <v>611</v>
      </c>
      <c r="F125" s="183"/>
      <c r="G125" s="184">
        <f>ROUND(E125*F125,2)</f>
        <v>0</v>
      </c>
      <c r="H125" s="183"/>
      <c r="I125" s="184">
        <f>ROUND(E125*H125,2)</f>
        <v>0</v>
      </c>
      <c r="J125" s="183"/>
      <c r="K125" s="184">
        <f>ROUND(E125*J125,2)</f>
        <v>0</v>
      </c>
      <c r="L125" s="184">
        <v>21</v>
      </c>
      <c r="M125" s="184">
        <f>G125*(1+L125/100)</f>
        <v>0</v>
      </c>
      <c r="N125" s="184">
        <v>0</v>
      </c>
      <c r="O125" s="184">
        <f>ROUND(E125*N125,2)</f>
        <v>0</v>
      </c>
      <c r="P125" s="184">
        <v>0</v>
      </c>
      <c r="Q125" s="184">
        <f>ROUND(E125*P125,2)</f>
        <v>0</v>
      </c>
      <c r="R125" s="184"/>
      <c r="S125" s="185" t="s">
        <v>143</v>
      </c>
      <c r="T125" s="157">
        <v>0.10199999999999999</v>
      </c>
      <c r="U125" s="157">
        <f>ROUND(E125*T125,2)</f>
        <v>62.32</v>
      </c>
      <c r="V125" s="157"/>
      <c r="W125" s="157" t="s">
        <v>144</v>
      </c>
      <c r="X125" s="148"/>
      <c r="Y125" s="148"/>
      <c r="Z125" s="148"/>
      <c r="AA125" s="148"/>
      <c r="AB125" s="148"/>
      <c r="AC125" s="148"/>
      <c r="AD125" s="148"/>
      <c r="AE125" s="148"/>
      <c r="AF125" s="148" t="s">
        <v>145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79">
        <v>47</v>
      </c>
      <c r="B126" s="180" t="s">
        <v>300</v>
      </c>
      <c r="C126" s="190" t="s">
        <v>301</v>
      </c>
      <c r="D126" s="181" t="s">
        <v>161</v>
      </c>
      <c r="E126" s="182">
        <v>611</v>
      </c>
      <c r="F126" s="183"/>
      <c r="G126" s="184">
        <f>ROUND(E126*F126,2)</f>
        <v>0</v>
      </c>
      <c r="H126" s="183"/>
      <c r="I126" s="184">
        <f>ROUND(E126*H126,2)</f>
        <v>0</v>
      </c>
      <c r="J126" s="183"/>
      <c r="K126" s="184">
        <f>ROUND(E126*J126,2)</f>
        <v>0</v>
      </c>
      <c r="L126" s="184">
        <v>21</v>
      </c>
      <c r="M126" s="184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4"/>
      <c r="S126" s="185" t="s">
        <v>143</v>
      </c>
      <c r="T126" s="157">
        <v>3.0300000000000001E-2</v>
      </c>
      <c r="U126" s="157">
        <f>ROUND(E126*T126,2)</f>
        <v>18.510000000000002</v>
      </c>
      <c r="V126" s="157"/>
      <c r="W126" s="157" t="s">
        <v>144</v>
      </c>
      <c r="X126" s="148"/>
      <c r="Y126" s="148"/>
      <c r="Z126" s="148"/>
      <c r="AA126" s="148"/>
      <c r="AB126" s="148"/>
      <c r="AC126" s="148"/>
      <c r="AD126" s="148"/>
      <c r="AE126" s="148"/>
      <c r="AF126" s="148" t="s">
        <v>145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79">
        <v>48</v>
      </c>
      <c r="B127" s="180" t="s">
        <v>302</v>
      </c>
      <c r="C127" s="190" t="s">
        <v>303</v>
      </c>
      <c r="D127" s="181" t="s">
        <v>161</v>
      </c>
      <c r="E127" s="182">
        <v>611</v>
      </c>
      <c r="F127" s="183"/>
      <c r="G127" s="184">
        <f>ROUND(E127*F127,2)</f>
        <v>0</v>
      </c>
      <c r="H127" s="183"/>
      <c r="I127" s="184">
        <f>ROUND(E127*H127,2)</f>
        <v>0</v>
      </c>
      <c r="J127" s="183"/>
      <c r="K127" s="184">
        <f>ROUND(E127*J127,2)</f>
        <v>0</v>
      </c>
      <c r="L127" s="184">
        <v>21</v>
      </c>
      <c r="M127" s="184">
        <f>G127*(1+L127/100)</f>
        <v>0</v>
      </c>
      <c r="N127" s="184">
        <v>5.0000000000000002E-5</v>
      </c>
      <c r="O127" s="184">
        <f>ROUND(E127*N127,2)</f>
        <v>0.03</v>
      </c>
      <c r="P127" s="184">
        <v>0</v>
      </c>
      <c r="Q127" s="184">
        <f>ROUND(E127*P127,2)</f>
        <v>0</v>
      </c>
      <c r="R127" s="184"/>
      <c r="S127" s="185" t="s">
        <v>143</v>
      </c>
      <c r="T127" s="157">
        <v>0</v>
      </c>
      <c r="U127" s="157">
        <f>ROUND(E127*T127,2)</f>
        <v>0</v>
      </c>
      <c r="V127" s="157"/>
      <c r="W127" s="157" t="s">
        <v>144</v>
      </c>
      <c r="X127" s="148"/>
      <c r="Y127" s="148"/>
      <c r="Z127" s="148"/>
      <c r="AA127" s="148"/>
      <c r="AB127" s="148"/>
      <c r="AC127" s="148"/>
      <c r="AD127" s="148"/>
      <c r="AE127" s="148"/>
      <c r="AF127" s="148" t="s">
        <v>145</v>
      </c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79">
        <v>49</v>
      </c>
      <c r="B128" s="180" t="s">
        <v>304</v>
      </c>
      <c r="C128" s="190" t="s">
        <v>305</v>
      </c>
      <c r="D128" s="181" t="s">
        <v>161</v>
      </c>
      <c r="E128" s="182">
        <v>611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4">
        <v>0</v>
      </c>
      <c r="O128" s="184">
        <f>ROUND(E128*N128,2)</f>
        <v>0</v>
      </c>
      <c r="P128" s="184">
        <v>0</v>
      </c>
      <c r="Q128" s="184">
        <f>ROUND(E128*P128,2)</f>
        <v>0</v>
      </c>
      <c r="R128" s="184"/>
      <c r="S128" s="185" t="s">
        <v>143</v>
      </c>
      <c r="T128" s="157">
        <v>1.7999999999999999E-2</v>
      </c>
      <c r="U128" s="157">
        <f>ROUND(E128*T128,2)</f>
        <v>11</v>
      </c>
      <c r="V128" s="157"/>
      <c r="W128" s="157" t="s">
        <v>144</v>
      </c>
      <c r="X128" s="148"/>
      <c r="Y128" s="148"/>
      <c r="Z128" s="148"/>
      <c r="AA128" s="148"/>
      <c r="AB128" s="148"/>
      <c r="AC128" s="148"/>
      <c r="AD128" s="148"/>
      <c r="AE128" s="148"/>
      <c r="AF128" s="148" t="s">
        <v>145</v>
      </c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ht="25.5" x14ac:dyDescent="0.2">
      <c r="A129" s="166" t="s">
        <v>138</v>
      </c>
      <c r="B129" s="167" t="s">
        <v>69</v>
      </c>
      <c r="C129" s="188" t="s">
        <v>70</v>
      </c>
      <c r="D129" s="168"/>
      <c r="E129" s="169"/>
      <c r="F129" s="170"/>
      <c r="G129" s="170">
        <f>SUMIF(AF130:AF130,"&lt;&gt;NOR",G130:G130)</f>
        <v>0</v>
      </c>
      <c r="H129" s="170"/>
      <c r="I129" s="170">
        <f>SUM(I130:I130)</f>
        <v>0</v>
      </c>
      <c r="J129" s="170"/>
      <c r="K129" s="170">
        <f>SUM(K130:K130)</f>
        <v>0</v>
      </c>
      <c r="L129" s="170"/>
      <c r="M129" s="170">
        <f>SUM(M130:M130)</f>
        <v>0</v>
      </c>
      <c r="N129" s="170"/>
      <c r="O129" s="170">
        <f>SUM(O130:O130)</f>
        <v>0</v>
      </c>
      <c r="P129" s="170"/>
      <c r="Q129" s="170">
        <f>SUM(Q130:Q130)</f>
        <v>0</v>
      </c>
      <c r="R129" s="170"/>
      <c r="S129" s="171"/>
      <c r="T129" s="165"/>
      <c r="U129" s="165">
        <f>SUM(U130:U130)</f>
        <v>0</v>
      </c>
      <c r="V129" s="165"/>
      <c r="W129" s="165"/>
      <c r="AF129" t="s">
        <v>139</v>
      </c>
    </row>
    <row r="130" spans="1:59" outlineLevel="1" x14ac:dyDescent="0.2">
      <c r="A130" s="179">
        <v>50</v>
      </c>
      <c r="B130" s="180" t="s">
        <v>306</v>
      </c>
      <c r="C130" s="190" t="s">
        <v>307</v>
      </c>
      <c r="D130" s="181" t="s">
        <v>308</v>
      </c>
      <c r="E130" s="182">
        <v>1</v>
      </c>
      <c r="F130" s="183"/>
      <c r="G130" s="184">
        <f>ROUND(E130*F130,2)</f>
        <v>0</v>
      </c>
      <c r="H130" s="183"/>
      <c r="I130" s="184">
        <f>ROUND(E130*H130,2)</f>
        <v>0</v>
      </c>
      <c r="J130" s="183"/>
      <c r="K130" s="184">
        <f>ROUND(E130*J130,2)</f>
        <v>0</v>
      </c>
      <c r="L130" s="184">
        <v>21</v>
      </c>
      <c r="M130" s="184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4"/>
      <c r="S130" s="185" t="s">
        <v>224</v>
      </c>
      <c r="T130" s="157">
        <v>0</v>
      </c>
      <c r="U130" s="157">
        <f>ROUND(E130*T130,2)</f>
        <v>0</v>
      </c>
      <c r="V130" s="157"/>
      <c r="W130" s="157" t="s">
        <v>144</v>
      </c>
      <c r="X130" s="148"/>
      <c r="Y130" s="148"/>
      <c r="Z130" s="148"/>
      <c r="AA130" s="148"/>
      <c r="AB130" s="148"/>
      <c r="AC130" s="148"/>
      <c r="AD130" s="148"/>
      <c r="AE130" s="148"/>
      <c r="AF130" s="148" t="s">
        <v>145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x14ac:dyDescent="0.2">
      <c r="A131" s="166" t="s">
        <v>138</v>
      </c>
      <c r="B131" s="167" t="s">
        <v>71</v>
      </c>
      <c r="C131" s="188" t="s">
        <v>72</v>
      </c>
      <c r="D131" s="168"/>
      <c r="E131" s="169"/>
      <c r="F131" s="170"/>
      <c r="G131" s="170">
        <f>SUMIF(AF132:AF312,"&lt;&gt;NOR",G132:G312)</f>
        <v>0</v>
      </c>
      <c r="H131" s="170"/>
      <c r="I131" s="170">
        <f>SUM(I132:I312)</f>
        <v>0</v>
      </c>
      <c r="J131" s="170"/>
      <c r="K131" s="170">
        <f>SUM(K132:K312)</f>
        <v>0</v>
      </c>
      <c r="L131" s="170"/>
      <c r="M131" s="170">
        <f>SUM(M132:M312)</f>
        <v>0</v>
      </c>
      <c r="N131" s="170"/>
      <c r="O131" s="170">
        <f>SUM(O132:O312)</f>
        <v>0.70000000000000007</v>
      </c>
      <c r="P131" s="170"/>
      <c r="Q131" s="170">
        <f>SUM(Q132:Q312)</f>
        <v>461.58000000000004</v>
      </c>
      <c r="R131" s="170"/>
      <c r="S131" s="171"/>
      <c r="T131" s="165"/>
      <c r="U131" s="165">
        <f>SUM(U132:U312)</f>
        <v>1867.11</v>
      </c>
      <c r="V131" s="165"/>
      <c r="W131" s="165"/>
      <c r="AF131" t="s">
        <v>139</v>
      </c>
    </row>
    <row r="132" spans="1:59" outlineLevel="1" x14ac:dyDescent="0.2">
      <c r="A132" s="172">
        <v>51</v>
      </c>
      <c r="B132" s="173" t="s">
        <v>309</v>
      </c>
      <c r="C132" s="189" t="s">
        <v>310</v>
      </c>
      <c r="D132" s="174" t="s">
        <v>150</v>
      </c>
      <c r="E132" s="175">
        <v>101.42400000000001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0</v>
      </c>
      <c r="O132" s="177">
        <f>ROUND(E132*N132,2)</f>
        <v>0</v>
      </c>
      <c r="P132" s="177">
        <v>2</v>
      </c>
      <c r="Q132" s="177">
        <f>ROUND(E132*P132,2)</f>
        <v>202.85</v>
      </c>
      <c r="R132" s="177"/>
      <c r="S132" s="178" t="s">
        <v>143</v>
      </c>
      <c r="T132" s="157">
        <v>6.4359999999999999</v>
      </c>
      <c r="U132" s="157">
        <f>ROUND(E132*T132,2)</f>
        <v>652.76</v>
      </c>
      <c r="V132" s="157"/>
      <c r="W132" s="157" t="s">
        <v>144</v>
      </c>
      <c r="X132" s="148"/>
      <c r="Y132" s="148"/>
      <c r="Z132" s="148"/>
      <c r="AA132" s="148"/>
      <c r="AB132" s="148"/>
      <c r="AC132" s="148"/>
      <c r="AD132" s="148"/>
      <c r="AE132" s="148"/>
      <c r="AF132" s="148" t="s">
        <v>145</v>
      </c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55"/>
      <c r="B133" s="156"/>
      <c r="C133" s="191" t="s">
        <v>182</v>
      </c>
      <c r="D133" s="161"/>
      <c r="E133" s="162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 t="s">
        <v>163</v>
      </c>
      <c r="AG133" s="148">
        <v>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55"/>
      <c r="B134" s="156"/>
      <c r="C134" s="191" t="s">
        <v>183</v>
      </c>
      <c r="D134" s="161"/>
      <c r="E134" s="162">
        <v>38.847999999999999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 t="s">
        <v>163</v>
      </c>
      <c r="AG134" s="148">
        <v>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55"/>
      <c r="B135" s="156"/>
      <c r="C135" s="191" t="s">
        <v>184</v>
      </c>
      <c r="D135" s="161"/>
      <c r="E135" s="162">
        <v>14.848000000000001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 t="s">
        <v>163</v>
      </c>
      <c r="AG135" s="148">
        <v>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outlineLevel="1" x14ac:dyDescent="0.2">
      <c r="A136" s="155"/>
      <c r="B136" s="156"/>
      <c r="C136" s="191" t="s">
        <v>185</v>
      </c>
      <c r="D136" s="161"/>
      <c r="E136" s="162">
        <v>8.4480000000000004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 t="s">
        <v>163</v>
      </c>
      <c r="AG136" s="148">
        <v>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outlineLevel="1" x14ac:dyDescent="0.2">
      <c r="A137" s="155"/>
      <c r="B137" s="156"/>
      <c r="C137" s="191" t="s">
        <v>311</v>
      </c>
      <c r="D137" s="161"/>
      <c r="E137" s="162">
        <v>18.128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 t="s">
        <v>163</v>
      </c>
      <c r="AG137" s="148">
        <v>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55"/>
      <c r="B138" s="156"/>
      <c r="C138" s="191" t="s">
        <v>187</v>
      </c>
      <c r="D138" s="161"/>
      <c r="E138" s="162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 t="s">
        <v>163</v>
      </c>
      <c r="AG138" s="148">
        <v>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 x14ac:dyDescent="0.2">
      <c r="A139" s="155"/>
      <c r="B139" s="156"/>
      <c r="C139" s="191" t="s">
        <v>188</v>
      </c>
      <c r="D139" s="161"/>
      <c r="E139" s="162">
        <v>21.152000000000001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 t="s">
        <v>163</v>
      </c>
      <c r="AG139" s="148">
        <v>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outlineLevel="1" x14ac:dyDescent="0.2">
      <c r="A140" s="172">
        <v>52</v>
      </c>
      <c r="B140" s="173" t="s">
        <v>312</v>
      </c>
      <c r="C140" s="189" t="s">
        <v>313</v>
      </c>
      <c r="D140" s="174" t="s">
        <v>150</v>
      </c>
      <c r="E140" s="175">
        <v>13.425750000000001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1.2800000000000001E-3</v>
      </c>
      <c r="O140" s="177">
        <f>ROUND(E140*N140,2)</f>
        <v>0.02</v>
      </c>
      <c r="P140" s="177">
        <v>1.8</v>
      </c>
      <c r="Q140" s="177">
        <f>ROUND(E140*P140,2)</f>
        <v>24.17</v>
      </c>
      <c r="R140" s="177"/>
      <c r="S140" s="178" t="s">
        <v>143</v>
      </c>
      <c r="T140" s="157">
        <v>1.52</v>
      </c>
      <c r="U140" s="157">
        <f>ROUND(E140*T140,2)</f>
        <v>20.41</v>
      </c>
      <c r="V140" s="157"/>
      <c r="W140" s="157" t="s">
        <v>144</v>
      </c>
      <c r="X140" s="148"/>
      <c r="Y140" s="148"/>
      <c r="Z140" s="148"/>
      <c r="AA140" s="148"/>
      <c r="AB140" s="148"/>
      <c r="AC140" s="148"/>
      <c r="AD140" s="148"/>
      <c r="AE140" s="148"/>
      <c r="AF140" s="148" t="s">
        <v>145</v>
      </c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55"/>
      <c r="B141" s="156"/>
      <c r="C141" s="191" t="s">
        <v>314</v>
      </c>
      <c r="D141" s="161"/>
      <c r="E141" s="162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 t="s">
        <v>163</v>
      </c>
      <c r="AG141" s="148">
        <v>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191" t="s">
        <v>315</v>
      </c>
      <c r="D142" s="161"/>
      <c r="E142" s="162">
        <v>8.5860000000000003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163</v>
      </c>
      <c r="AG142" s="148">
        <v>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 x14ac:dyDescent="0.2">
      <c r="A143" s="155"/>
      <c r="B143" s="156"/>
      <c r="C143" s="191" t="s">
        <v>316</v>
      </c>
      <c r="D143" s="161"/>
      <c r="E143" s="162">
        <v>4.8397500000000004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 t="s">
        <v>163</v>
      </c>
      <c r="AG143" s="148">
        <v>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 x14ac:dyDescent="0.2">
      <c r="A144" s="172">
        <v>53</v>
      </c>
      <c r="B144" s="173" t="s">
        <v>317</v>
      </c>
      <c r="C144" s="189" t="s">
        <v>318</v>
      </c>
      <c r="D144" s="174" t="s">
        <v>161</v>
      </c>
      <c r="E144" s="175">
        <v>6.67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6.7000000000000002E-4</v>
      </c>
      <c r="O144" s="177">
        <f>ROUND(E144*N144,2)</f>
        <v>0</v>
      </c>
      <c r="P144" s="177">
        <v>8.2000000000000003E-2</v>
      </c>
      <c r="Q144" s="177">
        <f>ROUND(E144*P144,2)</f>
        <v>0.55000000000000004</v>
      </c>
      <c r="R144" s="177"/>
      <c r="S144" s="178" t="s">
        <v>143</v>
      </c>
      <c r="T144" s="157">
        <v>0.6</v>
      </c>
      <c r="U144" s="157">
        <f>ROUND(E144*T144,2)</f>
        <v>4</v>
      </c>
      <c r="V144" s="157"/>
      <c r="W144" s="157" t="s">
        <v>144</v>
      </c>
      <c r="X144" s="148"/>
      <c r="Y144" s="148"/>
      <c r="Z144" s="148"/>
      <c r="AA144" s="148"/>
      <c r="AB144" s="148"/>
      <c r="AC144" s="148"/>
      <c r="AD144" s="148"/>
      <c r="AE144" s="148"/>
      <c r="AF144" s="148" t="s">
        <v>145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55"/>
      <c r="B145" s="156"/>
      <c r="C145" s="191" t="s">
        <v>319</v>
      </c>
      <c r="D145" s="161"/>
      <c r="E145" s="162">
        <v>6.67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 t="s">
        <v>163</v>
      </c>
      <c r="AG145" s="148">
        <v>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ht="22.5" outlineLevel="1" x14ac:dyDescent="0.2">
      <c r="A146" s="172">
        <v>54</v>
      </c>
      <c r="B146" s="173" t="s">
        <v>320</v>
      </c>
      <c r="C146" s="189" t="s">
        <v>321</v>
      </c>
      <c r="D146" s="174" t="s">
        <v>161</v>
      </c>
      <c r="E146" s="175">
        <v>495.8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3.3E-4</v>
      </c>
      <c r="O146" s="177">
        <f>ROUND(E146*N146,2)</f>
        <v>0.16</v>
      </c>
      <c r="P146" s="177">
        <v>1.235E-2</v>
      </c>
      <c r="Q146" s="177">
        <f>ROUND(E146*P146,2)</f>
        <v>6.12</v>
      </c>
      <c r="R146" s="177"/>
      <c r="S146" s="178" t="s">
        <v>143</v>
      </c>
      <c r="T146" s="157">
        <v>0.34599999999999997</v>
      </c>
      <c r="U146" s="157">
        <f>ROUND(E146*T146,2)</f>
        <v>171.55</v>
      </c>
      <c r="V146" s="157"/>
      <c r="W146" s="157" t="s">
        <v>144</v>
      </c>
      <c r="X146" s="148"/>
      <c r="Y146" s="148"/>
      <c r="Z146" s="148"/>
      <c r="AA146" s="148"/>
      <c r="AB146" s="148"/>
      <c r="AC146" s="148"/>
      <c r="AD146" s="148"/>
      <c r="AE146" s="148"/>
      <c r="AF146" s="148" t="s">
        <v>145</v>
      </c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55"/>
      <c r="B147" s="156"/>
      <c r="C147" s="191" t="s">
        <v>322</v>
      </c>
      <c r="D147" s="161"/>
      <c r="E147" s="162">
        <v>236.68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 t="s">
        <v>163</v>
      </c>
      <c r="AG147" s="148">
        <v>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191" t="s">
        <v>323</v>
      </c>
      <c r="D148" s="161"/>
      <c r="E148" s="162">
        <v>259.12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163</v>
      </c>
      <c r="AG148" s="148">
        <v>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72">
        <v>55</v>
      </c>
      <c r="B149" s="173" t="s">
        <v>324</v>
      </c>
      <c r="C149" s="189" t="s">
        <v>325</v>
      </c>
      <c r="D149" s="174" t="s">
        <v>150</v>
      </c>
      <c r="E149" s="175">
        <v>45.139000000000003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7">
        <v>6.6600000000000001E-3</v>
      </c>
      <c r="O149" s="177">
        <f>ROUND(E149*N149,2)</f>
        <v>0.3</v>
      </c>
      <c r="P149" s="177">
        <v>2.4</v>
      </c>
      <c r="Q149" s="177">
        <f>ROUND(E149*P149,2)</f>
        <v>108.33</v>
      </c>
      <c r="R149" s="177"/>
      <c r="S149" s="178" t="s">
        <v>143</v>
      </c>
      <c r="T149" s="157">
        <v>6.72</v>
      </c>
      <c r="U149" s="157">
        <f>ROUND(E149*T149,2)</f>
        <v>303.33</v>
      </c>
      <c r="V149" s="157"/>
      <c r="W149" s="157" t="s">
        <v>144</v>
      </c>
      <c r="X149" s="148"/>
      <c r="Y149" s="148"/>
      <c r="Z149" s="148"/>
      <c r="AA149" s="148"/>
      <c r="AB149" s="148"/>
      <c r="AC149" s="148"/>
      <c r="AD149" s="148"/>
      <c r="AE149" s="148"/>
      <c r="AF149" s="148" t="s">
        <v>145</v>
      </c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55"/>
      <c r="B150" s="156"/>
      <c r="C150" s="191" t="s">
        <v>326</v>
      </c>
      <c r="D150" s="161"/>
      <c r="E150" s="162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 t="s">
        <v>163</v>
      </c>
      <c r="AG150" s="148">
        <v>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55"/>
      <c r="B151" s="156"/>
      <c r="C151" s="191" t="s">
        <v>327</v>
      </c>
      <c r="D151" s="161"/>
      <c r="E151" s="162">
        <v>44.499000000000002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 t="s">
        <v>163</v>
      </c>
      <c r="AG151" s="148">
        <v>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 x14ac:dyDescent="0.2">
      <c r="A152" s="155"/>
      <c r="B152" s="156"/>
      <c r="C152" s="192" t="s">
        <v>164</v>
      </c>
      <c r="D152" s="163"/>
      <c r="E152" s="164">
        <v>44.499000000000002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 t="s">
        <v>163</v>
      </c>
      <c r="AG152" s="148">
        <v>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 x14ac:dyDescent="0.2">
      <c r="A153" s="155"/>
      <c r="B153" s="156"/>
      <c r="C153" s="191" t="s">
        <v>328</v>
      </c>
      <c r="D153" s="161"/>
      <c r="E153" s="162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 t="s">
        <v>163</v>
      </c>
      <c r="AG153" s="148">
        <v>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outlineLevel="1" x14ac:dyDescent="0.2">
      <c r="A154" s="155"/>
      <c r="B154" s="156"/>
      <c r="C154" s="191" t="s">
        <v>329</v>
      </c>
      <c r="D154" s="161"/>
      <c r="E154" s="162">
        <v>0.64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 t="s">
        <v>163</v>
      </c>
      <c r="AG154" s="148">
        <v>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outlineLevel="1" x14ac:dyDescent="0.2">
      <c r="A155" s="155"/>
      <c r="B155" s="156"/>
      <c r="C155" s="192" t="s">
        <v>164</v>
      </c>
      <c r="D155" s="163"/>
      <c r="E155" s="164">
        <v>0.64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 t="s">
        <v>163</v>
      </c>
      <c r="AG155" s="148">
        <v>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ht="22.5" outlineLevel="1" x14ac:dyDescent="0.2">
      <c r="A156" s="172">
        <v>56</v>
      </c>
      <c r="B156" s="173" t="s">
        <v>330</v>
      </c>
      <c r="C156" s="189" t="s">
        <v>331</v>
      </c>
      <c r="D156" s="174" t="s">
        <v>161</v>
      </c>
      <c r="E156" s="175">
        <v>20.504999999999999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0.36</v>
      </c>
      <c r="Q156" s="177">
        <f>ROUND(E156*P156,2)</f>
        <v>7.38</v>
      </c>
      <c r="R156" s="177"/>
      <c r="S156" s="178" t="s">
        <v>143</v>
      </c>
      <c r="T156" s="157">
        <v>3.33</v>
      </c>
      <c r="U156" s="157">
        <f>ROUND(E156*T156,2)</f>
        <v>68.28</v>
      </c>
      <c r="V156" s="157"/>
      <c r="W156" s="157" t="s">
        <v>144</v>
      </c>
      <c r="X156" s="148"/>
      <c r="Y156" s="148"/>
      <c r="Z156" s="148"/>
      <c r="AA156" s="148"/>
      <c r="AB156" s="148"/>
      <c r="AC156" s="148"/>
      <c r="AD156" s="148"/>
      <c r="AE156" s="148"/>
      <c r="AF156" s="148" t="s">
        <v>145</v>
      </c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 x14ac:dyDescent="0.2">
      <c r="A157" s="155"/>
      <c r="B157" s="156"/>
      <c r="C157" s="191" t="s">
        <v>332</v>
      </c>
      <c r="D157" s="161"/>
      <c r="E157" s="162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 t="s">
        <v>163</v>
      </c>
      <c r="AG157" s="148">
        <v>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55"/>
      <c r="B158" s="156"/>
      <c r="C158" s="191" t="s">
        <v>333</v>
      </c>
      <c r="D158" s="161"/>
      <c r="E158" s="162">
        <v>3.3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 t="s">
        <v>163</v>
      </c>
      <c r="AG158" s="148">
        <v>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outlineLevel="1" x14ac:dyDescent="0.2">
      <c r="A159" s="155"/>
      <c r="B159" s="156"/>
      <c r="C159" s="191" t="s">
        <v>334</v>
      </c>
      <c r="D159" s="161"/>
      <c r="E159" s="162">
        <v>1.32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 t="s">
        <v>163</v>
      </c>
      <c r="AG159" s="148">
        <v>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55"/>
      <c r="B160" s="156"/>
      <c r="C160" s="191" t="s">
        <v>335</v>
      </c>
      <c r="D160" s="161"/>
      <c r="E160" s="162">
        <v>3.08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 t="s">
        <v>163</v>
      </c>
      <c r="AG160" s="148">
        <v>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outlineLevel="1" x14ac:dyDescent="0.2">
      <c r="A161" s="155"/>
      <c r="B161" s="156"/>
      <c r="C161" s="191" t="s">
        <v>336</v>
      </c>
      <c r="D161" s="161"/>
      <c r="E161" s="162">
        <v>1.32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 t="s">
        <v>163</v>
      </c>
      <c r="AG161" s="148">
        <v>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outlineLevel="1" x14ac:dyDescent="0.2">
      <c r="A162" s="155"/>
      <c r="B162" s="156"/>
      <c r="C162" s="191" t="s">
        <v>337</v>
      </c>
      <c r="D162" s="161"/>
      <c r="E162" s="162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 t="s">
        <v>163</v>
      </c>
      <c r="AG162" s="148">
        <v>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55"/>
      <c r="B163" s="156"/>
      <c r="C163" s="191" t="s">
        <v>338</v>
      </c>
      <c r="D163" s="161"/>
      <c r="E163" s="162">
        <v>5.9850000000000003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 t="s">
        <v>163</v>
      </c>
      <c r="AG163" s="148">
        <v>0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outlineLevel="1" x14ac:dyDescent="0.2">
      <c r="A164" s="155"/>
      <c r="B164" s="156"/>
      <c r="C164" s="191" t="s">
        <v>339</v>
      </c>
      <c r="D164" s="161"/>
      <c r="E164" s="162">
        <v>2.75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 t="s">
        <v>163</v>
      </c>
      <c r="AG164" s="148">
        <v>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outlineLevel="1" x14ac:dyDescent="0.2">
      <c r="A165" s="155"/>
      <c r="B165" s="156"/>
      <c r="C165" s="191" t="s">
        <v>339</v>
      </c>
      <c r="D165" s="161"/>
      <c r="E165" s="162">
        <v>2.75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 t="s">
        <v>163</v>
      </c>
      <c r="AG165" s="148">
        <v>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outlineLevel="1" x14ac:dyDescent="0.2">
      <c r="A166" s="172">
        <v>57</v>
      </c>
      <c r="B166" s="173" t="s">
        <v>340</v>
      </c>
      <c r="C166" s="189" t="s">
        <v>341</v>
      </c>
      <c r="D166" s="174" t="s">
        <v>150</v>
      </c>
      <c r="E166" s="175">
        <v>36.015000000000001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0</v>
      </c>
      <c r="O166" s="177">
        <f>ROUND(E166*N166,2)</f>
        <v>0</v>
      </c>
      <c r="P166" s="177">
        <v>2.2000000000000002</v>
      </c>
      <c r="Q166" s="177">
        <f>ROUND(E166*P166,2)</f>
        <v>79.23</v>
      </c>
      <c r="R166" s="177"/>
      <c r="S166" s="178" t="s">
        <v>143</v>
      </c>
      <c r="T166" s="157">
        <v>5.867</v>
      </c>
      <c r="U166" s="157">
        <f>ROUND(E166*T166,2)</f>
        <v>211.3</v>
      </c>
      <c r="V166" s="157"/>
      <c r="W166" s="157" t="s">
        <v>144</v>
      </c>
      <c r="X166" s="148"/>
      <c r="Y166" s="148"/>
      <c r="Z166" s="148"/>
      <c r="AA166" s="148"/>
      <c r="AB166" s="148"/>
      <c r="AC166" s="148"/>
      <c r="AD166" s="148"/>
      <c r="AE166" s="148"/>
      <c r="AF166" s="148" t="s">
        <v>145</v>
      </c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outlineLevel="1" x14ac:dyDescent="0.2">
      <c r="A167" s="155"/>
      <c r="B167" s="156"/>
      <c r="C167" s="191" t="s">
        <v>187</v>
      </c>
      <c r="D167" s="161"/>
      <c r="E167" s="162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 t="s">
        <v>163</v>
      </c>
      <c r="AG167" s="148">
        <v>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outlineLevel="1" x14ac:dyDescent="0.2">
      <c r="A168" s="155"/>
      <c r="B168" s="156"/>
      <c r="C168" s="191" t="s">
        <v>342</v>
      </c>
      <c r="D168" s="161"/>
      <c r="E168" s="162">
        <v>7.59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 t="s">
        <v>163</v>
      </c>
      <c r="AG168" s="148">
        <v>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</row>
    <row r="169" spans="1:59" outlineLevel="1" x14ac:dyDescent="0.2">
      <c r="A169" s="155"/>
      <c r="B169" s="156"/>
      <c r="C169" s="191" t="s">
        <v>343</v>
      </c>
      <c r="D169" s="161"/>
      <c r="E169" s="162">
        <v>7.8869999999999996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 t="s">
        <v>163</v>
      </c>
      <c r="AG169" s="148">
        <v>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</row>
    <row r="170" spans="1:59" outlineLevel="1" x14ac:dyDescent="0.2">
      <c r="A170" s="155"/>
      <c r="B170" s="156"/>
      <c r="C170" s="191" t="s">
        <v>182</v>
      </c>
      <c r="D170" s="161"/>
      <c r="E170" s="162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 t="s">
        <v>163</v>
      </c>
      <c r="AG170" s="148">
        <v>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</row>
    <row r="171" spans="1:59" outlineLevel="1" x14ac:dyDescent="0.2">
      <c r="A171" s="155"/>
      <c r="B171" s="156"/>
      <c r="C171" s="191" t="s">
        <v>344</v>
      </c>
      <c r="D171" s="161"/>
      <c r="E171" s="162">
        <v>20.538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 t="s">
        <v>163</v>
      </c>
      <c r="AG171" s="148">
        <v>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</row>
    <row r="172" spans="1:59" outlineLevel="1" x14ac:dyDescent="0.2">
      <c r="A172" s="172">
        <v>58</v>
      </c>
      <c r="B172" s="173" t="s">
        <v>345</v>
      </c>
      <c r="C172" s="189" t="s">
        <v>346</v>
      </c>
      <c r="D172" s="174" t="s">
        <v>161</v>
      </c>
      <c r="E172" s="175">
        <v>109.23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0</v>
      </c>
      <c r="O172" s="177">
        <f>ROUND(E172*N172,2)</f>
        <v>0</v>
      </c>
      <c r="P172" s="177">
        <v>0.02</v>
      </c>
      <c r="Q172" s="177">
        <f>ROUND(E172*P172,2)</f>
        <v>2.1800000000000002</v>
      </c>
      <c r="R172" s="177"/>
      <c r="S172" s="178" t="s">
        <v>143</v>
      </c>
      <c r="T172" s="157">
        <v>0.14699999999999999</v>
      </c>
      <c r="U172" s="157">
        <f>ROUND(E172*T172,2)</f>
        <v>16.059999999999999</v>
      </c>
      <c r="V172" s="157"/>
      <c r="W172" s="157" t="s">
        <v>144</v>
      </c>
      <c r="X172" s="148"/>
      <c r="Y172" s="148"/>
      <c r="Z172" s="148"/>
      <c r="AA172" s="148"/>
      <c r="AB172" s="148"/>
      <c r="AC172" s="148"/>
      <c r="AD172" s="148"/>
      <c r="AE172" s="148"/>
      <c r="AF172" s="148" t="s">
        <v>145</v>
      </c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</row>
    <row r="173" spans="1:59" outlineLevel="1" x14ac:dyDescent="0.2">
      <c r="A173" s="155"/>
      <c r="B173" s="156"/>
      <c r="C173" s="191" t="s">
        <v>347</v>
      </c>
      <c r="D173" s="161"/>
      <c r="E173" s="162">
        <v>109.23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 t="s">
        <v>163</v>
      </c>
      <c r="AG173" s="148">
        <v>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</row>
    <row r="174" spans="1:59" outlineLevel="1" x14ac:dyDescent="0.2">
      <c r="A174" s="172">
        <v>59</v>
      </c>
      <c r="B174" s="173" t="s">
        <v>348</v>
      </c>
      <c r="C174" s="189" t="s">
        <v>349</v>
      </c>
      <c r="D174" s="174" t="s">
        <v>142</v>
      </c>
      <c r="E174" s="175">
        <v>77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7"/>
      <c r="S174" s="178" t="s">
        <v>143</v>
      </c>
      <c r="T174" s="157">
        <v>0.05</v>
      </c>
      <c r="U174" s="157">
        <f>ROUND(E174*T174,2)</f>
        <v>3.85</v>
      </c>
      <c r="V174" s="157"/>
      <c r="W174" s="157" t="s">
        <v>144</v>
      </c>
      <c r="X174" s="148"/>
      <c r="Y174" s="148"/>
      <c r="Z174" s="148"/>
      <c r="AA174" s="148"/>
      <c r="AB174" s="148"/>
      <c r="AC174" s="148"/>
      <c r="AD174" s="148"/>
      <c r="AE174" s="148"/>
      <c r="AF174" s="148" t="s">
        <v>145</v>
      </c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</row>
    <row r="175" spans="1:59" outlineLevel="1" x14ac:dyDescent="0.2">
      <c r="A175" s="155"/>
      <c r="B175" s="156"/>
      <c r="C175" s="191" t="s">
        <v>182</v>
      </c>
      <c r="D175" s="161"/>
      <c r="E175" s="162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 t="s">
        <v>163</v>
      </c>
      <c r="AG175" s="148">
        <v>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</row>
    <row r="176" spans="1:59" outlineLevel="1" x14ac:dyDescent="0.2">
      <c r="A176" s="155"/>
      <c r="B176" s="156"/>
      <c r="C176" s="191" t="s">
        <v>350</v>
      </c>
      <c r="D176" s="161"/>
      <c r="E176" s="162">
        <v>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 t="s">
        <v>163</v>
      </c>
      <c r="AG176" s="148">
        <v>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</row>
    <row r="177" spans="1:59" outlineLevel="1" x14ac:dyDescent="0.2">
      <c r="A177" s="155"/>
      <c r="B177" s="156"/>
      <c r="C177" s="191" t="s">
        <v>351</v>
      </c>
      <c r="D177" s="161"/>
      <c r="E177" s="162">
        <v>8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 t="s">
        <v>163</v>
      </c>
      <c r="AG177" s="148">
        <v>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</row>
    <row r="178" spans="1:59" outlineLevel="1" x14ac:dyDescent="0.2">
      <c r="A178" s="155"/>
      <c r="B178" s="156"/>
      <c r="C178" s="191" t="s">
        <v>352</v>
      </c>
      <c r="D178" s="161"/>
      <c r="E178" s="162">
        <v>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 t="s">
        <v>163</v>
      </c>
      <c r="AG178" s="148">
        <v>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</row>
    <row r="179" spans="1:59" outlineLevel="1" x14ac:dyDescent="0.2">
      <c r="A179" s="155"/>
      <c r="B179" s="156"/>
      <c r="C179" s="191" t="s">
        <v>187</v>
      </c>
      <c r="D179" s="161"/>
      <c r="E179" s="162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 t="s">
        <v>163</v>
      </c>
      <c r="AG179" s="148">
        <v>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</row>
    <row r="180" spans="1:59" outlineLevel="1" x14ac:dyDescent="0.2">
      <c r="A180" s="155"/>
      <c r="B180" s="156"/>
      <c r="C180" s="191" t="s">
        <v>353</v>
      </c>
      <c r="D180" s="161"/>
      <c r="E180" s="162">
        <v>6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 t="s">
        <v>163</v>
      </c>
      <c r="AG180" s="148">
        <v>0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</row>
    <row r="181" spans="1:59" outlineLevel="1" x14ac:dyDescent="0.2">
      <c r="A181" s="155"/>
      <c r="B181" s="156"/>
      <c r="C181" s="191" t="s">
        <v>351</v>
      </c>
      <c r="D181" s="161"/>
      <c r="E181" s="162">
        <v>8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 t="s">
        <v>163</v>
      </c>
      <c r="AG181" s="148">
        <v>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</row>
    <row r="182" spans="1:59" outlineLevel="1" x14ac:dyDescent="0.2">
      <c r="A182" s="155"/>
      <c r="B182" s="156"/>
      <c r="C182" s="191" t="s">
        <v>354</v>
      </c>
      <c r="D182" s="161"/>
      <c r="E182" s="162">
        <v>18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 t="s">
        <v>163</v>
      </c>
      <c r="AG182" s="148">
        <v>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</row>
    <row r="183" spans="1:59" outlineLevel="1" x14ac:dyDescent="0.2">
      <c r="A183" s="155"/>
      <c r="B183" s="156"/>
      <c r="C183" s="191" t="s">
        <v>355</v>
      </c>
      <c r="D183" s="161"/>
      <c r="E183" s="162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 t="s">
        <v>163</v>
      </c>
      <c r="AG183" s="148">
        <v>0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</row>
    <row r="184" spans="1:59" outlineLevel="1" x14ac:dyDescent="0.2">
      <c r="A184" s="155"/>
      <c r="B184" s="156"/>
      <c r="C184" s="191" t="s">
        <v>353</v>
      </c>
      <c r="D184" s="161"/>
      <c r="E184" s="162">
        <v>6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 t="s">
        <v>163</v>
      </c>
      <c r="AG184" s="148">
        <v>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</row>
    <row r="185" spans="1:59" outlineLevel="1" x14ac:dyDescent="0.2">
      <c r="A185" s="155"/>
      <c r="B185" s="156"/>
      <c r="C185" s="191" t="s">
        <v>356</v>
      </c>
      <c r="D185" s="161"/>
      <c r="E185" s="162">
        <v>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 t="s">
        <v>163</v>
      </c>
      <c r="AG185" s="148">
        <v>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</row>
    <row r="186" spans="1:59" outlineLevel="1" x14ac:dyDescent="0.2">
      <c r="A186" s="155"/>
      <c r="B186" s="156"/>
      <c r="C186" s="191" t="s">
        <v>354</v>
      </c>
      <c r="D186" s="161"/>
      <c r="E186" s="162">
        <v>18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 t="s">
        <v>163</v>
      </c>
      <c r="AG186" s="148">
        <v>0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</row>
    <row r="187" spans="1:59" outlineLevel="1" x14ac:dyDescent="0.2">
      <c r="A187" s="172">
        <v>60</v>
      </c>
      <c r="B187" s="173" t="s">
        <v>357</v>
      </c>
      <c r="C187" s="189" t="s">
        <v>358</v>
      </c>
      <c r="D187" s="174" t="s">
        <v>161</v>
      </c>
      <c r="E187" s="175">
        <v>113.2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1.17E-3</v>
      </c>
      <c r="O187" s="177">
        <f>ROUND(E187*N187,2)</f>
        <v>0.13</v>
      </c>
      <c r="P187" s="177">
        <v>7.5999999999999998E-2</v>
      </c>
      <c r="Q187" s="177">
        <f>ROUND(E187*P187,2)</f>
        <v>8.6</v>
      </c>
      <c r="R187" s="177"/>
      <c r="S187" s="178" t="s">
        <v>143</v>
      </c>
      <c r="T187" s="157">
        <v>0.93899999999999995</v>
      </c>
      <c r="U187" s="157">
        <f>ROUND(E187*T187,2)</f>
        <v>106.29</v>
      </c>
      <c r="V187" s="157"/>
      <c r="W187" s="157" t="s">
        <v>144</v>
      </c>
      <c r="X187" s="148"/>
      <c r="Y187" s="148"/>
      <c r="Z187" s="148"/>
      <c r="AA187" s="148"/>
      <c r="AB187" s="148"/>
      <c r="AC187" s="148"/>
      <c r="AD187" s="148"/>
      <c r="AE187" s="148"/>
      <c r="AF187" s="148" t="s">
        <v>145</v>
      </c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</row>
    <row r="188" spans="1:59" outlineLevel="1" x14ac:dyDescent="0.2">
      <c r="A188" s="155"/>
      <c r="B188" s="156"/>
      <c r="C188" s="191" t="s">
        <v>182</v>
      </c>
      <c r="D188" s="161"/>
      <c r="E188" s="162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 t="s">
        <v>163</v>
      </c>
      <c r="AG188" s="148">
        <v>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</row>
    <row r="189" spans="1:59" outlineLevel="1" x14ac:dyDescent="0.2">
      <c r="A189" s="155"/>
      <c r="B189" s="156"/>
      <c r="C189" s="191" t="s">
        <v>359</v>
      </c>
      <c r="D189" s="161"/>
      <c r="E189" s="162">
        <v>2.4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 t="s">
        <v>163</v>
      </c>
      <c r="AG189" s="148">
        <v>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</row>
    <row r="190" spans="1:59" outlineLevel="1" x14ac:dyDescent="0.2">
      <c r="A190" s="155"/>
      <c r="B190" s="156"/>
      <c r="C190" s="191" t="s">
        <v>360</v>
      </c>
      <c r="D190" s="161"/>
      <c r="E190" s="162">
        <v>11.2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 t="s">
        <v>163</v>
      </c>
      <c r="AG190" s="148">
        <v>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</row>
    <row r="191" spans="1:59" outlineLevel="1" x14ac:dyDescent="0.2">
      <c r="A191" s="155"/>
      <c r="B191" s="156"/>
      <c r="C191" s="191" t="s">
        <v>361</v>
      </c>
      <c r="D191" s="161"/>
      <c r="E191" s="162">
        <v>8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 t="s">
        <v>163</v>
      </c>
      <c r="AG191" s="148">
        <v>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</row>
    <row r="192" spans="1:59" outlineLevel="1" x14ac:dyDescent="0.2">
      <c r="A192" s="155"/>
      <c r="B192" s="156"/>
      <c r="C192" s="191" t="s">
        <v>187</v>
      </c>
      <c r="D192" s="161"/>
      <c r="E192" s="162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 t="s">
        <v>163</v>
      </c>
      <c r="AG192" s="148">
        <v>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</row>
    <row r="193" spans="1:59" outlineLevel="1" x14ac:dyDescent="0.2">
      <c r="A193" s="155"/>
      <c r="B193" s="156"/>
      <c r="C193" s="191" t="s">
        <v>362</v>
      </c>
      <c r="D193" s="161"/>
      <c r="E193" s="162">
        <v>7.2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 t="s">
        <v>163</v>
      </c>
      <c r="AG193" s="148">
        <v>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</row>
    <row r="194" spans="1:59" outlineLevel="1" x14ac:dyDescent="0.2">
      <c r="A194" s="155"/>
      <c r="B194" s="156"/>
      <c r="C194" s="191" t="s">
        <v>360</v>
      </c>
      <c r="D194" s="161"/>
      <c r="E194" s="162">
        <v>11.2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 t="s">
        <v>163</v>
      </c>
      <c r="AG194" s="148">
        <v>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</row>
    <row r="195" spans="1:59" outlineLevel="1" x14ac:dyDescent="0.2">
      <c r="A195" s="155"/>
      <c r="B195" s="156"/>
      <c r="C195" s="191" t="s">
        <v>363</v>
      </c>
      <c r="D195" s="161"/>
      <c r="E195" s="162">
        <v>28.8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 t="s">
        <v>163</v>
      </c>
      <c r="AG195" s="148">
        <v>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</row>
    <row r="196" spans="1:59" outlineLevel="1" x14ac:dyDescent="0.2">
      <c r="A196" s="155"/>
      <c r="B196" s="156"/>
      <c r="C196" s="191" t="s">
        <v>355</v>
      </c>
      <c r="D196" s="161"/>
      <c r="E196" s="162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 t="s">
        <v>163</v>
      </c>
      <c r="AG196" s="148">
        <v>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</row>
    <row r="197" spans="1:59" outlineLevel="1" x14ac:dyDescent="0.2">
      <c r="A197" s="155"/>
      <c r="B197" s="156"/>
      <c r="C197" s="191" t="s">
        <v>362</v>
      </c>
      <c r="D197" s="161"/>
      <c r="E197" s="162">
        <v>7.2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 t="s">
        <v>163</v>
      </c>
      <c r="AG197" s="148">
        <v>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</row>
    <row r="198" spans="1:59" outlineLevel="1" x14ac:dyDescent="0.2">
      <c r="A198" s="155"/>
      <c r="B198" s="156"/>
      <c r="C198" s="191" t="s">
        <v>364</v>
      </c>
      <c r="D198" s="161"/>
      <c r="E198" s="162">
        <v>8.4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 t="s">
        <v>163</v>
      </c>
      <c r="AG198" s="148">
        <v>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</row>
    <row r="199" spans="1:59" outlineLevel="1" x14ac:dyDescent="0.2">
      <c r="A199" s="155"/>
      <c r="B199" s="156"/>
      <c r="C199" s="191" t="s">
        <v>363</v>
      </c>
      <c r="D199" s="161"/>
      <c r="E199" s="162">
        <v>28.8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 t="s">
        <v>163</v>
      </c>
      <c r="AG199" s="148">
        <v>0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</row>
    <row r="200" spans="1:59" outlineLevel="1" x14ac:dyDescent="0.2">
      <c r="A200" s="172">
        <v>61</v>
      </c>
      <c r="B200" s="173" t="s">
        <v>365</v>
      </c>
      <c r="C200" s="189" t="s">
        <v>366</v>
      </c>
      <c r="D200" s="174" t="s">
        <v>161</v>
      </c>
      <c r="E200" s="175">
        <v>19.079999999999998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2.1900000000000001E-3</v>
      </c>
      <c r="O200" s="177">
        <f>ROUND(E200*N200,2)</f>
        <v>0.04</v>
      </c>
      <c r="P200" s="177">
        <v>0.01</v>
      </c>
      <c r="Q200" s="177">
        <f>ROUND(E200*P200,2)</f>
        <v>0.19</v>
      </c>
      <c r="R200" s="177"/>
      <c r="S200" s="178" t="s">
        <v>143</v>
      </c>
      <c r="T200" s="157">
        <v>0.52</v>
      </c>
      <c r="U200" s="157">
        <f>ROUND(E200*T200,2)</f>
        <v>9.92</v>
      </c>
      <c r="V200" s="157"/>
      <c r="W200" s="157" t="s">
        <v>144</v>
      </c>
      <c r="X200" s="148"/>
      <c r="Y200" s="148"/>
      <c r="Z200" s="148"/>
      <c r="AA200" s="148"/>
      <c r="AB200" s="148"/>
      <c r="AC200" s="148"/>
      <c r="AD200" s="148"/>
      <c r="AE200" s="148"/>
      <c r="AF200" s="148" t="s">
        <v>145</v>
      </c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</row>
    <row r="201" spans="1:59" outlineLevel="1" x14ac:dyDescent="0.2">
      <c r="A201" s="155"/>
      <c r="B201" s="156"/>
      <c r="C201" s="191" t="s">
        <v>182</v>
      </c>
      <c r="D201" s="161"/>
      <c r="E201" s="162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 t="s">
        <v>163</v>
      </c>
      <c r="AG201" s="148">
        <v>0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</row>
    <row r="202" spans="1:59" outlineLevel="1" x14ac:dyDescent="0.2">
      <c r="A202" s="155"/>
      <c r="B202" s="156"/>
      <c r="C202" s="191" t="s">
        <v>367</v>
      </c>
      <c r="D202" s="161"/>
      <c r="E202" s="162">
        <v>5.4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 t="s">
        <v>163</v>
      </c>
      <c r="AG202" s="148">
        <v>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</row>
    <row r="203" spans="1:59" outlineLevel="1" x14ac:dyDescent="0.2">
      <c r="A203" s="155"/>
      <c r="B203" s="156"/>
      <c r="C203" s="191" t="s">
        <v>368</v>
      </c>
      <c r="D203" s="161"/>
      <c r="E203" s="162">
        <v>0.72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 t="s">
        <v>163</v>
      </c>
      <c r="AG203" s="148">
        <v>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</row>
    <row r="204" spans="1:59" outlineLevel="1" x14ac:dyDescent="0.2">
      <c r="A204" s="155"/>
      <c r="B204" s="156"/>
      <c r="C204" s="191" t="s">
        <v>187</v>
      </c>
      <c r="D204" s="161"/>
      <c r="E204" s="162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 t="s">
        <v>163</v>
      </c>
      <c r="AG204" s="148">
        <v>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</row>
    <row r="205" spans="1:59" outlineLevel="1" x14ac:dyDescent="0.2">
      <c r="A205" s="155"/>
      <c r="B205" s="156"/>
      <c r="C205" s="191" t="s">
        <v>369</v>
      </c>
      <c r="D205" s="161"/>
      <c r="E205" s="162">
        <v>6.48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 t="s">
        <v>163</v>
      </c>
      <c r="AG205" s="148">
        <v>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</row>
    <row r="206" spans="1:59" outlineLevel="1" x14ac:dyDescent="0.2">
      <c r="A206" s="155"/>
      <c r="B206" s="156"/>
      <c r="C206" s="191" t="s">
        <v>355</v>
      </c>
      <c r="D206" s="161"/>
      <c r="E206" s="162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 t="s">
        <v>163</v>
      </c>
      <c r="AG206" s="148">
        <v>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</row>
    <row r="207" spans="1:59" outlineLevel="1" x14ac:dyDescent="0.2">
      <c r="A207" s="155"/>
      <c r="B207" s="156"/>
      <c r="C207" s="191" t="s">
        <v>369</v>
      </c>
      <c r="D207" s="161"/>
      <c r="E207" s="162">
        <v>6.48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 t="s">
        <v>163</v>
      </c>
      <c r="AG207" s="148">
        <v>0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</row>
    <row r="208" spans="1:59" outlineLevel="1" x14ac:dyDescent="0.2">
      <c r="A208" s="172">
        <v>62</v>
      </c>
      <c r="B208" s="173" t="s">
        <v>370</v>
      </c>
      <c r="C208" s="189" t="s">
        <v>371</v>
      </c>
      <c r="D208" s="174" t="s">
        <v>161</v>
      </c>
      <c r="E208" s="175">
        <v>54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7">
        <v>9.2000000000000003E-4</v>
      </c>
      <c r="O208" s="177">
        <f>ROUND(E208*N208,2)</f>
        <v>0.05</v>
      </c>
      <c r="P208" s="177">
        <v>0.04</v>
      </c>
      <c r="Q208" s="177">
        <f>ROUND(E208*P208,2)</f>
        <v>2.16</v>
      </c>
      <c r="R208" s="177"/>
      <c r="S208" s="178" t="s">
        <v>143</v>
      </c>
      <c r="T208" s="157">
        <v>0.373</v>
      </c>
      <c r="U208" s="157">
        <f>ROUND(E208*T208,2)</f>
        <v>20.14</v>
      </c>
      <c r="V208" s="157"/>
      <c r="W208" s="157" t="s">
        <v>144</v>
      </c>
      <c r="X208" s="148"/>
      <c r="Y208" s="148"/>
      <c r="Z208" s="148"/>
      <c r="AA208" s="148"/>
      <c r="AB208" s="148"/>
      <c r="AC208" s="148"/>
      <c r="AD208" s="148"/>
      <c r="AE208" s="148"/>
      <c r="AF208" s="148" t="s">
        <v>145</v>
      </c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</row>
    <row r="209" spans="1:59" outlineLevel="1" x14ac:dyDescent="0.2">
      <c r="A209" s="155"/>
      <c r="B209" s="156"/>
      <c r="C209" s="191" t="s">
        <v>187</v>
      </c>
      <c r="D209" s="161"/>
      <c r="E209" s="162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 t="s">
        <v>163</v>
      </c>
      <c r="AG209" s="148">
        <v>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</row>
    <row r="210" spans="1:59" outlineLevel="1" x14ac:dyDescent="0.2">
      <c r="A210" s="155"/>
      <c r="B210" s="156"/>
      <c r="C210" s="191" t="s">
        <v>372</v>
      </c>
      <c r="D210" s="161"/>
      <c r="E210" s="162">
        <v>27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 t="s">
        <v>163</v>
      </c>
      <c r="AG210" s="148">
        <v>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</row>
    <row r="211" spans="1:59" outlineLevel="1" x14ac:dyDescent="0.2">
      <c r="A211" s="155"/>
      <c r="B211" s="156"/>
      <c r="C211" s="191" t="s">
        <v>355</v>
      </c>
      <c r="D211" s="161"/>
      <c r="E211" s="162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 t="s">
        <v>163</v>
      </c>
      <c r="AG211" s="148">
        <v>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</row>
    <row r="212" spans="1:59" outlineLevel="1" x14ac:dyDescent="0.2">
      <c r="A212" s="155"/>
      <c r="B212" s="156"/>
      <c r="C212" s="191" t="s">
        <v>372</v>
      </c>
      <c r="D212" s="161"/>
      <c r="E212" s="162">
        <v>27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 t="s">
        <v>163</v>
      </c>
      <c r="AG212" s="148">
        <v>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</row>
    <row r="213" spans="1:59" outlineLevel="1" x14ac:dyDescent="0.2">
      <c r="A213" s="172">
        <v>63</v>
      </c>
      <c r="B213" s="173" t="s">
        <v>373</v>
      </c>
      <c r="C213" s="189" t="s">
        <v>374</v>
      </c>
      <c r="D213" s="174" t="s">
        <v>161</v>
      </c>
      <c r="E213" s="175">
        <v>3.78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1.17E-3</v>
      </c>
      <c r="O213" s="177">
        <f>ROUND(E213*N213,2)</f>
        <v>0</v>
      </c>
      <c r="P213" s="177">
        <v>3.4000000000000002E-2</v>
      </c>
      <c r="Q213" s="177">
        <f>ROUND(E213*P213,2)</f>
        <v>0.13</v>
      </c>
      <c r="R213" s="177"/>
      <c r="S213" s="178" t="s">
        <v>143</v>
      </c>
      <c r="T213" s="157">
        <v>0.53600000000000003</v>
      </c>
      <c r="U213" s="157">
        <f>ROUND(E213*T213,2)</f>
        <v>2.0299999999999998</v>
      </c>
      <c r="V213" s="157"/>
      <c r="W213" s="157" t="s">
        <v>144</v>
      </c>
      <c r="X213" s="148"/>
      <c r="Y213" s="148"/>
      <c r="Z213" s="148"/>
      <c r="AA213" s="148"/>
      <c r="AB213" s="148"/>
      <c r="AC213" s="148"/>
      <c r="AD213" s="148"/>
      <c r="AE213" s="148"/>
      <c r="AF213" s="148" t="s">
        <v>145</v>
      </c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</row>
    <row r="214" spans="1:59" outlineLevel="1" x14ac:dyDescent="0.2">
      <c r="A214" s="155"/>
      <c r="B214" s="156"/>
      <c r="C214" s="191" t="s">
        <v>375</v>
      </c>
      <c r="D214" s="161"/>
      <c r="E214" s="162">
        <v>3.78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 t="s">
        <v>163</v>
      </c>
      <c r="AG214" s="148">
        <v>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</row>
    <row r="215" spans="1:59" outlineLevel="1" x14ac:dyDescent="0.2">
      <c r="A215" s="172">
        <v>64</v>
      </c>
      <c r="B215" s="173" t="s">
        <v>376</v>
      </c>
      <c r="C215" s="189" t="s">
        <v>377</v>
      </c>
      <c r="D215" s="174" t="s">
        <v>161</v>
      </c>
      <c r="E215" s="175">
        <v>4.51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7">
        <v>1E-3</v>
      </c>
      <c r="O215" s="177">
        <f>ROUND(E215*N215,2)</f>
        <v>0</v>
      </c>
      <c r="P215" s="177">
        <v>4.1200000000000001E-2</v>
      </c>
      <c r="Q215" s="177">
        <f>ROUND(E215*P215,2)</f>
        <v>0.19</v>
      </c>
      <c r="R215" s="177"/>
      <c r="S215" s="178" t="s">
        <v>143</v>
      </c>
      <c r="T215" s="157">
        <v>0.498</v>
      </c>
      <c r="U215" s="157">
        <f>ROUND(E215*T215,2)</f>
        <v>2.25</v>
      </c>
      <c r="V215" s="157"/>
      <c r="W215" s="157" t="s">
        <v>144</v>
      </c>
      <c r="X215" s="148"/>
      <c r="Y215" s="148"/>
      <c r="Z215" s="148"/>
      <c r="AA215" s="148"/>
      <c r="AB215" s="148"/>
      <c r="AC215" s="148"/>
      <c r="AD215" s="148"/>
      <c r="AE215" s="148"/>
      <c r="AF215" s="148" t="s">
        <v>145</v>
      </c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</row>
    <row r="216" spans="1:59" outlineLevel="1" x14ac:dyDescent="0.2">
      <c r="A216" s="155"/>
      <c r="B216" s="156"/>
      <c r="C216" s="191" t="s">
        <v>378</v>
      </c>
      <c r="D216" s="161"/>
      <c r="E216" s="162">
        <v>4.51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 t="s">
        <v>163</v>
      </c>
      <c r="AG216" s="148">
        <v>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</row>
    <row r="217" spans="1:59" outlineLevel="1" x14ac:dyDescent="0.2">
      <c r="A217" s="172">
        <v>65</v>
      </c>
      <c r="B217" s="173" t="s">
        <v>379</v>
      </c>
      <c r="C217" s="189" t="s">
        <v>380</v>
      </c>
      <c r="D217" s="174" t="s">
        <v>161</v>
      </c>
      <c r="E217" s="175">
        <v>467.9855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7">
        <v>0</v>
      </c>
      <c r="O217" s="177">
        <f>ROUND(E217*N217,2)</f>
        <v>0</v>
      </c>
      <c r="P217" s="177">
        <v>1.329E-2</v>
      </c>
      <c r="Q217" s="177">
        <f>ROUND(E217*P217,2)</f>
        <v>6.22</v>
      </c>
      <c r="R217" s="177"/>
      <c r="S217" s="178" t="s">
        <v>143</v>
      </c>
      <c r="T217" s="157">
        <v>0.39100000000000001</v>
      </c>
      <c r="U217" s="157">
        <f>ROUND(E217*T217,2)</f>
        <v>182.98</v>
      </c>
      <c r="V217" s="157"/>
      <c r="W217" s="157" t="s">
        <v>144</v>
      </c>
      <c r="X217" s="148"/>
      <c r="Y217" s="148"/>
      <c r="Z217" s="148"/>
      <c r="AA217" s="148"/>
      <c r="AB217" s="148"/>
      <c r="AC217" s="148"/>
      <c r="AD217" s="148"/>
      <c r="AE217" s="148"/>
      <c r="AF217" s="148" t="s">
        <v>145</v>
      </c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</row>
    <row r="218" spans="1:59" outlineLevel="1" x14ac:dyDescent="0.2">
      <c r="A218" s="155"/>
      <c r="B218" s="156"/>
      <c r="C218" s="191" t="s">
        <v>381</v>
      </c>
      <c r="D218" s="161"/>
      <c r="E218" s="162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 t="s">
        <v>163</v>
      </c>
      <c r="AG218" s="148">
        <v>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</row>
    <row r="219" spans="1:59" outlineLevel="1" x14ac:dyDescent="0.2">
      <c r="A219" s="155"/>
      <c r="B219" s="156"/>
      <c r="C219" s="191" t="s">
        <v>382</v>
      </c>
      <c r="D219" s="161"/>
      <c r="E219" s="162">
        <v>188.39924999999999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 t="s">
        <v>163</v>
      </c>
      <c r="AG219" s="148">
        <v>0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</row>
    <row r="220" spans="1:59" outlineLevel="1" x14ac:dyDescent="0.2">
      <c r="A220" s="155"/>
      <c r="B220" s="156"/>
      <c r="C220" s="191" t="s">
        <v>383</v>
      </c>
      <c r="D220" s="161"/>
      <c r="E220" s="162">
        <v>6.1749999999999998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 t="s">
        <v>163</v>
      </c>
      <c r="AG220" s="148">
        <v>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</row>
    <row r="221" spans="1:59" outlineLevel="1" x14ac:dyDescent="0.2">
      <c r="A221" s="155"/>
      <c r="B221" s="156"/>
      <c r="C221" s="191" t="s">
        <v>384</v>
      </c>
      <c r="D221" s="161"/>
      <c r="E221" s="162">
        <v>-18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 t="s">
        <v>163</v>
      </c>
      <c r="AG221" s="148">
        <v>0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</row>
    <row r="222" spans="1:59" outlineLevel="1" x14ac:dyDescent="0.2">
      <c r="A222" s="155"/>
      <c r="B222" s="156"/>
      <c r="C222" s="191" t="s">
        <v>385</v>
      </c>
      <c r="D222" s="161"/>
      <c r="E222" s="162">
        <v>-8.64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 t="s">
        <v>163</v>
      </c>
      <c r="AG222" s="148">
        <v>0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</row>
    <row r="223" spans="1:59" outlineLevel="1" x14ac:dyDescent="0.2">
      <c r="A223" s="155"/>
      <c r="B223" s="156"/>
      <c r="C223" s="191" t="s">
        <v>386</v>
      </c>
      <c r="D223" s="161"/>
      <c r="E223" s="162">
        <v>-3.6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 t="s">
        <v>163</v>
      </c>
      <c r="AG223" s="148">
        <v>0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</row>
    <row r="224" spans="1:59" outlineLevel="1" x14ac:dyDescent="0.2">
      <c r="A224" s="155"/>
      <c r="B224" s="156"/>
      <c r="C224" s="191" t="s">
        <v>387</v>
      </c>
      <c r="D224" s="161"/>
      <c r="E224" s="162">
        <v>-6.67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 t="s">
        <v>163</v>
      </c>
      <c r="AG224" s="148">
        <v>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</row>
    <row r="225" spans="1:59" outlineLevel="1" x14ac:dyDescent="0.2">
      <c r="A225" s="155"/>
      <c r="B225" s="156"/>
      <c r="C225" s="191" t="s">
        <v>388</v>
      </c>
      <c r="D225" s="161"/>
      <c r="E225" s="162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 t="s">
        <v>163</v>
      </c>
      <c r="AG225" s="148">
        <v>0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</row>
    <row r="226" spans="1:59" outlineLevel="1" x14ac:dyDescent="0.2">
      <c r="A226" s="155"/>
      <c r="B226" s="156"/>
      <c r="C226" s="191" t="s">
        <v>389</v>
      </c>
      <c r="D226" s="161"/>
      <c r="E226" s="162">
        <v>208.23075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 t="s">
        <v>163</v>
      </c>
      <c r="AG226" s="148">
        <v>0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</row>
    <row r="227" spans="1:59" outlineLevel="1" x14ac:dyDescent="0.2">
      <c r="A227" s="155"/>
      <c r="B227" s="156"/>
      <c r="C227" s="191" t="s">
        <v>390</v>
      </c>
      <c r="D227" s="161"/>
      <c r="E227" s="162">
        <v>-36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 t="s">
        <v>163</v>
      </c>
      <c r="AG227" s="148">
        <v>0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</row>
    <row r="228" spans="1:59" outlineLevel="1" x14ac:dyDescent="0.2">
      <c r="A228" s="155"/>
      <c r="B228" s="156"/>
      <c r="C228" s="191" t="s">
        <v>391</v>
      </c>
      <c r="D228" s="161"/>
      <c r="E228" s="162">
        <v>-4.32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 t="s">
        <v>163</v>
      </c>
      <c r="AG228" s="148">
        <v>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</row>
    <row r="229" spans="1:59" outlineLevel="1" x14ac:dyDescent="0.2">
      <c r="A229" s="155"/>
      <c r="B229" s="156"/>
      <c r="C229" s="191" t="s">
        <v>392</v>
      </c>
      <c r="D229" s="161"/>
      <c r="E229" s="162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 t="s">
        <v>163</v>
      </c>
      <c r="AG229" s="148">
        <v>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</row>
    <row r="230" spans="1:59" outlineLevel="1" x14ac:dyDescent="0.2">
      <c r="A230" s="155"/>
      <c r="B230" s="156"/>
      <c r="C230" s="191" t="s">
        <v>393</v>
      </c>
      <c r="D230" s="161"/>
      <c r="E230" s="162">
        <v>67.526750000000007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 t="s">
        <v>163</v>
      </c>
      <c r="AG230" s="148">
        <v>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</row>
    <row r="231" spans="1:59" outlineLevel="1" x14ac:dyDescent="0.2">
      <c r="A231" s="155"/>
      <c r="B231" s="156"/>
      <c r="C231" s="191" t="s">
        <v>394</v>
      </c>
      <c r="D231" s="161"/>
      <c r="E231" s="162">
        <v>3.6785000000000001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 t="s">
        <v>163</v>
      </c>
      <c r="AG231" s="148">
        <v>0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</row>
    <row r="232" spans="1:59" outlineLevel="1" x14ac:dyDescent="0.2">
      <c r="A232" s="155"/>
      <c r="B232" s="156"/>
      <c r="C232" s="191" t="s">
        <v>395</v>
      </c>
      <c r="D232" s="161"/>
      <c r="E232" s="162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 t="s">
        <v>163</v>
      </c>
      <c r="AG232" s="148">
        <v>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</row>
    <row r="233" spans="1:59" outlineLevel="1" x14ac:dyDescent="0.2">
      <c r="A233" s="155"/>
      <c r="B233" s="156"/>
      <c r="C233" s="191" t="s">
        <v>393</v>
      </c>
      <c r="D233" s="161"/>
      <c r="E233" s="162">
        <v>67.526750000000007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 t="s">
        <v>163</v>
      </c>
      <c r="AG233" s="148">
        <v>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</row>
    <row r="234" spans="1:59" outlineLevel="1" x14ac:dyDescent="0.2">
      <c r="A234" s="155"/>
      <c r="B234" s="156"/>
      <c r="C234" s="191" t="s">
        <v>394</v>
      </c>
      <c r="D234" s="161"/>
      <c r="E234" s="162">
        <v>3.6785000000000001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 t="s">
        <v>163</v>
      </c>
      <c r="AG234" s="148">
        <v>0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</row>
    <row r="235" spans="1:59" outlineLevel="1" x14ac:dyDescent="0.2">
      <c r="A235" s="172">
        <v>66</v>
      </c>
      <c r="B235" s="173" t="s">
        <v>396</v>
      </c>
      <c r="C235" s="189" t="s">
        <v>397</v>
      </c>
      <c r="D235" s="174" t="s">
        <v>161</v>
      </c>
      <c r="E235" s="175">
        <v>195.255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7">
        <v>0</v>
      </c>
      <c r="O235" s="177">
        <f>ROUND(E235*N235,2)</f>
        <v>0</v>
      </c>
      <c r="P235" s="177">
        <v>6.8000000000000005E-2</v>
      </c>
      <c r="Q235" s="177">
        <f>ROUND(E235*P235,2)</f>
        <v>13.28</v>
      </c>
      <c r="R235" s="177"/>
      <c r="S235" s="178" t="s">
        <v>143</v>
      </c>
      <c r="T235" s="157">
        <v>0.3</v>
      </c>
      <c r="U235" s="157">
        <f>ROUND(E235*T235,2)</f>
        <v>58.58</v>
      </c>
      <c r="V235" s="157"/>
      <c r="W235" s="157" t="s">
        <v>144</v>
      </c>
      <c r="X235" s="148"/>
      <c r="Y235" s="148"/>
      <c r="Z235" s="148"/>
      <c r="AA235" s="148"/>
      <c r="AB235" s="148"/>
      <c r="AC235" s="148"/>
      <c r="AD235" s="148"/>
      <c r="AE235" s="148"/>
      <c r="AF235" s="148" t="s">
        <v>145</v>
      </c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</row>
    <row r="236" spans="1:59" outlineLevel="1" x14ac:dyDescent="0.2">
      <c r="A236" s="155"/>
      <c r="B236" s="156"/>
      <c r="C236" s="191" t="s">
        <v>182</v>
      </c>
      <c r="D236" s="161"/>
      <c r="E236" s="162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 t="s">
        <v>163</v>
      </c>
      <c r="AG236" s="148">
        <v>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</row>
    <row r="237" spans="1:59" outlineLevel="1" x14ac:dyDescent="0.2">
      <c r="A237" s="155"/>
      <c r="B237" s="156"/>
      <c r="C237" s="191" t="s">
        <v>398</v>
      </c>
      <c r="D237" s="161"/>
      <c r="E237" s="162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 t="s">
        <v>163</v>
      </c>
      <c r="AG237" s="148">
        <v>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</row>
    <row r="238" spans="1:59" outlineLevel="1" x14ac:dyDescent="0.2">
      <c r="A238" s="155"/>
      <c r="B238" s="156"/>
      <c r="C238" s="191" t="s">
        <v>399</v>
      </c>
      <c r="D238" s="161"/>
      <c r="E238" s="162">
        <v>24.8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 t="s">
        <v>163</v>
      </c>
      <c r="AG238" s="148">
        <v>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</row>
    <row r="239" spans="1:59" outlineLevel="1" x14ac:dyDescent="0.2">
      <c r="A239" s="155"/>
      <c r="B239" s="156"/>
      <c r="C239" s="191" t="s">
        <v>400</v>
      </c>
      <c r="D239" s="161"/>
      <c r="E239" s="162">
        <v>-1.4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 t="s">
        <v>163</v>
      </c>
      <c r="AG239" s="148">
        <v>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</row>
    <row r="240" spans="1:59" outlineLevel="1" x14ac:dyDescent="0.2">
      <c r="A240" s="155"/>
      <c r="B240" s="156"/>
      <c r="C240" s="191" t="s">
        <v>401</v>
      </c>
      <c r="D240" s="161"/>
      <c r="E240" s="162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 t="s">
        <v>163</v>
      </c>
      <c r="AG240" s="148">
        <v>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</row>
    <row r="241" spans="1:59" outlineLevel="1" x14ac:dyDescent="0.2">
      <c r="A241" s="155"/>
      <c r="B241" s="156"/>
      <c r="C241" s="191" t="s">
        <v>402</v>
      </c>
      <c r="D241" s="161"/>
      <c r="E241" s="162">
        <v>9.8000000000000007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 t="s">
        <v>163</v>
      </c>
      <c r="AG241" s="148">
        <v>0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</row>
    <row r="242" spans="1:59" outlineLevel="1" x14ac:dyDescent="0.2">
      <c r="A242" s="155"/>
      <c r="B242" s="156"/>
      <c r="C242" s="191" t="s">
        <v>400</v>
      </c>
      <c r="D242" s="161"/>
      <c r="E242" s="162">
        <v>-1.4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 t="s">
        <v>163</v>
      </c>
      <c r="AG242" s="148">
        <v>0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</row>
    <row r="243" spans="1:59" outlineLevel="1" x14ac:dyDescent="0.2">
      <c r="A243" s="155"/>
      <c r="B243" s="156"/>
      <c r="C243" s="191" t="s">
        <v>403</v>
      </c>
      <c r="D243" s="161"/>
      <c r="E243" s="162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 t="s">
        <v>163</v>
      </c>
      <c r="AG243" s="148">
        <v>0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</row>
    <row r="244" spans="1:59" outlineLevel="1" x14ac:dyDescent="0.2">
      <c r="A244" s="155"/>
      <c r="B244" s="156"/>
      <c r="C244" s="191" t="s">
        <v>404</v>
      </c>
      <c r="D244" s="161"/>
      <c r="E244" s="162">
        <v>11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 t="s">
        <v>163</v>
      </c>
      <c r="AG244" s="148">
        <v>0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</row>
    <row r="245" spans="1:59" outlineLevel="1" x14ac:dyDescent="0.2">
      <c r="A245" s="155"/>
      <c r="B245" s="156"/>
      <c r="C245" s="191" t="s">
        <v>400</v>
      </c>
      <c r="D245" s="161"/>
      <c r="E245" s="162">
        <v>-1.4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 t="s">
        <v>163</v>
      </c>
      <c r="AG245" s="148">
        <v>0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</row>
    <row r="246" spans="1:59" outlineLevel="1" x14ac:dyDescent="0.2">
      <c r="A246" s="155"/>
      <c r="B246" s="156"/>
      <c r="C246" s="191" t="s">
        <v>405</v>
      </c>
      <c r="D246" s="161"/>
      <c r="E246" s="162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 t="s">
        <v>163</v>
      </c>
      <c r="AG246" s="148">
        <v>0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</row>
    <row r="247" spans="1:59" outlineLevel="1" x14ac:dyDescent="0.2">
      <c r="A247" s="155"/>
      <c r="B247" s="156"/>
      <c r="C247" s="191" t="s">
        <v>406</v>
      </c>
      <c r="D247" s="161"/>
      <c r="E247" s="162">
        <v>5.3550000000000004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 t="s">
        <v>163</v>
      </c>
      <c r="AG247" s="148">
        <v>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</row>
    <row r="248" spans="1:59" outlineLevel="1" x14ac:dyDescent="0.2">
      <c r="A248" s="155"/>
      <c r="B248" s="156"/>
      <c r="C248" s="191" t="s">
        <v>400</v>
      </c>
      <c r="D248" s="161"/>
      <c r="E248" s="162">
        <v>-1.4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 t="s">
        <v>163</v>
      </c>
      <c r="AG248" s="148">
        <v>0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</row>
    <row r="249" spans="1:59" outlineLevel="1" x14ac:dyDescent="0.2">
      <c r="A249" s="155"/>
      <c r="B249" s="156"/>
      <c r="C249" s="191" t="s">
        <v>187</v>
      </c>
      <c r="D249" s="161"/>
      <c r="E249" s="162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 t="s">
        <v>163</v>
      </c>
      <c r="AG249" s="148">
        <v>0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</row>
    <row r="250" spans="1:59" outlineLevel="1" x14ac:dyDescent="0.2">
      <c r="A250" s="155"/>
      <c r="B250" s="156"/>
      <c r="C250" s="191" t="s">
        <v>407</v>
      </c>
      <c r="D250" s="161"/>
      <c r="E250" s="162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 t="s">
        <v>163</v>
      </c>
      <c r="AG250" s="148">
        <v>0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</row>
    <row r="251" spans="1:59" outlineLevel="1" x14ac:dyDescent="0.2">
      <c r="A251" s="155"/>
      <c r="B251" s="156"/>
      <c r="C251" s="191" t="s">
        <v>408</v>
      </c>
      <c r="D251" s="161"/>
      <c r="E251" s="162">
        <v>12.2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 t="s">
        <v>163</v>
      </c>
      <c r="AG251" s="148">
        <v>0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</row>
    <row r="252" spans="1:59" outlineLevel="1" x14ac:dyDescent="0.2">
      <c r="A252" s="155"/>
      <c r="B252" s="156"/>
      <c r="C252" s="191" t="s">
        <v>400</v>
      </c>
      <c r="D252" s="161"/>
      <c r="E252" s="162">
        <v>-1.4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 t="s">
        <v>163</v>
      </c>
      <c r="AG252" s="148">
        <v>0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</row>
    <row r="253" spans="1:59" outlineLevel="1" x14ac:dyDescent="0.2">
      <c r="A253" s="155"/>
      <c r="B253" s="156"/>
      <c r="C253" s="191" t="s">
        <v>409</v>
      </c>
      <c r="D253" s="161"/>
      <c r="E253" s="162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 t="s">
        <v>163</v>
      </c>
      <c r="AG253" s="148">
        <v>0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</row>
    <row r="254" spans="1:59" outlineLevel="1" x14ac:dyDescent="0.2">
      <c r="A254" s="155"/>
      <c r="B254" s="156"/>
      <c r="C254" s="191" t="s">
        <v>410</v>
      </c>
      <c r="D254" s="161"/>
      <c r="E254" s="162">
        <v>12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 t="s">
        <v>163</v>
      </c>
      <c r="AG254" s="148">
        <v>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</row>
    <row r="255" spans="1:59" outlineLevel="1" x14ac:dyDescent="0.2">
      <c r="A255" s="155"/>
      <c r="B255" s="156"/>
      <c r="C255" s="191" t="s">
        <v>400</v>
      </c>
      <c r="D255" s="161"/>
      <c r="E255" s="162">
        <v>-1.4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 t="s">
        <v>163</v>
      </c>
      <c r="AG255" s="148">
        <v>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</row>
    <row r="256" spans="1:59" outlineLevel="1" x14ac:dyDescent="0.2">
      <c r="A256" s="155"/>
      <c r="B256" s="156"/>
      <c r="C256" s="191" t="s">
        <v>411</v>
      </c>
      <c r="D256" s="161"/>
      <c r="E256" s="162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 t="s">
        <v>163</v>
      </c>
      <c r="AG256" s="148">
        <v>0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</row>
    <row r="257" spans="1:59" outlineLevel="1" x14ac:dyDescent="0.2">
      <c r="A257" s="155"/>
      <c r="B257" s="156"/>
      <c r="C257" s="191" t="s">
        <v>412</v>
      </c>
      <c r="D257" s="161"/>
      <c r="E257" s="162">
        <v>7.2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 t="s">
        <v>163</v>
      </c>
      <c r="AG257" s="148">
        <v>0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</row>
    <row r="258" spans="1:59" outlineLevel="1" x14ac:dyDescent="0.2">
      <c r="A258" s="155"/>
      <c r="B258" s="156"/>
      <c r="C258" s="191" t="s">
        <v>413</v>
      </c>
      <c r="D258" s="161"/>
      <c r="E258" s="162">
        <v>-0.9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 t="s">
        <v>163</v>
      </c>
      <c r="AG258" s="148">
        <v>0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</row>
    <row r="259" spans="1:59" outlineLevel="1" x14ac:dyDescent="0.2">
      <c r="A259" s="155"/>
      <c r="B259" s="156"/>
      <c r="C259" s="191" t="s">
        <v>414</v>
      </c>
      <c r="D259" s="161"/>
      <c r="E259" s="162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 t="s">
        <v>163</v>
      </c>
      <c r="AG259" s="148">
        <v>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</row>
    <row r="260" spans="1:59" outlineLevel="1" x14ac:dyDescent="0.2">
      <c r="A260" s="155"/>
      <c r="B260" s="156"/>
      <c r="C260" s="191" t="s">
        <v>408</v>
      </c>
      <c r="D260" s="161"/>
      <c r="E260" s="162">
        <v>12.2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 t="s">
        <v>163</v>
      </c>
      <c r="AG260" s="148">
        <v>0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</row>
    <row r="261" spans="1:59" outlineLevel="1" x14ac:dyDescent="0.2">
      <c r="A261" s="155"/>
      <c r="B261" s="156"/>
      <c r="C261" s="191" t="s">
        <v>400</v>
      </c>
      <c r="D261" s="161"/>
      <c r="E261" s="162">
        <v>-1.4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 t="s">
        <v>163</v>
      </c>
      <c r="AG261" s="148">
        <v>0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</row>
    <row r="262" spans="1:59" outlineLevel="1" x14ac:dyDescent="0.2">
      <c r="A262" s="155"/>
      <c r="B262" s="156"/>
      <c r="C262" s="191" t="s">
        <v>415</v>
      </c>
      <c r="D262" s="161"/>
      <c r="E262" s="162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 t="s">
        <v>163</v>
      </c>
      <c r="AG262" s="148">
        <v>0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</row>
    <row r="263" spans="1:59" outlineLevel="1" x14ac:dyDescent="0.2">
      <c r="A263" s="155"/>
      <c r="B263" s="156"/>
      <c r="C263" s="191" t="s">
        <v>410</v>
      </c>
      <c r="D263" s="161"/>
      <c r="E263" s="162">
        <v>12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 t="s">
        <v>163</v>
      </c>
      <c r="AG263" s="148">
        <v>0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</row>
    <row r="264" spans="1:59" outlineLevel="1" x14ac:dyDescent="0.2">
      <c r="A264" s="155"/>
      <c r="B264" s="156"/>
      <c r="C264" s="191" t="s">
        <v>400</v>
      </c>
      <c r="D264" s="161"/>
      <c r="E264" s="162">
        <v>-1.4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 t="s">
        <v>163</v>
      </c>
      <c r="AG264" s="148">
        <v>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</row>
    <row r="265" spans="1:59" outlineLevel="1" x14ac:dyDescent="0.2">
      <c r="A265" s="155"/>
      <c r="B265" s="156"/>
      <c r="C265" s="191" t="s">
        <v>416</v>
      </c>
      <c r="D265" s="161"/>
      <c r="E265" s="162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 t="s">
        <v>163</v>
      </c>
      <c r="AG265" s="148">
        <v>0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</row>
    <row r="266" spans="1:59" outlineLevel="1" x14ac:dyDescent="0.2">
      <c r="A266" s="155"/>
      <c r="B266" s="156"/>
      <c r="C266" s="191" t="s">
        <v>410</v>
      </c>
      <c r="D266" s="161"/>
      <c r="E266" s="162">
        <v>12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 t="s">
        <v>163</v>
      </c>
      <c r="AG266" s="148">
        <v>0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</row>
    <row r="267" spans="1:59" outlineLevel="1" x14ac:dyDescent="0.2">
      <c r="A267" s="155"/>
      <c r="B267" s="156"/>
      <c r="C267" s="191" t="s">
        <v>400</v>
      </c>
      <c r="D267" s="161"/>
      <c r="E267" s="162">
        <v>-1.4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 t="s">
        <v>163</v>
      </c>
      <c r="AG267" s="148">
        <v>0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</row>
    <row r="268" spans="1:59" outlineLevel="1" x14ac:dyDescent="0.2">
      <c r="A268" s="155"/>
      <c r="B268" s="156"/>
      <c r="C268" s="191" t="s">
        <v>417</v>
      </c>
      <c r="D268" s="161"/>
      <c r="E268" s="162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 t="s">
        <v>163</v>
      </c>
      <c r="AG268" s="148">
        <v>0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</row>
    <row r="269" spans="1:59" outlineLevel="1" x14ac:dyDescent="0.2">
      <c r="A269" s="155"/>
      <c r="B269" s="156"/>
      <c r="C269" s="191" t="s">
        <v>418</v>
      </c>
      <c r="D269" s="161"/>
      <c r="E269" s="162">
        <v>13.4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 t="s">
        <v>163</v>
      </c>
      <c r="AG269" s="148">
        <v>0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</row>
    <row r="270" spans="1:59" outlineLevel="1" x14ac:dyDescent="0.2">
      <c r="A270" s="155"/>
      <c r="B270" s="156"/>
      <c r="C270" s="191" t="s">
        <v>400</v>
      </c>
      <c r="D270" s="161"/>
      <c r="E270" s="162">
        <v>-1.4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 t="s">
        <v>163</v>
      </c>
      <c r="AG270" s="148">
        <v>0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</row>
    <row r="271" spans="1:59" outlineLevel="1" x14ac:dyDescent="0.2">
      <c r="A271" s="155"/>
      <c r="B271" s="156"/>
      <c r="C271" s="191" t="s">
        <v>419</v>
      </c>
      <c r="D271" s="161"/>
      <c r="E271" s="162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 t="s">
        <v>163</v>
      </c>
      <c r="AG271" s="148">
        <v>0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</row>
    <row r="272" spans="1:59" outlineLevel="1" x14ac:dyDescent="0.2">
      <c r="A272" s="155"/>
      <c r="B272" s="156"/>
      <c r="C272" s="191" t="s">
        <v>420</v>
      </c>
      <c r="D272" s="161"/>
      <c r="E272" s="162">
        <v>2.7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 t="s">
        <v>163</v>
      </c>
      <c r="AG272" s="148">
        <v>0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</row>
    <row r="273" spans="1:59" outlineLevel="1" x14ac:dyDescent="0.2">
      <c r="A273" s="155"/>
      <c r="B273" s="156"/>
      <c r="C273" s="191" t="s">
        <v>421</v>
      </c>
      <c r="D273" s="161"/>
      <c r="E273" s="162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 t="s">
        <v>163</v>
      </c>
      <c r="AG273" s="148">
        <v>0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</row>
    <row r="274" spans="1:59" outlineLevel="1" x14ac:dyDescent="0.2">
      <c r="A274" s="155"/>
      <c r="B274" s="156"/>
      <c r="C274" s="191" t="s">
        <v>420</v>
      </c>
      <c r="D274" s="161"/>
      <c r="E274" s="162">
        <v>2.7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 t="s">
        <v>163</v>
      </c>
      <c r="AG274" s="148">
        <v>0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</row>
    <row r="275" spans="1:59" outlineLevel="1" x14ac:dyDescent="0.2">
      <c r="A275" s="155"/>
      <c r="B275" s="156"/>
      <c r="C275" s="191" t="s">
        <v>355</v>
      </c>
      <c r="D275" s="161"/>
      <c r="E275" s="162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 t="s">
        <v>163</v>
      </c>
      <c r="AG275" s="148">
        <v>0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</row>
    <row r="276" spans="1:59" outlineLevel="1" x14ac:dyDescent="0.2">
      <c r="A276" s="155"/>
      <c r="B276" s="156"/>
      <c r="C276" s="191" t="s">
        <v>422</v>
      </c>
      <c r="D276" s="161"/>
      <c r="E276" s="162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 t="s">
        <v>163</v>
      </c>
      <c r="AG276" s="148">
        <v>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</row>
    <row r="277" spans="1:59" outlineLevel="1" x14ac:dyDescent="0.2">
      <c r="A277" s="155"/>
      <c r="B277" s="156"/>
      <c r="C277" s="191" t="s">
        <v>408</v>
      </c>
      <c r="D277" s="161"/>
      <c r="E277" s="162">
        <v>12.2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 t="s">
        <v>163</v>
      </c>
      <c r="AG277" s="148">
        <v>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</row>
    <row r="278" spans="1:59" outlineLevel="1" x14ac:dyDescent="0.2">
      <c r="A278" s="155"/>
      <c r="B278" s="156"/>
      <c r="C278" s="191" t="s">
        <v>400</v>
      </c>
      <c r="D278" s="161"/>
      <c r="E278" s="162">
        <v>-1.4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 t="s">
        <v>163</v>
      </c>
      <c r="AG278" s="148">
        <v>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</row>
    <row r="279" spans="1:59" outlineLevel="1" x14ac:dyDescent="0.2">
      <c r="A279" s="155"/>
      <c r="B279" s="156"/>
      <c r="C279" s="191" t="s">
        <v>423</v>
      </c>
      <c r="D279" s="161"/>
      <c r="E279" s="162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 t="s">
        <v>163</v>
      </c>
      <c r="AG279" s="148">
        <v>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</row>
    <row r="280" spans="1:59" outlineLevel="1" x14ac:dyDescent="0.2">
      <c r="A280" s="155"/>
      <c r="B280" s="156"/>
      <c r="C280" s="191" t="s">
        <v>410</v>
      </c>
      <c r="D280" s="161"/>
      <c r="E280" s="162">
        <v>12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 t="s">
        <v>163</v>
      </c>
      <c r="AG280" s="148">
        <v>0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</row>
    <row r="281" spans="1:59" outlineLevel="1" x14ac:dyDescent="0.2">
      <c r="A281" s="155"/>
      <c r="B281" s="156"/>
      <c r="C281" s="191" t="s">
        <v>400</v>
      </c>
      <c r="D281" s="161"/>
      <c r="E281" s="162">
        <v>-1.4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 t="s">
        <v>163</v>
      </c>
      <c r="AG281" s="148">
        <v>0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</row>
    <row r="282" spans="1:59" outlineLevel="1" x14ac:dyDescent="0.2">
      <c r="A282" s="155"/>
      <c r="B282" s="156"/>
      <c r="C282" s="191" t="s">
        <v>424</v>
      </c>
      <c r="D282" s="161"/>
      <c r="E282" s="162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 t="s">
        <v>163</v>
      </c>
      <c r="AG282" s="148">
        <v>0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</row>
    <row r="283" spans="1:59" outlineLevel="1" x14ac:dyDescent="0.2">
      <c r="A283" s="155"/>
      <c r="B283" s="156"/>
      <c r="C283" s="191" t="s">
        <v>412</v>
      </c>
      <c r="D283" s="161"/>
      <c r="E283" s="162">
        <v>7.2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 t="s">
        <v>163</v>
      </c>
      <c r="AG283" s="148">
        <v>0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</row>
    <row r="284" spans="1:59" outlineLevel="1" x14ac:dyDescent="0.2">
      <c r="A284" s="155"/>
      <c r="B284" s="156"/>
      <c r="C284" s="191" t="s">
        <v>413</v>
      </c>
      <c r="D284" s="161"/>
      <c r="E284" s="162">
        <v>-0.9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 t="s">
        <v>163</v>
      </c>
      <c r="AG284" s="148">
        <v>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</row>
    <row r="285" spans="1:59" outlineLevel="1" x14ac:dyDescent="0.2">
      <c r="A285" s="155"/>
      <c r="B285" s="156"/>
      <c r="C285" s="191" t="s">
        <v>425</v>
      </c>
      <c r="D285" s="161"/>
      <c r="E285" s="162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 t="s">
        <v>163</v>
      </c>
      <c r="AG285" s="148">
        <v>0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</row>
    <row r="286" spans="1:59" outlineLevel="1" x14ac:dyDescent="0.2">
      <c r="A286" s="155"/>
      <c r="B286" s="156"/>
      <c r="C286" s="191" t="s">
        <v>408</v>
      </c>
      <c r="D286" s="161"/>
      <c r="E286" s="162">
        <v>12.2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 t="s">
        <v>163</v>
      </c>
      <c r="AG286" s="148">
        <v>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</row>
    <row r="287" spans="1:59" outlineLevel="1" x14ac:dyDescent="0.2">
      <c r="A287" s="155"/>
      <c r="B287" s="156"/>
      <c r="C287" s="191" t="s">
        <v>400</v>
      </c>
      <c r="D287" s="161"/>
      <c r="E287" s="162">
        <v>-1.4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 t="s">
        <v>163</v>
      </c>
      <c r="AG287" s="148">
        <v>0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</row>
    <row r="288" spans="1:59" outlineLevel="1" x14ac:dyDescent="0.2">
      <c r="A288" s="155"/>
      <c r="B288" s="156"/>
      <c r="C288" s="191" t="s">
        <v>426</v>
      </c>
      <c r="D288" s="161"/>
      <c r="E288" s="162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 t="s">
        <v>163</v>
      </c>
      <c r="AG288" s="148">
        <v>0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</row>
    <row r="289" spans="1:59" outlineLevel="1" x14ac:dyDescent="0.2">
      <c r="A289" s="155"/>
      <c r="B289" s="156"/>
      <c r="C289" s="191" t="s">
        <v>412</v>
      </c>
      <c r="D289" s="161"/>
      <c r="E289" s="162">
        <v>7.2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 t="s">
        <v>163</v>
      </c>
      <c r="AG289" s="148">
        <v>0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</row>
    <row r="290" spans="1:59" outlineLevel="1" x14ac:dyDescent="0.2">
      <c r="A290" s="155"/>
      <c r="B290" s="156"/>
      <c r="C290" s="191" t="s">
        <v>413</v>
      </c>
      <c r="D290" s="161"/>
      <c r="E290" s="162">
        <v>-0.9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 t="s">
        <v>163</v>
      </c>
      <c r="AG290" s="148">
        <v>0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</row>
    <row r="291" spans="1:59" outlineLevel="1" x14ac:dyDescent="0.2">
      <c r="A291" s="155"/>
      <c r="B291" s="156"/>
      <c r="C291" s="191" t="s">
        <v>427</v>
      </c>
      <c r="D291" s="161"/>
      <c r="E291" s="162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 t="s">
        <v>163</v>
      </c>
      <c r="AG291" s="148">
        <v>0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</row>
    <row r="292" spans="1:59" outlineLevel="1" x14ac:dyDescent="0.2">
      <c r="A292" s="155"/>
      <c r="B292" s="156"/>
      <c r="C292" s="191" t="s">
        <v>410</v>
      </c>
      <c r="D292" s="161"/>
      <c r="E292" s="162">
        <v>12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 t="s">
        <v>163</v>
      </c>
      <c r="AG292" s="148">
        <v>0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</row>
    <row r="293" spans="1:59" outlineLevel="1" x14ac:dyDescent="0.2">
      <c r="A293" s="155"/>
      <c r="B293" s="156"/>
      <c r="C293" s="191" t="s">
        <v>400</v>
      </c>
      <c r="D293" s="161"/>
      <c r="E293" s="162">
        <v>-1.4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 t="s">
        <v>163</v>
      </c>
      <c r="AG293" s="148">
        <v>0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</row>
    <row r="294" spans="1:59" outlineLevel="1" x14ac:dyDescent="0.2">
      <c r="A294" s="155"/>
      <c r="B294" s="156"/>
      <c r="C294" s="191" t="s">
        <v>428</v>
      </c>
      <c r="D294" s="161"/>
      <c r="E294" s="162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 t="s">
        <v>163</v>
      </c>
      <c r="AG294" s="148">
        <v>0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</row>
    <row r="295" spans="1:59" outlineLevel="1" x14ac:dyDescent="0.2">
      <c r="A295" s="155"/>
      <c r="B295" s="156"/>
      <c r="C295" s="191" t="s">
        <v>418</v>
      </c>
      <c r="D295" s="161"/>
      <c r="E295" s="162">
        <v>13.4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 t="s">
        <v>163</v>
      </c>
      <c r="AG295" s="148">
        <v>0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</row>
    <row r="296" spans="1:59" outlineLevel="1" x14ac:dyDescent="0.2">
      <c r="A296" s="155"/>
      <c r="B296" s="156"/>
      <c r="C296" s="191" t="s">
        <v>400</v>
      </c>
      <c r="D296" s="161"/>
      <c r="E296" s="162">
        <v>-1.4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 t="s">
        <v>163</v>
      </c>
      <c r="AG296" s="148">
        <v>0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</row>
    <row r="297" spans="1:59" outlineLevel="1" x14ac:dyDescent="0.2">
      <c r="A297" s="155"/>
      <c r="B297" s="156"/>
      <c r="C297" s="191" t="s">
        <v>429</v>
      </c>
      <c r="D297" s="161"/>
      <c r="E297" s="162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 t="s">
        <v>163</v>
      </c>
      <c r="AG297" s="148">
        <v>0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</row>
    <row r="298" spans="1:59" outlineLevel="1" x14ac:dyDescent="0.2">
      <c r="A298" s="155"/>
      <c r="B298" s="156"/>
      <c r="C298" s="191" t="s">
        <v>420</v>
      </c>
      <c r="D298" s="161"/>
      <c r="E298" s="162">
        <v>2.7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 t="s">
        <v>163</v>
      </c>
      <c r="AG298" s="148">
        <v>0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</row>
    <row r="299" spans="1:59" outlineLevel="1" x14ac:dyDescent="0.2">
      <c r="A299" s="155"/>
      <c r="B299" s="156"/>
      <c r="C299" s="191" t="s">
        <v>430</v>
      </c>
      <c r="D299" s="161"/>
      <c r="E299" s="162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 t="s">
        <v>163</v>
      </c>
      <c r="AG299" s="148">
        <v>0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</row>
    <row r="300" spans="1:59" outlineLevel="1" x14ac:dyDescent="0.2">
      <c r="A300" s="155"/>
      <c r="B300" s="156"/>
      <c r="C300" s="191" t="s">
        <v>420</v>
      </c>
      <c r="D300" s="161"/>
      <c r="E300" s="162">
        <v>2.7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 t="s">
        <v>163</v>
      </c>
      <c r="AG300" s="148">
        <v>0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</row>
    <row r="301" spans="1:59" outlineLevel="1" x14ac:dyDescent="0.2">
      <c r="A301" s="172">
        <v>67</v>
      </c>
      <c r="B301" s="173" t="s">
        <v>431</v>
      </c>
      <c r="C301" s="189" t="s">
        <v>432</v>
      </c>
      <c r="D301" s="174" t="s">
        <v>161</v>
      </c>
      <c r="E301" s="175">
        <v>290.3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7">
        <v>0</v>
      </c>
      <c r="O301" s="177">
        <f>ROUND(E301*N301,2)</f>
        <v>0</v>
      </c>
      <c r="P301" s="177">
        <v>0</v>
      </c>
      <c r="Q301" s="177">
        <f>ROUND(E301*P301,2)</f>
        <v>0</v>
      </c>
      <c r="R301" s="177"/>
      <c r="S301" s="178" t="s">
        <v>143</v>
      </c>
      <c r="T301" s="157">
        <v>0.115</v>
      </c>
      <c r="U301" s="157">
        <f>ROUND(E301*T301,2)</f>
        <v>33.380000000000003</v>
      </c>
      <c r="V301" s="157"/>
      <c r="W301" s="157" t="s">
        <v>144</v>
      </c>
      <c r="X301" s="148"/>
      <c r="Y301" s="148"/>
      <c r="Z301" s="148"/>
      <c r="AA301" s="148"/>
      <c r="AB301" s="148"/>
      <c r="AC301" s="148"/>
      <c r="AD301" s="148"/>
      <c r="AE301" s="148"/>
      <c r="AF301" s="148" t="s">
        <v>145</v>
      </c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</row>
    <row r="302" spans="1:59" outlineLevel="1" x14ac:dyDescent="0.2">
      <c r="A302" s="155"/>
      <c r="B302" s="156"/>
      <c r="C302" s="191" t="s">
        <v>162</v>
      </c>
      <c r="D302" s="161"/>
      <c r="E302" s="162">
        <v>290.3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 t="s">
        <v>163</v>
      </c>
      <c r="AG302" s="148">
        <v>0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</row>
    <row r="303" spans="1:59" ht="22.5" outlineLevel="1" x14ac:dyDescent="0.2">
      <c r="A303" s="172">
        <v>68</v>
      </c>
      <c r="B303" s="173" t="s">
        <v>433</v>
      </c>
      <c r="C303" s="189" t="s">
        <v>434</v>
      </c>
      <c r="D303" s="174" t="s">
        <v>308</v>
      </c>
      <c r="E303" s="175">
        <v>1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7"/>
      <c r="S303" s="178" t="s">
        <v>224</v>
      </c>
      <c r="T303" s="157">
        <v>0</v>
      </c>
      <c r="U303" s="157">
        <f>ROUND(E303*T303,2)</f>
        <v>0</v>
      </c>
      <c r="V303" s="157"/>
      <c r="W303" s="157" t="s">
        <v>144</v>
      </c>
      <c r="X303" s="148"/>
      <c r="Y303" s="148"/>
      <c r="Z303" s="148"/>
      <c r="AA303" s="148"/>
      <c r="AB303" s="148"/>
      <c r="AC303" s="148"/>
      <c r="AD303" s="148"/>
      <c r="AE303" s="148"/>
      <c r="AF303" s="148" t="s">
        <v>145</v>
      </c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</row>
    <row r="304" spans="1:59" outlineLevel="1" x14ac:dyDescent="0.2">
      <c r="A304" s="155"/>
      <c r="B304" s="156"/>
      <c r="C304" s="253" t="s">
        <v>435</v>
      </c>
      <c r="D304" s="254"/>
      <c r="E304" s="254"/>
      <c r="F304" s="254"/>
      <c r="G304" s="254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 t="s">
        <v>147</v>
      </c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</row>
    <row r="305" spans="1:59" ht="22.5" outlineLevel="1" x14ac:dyDescent="0.2">
      <c r="A305" s="179">
        <v>69</v>
      </c>
      <c r="B305" s="180" t="s">
        <v>436</v>
      </c>
      <c r="C305" s="190" t="s">
        <v>437</v>
      </c>
      <c r="D305" s="181" t="s">
        <v>242</v>
      </c>
      <c r="E305" s="182">
        <v>1</v>
      </c>
      <c r="F305" s="183"/>
      <c r="G305" s="184">
        <f>ROUND(E305*F305,2)</f>
        <v>0</v>
      </c>
      <c r="H305" s="183"/>
      <c r="I305" s="184">
        <f>ROUND(E305*H305,2)</f>
        <v>0</v>
      </c>
      <c r="J305" s="183"/>
      <c r="K305" s="184">
        <f>ROUND(E305*J305,2)</f>
        <v>0</v>
      </c>
      <c r="L305" s="184">
        <v>21</v>
      </c>
      <c r="M305" s="184">
        <f>G305*(1+L305/100)</f>
        <v>0</v>
      </c>
      <c r="N305" s="184">
        <v>0</v>
      </c>
      <c r="O305" s="184">
        <f>ROUND(E305*N305,2)</f>
        <v>0</v>
      </c>
      <c r="P305" s="184">
        <v>0</v>
      </c>
      <c r="Q305" s="184">
        <f>ROUND(E305*P305,2)</f>
        <v>0</v>
      </c>
      <c r="R305" s="184"/>
      <c r="S305" s="185" t="s">
        <v>224</v>
      </c>
      <c r="T305" s="157">
        <v>0</v>
      </c>
      <c r="U305" s="157">
        <f>ROUND(E305*T305,2)</f>
        <v>0</v>
      </c>
      <c r="V305" s="157"/>
      <c r="W305" s="157" t="s">
        <v>144</v>
      </c>
      <c r="X305" s="148"/>
      <c r="Y305" s="148"/>
      <c r="Z305" s="148"/>
      <c r="AA305" s="148"/>
      <c r="AB305" s="148"/>
      <c r="AC305" s="148"/>
      <c r="AD305" s="148"/>
      <c r="AE305" s="148"/>
      <c r="AF305" s="148" t="s">
        <v>145</v>
      </c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</row>
    <row r="306" spans="1:59" outlineLevel="1" x14ac:dyDescent="0.2">
      <c r="A306" s="172">
        <v>70</v>
      </c>
      <c r="B306" s="173" t="s">
        <v>438</v>
      </c>
      <c r="C306" s="189" t="s">
        <v>439</v>
      </c>
      <c r="D306" s="174" t="s">
        <v>150</v>
      </c>
      <c r="E306" s="175">
        <v>120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7" t="s">
        <v>201</v>
      </c>
      <c r="S306" s="178" t="s">
        <v>143</v>
      </c>
      <c r="T306" s="157">
        <v>0</v>
      </c>
      <c r="U306" s="157">
        <f>ROUND(E306*T306,2)</f>
        <v>0</v>
      </c>
      <c r="V306" s="157"/>
      <c r="W306" s="157" t="s">
        <v>202</v>
      </c>
      <c r="X306" s="148"/>
      <c r="Y306" s="148"/>
      <c r="Z306" s="148"/>
      <c r="AA306" s="148"/>
      <c r="AB306" s="148"/>
      <c r="AC306" s="148"/>
      <c r="AD306" s="148"/>
      <c r="AE306" s="148"/>
      <c r="AF306" s="148" t="s">
        <v>203</v>
      </c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</row>
    <row r="307" spans="1:59" outlineLevel="1" x14ac:dyDescent="0.2">
      <c r="A307" s="155"/>
      <c r="B307" s="156"/>
      <c r="C307" s="253" t="s">
        <v>440</v>
      </c>
      <c r="D307" s="254"/>
      <c r="E307" s="254"/>
      <c r="F307" s="254"/>
      <c r="G307" s="254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 t="s">
        <v>147</v>
      </c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</row>
    <row r="308" spans="1:59" outlineLevel="1" x14ac:dyDescent="0.2">
      <c r="A308" s="155"/>
      <c r="B308" s="156"/>
      <c r="C308" s="191" t="s">
        <v>441</v>
      </c>
      <c r="D308" s="161"/>
      <c r="E308" s="162">
        <v>120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48"/>
      <c r="Y308" s="148"/>
      <c r="Z308" s="148"/>
      <c r="AA308" s="148"/>
      <c r="AB308" s="148"/>
      <c r="AC308" s="148"/>
      <c r="AD308" s="148"/>
      <c r="AE308" s="148"/>
      <c r="AF308" s="148" t="s">
        <v>163</v>
      </c>
      <c r="AG308" s="148">
        <v>0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</row>
    <row r="309" spans="1:59" outlineLevel="1" x14ac:dyDescent="0.2">
      <c r="A309" s="172">
        <v>71</v>
      </c>
      <c r="B309" s="173" t="s">
        <v>442</v>
      </c>
      <c r="C309" s="189" t="s">
        <v>443</v>
      </c>
      <c r="D309" s="174" t="s">
        <v>444</v>
      </c>
      <c r="E309" s="175">
        <v>160</v>
      </c>
      <c r="F309" s="176"/>
      <c r="G309" s="177">
        <f>ROUND(E309*F309,2)</f>
        <v>0</v>
      </c>
      <c r="H309" s="176"/>
      <c r="I309" s="177">
        <f>ROUND(E309*H309,2)</f>
        <v>0</v>
      </c>
      <c r="J309" s="176"/>
      <c r="K309" s="177">
        <f>ROUND(E309*J309,2)</f>
        <v>0</v>
      </c>
      <c r="L309" s="177">
        <v>21</v>
      </c>
      <c r="M309" s="177">
        <f>G309*(1+L309/100)</f>
        <v>0</v>
      </c>
      <c r="N309" s="177">
        <v>0</v>
      </c>
      <c r="O309" s="177">
        <f>ROUND(E309*N309,2)</f>
        <v>0</v>
      </c>
      <c r="P309" s="177">
        <v>0</v>
      </c>
      <c r="Q309" s="177">
        <f>ROUND(E309*P309,2)</f>
        <v>0</v>
      </c>
      <c r="R309" s="177" t="s">
        <v>445</v>
      </c>
      <c r="S309" s="178" t="s">
        <v>143</v>
      </c>
      <c r="T309" s="157">
        <v>0</v>
      </c>
      <c r="U309" s="157">
        <f>ROUND(E309*T309,2)</f>
        <v>0</v>
      </c>
      <c r="V309" s="157"/>
      <c r="W309" s="157" t="s">
        <v>446</v>
      </c>
      <c r="X309" s="148"/>
      <c r="Y309" s="148"/>
      <c r="Z309" s="148"/>
      <c r="AA309" s="148"/>
      <c r="AB309" s="148"/>
      <c r="AC309" s="148"/>
      <c r="AD309" s="148"/>
      <c r="AE309" s="148"/>
      <c r="AF309" s="148" t="s">
        <v>447</v>
      </c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</row>
    <row r="310" spans="1:59" outlineLevel="1" x14ac:dyDescent="0.2">
      <c r="A310" s="155"/>
      <c r="B310" s="156"/>
      <c r="C310" s="191" t="s">
        <v>448</v>
      </c>
      <c r="D310" s="161"/>
      <c r="E310" s="162">
        <v>160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 t="s">
        <v>163</v>
      </c>
      <c r="AG310" s="148">
        <v>0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</row>
    <row r="311" spans="1:59" outlineLevel="1" x14ac:dyDescent="0.2">
      <c r="A311" s="172">
        <v>72</v>
      </c>
      <c r="B311" s="173" t="s">
        <v>449</v>
      </c>
      <c r="C311" s="189" t="s">
        <v>450</v>
      </c>
      <c r="D311" s="174" t="s">
        <v>444</v>
      </c>
      <c r="E311" s="175">
        <v>20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7">
        <v>0</v>
      </c>
      <c r="O311" s="177">
        <f>ROUND(E311*N311,2)</f>
        <v>0</v>
      </c>
      <c r="P311" s="177">
        <v>0</v>
      </c>
      <c r="Q311" s="177">
        <f>ROUND(E311*P311,2)</f>
        <v>0</v>
      </c>
      <c r="R311" s="177" t="s">
        <v>445</v>
      </c>
      <c r="S311" s="178" t="s">
        <v>143</v>
      </c>
      <c r="T311" s="157">
        <v>0</v>
      </c>
      <c r="U311" s="157">
        <f>ROUND(E311*T311,2)</f>
        <v>0</v>
      </c>
      <c r="V311" s="157"/>
      <c r="W311" s="157" t="s">
        <v>446</v>
      </c>
      <c r="X311" s="148"/>
      <c r="Y311" s="148"/>
      <c r="Z311" s="148"/>
      <c r="AA311" s="148"/>
      <c r="AB311" s="148"/>
      <c r="AC311" s="148"/>
      <c r="AD311" s="148"/>
      <c r="AE311" s="148"/>
      <c r="AF311" s="148" t="s">
        <v>447</v>
      </c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</row>
    <row r="312" spans="1:59" outlineLevel="1" x14ac:dyDescent="0.2">
      <c r="A312" s="155"/>
      <c r="B312" s="156"/>
      <c r="C312" s="191" t="s">
        <v>451</v>
      </c>
      <c r="D312" s="161"/>
      <c r="E312" s="162">
        <v>20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 t="s">
        <v>163</v>
      </c>
      <c r="AG312" s="148">
        <v>0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</row>
    <row r="313" spans="1:59" x14ac:dyDescent="0.2">
      <c r="A313" s="166" t="s">
        <v>138</v>
      </c>
      <c r="B313" s="167" t="s">
        <v>73</v>
      </c>
      <c r="C313" s="188" t="s">
        <v>74</v>
      </c>
      <c r="D313" s="168"/>
      <c r="E313" s="169"/>
      <c r="F313" s="170"/>
      <c r="G313" s="170">
        <f>SUMIF(AF314:AF335,"&lt;&gt;NOR",G314:G335)</f>
        <v>0</v>
      </c>
      <c r="H313" s="170"/>
      <c r="I313" s="170">
        <f>SUM(I314:I335)</f>
        <v>0</v>
      </c>
      <c r="J313" s="170"/>
      <c r="K313" s="170">
        <f>SUM(K314:K335)</f>
        <v>0</v>
      </c>
      <c r="L313" s="170"/>
      <c r="M313" s="170">
        <f>SUM(M314:M335)</f>
        <v>0</v>
      </c>
      <c r="N313" s="170"/>
      <c r="O313" s="170">
        <f>SUM(O314:O335)</f>
        <v>1.88</v>
      </c>
      <c r="P313" s="170"/>
      <c r="Q313" s="170">
        <f>SUM(Q314:Q335)</f>
        <v>1206.3900000000001</v>
      </c>
      <c r="R313" s="170"/>
      <c r="S313" s="171"/>
      <c r="T313" s="165"/>
      <c r="U313" s="165">
        <f>SUM(U314:U335)</f>
        <v>1935.3400000000001</v>
      </c>
      <c r="V313" s="165"/>
      <c r="W313" s="165"/>
      <c r="AF313" t="s">
        <v>139</v>
      </c>
    </row>
    <row r="314" spans="1:59" ht="22.5" outlineLevel="1" x14ac:dyDescent="0.2">
      <c r="A314" s="172">
        <v>73</v>
      </c>
      <c r="B314" s="173" t="s">
        <v>452</v>
      </c>
      <c r="C314" s="189" t="s">
        <v>453</v>
      </c>
      <c r="D314" s="174" t="s">
        <v>150</v>
      </c>
      <c r="E314" s="175">
        <v>2094.1049800000001</v>
      </c>
      <c r="F314" s="176"/>
      <c r="G314" s="177">
        <f>ROUND(E314*F314,2)</f>
        <v>0</v>
      </c>
      <c r="H314" s="176"/>
      <c r="I314" s="177">
        <f>ROUND(E314*H314,2)</f>
        <v>0</v>
      </c>
      <c r="J314" s="176"/>
      <c r="K314" s="177">
        <f>ROUND(E314*J314,2)</f>
        <v>0</v>
      </c>
      <c r="L314" s="177">
        <v>21</v>
      </c>
      <c r="M314" s="177">
        <f>G314*(1+L314/100)</f>
        <v>0</v>
      </c>
      <c r="N314" s="177">
        <v>8.9999999999999998E-4</v>
      </c>
      <c r="O314" s="177">
        <f>ROUND(E314*N314,2)</f>
        <v>1.88</v>
      </c>
      <c r="P314" s="177">
        <v>0.45</v>
      </c>
      <c r="Q314" s="177">
        <f>ROUND(E314*P314,2)</f>
        <v>942.35</v>
      </c>
      <c r="R314" s="177"/>
      <c r="S314" s="178" t="s">
        <v>143</v>
      </c>
      <c r="T314" s="157">
        <v>0.78300000000000003</v>
      </c>
      <c r="U314" s="157">
        <f>ROUND(E314*T314,2)</f>
        <v>1639.68</v>
      </c>
      <c r="V314" s="157"/>
      <c r="W314" s="157" t="s">
        <v>144</v>
      </c>
      <c r="X314" s="148"/>
      <c r="Y314" s="148"/>
      <c r="Z314" s="148"/>
      <c r="AA314" s="148"/>
      <c r="AB314" s="148"/>
      <c r="AC314" s="148"/>
      <c r="AD314" s="148"/>
      <c r="AE314" s="148"/>
      <c r="AF314" s="148" t="s">
        <v>145</v>
      </c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</row>
    <row r="315" spans="1:59" ht="22.5" outlineLevel="1" x14ac:dyDescent="0.2">
      <c r="A315" s="155"/>
      <c r="B315" s="156"/>
      <c r="C315" s="253" t="s">
        <v>454</v>
      </c>
      <c r="D315" s="254"/>
      <c r="E315" s="254"/>
      <c r="F315" s="254"/>
      <c r="G315" s="254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8"/>
      <c r="Y315" s="148"/>
      <c r="Z315" s="148"/>
      <c r="AA315" s="148"/>
      <c r="AB315" s="148"/>
      <c r="AC315" s="148"/>
      <c r="AD315" s="148"/>
      <c r="AE315" s="148"/>
      <c r="AF315" s="148" t="s">
        <v>147</v>
      </c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86" t="str">
        <f>C315</f>
        <v>Položka je určena pro demolice budov postupným rozebíráním s mechanizací, výšky do 35 m, z cihel, kamene, smíšeného a hrázděného zdiva a z tvárnic na MV, MVC.</v>
      </c>
      <c r="BA315" s="148"/>
      <c r="BB315" s="148"/>
      <c r="BC315" s="148"/>
      <c r="BD315" s="148"/>
      <c r="BE315" s="148"/>
      <c r="BF315" s="148"/>
      <c r="BG315" s="148"/>
    </row>
    <row r="316" spans="1:59" outlineLevel="1" x14ac:dyDescent="0.2">
      <c r="A316" s="155"/>
      <c r="B316" s="156"/>
      <c r="C316" s="255" t="s">
        <v>455</v>
      </c>
      <c r="D316" s="256"/>
      <c r="E316" s="256"/>
      <c r="F316" s="256"/>
      <c r="G316" s="256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 t="s">
        <v>147</v>
      </c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</row>
    <row r="317" spans="1:59" outlineLevel="1" x14ac:dyDescent="0.2">
      <c r="A317" s="155"/>
      <c r="B317" s="156"/>
      <c r="C317" s="191" t="s">
        <v>182</v>
      </c>
      <c r="D317" s="161"/>
      <c r="E317" s="162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 t="s">
        <v>163</v>
      </c>
      <c r="AG317" s="148">
        <v>0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</row>
    <row r="318" spans="1:59" outlineLevel="1" x14ac:dyDescent="0.2">
      <c r="A318" s="155"/>
      <c r="B318" s="156"/>
      <c r="C318" s="191" t="s">
        <v>456</v>
      </c>
      <c r="D318" s="161"/>
      <c r="E318" s="162">
        <v>350.22239999999999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8"/>
      <c r="Y318" s="148"/>
      <c r="Z318" s="148"/>
      <c r="AA318" s="148"/>
      <c r="AB318" s="148"/>
      <c r="AC318" s="148"/>
      <c r="AD318" s="148"/>
      <c r="AE318" s="148"/>
      <c r="AF318" s="148" t="s">
        <v>163</v>
      </c>
      <c r="AG318" s="148">
        <v>0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</row>
    <row r="319" spans="1:59" outlineLevel="1" x14ac:dyDescent="0.2">
      <c r="A319" s="155"/>
      <c r="B319" s="156"/>
      <c r="C319" s="191" t="s">
        <v>457</v>
      </c>
      <c r="D319" s="161"/>
      <c r="E319" s="162">
        <v>61.886000000000003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 t="s">
        <v>163</v>
      </c>
      <c r="AG319" s="148">
        <v>0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</row>
    <row r="320" spans="1:59" outlineLevel="1" x14ac:dyDescent="0.2">
      <c r="A320" s="155"/>
      <c r="B320" s="156"/>
      <c r="C320" s="191" t="s">
        <v>187</v>
      </c>
      <c r="D320" s="161"/>
      <c r="E320" s="162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 t="s">
        <v>163</v>
      </c>
      <c r="AG320" s="148">
        <v>0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</row>
    <row r="321" spans="1:59" outlineLevel="1" x14ac:dyDescent="0.2">
      <c r="A321" s="155"/>
      <c r="B321" s="156"/>
      <c r="C321" s="191" t="s">
        <v>458</v>
      </c>
      <c r="D321" s="161"/>
      <c r="E321" s="162">
        <v>814.01985000000002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 t="s">
        <v>163</v>
      </c>
      <c r="AG321" s="148">
        <v>0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</row>
    <row r="322" spans="1:59" outlineLevel="1" x14ac:dyDescent="0.2">
      <c r="A322" s="155"/>
      <c r="B322" s="156"/>
      <c r="C322" s="191" t="s">
        <v>459</v>
      </c>
      <c r="D322" s="161"/>
      <c r="E322" s="162">
        <v>3.9087499999999999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 t="s">
        <v>163</v>
      </c>
      <c r="AG322" s="148">
        <v>0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</row>
    <row r="323" spans="1:59" outlineLevel="1" x14ac:dyDescent="0.2">
      <c r="A323" s="155"/>
      <c r="B323" s="156"/>
      <c r="C323" s="191" t="s">
        <v>355</v>
      </c>
      <c r="D323" s="161"/>
      <c r="E323" s="162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 t="s">
        <v>163</v>
      </c>
      <c r="AG323" s="148">
        <v>0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</row>
    <row r="324" spans="1:59" outlineLevel="1" x14ac:dyDescent="0.2">
      <c r="A324" s="155"/>
      <c r="B324" s="156"/>
      <c r="C324" s="191" t="s">
        <v>460</v>
      </c>
      <c r="D324" s="161"/>
      <c r="E324" s="162">
        <v>859.92322999999999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 t="s">
        <v>163</v>
      </c>
      <c r="AG324" s="148">
        <v>0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</row>
    <row r="325" spans="1:59" outlineLevel="1" x14ac:dyDescent="0.2">
      <c r="A325" s="155"/>
      <c r="B325" s="156"/>
      <c r="C325" s="191" t="s">
        <v>461</v>
      </c>
      <c r="D325" s="161"/>
      <c r="E325" s="162">
        <v>4.1447500000000002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 t="s">
        <v>163</v>
      </c>
      <c r="AG325" s="148">
        <v>0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</row>
    <row r="326" spans="1:59" outlineLevel="1" x14ac:dyDescent="0.2">
      <c r="A326" s="172">
        <v>74</v>
      </c>
      <c r="B326" s="173" t="s">
        <v>462</v>
      </c>
      <c r="C326" s="189" t="s">
        <v>463</v>
      </c>
      <c r="D326" s="174" t="s">
        <v>150</v>
      </c>
      <c r="E326" s="175">
        <v>338.50925999999998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7">
        <v>0</v>
      </c>
      <c r="O326" s="177">
        <f>ROUND(E326*N326,2)</f>
        <v>0</v>
      </c>
      <c r="P326" s="177">
        <v>0.78</v>
      </c>
      <c r="Q326" s="177">
        <f>ROUND(E326*P326,2)</f>
        <v>264.04000000000002</v>
      </c>
      <c r="R326" s="177"/>
      <c r="S326" s="178" t="s">
        <v>143</v>
      </c>
      <c r="T326" s="157">
        <v>0.87341999999999997</v>
      </c>
      <c r="U326" s="157">
        <f>ROUND(E326*T326,2)</f>
        <v>295.66000000000003</v>
      </c>
      <c r="V326" s="157"/>
      <c r="W326" s="157" t="s">
        <v>144</v>
      </c>
      <c r="X326" s="148"/>
      <c r="Y326" s="148"/>
      <c r="Z326" s="148"/>
      <c r="AA326" s="148"/>
      <c r="AB326" s="148"/>
      <c r="AC326" s="148"/>
      <c r="AD326" s="148"/>
      <c r="AE326" s="148"/>
      <c r="AF326" s="148" t="s">
        <v>145</v>
      </c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</row>
    <row r="327" spans="1:59" ht="22.5" outlineLevel="1" x14ac:dyDescent="0.2">
      <c r="A327" s="155"/>
      <c r="B327" s="156"/>
      <c r="C327" s="253" t="s">
        <v>464</v>
      </c>
      <c r="D327" s="254"/>
      <c r="E327" s="254"/>
      <c r="F327" s="254"/>
      <c r="G327" s="254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 t="s">
        <v>147</v>
      </c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86" t="str">
        <f>C327</f>
        <v>Položka je určena pro demolice budov s použitím těžké mechanizace, výšky do 35 m, ze železobetonu včetně výplňového zdiva.</v>
      </c>
      <c r="BA327" s="148"/>
      <c r="BB327" s="148"/>
      <c r="BC327" s="148"/>
      <c r="BD327" s="148"/>
      <c r="BE327" s="148"/>
      <c r="BF327" s="148"/>
      <c r="BG327" s="148"/>
    </row>
    <row r="328" spans="1:59" outlineLevel="1" x14ac:dyDescent="0.2">
      <c r="A328" s="155"/>
      <c r="B328" s="156"/>
      <c r="C328" s="255" t="s">
        <v>465</v>
      </c>
      <c r="D328" s="256"/>
      <c r="E328" s="256"/>
      <c r="F328" s="256"/>
      <c r="G328" s="256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8"/>
      <c r="Y328" s="148"/>
      <c r="Z328" s="148"/>
      <c r="AA328" s="148"/>
      <c r="AB328" s="148"/>
      <c r="AC328" s="148"/>
      <c r="AD328" s="148"/>
      <c r="AE328" s="148"/>
      <c r="AF328" s="148" t="s">
        <v>147</v>
      </c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</row>
    <row r="329" spans="1:59" outlineLevel="1" x14ac:dyDescent="0.2">
      <c r="A329" s="155"/>
      <c r="B329" s="156"/>
      <c r="C329" s="191" t="s">
        <v>466</v>
      </c>
      <c r="D329" s="161"/>
      <c r="E329" s="162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 t="s">
        <v>163</v>
      </c>
      <c r="AG329" s="148">
        <v>0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</row>
    <row r="330" spans="1:59" outlineLevel="1" x14ac:dyDescent="0.2">
      <c r="A330" s="155"/>
      <c r="B330" s="156"/>
      <c r="C330" s="191" t="s">
        <v>467</v>
      </c>
      <c r="D330" s="161"/>
      <c r="E330" s="162">
        <v>87.792529999999999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 t="s">
        <v>163</v>
      </c>
      <c r="AG330" s="148">
        <v>0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</row>
    <row r="331" spans="1:59" outlineLevel="1" x14ac:dyDescent="0.2">
      <c r="A331" s="155"/>
      <c r="B331" s="156"/>
      <c r="C331" s="191" t="s">
        <v>468</v>
      </c>
      <c r="D331" s="161"/>
      <c r="E331" s="162">
        <v>122.90954000000001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 t="s">
        <v>163</v>
      </c>
      <c r="AG331" s="148">
        <v>0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</row>
    <row r="332" spans="1:59" outlineLevel="1" x14ac:dyDescent="0.2">
      <c r="A332" s="155"/>
      <c r="B332" s="156"/>
      <c r="C332" s="192" t="s">
        <v>164</v>
      </c>
      <c r="D332" s="163"/>
      <c r="E332" s="164">
        <v>210.70205999999999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 t="s">
        <v>163</v>
      </c>
      <c r="AG332" s="148">
        <v>1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</row>
    <row r="333" spans="1:59" outlineLevel="1" x14ac:dyDescent="0.2">
      <c r="A333" s="155"/>
      <c r="B333" s="156"/>
      <c r="C333" s="191" t="s">
        <v>469</v>
      </c>
      <c r="D333" s="161"/>
      <c r="E333" s="162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 t="s">
        <v>163</v>
      </c>
      <c r="AG333" s="148">
        <v>0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</row>
    <row r="334" spans="1:59" outlineLevel="1" x14ac:dyDescent="0.2">
      <c r="A334" s="155"/>
      <c r="B334" s="156"/>
      <c r="C334" s="191" t="s">
        <v>470</v>
      </c>
      <c r="D334" s="161"/>
      <c r="E334" s="162">
        <v>127.80719999999999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 t="s">
        <v>163</v>
      </c>
      <c r="AG334" s="148">
        <v>0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</row>
    <row r="335" spans="1:59" outlineLevel="1" x14ac:dyDescent="0.2">
      <c r="A335" s="155"/>
      <c r="B335" s="156"/>
      <c r="C335" s="192" t="s">
        <v>164</v>
      </c>
      <c r="D335" s="163"/>
      <c r="E335" s="164">
        <v>127.80719999999999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 t="s">
        <v>163</v>
      </c>
      <c r="AG335" s="148">
        <v>1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</row>
    <row r="336" spans="1:59" x14ac:dyDescent="0.2">
      <c r="A336" s="166" t="s">
        <v>138</v>
      </c>
      <c r="B336" s="167" t="s">
        <v>75</v>
      </c>
      <c r="C336" s="188" t="s">
        <v>76</v>
      </c>
      <c r="D336" s="168"/>
      <c r="E336" s="169"/>
      <c r="F336" s="170"/>
      <c r="G336" s="170">
        <f>SUMIF(AF337:AF339,"&lt;&gt;NOR",G337:G339)</f>
        <v>0</v>
      </c>
      <c r="H336" s="170"/>
      <c r="I336" s="170">
        <f>SUM(I337:I339)</f>
        <v>0</v>
      </c>
      <c r="J336" s="170"/>
      <c r="K336" s="170">
        <f>SUM(K337:K339)</f>
        <v>0</v>
      </c>
      <c r="L336" s="170"/>
      <c r="M336" s="170">
        <f>SUM(M337:M339)</f>
        <v>0</v>
      </c>
      <c r="N336" s="170"/>
      <c r="O336" s="170">
        <f>SUM(O337:O339)</f>
        <v>0</v>
      </c>
      <c r="P336" s="170"/>
      <c r="Q336" s="170">
        <f>SUM(Q337:Q339)</f>
        <v>2.15</v>
      </c>
      <c r="R336" s="170"/>
      <c r="S336" s="171"/>
      <c r="T336" s="165"/>
      <c r="U336" s="165">
        <f>SUM(U337:U339)</f>
        <v>17.95</v>
      </c>
      <c r="V336" s="165"/>
      <c r="W336" s="165"/>
      <c r="AF336" t="s">
        <v>139</v>
      </c>
    </row>
    <row r="337" spans="1:59" outlineLevel="1" x14ac:dyDescent="0.2">
      <c r="A337" s="172">
        <v>75</v>
      </c>
      <c r="B337" s="173" t="s">
        <v>471</v>
      </c>
      <c r="C337" s="189" t="s">
        <v>472</v>
      </c>
      <c r="D337" s="174" t="s">
        <v>161</v>
      </c>
      <c r="E337" s="175">
        <v>359.00940000000003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21</v>
      </c>
      <c r="M337" s="177">
        <f>G337*(1+L337/100)</f>
        <v>0</v>
      </c>
      <c r="N337" s="177">
        <v>0</v>
      </c>
      <c r="O337" s="177">
        <f>ROUND(E337*N337,2)</f>
        <v>0</v>
      </c>
      <c r="P337" s="177">
        <v>6.0000000000000001E-3</v>
      </c>
      <c r="Q337" s="177">
        <f>ROUND(E337*P337,2)</f>
        <v>2.15</v>
      </c>
      <c r="R337" s="177"/>
      <c r="S337" s="178" t="s">
        <v>143</v>
      </c>
      <c r="T337" s="157">
        <v>0.05</v>
      </c>
      <c r="U337" s="157">
        <f>ROUND(E337*T337,2)</f>
        <v>17.95</v>
      </c>
      <c r="V337" s="157"/>
      <c r="W337" s="157" t="s">
        <v>144</v>
      </c>
      <c r="X337" s="148"/>
      <c r="Y337" s="148"/>
      <c r="Z337" s="148"/>
      <c r="AA337" s="148"/>
      <c r="AB337" s="148"/>
      <c r="AC337" s="148"/>
      <c r="AD337" s="148"/>
      <c r="AE337" s="148"/>
      <c r="AF337" s="148" t="s">
        <v>145</v>
      </c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</row>
    <row r="338" spans="1:59" outlineLevel="1" x14ac:dyDescent="0.2">
      <c r="A338" s="155"/>
      <c r="B338" s="156"/>
      <c r="C338" s="191" t="s">
        <v>473</v>
      </c>
      <c r="D338" s="161"/>
      <c r="E338" s="162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 t="s">
        <v>163</v>
      </c>
      <c r="AG338" s="148">
        <v>0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</row>
    <row r="339" spans="1:59" outlineLevel="1" x14ac:dyDescent="0.2">
      <c r="A339" s="155"/>
      <c r="B339" s="156"/>
      <c r="C339" s="191" t="s">
        <v>474</v>
      </c>
      <c r="D339" s="161"/>
      <c r="E339" s="162">
        <v>359.00940000000003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8"/>
      <c r="Y339" s="148"/>
      <c r="Z339" s="148"/>
      <c r="AA339" s="148"/>
      <c r="AB339" s="148"/>
      <c r="AC339" s="148"/>
      <c r="AD339" s="148"/>
      <c r="AE339" s="148"/>
      <c r="AF339" s="148" t="s">
        <v>163</v>
      </c>
      <c r="AG339" s="148">
        <v>0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</row>
    <row r="340" spans="1:59" x14ac:dyDescent="0.2">
      <c r="A340" s="166" t="s">
        <v>138</v>
      </c>
      <c r="B340" s="167" t="s">
        <v>77</v>
      </c>
      <c r="C340" s="188" t="s">
        <v>78</v>
      </c>
      <c r="D340" s="168"/>
      <c r="E340" s="169"/>
      <c r="F340" s="170"/>
      <c r="G340" s="170">
        <f>SUMIF(AF341:AF344,"&lt;&gt;NOR",G341:G344)</f>
        <v>0</v>
      </c>
      <c r="H340" s="170"/>
      <c r="I340" s="170">
        <f>SUM(I341:I344)</f>
        <v>0</v>
      </c>
      <c r="J340" s="170"/>
      <c r="K340" s="170">
        <f>SUM(K341:K344)</f>
        <v>0</v>
      </c>
      <c r="L340" s="170"/>
      <c r="M340" s="170">
        <f>SUM(M341:M344)</f>
        <v>0</v>
      </c>
      <c r="N340" s="170"/>
      <c r="O340" s="170">
        <f>SUM(O341:O344)</f>
        <v>0</v>
      </c>
      <c r="P340" s="170"/>
      <c r="Q340" s="170">
        <f>SUM(Q341:Q344)</f>
        <v>3.0199999999999996</v>
      </c>
      <c r="R340" s="170"/>
      <c r="S340" s="171"/>
      <c r="T340" s="165"/>
      <c r="U340" s="165">
        <f>SUM(U341:U344)</f>
        <v>23.61</v>
      </c>
      <c r="V340" s="165"/>
      <c r="W340" s="165"/>
      <c r="AF340" t="s">
        <v>139</v>
      </c>
    </row>
    <row r="341" spans="1:59" outlineLevel="1" x14ac:dyDescent="0.2">
      <c r="A341" s="172">
        <v>76</v>
      </c>
      <c r="B341" s="173" t="s">
        <v>475</v>
      </c>
      <c r="C341" s="189" t="s">
        <v>476</v>
      </c>
      <c r="D341" s="174" t="s">
        <v>161</v>
      </c>
      <c r="E341" s="175">
        <v>236.68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21</v>
      </c>
      <c r="M341" s="177">
        <f>G341*(1+L341/100)</f>
        <v>0</v>
      </c>
      <c r="N341" s="177">
        <v>0</v>
      </c>
      <c r="O341" s="177">
        <f>ROUND(E341*N341,2)</f>
        <v>0</v>
      </c>
      <c r="P341" s="177">
        <v>4.0000000000000001E-3</v>
      </c>
      <c r="Q341" s="177">
        <f>ROUND(E341*P341,2)</f>
        <v>0.95</v>
      </c>
      <c r="R341" s="177"/>
      <c r="S341" s="178" t="s">
        <v>143</v>
      </c>
      <c r="T341" s="157">
        <v>4.4999999999999998E-2</v>
      </c>
      <c r="U341" s="157">
        <f>ROUND(E341*T341,2)</f>
        <v>10.65</v>
      </c>
      <c r="V341" s="157"/>
      <c r="W341" s="157" t="s">
        <v>144</v>
      </c>
      <c r="X341" s="148"/>
      <c r="Y341" s="148"/>
      <c r="Z341" s="148"/>
      <c r="AA341" s="148"/>
      <c r="AB341" s="148"/>
      <c r="AC341" s="148"/>
      <c r="AD341" s="148"/>
      <c r="AE341" s="148"/>
      <c r="AF341" s="148" t="s">
        <v>145</v>
      </c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</row>
    <row r="342" spans="1:59" outlineLevel="1" x14ac:dyDescent="0.2">
      <c r="A342" s="155"/>
      <c r="B342" s="156"/>
      <c r="C342" s="191" t="s">
        <v>477</v>
      </c>
      <c r="D342" s="161"/>
      <c r="E342" s="162">
        <v>236.68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 t="s">
        <v>163</v>
      </c>
      <c r="AG342" s="148">
        <v>0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</row>
    <row r="343" spans="1:59" outlineLevel="1" x14ac:dyDescent="0.2">
      <c r="A343" s="172">
        <v>77</v>
      </c>
      <c r="B343" s="173" t="s">
        <v>478</v>
      </c>
      <c r="C343" s="189" t="s">
        <v>479</v>
      </c>
      <c r="D343" s="174" t="s">
        <v>161</v>
      </c>
      <c r="E343" s="175">
        <v>259.12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7">
        <v>0</v>
      </c>
      <c r="O343" s="177">
        <f>ROUND(E343*N343,2)</f>
        <v>0</v>
      </c>
      <c r="P343" s="177">
        <v>8.0000000000000002E-3</v>
      </c>
      <c r="Q343" s="177">
        <f>ROUND(E343*P343,2)</f>
        <v>2.0699999999999998</v>
      </c>
      <c r="R343" s="177"/>
      <c r="S343" s="178" t="s">
        <v>143</v>
      </c>
      <c r="T343" s="157">
        <v>0.05</v>
      </c>
      <c r="U343" s="157">
        <f>ROUND(E343*T343,2)</f>
        <v>12.96</v>
      </c>
      <c r="V343" s="157"/>
      <c r="W343" s="157" t="s">
        <v>144</v>
      </c>
      <c r="X343" s="148"/>
      <c r="Y343" s="148"/>
      <c r="Z343" s="148"/>
      <c r="AA343" s="148"/>
      <c r="AB343" s="148"/>
      <c r="AC343" s="148"/>
      <c r="AD343" s="148"/>
      <c r="AE343" s="148"/>
      <c r="AF343" s="148" t="s">
        <v>145</v>
      </c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</row>
    <row r="344" spans="1:59" outlineLevel="1" x14ac:dyDescent="0.2">
      <c r="A344" s="155"/>
      <c r="B344" s="156"/>
      <c r="C344" s="191" t="s">
        <v>480</v>
      </c>
      <c r="D344" s="161"/>
      <c r="E344" s="162">
        <v>259.12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 t="s">
        <v>163</v>
      </c>
      <c r="AG344" s="148">
        <v>0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</row>
    <row r="345" spans="1:59" x14ac:dyDescent="0.2">
      <c r="A345" s="166" t="s">
        <v>138</v>
      </c>
      <c r="B345" s="167" t="s">
        <v>79</v>
      </c>
      <c r="C345" s="188" t="s">
        <v>80</v>
      </c>
      <c r="D345" s="168"/>
      <c r="E345" s="169"/>
      <c r="F345" s="170"/>
      <c r="G345" s="170">
        <f>SUMIF(AF346:AF351,"&lt;&gt;NOR",G346:G351)</f>
        <v>0</v>
      </c>
      <c r="H345" s="170"/>
      <c r="I345" s="170">
        <f>SUM(I346:I351)</f>
        <v>0</v>
      </c>
      <c r="J345" s="170"/>
      <c r="K345" s="170">
        <f>SUM(K346:K351)</f>
        <v>0</v>
      </c>
      <c r="L345" s="170"/>
      <c r="M345" s="170">
        <f>SUM(M346:M351)</f>
        <v>0</v>
      </c>
      <c r="N345" s="170"/>
      <c r="O345" s="170">
        <f>SUM(O346:O351)</f>
        <v>0</v>
      </c>
      <c r="P345" s="170"/>
      <c r="Q345" s="170">
        <f>SUM(Q346:Q351)</f>
        <v>0.25</v>
      </c>
      <c r="R345" s="170"/>
      <c r="S345" s="171"/>
      <c r="T345" s="165"/>
      <c r="U345" s="165">
        <f>SUM(U346:U351)</f>
        <v>10.32</v>
      </c>
      <c r="V345" s="165"/>
      <c r="W345" s="165"/>
      <c r="AF345" t="s">
        <v>139</v>
      </c>
    </row>
    <row r="346" spans="1:59" outlineLevel="1" x14ac:dyDescent="0.2">
      <c r="A346" s="172">
        <v>78</v>
      </c>
      <c r="B346" s="173" t="s">
        <v>481</v>
      </c>
      <c r="C346" s="189" t="s">
        <v>482</v>
      </c>
      <c r="D346" s="174" t="s">
        <v>168</v>
      </c>
      <c r="E346" s="175">
        <v>90</v>
      </c>
      <c r="F346" s="176"/>
      <c r="G346" s="177">
        <f>ROUND(E346*F346,2)</f>
        <v>0</v>
      </c>
      <c r="H346" s="176"/>
      <c r="I346" s="177">
        <f>ROUND(E346*H346,2)</f>
        <v>0</v>
      </c>
      <c r="J346" s="176"/>
      <c r="K346" s="177">
        <f>ROUND(E346*J346,2)</f>
        <v>0</v>
      </c>
      <c r="L346" s="177">
        <v>21</v>
      </c>
      <c r="M346" s="177">
        <f>G346*(1+L346/100)</f>
        <v>0</v>
      </c>
      <c r="N346" s="177">
        <v>0</v>
      </c>
      <c r="O346" s="177">
        <f>ROUND(E346*N346,2)</f>
        <v>0</v>
      </c>
      <c r="P346" s="177">
        <v>1.98E-3</v>
      </c>
      <c r="Q346" s="177">
        <f>ROUND(E346*P346,2)</f>
        <v>0.18</v>
      </c>
      <c r="R346" s="177"/>
      <c r="S346" s="178" t="s">
        <v>143</v>
      </c>
      <c r="T346" s="157">
        <v>8.3000000000000004E-2</v>
      </c>
      <c r="U346" s="157">
        <f>ROUND(E346*T346,2)</f>
        <v>7.47</v>
      </c>
      <c r="V346" s="157"/>
      <c r="W346" s="157" t="s">
        <v>144</v>
      </c>
      <c r="X346" s="148"/>
      <c r="Y346" s="148"/>
      <c r="Z346" s="148"/>
      <c r="AA346" s="148"/>
      <c r="AB346" s="148"/>
      <c r="AC346" s="148"/>
      <c r="AD346" s="148"/>
      <c r="AE346" s="148"/>
      <c r="AF346" s="148" t="s">
        <v>145</v>
      </c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</row>
    <row r="347" spans="1:59" outlineLevel="1" x14ac:dyDescent="0.2">
      <c r="A347" s="155"/>
      <c r="B347" s="156"/>
      <c r="C347" s="191" t="s">
        <v>483</v>
      </c>
      <c r="D347" s="161"/>
      <c r="E347" s="162">
        <v>30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48"/>
      <c r="Y347" s="148"/>
      <c r="Z347" s="148"/>
      <c r="AA347" s="148"/>
      <c r="AB347" s="148"/>
      <c r="AC347" s="148"/>
      <c r="AD347" s="148"/>
      <c r="AE347" s="148"/>
      <c r="AF347" s="148" t="s">
        <v>163</v>
      </c>
      <c r="AG347" s="148">
        <v>0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</row>
    <row r="348" spans="1:59" outlineLevel="1" x14ac:dyDescent="0.2">
      <c r="A348" s="155"/>
      <c r="B348" s="156"/>
      <c r="C348" s="191" t="s">
        <v>484</v>
      </c>
      <c r="D348" s="161"/>
      <c r="E348" s="162">
        <v>30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 t="s">
        <v>163</v>
      </c>
      <c r="AG348" s="148">
        <v>0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</row>
    <row r="349" spans="1:59" outlineLevel="1" x14ac:dyDescent="0.2">
      <c r="A349" s="155"/>
      <c r="B349" s="156"/>
      <c r="C349" s="191" t="s">
        <v>485</v>
      </c>
      <c r="D349" s="161"/>
      <c r="E349" s="162">
        <v>30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 t="s">
        <v>163</v>
      </c>
      <c r="AG349" s="148">
        <v>0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</row>
    <row r="350" spans="1:59" outlineLevel="1" x14ac:dyDescent="0.2">
      <c r="A350" s="172">
        <v>79</v>
      </c>
      <c r="B350" s="173" t="s">
        <v>486</v>
      </c>
      <c r="C350" s="189" t="s">
        <v>487</v>
      </c>
      <c r="D350" s="174" t="s">
        <v>168</v>
      </c>
      <c r="E350" s="175">
        <v>25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7">
        <v>0</v>
      </c>
      <c r="O350" s="177">
        <f>ROUND(E350*N350,2)</f>
        <v>0</v>
      </c>
      <c r="P350" s="177">
        <v>2.63E-3</v>
      </c>
      <c r="Q350" s="177">
        <f>ROUND(E350*P350,2)</f>
        <v>7.0000000000000007E-2</v>
      </c>
      <c r="R350" s="177"/>
      <c r="S350" s="178" t="s">
        <v>143</v>
      </c>
      <c r="T350" s="157">
        <v>0.114</v>
      </c>
      <c r="U350" s="157">
        <f>ROUND(E350*T350,2)</f>
        <v>2.85</v>
      </c>
      <c r="V350" s="157"/>
      <c r="W350" s="157" t="s">
        <v>144</v>
      </c>
      <c r="X350" s="148"/>
      <c r="Y350" s="148"/>
      <c r="Z350" s="148"/>
      <c r="AA350" s="148"/>
      <c r="AB350" s="148"/>
      <c r="AC350" s="148"/>
      <c r="AD350" s="148"/>
      <c r="AE350" s="148"/>
      <c r="AF350" s="148" t="s">
        <v>145</v>
      </c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</row>
    <row r="351" spans="1:59" outlineLevel="1" x14ac:dyDescent="0.2">
      <c r="A351" s="155"/>
      <c r="B351" s="156"/>
      <c r="C351" s="191" t="s">
        <v>488</v>
      </c>
      <c r="D351" s="161"/>
      <c r="E351" s="162">
        <v>25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48"/>
      <c r="Y351" s="148"/>
      <c r="Z351" s="148"/>
      <c r="AA351" s="148"/>
      <c r="AB351" s="148"/>
      <c r="AC351" s="148"/>
      <c r="AD351" s="148"/>
      <c r="AE351" s="148"/>
      <c r="AF351" s="148" t="s">
        <v>163</v>
      </c>
      <c r="AG351" s="148">
        <v>0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</row>
    <row r="352" spans="1:59" x14ac:dyDescent="0.2">
      <c r="A352" s="166" t="s">
        <v>138</v>
      </c>
      <c r="B352" s="167" t="s">
        <v>81</v>
      </c>
      <c r="C352" s="188" t="s">
        <v>82</v>
      </c>
      <c r="D352" s="168"/>
      <c r="E352" s="169"/>
      <c r="F352" s="170"/>
      <c r="G352" s="170">
        <f>SUMIF(AF353:AF360,"&lt;&gt;NOR",G353:G360)</f>
        <v>0</v>
      </c>
      <c r="H352" s="170"/>
      <c r="I352" s="170">
        <f>SUM(I353:I360)</f>
        <v>0</v>
      </c>
      <c r="J352" s="170"/>
      <c r="K352" s="170">
        <f>SUM(K353:K360)</f>
        <v>0</v>
      </c>
      <c r="L352" s="170"/>
      <c r="M352" s="170">
        <f>SUM(M353:M360)</f>
        <v>0</v>
      </c>
      <c r="N352" s="170"/>
      <c r="O352" s="170">
        <f>SUM(O353:O360)</f>
        <v>0</v>
      </c>
      <c r="P352" s="170"/>
      <c r="Q352" s="170">
        <f>SUM(Q353:Q360)</f>
        <v>0.38</v>
      </c>
      <c r="R352" s="170"/>
      <c r="S352" s="171"/>
      <c r="T352" s="165"/>
      <c r="U352" s="165">
        <f>SUM(U353:U360)</f>
        <v>36.14</v>
      </c>
      <c r="V352" s="165"/>
      <c r="W352" s="165"/>
      <c r="AF352" t="s">
        <v>139</v>
      </c>
    </row>
    <row r="353" spans="1:59" outlineLevel="1" x14ac:dyDescent="0.2">
      <c r="A353" s="172">
        <v>80</v>
      </c>
      <c r="B353" s="173" t="s">
        <v>489</v>
      </c>
      <c r="C353" s="189" t="s">
        <v>490</v>
      </c>
      <c r="D353" s="174" t="s">
        <v>168</v>
      </c>
      <c r="E353" s="175">
        <v>180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21</v>
      </c>
      <c r="M353" s="177">
        <f>G353*(1+L353/100)</f>
        <v>0</v>
      </c>
      <c r="N353" s="177">
        <v>0</v>
      </c>
      <c r="O353" s="177">
        <f>ROUND(E353*N353,2)</f>
        <v>0</v>
      </c>
      <c r="P353" s="177">
        <v>2.1299999999999999E-3</v>
      </c>
      <c r="Q353" s="177">
        <f>ROUND(E353*P353,2)</f>
        <v>0.38</v>
      </c>
      <c r="R353" s="177"/>
      <c r="S353" s="178" t="s">
        <v>143</v>
      </c>
      <c r="T353" s="157">
        <v>0.17299999999999999</v>
      </c>
      <c r="U353" s="157">
        <f>ROUND(E353*T353,2)</f>
        <v>31.14</v>
      </c>
      <c r="V353" s="157"/>
      <c r="W353" s="157" t="s">
        <v>144</v>
      </c>
      <c r="X353" s="148"/>
      <c r="Y353" s="148"/>
      <c r="Z353" s="148"/>
      <c r="AA353" s="148"/>
      <c r="AB353" s="148"/>
      <c r="AC353" s="148"/>
      <c r="AD353" s="148"/>
      <c r="AE353" s="148"/>
      <c r="AF353" s="148" t="s">
        <v>145</v>
      </c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</row>
    <row r="354" spans="1:59" outlineLevel="1" x14ac:dyDescent="0.2">
      <c r="A354" s="155"/>
      <c r="B354" s="156"/>
      <c r="C354" s="191" t="s">
        <v>491</v>
      </c>
      <c r="D354" s="161"/>
      <c r="E354" s="162">
        <v>60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 t="s">
        <v>163</v>
      </c>
      <c r="AG354" s="148">
        <v>0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</row>
    <row r="355" spans="1:59" outlineLevel="1" x14ac:dyDescent="0.2">
      <c r="A355" s="155"/>
      <c r="B355" s="156"/>
      <c r="C355" s="191" t="s">
        <v>492</v>
      </c>
      <c r="D355" s="161"/>
      <c r="E355" s="162">
        <v>70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48"/>
      <c r="Y355" s="148"/>
      <c r="Z355" s="148"/>
      <c r="AA355" s="148"/>
      <c r="AB355" s="148"/>
      <c r="AC355" s="148"/>
      <c r="AD355" s="148"/>
      <c r="AE355" s="148"/>
      <c r="AF355" s="148" t="s">
        <v>163</v>
      </c>
      <c r="AG355" s="148">
        <v>0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</row>
    <row r="356" spans="1:59" outlineLevel="1" x14ac:dyDescent="0.2">
      <c r="A356" s="155"/>
      <c r="B356" s="156"/>
      <c r="C356" s="191" t="s">
        <v>493</v>
      </c>
      <c r="D356" s="161"/>
      <c r="E356" s="162">
        <v>50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 t="s">
        <v>163</v>
      </c>
      <c r="AG356" s="148">
        <v>0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</row>
    <row r="357" spans="1:59" outlineLevel="1" x14ac:dyDescent="0.2">
      <c r="A357" s="172">
        <v>81</v>
      </c>
      <c r="B357" s="173" t="s">
        <v>494</v>
      </c>
      <c r="C357" s="189" t="s">
        <v>495</v>
      </c>
      <c r="D357" s="174" t="s">
        <v>308</v>
      </c>
      <c r="E357" s="175">
        <v>10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21</v>
      </c>
      <c r="M357" s="177">
        <f>G357*(1+L357/100)</f>
        <v>0</v>
      </c>
      <c r="N357" s="177">
        <v>0</v>
      </c>
      <c r="O357" s="177">
        <f>ROUND(E357*N357,2)</f>
        <v>0</v>
      </c>
      <c r="P357" s="177">
        <v>0</v>
      </c>
      <c r="Q357" s="177">
        <f>ROUND(E357*P357,2)</f>
        <v>0</v>
      </c>
      <c r="R357" s="177"/>
      <c r="S357" s="178" t="s">
        <v>143</v>
      </c>
      <c r="T357" s="157">
        <v>0.5</v>
      </c>
      <c r="U357" s="157">
        <f>ROUND(E357*T357,2)</f>
        <v>5</v>
      </c>
      <c r="V357" s="157"/>
      <c r="W357" s="157" t="s">
        <v>144</v>
      </c>
      <c r="X357" s="148"/>
      <c r="Y357" s="148"/>
      <c r="Z357" s="148"/>
      <c r="AA357" s="148"/>
      <c r="AB357" s="148"/>
      <c r="AC357" s="148"/>
      <c r="AD357" s="148"/>
      <c r="AE357" s="148"/>
      <c r="AF357" s="148" t="s">
        <v>145</v>
      </c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</row>
    <row r="358" spans="1:59" outlineLevel="1" x14ac:dyDescent="0.2">
      <c r="A358" s="155"/>
      <c r="B358" s="156"/>
      <c r="C358" s="191" t="s">
        <v>496</v>
      </c>
      <c r="D358" s="161"/>
      <c r="E358" s="162">
        <v>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 t="s">
        <v>163</v>
      </c>
      <c r="AG358" s="148">
        <v>0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</row>
    <row r="359" spans="1:59" outlineLevel="1" x14ac:dyDescent="0.2">
      <c r="A359" s="155"/>
      <c r="B359" s="156"/>
      <c r="C359" s="191" t="s">
        <v>497</v>
      </c>
      <c r="D359" s="161"/>
      <c r="E359" s="162">
        <v>4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48"/>
      <c r="Y359" s="148"/>
      <c r="Z359" s="148"/>
      <c r="AA359" s="148"/>
      <c r="AB359" s="148"/>
      <c r="AC359" s="148"/>
      <c r="AD359" s="148"/>
      <c r="AE359" s="148"/>
      <c r="AF359" s="148" t="s">
        <v>163</v>
      </c>
      <c r="AG359" s="148">
        <v>0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</row>
    <row r="360" spans="1:59" outlineLevel="1" x14ac:dyDescent="0.2">
      <c r="A360" s="155"/>
      <c r="B360" s="156"/>
      <c r="C360" s="191" t="s">
        <v>498</v>
      </c>
      <c r="D360" s="161"/>
      <c r="E360" s="162">
        <v>4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 t="s">
        <v>163</v>
      </c>
      <c r="AG360" s="148">
        <v>0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</row>
    <row r="361" spans="1:59" x14ac:dyDescent="0.2">
      <c r="A361" s="166" t="s">
        <v>138</v>
      </c>
      <c r="B361" s="167" t="s">
        <v>83</v>
      </c>
      <c r="C361" s="188" t="s">
        <v>84</v>
      </c>
      <c r="D361" s="168"/>
      <c r="E361" s="169"/>
      <c r="F361" s="170"/>
      <c r="G361" s="170">
        <f>SUMIF(AF362:AF362,"&lt;&gt;NOR",G362:G362)</f>
        <v>0</v>
      </c>
      <c r="H361" s="170"/>
      <c r="I361" s="170">
        <f>SUM(I362:I362)</f>
        <v>0</v>
      </c>
      <c r="J361" s="170"/>
      <c r="K361" s="170">
        <f>SUM(K362:K362)</f>
        <v>0</v>
      </c>
      <c r="L361" s="170"/>
      <c r="M361" s="170">
        <f>SUM(M362:M362)</f>
        <v>0</v>
      </c>
      <c r="N361" s="170"/>
      <c r="O361" s="170">
        <f>SUM(O362:O362)</f>
        <v>0</v>
      </c>
      <c r="P361" s="170"/>
      <c r="Q361" s="170">
        <f>SUM(Q362:Q362)</f>
        <v>0.05</v>
      </c>
      <c r="R361" s="170"/>
      <c r="S361" s="171"/>
      <c r="T361" s="165"/>
      <c r="U361" s="165">
        <f>SUM(U362:U362)</f>
        <v>0.75</v>
      </c>
      <c r="V361" s="165"/>
      <c r="W361" s="165"/>
      <c r="AF361" t="s">
        <v>139</v>
      </c>
    </row>
    <row r="362" spans="1:59" outlineLevel="1" x14ac:dyDescent="0.2">
      <c r="A362" s="179">
        <v>82</v>
      </c>
      <c r="B362" s="180" t="s">
        <v>499</v>
      </c>
      <c r="C362" s="190" t="s">
        <v>500</v>
      </c>
      <c r="D362" s="181" t="s">
        <v>168</v>
      </c>
      <c r="E362" s="182">
        <v>25</v>
      </c>
      <c r="F362" s="183"/>
      <c r="G362" s="184">
        <f>ROUND(E362*F362,2)</f>
        <v>0</v>
      </c>
      <c r="H362" s="183"/>
      <c r="I362" s="184">
        <f>ROUND(E362*H362,2)</f>
        <v>0</v>
      </c>
      <c r="J362" s="183"/>
      <c r="K362" s="184">
        <f>ROUND(E362*J362,2)</f>
        <v>0</v>
      </c>
      <c r="L362" s="184">
        <v>21</v>
      </c>
      <c r="M362" s="184">
        <f>G362*(1+L362/100)</f>
        <v>0</v>
      </c>
      <c r="N362" s="184">
        <v>1.1E-4</v>
      </c>
      <c r="O362" s="184">
        <f>ROUND(E362*N362,2)</f>
        <v>0</v>
      </c>
      <c r="P362" s="184">
        <v>2.15E-3</v>
      </c>
      <c r="Q362" s="184">
        <f>ROUND(E362*P362,2)</f>
        <v>0.05</v>
      </c>
      <c r="R362" s="184"/>
      <c r="S362" s="185" t="s">
        <v>143</v>
      </c>
      <c r="T362" s="157">
        <v>0.03</v>
      </c>
      <c r="U362" s="157">
        <f>ROUND(E362*T362,2)</f>
        <v>0.75</v>
      </c>
      <c r="V362" s="157"/>
      <c r="W362" s="157" t="s">
        <v>144</v>
      </c>
      <c r="X362" s="148"/>
      <c r="Y362" s="148"/>
      <c r="Z362" s="148"/>
      <c r="AA362" s="148"/>
      <c r="AB362" s="148"/>
      <c r="AC362" s="148"/>
      <c r="AD362" s="148"/>
      <c r="AE362" s="148"/>
      <c r="AF362" s="148" t="s">
        <v>145</v>
      </c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</row>
    <row r="363" spans="1:59" x14ac:dyDescent="0.2">
      <c r="A363" s="166" t="s">
        <v>138</v>
      </c>
      <c r="B363" s="167" t="s">
        <v>85</v>
      </c>
      <c r="C363" s="188" t="s">
        <v>86</v>
      </c>
      <c r="D363" s="168"/>
      <c r="E363" s="169"/>
      <c r="F363" s="170"/>
      <c r="G363" s="170">
        <f>SUMIF(AF364:AF388,"&lt;&gt;NOR",G364:G388)</f>
        <v>0</v>
      </c>
      <c r="H363" s="170"/>
      <c r="I363" s="170">
        <f>SUM(I364:I388)</f>
        <v>0</v>
      </c>
      <c r="J363" s="170"/>
      <c r="K363" s="170">
        <f>SUM(K364:K388)</f>
        <v>0</v>
      </c>
      <c r="L363" s="170"/>
      <c r="M363" s="170">
        <f>SUM(M364:M388)</f>
        <v>0</v>
      </c>
      <c r="N363" s="170"/>
      <c r="O363" s="170">
        <f>SUM(O364:O388)</f>
        <v>0</v>
      </c>
      <c r="P363" s="170"/>
      <c r="Q363" s="170">
        <f>SUM(Q364:Q388)</f>
        <v>1.3200000000000003</v>
      </c>
      <c r="R363" s="170"/>
      <c r="S363" s="171"/>
      <c r="T363" s="165"/>
      <c r="U363" s="165">
        <f>SUM(U364:U388)</f>
        <v>30.400000000000006</v>
      </c>
      <c r="V363" s="165"/>
      <c r="W363" s="165"/>
      <c r="AF363" t="s">
        <v>139</v>
      </c>
    </row>
    <row r="364" spans="1:59" outlineLevel="1" x14ac:dyDescent="0.2">
      <c r="A364" s="172">
        <v>83</v>
      </c>
      <c r="B364" s="173" t="s">
        <v>501</v>
      </c>
      <c r="C364" s="189" t="s">
        <v>502</v>
      </c>
      <c r="D364" s="174" t="s">
        <v>308</v>
      </c>
      <c r="E364" s="175">
        <v>13</v>
      </c>
      <c r="F364" s="176"/>
      <c r="G364" s="177">
        <f>ROUND(E364*F364,2)</f>
        <v>0</v>
      </c>
      <c r="H364" s="176"/>
      <c r="I364" s="177">
        <f>ROUND(E364*H364,2)</f>
        <v>0</v>
      </c>
      <c r="J364" s="176"/>
      <c r="K364" s="177">
        <f>ROUND(E364*J364,2)</f>
        <v>0</v>
      </c>
      <c r="L364" s="177">
        <v>21</v>
      </c>
      <c r="M364" s="177">
        <f>G364*(1+L364/100)</f>
        <v>0</v>
      </c>
      <c r="N364" s="177">
        <v>0</v>
      </c>
      <c r="O364" s="177">
        <f>ROUND(E364*N364,2)</f>
        <v>0</v>
      </c>
      <c r="P364" s="177">
        <v>3.4200000000000001E-2</v>
      </c>
      <c r="Q364" s="177">
        <f>ROUND(E364*P364,2)</f>
        <v>0.44</v>
      </c>
      <c r="R364" s="177"/>
      <c r="S364" s="178" t="s">
        <v>143</v>
      </c>
      <c r="T364" s="157">
        <v>0.46500000000000002</v>
      </c>
      <c r="U364" s="157">
        <f>ROUND(E364*T364,2)</f>
        <v>6.05</v>
      </c>
      <c r="V364" s="157"/>
      <c r="W364" s="157" t="s">
        <v>144</v>
      </c>
      <c r="X364" s="148"/>
      <c r="Y364" s="148"/>
      <c r="Z364" s="148"/>
      <c r="AA364" s="148"/>
      <c r="AB364" s="148"/>
      <c r="AC364" s="148"/>
      <c r="AD364" s="148"/>
      <c r="AE364" s="148"/>
      <c r="AF364" s="148" t="s">
        <v>145</v>
      </c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</row>
    <row r="365" spans="1:59" outlineLevel="1" x14ac:dyDescent="0.2">
      <c r="A365" s="155"/>
      <c r="B365" s="156"/>
      <c r="C365" s="191" t="s">
        <v>503</v>
      </c>
      <c r="D365" s="161"/>
      <c r="E365" s="162">
        <v>1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 t="s">
        <v>163</v>
      </c>
      <c r="AG365" s="148">
        <v>0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</row>
    <row r="366" spans="1:59" outlineLevel="1" x14ac:dyDescent="0.2">
      <c r="A366" s="155"/>
      <c r="B366" s="156"/>
      <c r="C366" s="191" t="s">
        <v>504</v>
      </c>
      <c r="D366" s="161"/>
      <c r="E366" s="162">
        <v>6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 t="s">
        <v>163</v>
      </c>
      <c r="AG366" s="148">
        <v>0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</row>
    <row r="367" spans="1:59" outlineLevel="1" x14ac:dyDescent="0.2">
      <c r="A367" s="155"/>
      <c r="B367" s="156"/>
      <c r="C367" s="191" t="s">
        <v>505</v>
      </c>
      <c r="D367" s="161"/>
      <c r="E367" s="162">
        <v>6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 t="s">
        <v>163</v>
      </c>
      <c r="AG367" s="148">
        <v>0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</row>
    <row r="368" spans="1:59" outlineLevel="1" x14ac:dyDescent="0.2">
      <c r="A368" s="172">
        <v>84</v>
      </c>
      <c r="B368" s="173" t="s">
        <v>506</v>
      </c>
      <c r="C368" s="189" t="s">
        <v>507</v>
      </c>
      <c r="D368" s="174" t="s">
        <v>308</v>
      </c>
      <c r="E368" s="175">
        <v>15</v>
      </c>
      <c r="F368" s="176"/>
      <c r="G368" s="177">
        <f>ROUND(E368*F368,2)</f>
        <v>0</v>
      </c>
      <c r="H368" s="176"/>
      <c r="I368" s="177">
        <f>ROUND(E368*H368,2)</f>
        <v>0</v>
      </c>
      <c r="J368" s="176"/>
      <c r="K368" s="177">
        <f>ROUND(E368*J368,2)</f>
        <v>0</v>
      </c>
      <c r="L368" s="177">
        <v>21</v>
      </c>
      <c r="M368" s="177">
        <f>G368*(1+L368/100)</f>
        <v>0</v>
      </c>
      <c r="N368" s="177">
        <v>0</v>
      </c>
      <c r="O368" s="177">
        <f>ROUND(E368*N368,2)</f>
        <v>0</v>
      </c>
      <c r="P368" s="177">
        <v>1.9460000000000002E-2</v>
      </c>
      <c r="Q368" s="177">
        <f>ROUND(E368*P368,2)</f>
        <v>0.28999999999999998</v>
      </c>
      <c r="R368" s="177"/>
      <c r="S368" s="178" t="s">
        <v>143</v>
      </c>
      <c r="T368" s="157">
        <v>0.38200000000000001</v>
      </c>
      <c r="U368" s="157">
        <f>ROUND(E368*T368,2)</f>
        <v>5.73</v>
      </c>
      <c r="V368" s="157"/>
      <c r="W368" s="157" t="s">
        <v>144</v>
      </c>
      <c r="X368" s="148"/>
      <c r="Y368" s="148"/>
      <c r="Z368" s="148"/>
      <c r="AA368" s="148"/>
      <c r="AB368" s="148"/>
      <c r="AC368" s="148"/>
      <c r="AD368" s="148"/>
      <c r="AE368" s="148"/>
      <c r="AF368" s="148" t="s">
        <v>145</v>
      </c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</row>
    <row r="369" spans="1:59" outlineLevel="1" x14ac:dyDescent="0.2">
      <c r="A369" s="155"/>
      <c r="B369" s="156"/>
      <c r="C369" s="191" t="s">
        <v>508</v>
      </c>
      <c r="D369" s="161"/>
      <c r="E369" s="162">
        <v>3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 t="s">
        <v>163</v>
      </c>
      <c r="AG369" s="148">
        <v>0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</row>
    <row r="370" spans="1:59" outlineLevel="1" x14ac:dyDescent="0.2">
      <c r="A370" s="155"/>
      <c r="B370" s="156"/>
      <c r="C370" s="191" t="s">
        <v>504</v>
      </c>
      <c r="D370" s="161"/>
      <c r="E370" s="162">
        <v>6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8"/>
      <c r="Y370" s="148"/>
      <c r="Z370" s="148"/>
      <c r="AA370" s="148"/>
      <c r="AB370" s="148"/>
      <c r="AC370" s="148"/>
      <c r="AD370" s="148"/>
      <c r="AE370" s="148"/>
      <c r="AF370" s="148" t="s">
        <v>163</v>
      </c>
      <c r="AG370" s="148">
        <v>0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</row>
    <row r="371" spans="1:59" outlineLevel="1" x14ac:dyDescent="0.2">
      <c r="A371" s="155"/>
      <c r="B371" s="156"/>
      <c r="C371" s="191" t="s">
        <v>505</v>
      </c>
      <c r="D371" s="161"/>
      <c r="E371" s="162">
        <v>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 t="s">
        <v>163</v>
      </c>
      <c r="AG371" s="148">
        <v>0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</row>
    <row r="372" spans="1:59" outlineLevel="1" x14ac:dyDescent="0.2">
      <c r="A372" s="172">
        <v>85</v>
      </c>
      <c r="B372" s="173" t="s">
        <v>509</v>
      </c>
      <c r="C372" s="189" t="s">
        <v>510</v>
      </c>
      <c r="D372" s="174" t="s">
        <v>308</v>
      </c>
      <c r="E372" s="175">
        <v>12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21</v>
      </c>
      <c r="M372" s="177">
        <f>G372*(1+L372/100)</f>
        <v>0</v>
      </c>
      <c r="N372" s="177">
        <v>0</v>
      </c>
      <c r="O372" s="177">
        <f>ROUND(E372*N372,2)</f>
        <v>0</v>
      </c>
      <c r="P372" s="177">
        <v>3.2899999999999999E-2</v>
      </c>
      <c r="Q372" s="177">
        <f>ROUND(E372*P372,2)</f>
        <v>0.39</v>
      </c>
      <c r="R372" s="177"/>
      <c r="S372" s="178" t="s">
        <v>143</v>
      </c>
      <c r="T372" s="157">
        <v>0.432</v>
      </c>
      <c r="U372" s="157">
        <f>ROUND(E372*T372,2)</f>
        <v>5.18</v>
      </c>
      <c r="V372" s="157"/>
      <c r="W372" s="157" t="s">
        <v>144</v>
      </c>
      <c r="X372" s="148"/>
      <c r="Y372" s="148"/>
      <c r="Z372" s="148"/>
      <c r="AA372" s="148"/>
      <c r="AB372" s="148"/>
      <c r="AC372" s="148"/>
      <c r="AD372" s="148"/>
      <c r="AE372" s="148"/>
      <c r="AF372" s="148" t="s">
        <v>145</v>
      </c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</row>
    <row r="373" spans="1:59" outlineLevel="1" x14ac:dyDescent="0.2">
      <c r="A373" s="155"/>
      <c r="B373" s="156"/>
      <c r="C373" s="191" t="s">
        <v>504</v>
      </c>
      <c r="D373" s="161"/>
      <c r="E373" s="162">
        <v>6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 t="s">
        <v>163</v>
      </c>
      <c r="AG373" s="148">
        <v>0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</row>
    <row r="374" spans="1:59" outlineLevel="1" x14ac:dyDescent="0.2">
      <c r="A374" s="155"/>
      <c r="B374" s="156"/>
      <c r="C374" s="191" t="s">
        <v>505</v>
      </c>
      <c r="D374" s="161"/>
      <c r="E374" s="162">
        <v>6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 t="s">
        <v>163</v>
      </c>
      <c r="AG374" s="148">
        <v>0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</row>
    <row r="375" spans="1:59" ht="22.5" outlineLevel="1" x14ac:dyDescent="0.2">
      <c r="A375" s="172">
        <v>86</v>
      </c>
      <c r="B375" s="173" t="s">
        <v>511</v>
      </c>
      <c r="C375" s="189" t="s">
        <v>512</v>
      </c>
      <c r="D375" s="174" t="s">
        <v>308</v>
      </c>
      <c r="E375" s="175">
        <v>1</v>
      </c>
      <c r="F375" s="176"/>
      <c r="G375" s="177">
        <f>ROUND(E375*F375,2)</f>
        <v>0</v>
      </c>
      <c r="H375" s="176"/>
      <c r="I375" s="177">
        <f>ROUND(E375*H375,2)</f>
        <v>0</v>
      </c>
      <c r="J375" s="176"/>
      <c r="K375" s="177">
        <f>ROUND(E375*J375,2)</f>
        <v>0</v>
      </c>
      <c r="L375" s="177">
        <v>21</v>
      </c>
      <c r="M375" s="177">
        <f>G375*(1+L375/100)</f>
        <v>0</v>
      </c>
      <c r="N375" s="177">
        <v>0</v>
      </c>
      <c r="O375" s="177">
        <f>ROUND(E375*N375,2)</f>
        <v>0</v>
      </c>
      <c r="P375" s="177">
        <v>8.7999999999999995E-2</v>
      </c>
      <c r="Q375" s="177">
        <f>ROUND(E375*P375,2)</f>
        <v>0.09</v>
      </c>
      <c r="R375" s="177"/>
      <c r="S375" s="178" t="s">
        <v>143</v>
      </c>
      <c r="T375" s="157">
        <v>0.69299999999999995</v>
      </c>
      <c r="U375" s="157">
        <f>ROUND(E375*T375,2)</f>
        <v>0.69</v>
      </c>
      <c r="V375" s="157"/>
      <c r="W375" s="157" t="s">
        <v>144</v>
      </c>
      <c r="X375" s="148"/>
      <c r="Y375" s="148"/>
      <c r="Z375" s="148"/>
      <c r="AA375" s="148"/>
      <c r="AB375" s="148"/>
      <c r="AC375" s="148"/>
      <c r="AD375" s="148"/>
      <c r="AE375" s="148"/>
      <c r="AF375" s="148" t="s">
        <v>145</v>
      </c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</row>
    <row r="376" spans="1:59" outlineLevel="1" x14ac:dyDescent="0.2">
      <c r="A376" s="155"/>
      <c r="B376" s="156"/>
      <c r="C376" s="191" t="s">
        <v>503</v>
      </c>
      <c r="D376" s="161"/>
      <c r="E376" s="162">
        <v>1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 t="s">
        <v>163</v>
      </c>
      <c r="AG376" s="148">
        <v>0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</row>
    <row r="377" spans="1:59" outlineLevel="1" x14ac:dyDescent="0.2">
      <c r="A377" s="172">
        <v>87</v>
      </c>
      <c r="B377" s="173" t="s">
        <v>513</v>
      </c>
      <c r="C377" s="189" t="s">
        <v>514</v>
      </c>
      <c r="D377" s="174" t="s">
        <v>308</v>
      </c>
      <c r="E377" s="175">
        <v>5</v>
      </c>
      <c r="F377" s="176"/>
      <c r="G377" s="177">
        <f>ROUND(E377*F377,2)</f>
        <v>0</v>
      </c>
      <c r="H377" s="176"/>
      <c r="I377" s="177">
        <f>ROUND(E377*H377,2)</f>
        <v>0</v>
      </c>
      <c r="J377" s="176"/>
      <c r="K377" s="177">
        <f>ROUND(E377*J377,2)</f>
        <v>0</v>
      </c>
      <c r="L377" s="177">
        <v>21</v>
      </c>
      <c r="M377" s="177">
        <f>G377*(1+L377/100)</f>
        <v>0</v>
      </c>
      <c r="N377" s="177">
        <v>0</v>
      </c>
      <c r="O377" s="177">
        <f>ROUND(E377*N377,2)</f>
        <v>0</v>
      </c>
      <c r="P377" s="177">
        <v>9.1999999999999998E-3</v>
      </c>
      <c r="Q377" s="177">
        <f>ROUND(E377*P377,2)</f>
        <v>0.05</v>
      </c>
      <c r="R377" s="177"/>
      <c r="S377" s="178" t="s">
        <v>143</v>
      </c>
      <c r="T377" s="157">
        <v>0.46500000000000002</v>
      </c>
      <c r="U377" s="157">
        <f>ROUND(E377*T377,2)</f>
        <v>2.33</v>
      </c>
      <c r="V377" s="157"/>
      <c r="W377" s="157" t="s">
        <v>144</v>
      </c>
      <c r="X377" s="148"/>
      <c r="Y377" s="148"/>
      <c r="Z377" s="148"/>
      <c r="AA377" s="148"/>
      <c r="AB377" s="148"/>
      <c r="AC377" s="148"/>
      <c r="AD377" s="148"/>
      <c r="AE377" s="148"/>
      <c r="AF377" s="148" t="s">
        <v>145</v>
      </c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</row>
    <row r="378" spans="1:59" outlineLevel="1" x14ac:dyDescent="0.2">
      <c r="A378" s="155"/>
      <c r="B378" s="156"/>
      <c r="C378" s="191" t="s">
        <v>503</v>
      </c>
      <c r="D378" s="161"/>
      <c r="E378" s="162">
        <v>1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 t="s">
        <v>163</v>
      </c>
      <c r="AG378" s="148">
        <v>0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</row>
    <row r="379" spans="1:59" outlineLevel="1" x14ac:dyDescent="0.2">
      <c r="A379" s="155"/>
      <c r="B379" s="156"/>
      <c r="C379" s="191" t="s">
        <v>515</v>
      </c>
      <c r="D379" s="161"/>
      <c r="E379" s="162">
        <v>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 t="s">
        <v>163</v>
      </c>
      <c r="AG379" s="148">
        <v>0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</row>
    <row r="380" spans="1:59" outlineLevel="1" x14ac:dyDescent="0.2">
      <c r="A380" s="155"/>
      <c r="B380" s="156"/>
      <c r="C380" s="191" t="s">
        <v>516</v>
      </c>
      <c r="D380" s="161"/>
      <c r="E380" s="162">
        <v>2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 t="s">
        <v>163</v>
      </c>
      <c r="AG380" s="148">
        <v>0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</row>
    <row r="381" spans="1:59" outlineLevel="1" x14ac:dyDescent="0.2">
      <c r="A381" s="172">
        <v>88</v>
      </c>
      <c r="B381" s="173" t="s">
        <v>517</v>
      </c>
      <c r="C381" s="189" t="s">
        <v>518</v>
      </c>
      <c r="D381" s="174" t="s">
        <v>142</v>
      </c>
      <c r="E381" s="175">
        <v>25</v>
      </c>
      <c r="F381" s="176"/>
      <c r="G381" s="177">
        <f>ROUND(E381*F381,2)</f>
        <v>0</v>
      </c>
      <c r="H381" s="176"/>
      <c r="I381" s="177">
        <f>ROUND(E381*H381,2)</f>
        <v>0</v>
      </c>
      <c r="J381" s="176"/>
      <c r="K381" s="177">
        <f>ROUND(E381*J381,2)</f>
        <v>0</v>
      </c>
      <c r="L381" s="177">
        <v>21</v>
      </c>
      <c r="M381" s="177">
        <f>G381*(1+L381/100)</f>
        <v>0</v>
      </c>
      <c r="N381" s="177">
        <v>0</v>
      </c>
      <c r="O381" s="177">
        <f>ROUND(E381*N381,2)</f>
        <v>0</v>
      </c>
      <c r="P381" s="177">
        <v>4.8999999999999998E-4</v>
      </c>
      <c r="Q381" s="177">
        <f>ROUND(E381*P381,2)</f>
        <v>0.01</v>
      </c>
      <c r="R381" s="177"/>
      <c r="S381" s="178" t="s">
        <v>143</v>
      </c>
      <c r="T381" s="157">
        <v>0.114</v>
      </c>
      <c r="U381" s="157">
        <f>ROUND(E381*T381,2)</f>
        <v>2.85</v>
      </c>
      <c r="V381" s="157"/>
      <c r="W381" s="157" t="s">
        <v>144</v>
      </c>
      <c r="X381" s="148"/>
      <c r="Y381" s="148"/>
      <c r="Z381" s="148"/>
      <c r="AA381" s="148"/>
      <c r="AB381" s="148"/>
      <c r="AC381" s="148"/>
      <c r="AD381" s="148"/>
      <c r="AE381" s="148"/>
      <c r="AF381" s="148" t="s">
        <v>145</v>
      </c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</row>
    <row r="382" spans="1:59" outlineLevel="1" x14ac:dyDescent="0.2">
      <c r="A382" s="155"/>
      <c r="B382" s="156"/>
      <c r="C382" s="191" t="s">
        <v>519</v>
      </c>
      <c r="D382" s="161"/>
      <c r="E382" s="162">
        <v>12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8"/>
      <c r="Y382" s="148"/>
      <c r="Z382" s="148"/>
      <c r="AA382" s="148"/>
      <c r="AB382" s="148"/>
      <c r="AC382" s="148"/>
      <c r="AD382" s="148"/>
      <c r="AE382" s="148"/>
      <c r="AF382" s="148" t="s">
        <v>163</v>
      </c>
      <c r="AG382" s="148">
        <v>0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</row>
    <row r="383" spans="1:59" outlineLevel="1" x14ac:dyDescent="0.2">
      <c r="A383" s="155"/>
      <c r="B383" s="156"/>
      <c r="C383" s="191" t="s">
        <v>520</v>
      </c>
      <c r="D383" s="161"/>
      <c r="E383" s="162">
        <v>13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 t="s">
        <v>163</v>
      </c>
      <c r="AG383" s="148">
        <v>0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</row>
    <row r="384" spans="1:59" outlineLevel="1" x14ac:dyDescent="0.2">
      <c r="A384" s="172">
        <v>89</v>
      </c>
      <c r="B384" s="173" t="s">
        <v>521</v>
      </c>
      <c r="C384" s="189" t="s">
        <v>522</v>
      </c>
      <c r="D384" s="174" t="s">
        <v>308</v>
      </c>
      <c r="E384" s="175">
        <v>33</v>
      </c>
      <c r="F384" s="176"/>
      <c r="G384" s="177">
        <f>ROUND(E384*F384,2)</f>
        <v>0</v>
      </c>
      <c r="H384" s="176"/>
      <c r="I384" s="177">
        <f>ROUND(E384*H384,2)</f>
        <v>0</v>
      </c>
      <c r="J384" s="176"/>
      <c r="K384" s="177">
        <f>ROUND(E384*J384,2)</f>
        <v>0</v>
      </c>
      <c r="L384" s="177">
        <v>21</v>
      </c>
      <c r="M384" s="177">
        <f>G384*(1+L384/100)</f>
        <v>0</v>
      </c>
      <c r="N384" s="177">
        <v>0</v>
      </c>
      <c r="O384" s="177">
        <f>ROUND(E384*N384,2)</f>
        <v>0</v>
      </c>
      <c r="P384" s="177">
        <v>1.56E-3</v>
      </c>
      <c r="Q384" s="177">
        <f>ROUND(E384*P384,2)</f>
        <v>0.05</v>
      </c>
      <c r="R384" s="177"/>
      <c r="S384" s="178" t="s">
        <v>143</v>
      </c>
      <c r="T384" s="157">
        <v>0.217</v>
      </c>
      <c r="U384" s="157">
        <f>ROUND(E384*T384,2)</f>
        <v>7.16</v>
      </c>
      <c r="V384" s="157"/>
      <c r="W384" s="157" t="s">
        <v>144</v>
      </c>
      <c r="X384" s="148"/>
      <c r="Y384" s="148"/>
      <c r="Z384" s="148"/>
      <c r="AA384" s="148"/>
      <c r="AB384" s="148"/>
      <c r="AC384" s="148"/>
      <c r="AD384" s="148"/>
      <c r="AE384" s="148"/>
      <c r="AF384" s="148" t="s">
        <v>145</v>
      </c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</row>
    <row r="385" spans="1:59" outlineLevel="1" x14ac:dyDescent="0.2">
      <c r="A385" s="155"/>
      <c r="B385" s="156"/>
      <c r="C385" s="191" t="s">
        <v>523</v>
      </c>
      <c r="D385" s="161"/>
      <c r="E385" s="162">
        <v>15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 t="s">
        <v>163</v>
      </c>
      <c r="AG385" s="148">
        <v>0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</row>
    <row r="386" spans="1:59" outlineLevel="1" x14ac:dyDescent="0.2">
      <c r="A386" s="155"/>
      <c r="B386" s="156"/>
      <c r="C386" s="191" t="s">
        <v>524</v>
      </c>
      <c r="D386" s="161"/>
      <c r="E386" s="162">
        <v>6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 t="s">
        <v>163</v>
      </c>
      <c r="AG386" s="148">
        <v>0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</row>
    <row r="387" spans="1:59" outlineLevel="1" x14ac:dyDescent="0.2">
      <c r="A387" s="155"/>
      <c r="B387" s="156"/>
      <c r="C387" s="191" t="s">
        <v>525</v>
      </c>
      <c r="D387" s="161"/>
      <c r="E387" s="162">
        <v>12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 t="s">
        <v>163</v>
      </c>
      <c r="AG387" s="148">
        <v>0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</row>
    <row r="388" spans="1:59" outlineLevel="1" x14ac:dyDescent="0.2">
      <c r="A388" s="179">
        <v>90</v>
      </c>
      <c r="B388" s="180" t="s">
        <v>526</v>
      </c>
      <c r="C388" s="190" t="s">
        <v>527</v>
      </c>
      <c r="D388" s="181" t="s">
        <v>142</v>
      </c>
      <c r="E388" s="182">
        <v>1</v>
      </c>
      <c r="F388" s="183"/>
      <c r="G388" s="184">
        <f>ROUND(E388*F388,2)</f>
        <v>0</v>
      </c>
      <c r="H388" s="183"/>
      <c r="I388" s="184">
        <f>ROUND(E388*H388,2)</f>
        <v>0</v>
      </c>
      <c r="J388" s="183"/>
      <c r="K388" s="184">
        <f>ROUND(E388*J388,2)</f>
        <v>0</v>
      </c>
      <c r="L388" s="184">
        <v>21</v>
      </c>
      <c r="M388" s="184">
        <f>G388*(1+L388/100)</f>
        <v>0</v>
      </c>
      <c r="N388" s="184">
        <v>0</v>
      </c>
      <c r="O388" s="184">
        <f>ROUND(E388*N388,2)</f>
        <v>0</v>
      </c>
      <c r="P388" s="184">
        <v>2.2499999999999998E-3</v>
      </c>
      <c r="Q388" s="184">
        <f>ROUND(E388*P388,2)</f>
        <v>0</v>
      </c>
      <c r="R388" s="184"/>
      <c r="S388" s="185" t="s">
        <v>143</v>
      </c>
      <c r="T388" s="157">
        <v>0.40699999999999997</v>
      </c>
      <c r="U388" s="157">
        <f>ROUND(E388*T388,2)</f>
        <v>0.41</v>
      </c>
      <c r="V388" s="157"/>
      <c r="W388" s="157" t="s">
        <v>144</v>
      </c>
      <c r="X388" s="148"/>
      <c r="Y388" s="148"/>
      <c r="Z388" s="148"/>
      <c r="AA388" s="148"/>
      <c r="AB388" s="148"/>
      <c r="AC388" s="148"/>
      <c r="AD388" s="148"/>
      <c r="AE388" s="148"/>
      <c r="AF388" s="148" t="s">
        <v>145</v>
      </c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</row>
    <row r="389" spans="1:59" x14ac:dyDescent="0.2">
      <c r="A389" s="166" t="s">
        <v>138</v>
      </c>
      <c r="B389" s="167" t="s">
        <v>87</v>
      </c>
      <c r="C389" s="188" t="s">
        <v>88</v>
      </c>
      <c r="D389" s="168"/>
      <c r="E389" s="169"/>
      <c r="F389" s="170"/>
      <c r="G389" s="170">
        <f>SUMIF(AF390:AF390,"&lt;&gt;NOR",G390:G390)</f>
        <v>0</v>
      </c>
      <c r="H389" s="170"/>
      <c r="I389" s="170">
        <f>SUM(I390:I390)</f>
        <v>0</v>
      </c>
      <c r="J389" s="170"/>
      <c r="K389" s="170">
        <f>SUM(K390:K390)</f>
        <v>0</v>
      </c>
      <c r="L389" s="170"/>
      <c r="M389" s="170">
        <f>SUM(M390:M390)</f>
        <v>0</v>
      </c>
      <c r="N389" s="170"/>
      <c r="O389" s="170">
        <f>SUM(O390:O390)</f>
        <v>0</v>
      </c>
      <c r="P389" s="170"/>
      <c r="Q389" s="170">
        <f>SUM(Q390:Q390)</f>
        <v>0.31</v>
      </c>
      <c r="R389" s="170"/>
      <c r="S389" s="171"/>
      <c r="T389" s="165"/>
      <c r="U389" s="165">
        <f>SUM(U390:U390)</f>
        <v>2.4500000000000002</v>
      </c>
      <c r="V389" s="165"/>
      <c r="W389" s="165"/>
      <c r="AF389" t="s">
        <v>139</v>
      </c>
    </row>
    <row r="390" spans="1:59" outlineLevel="1" x14ac:dyDescent="0.2">
      <c r="A390" s="179">
        <v>91</v>
      </c>
      <c r="B390" s="180" t="s">
        <v>528</v>
      </c>
      <c r="C390" s="190" t="s">
        <v>529</v>
      </c>
      <c r="D390" s="181" t="s">
        <v>142</v>
      </c>
      <c r="E390" s="182">
        <v>1</v>
      </c>
      <c r="F390" s="183"/>
      <c r="G390" s="184">
        <f>ROUND(E390*F390,2)</f>
        <v>0</v>
      </c>
      <c r="H390" s="183"/>
      <c r="I390" s="184">
        <f>ROUND(E390*H390,2)</f>
        <v>0</v>
      </c>
      <c r="J390" s="183"/>
      <c r="K390" s="184">
        <f>ROUND(E390*J390,2)</f>
        <v>0</v>
      </c>
      <c r="L390" s="184">
        <v>21</v>
      </c>
      <c r="M390" s="184">
        <f>G390*(1+L390/100)</f>
        <v>0</v>
      </c>
      <c r="N390" s="184">
        <v>2.0000000000000001E-4</v>
      </c>
      <c r="O390" s="184">
        <f>ROUND(E390*N390,2)</f>
        <v>0</v>
      </c>
      <c r="P390" s="184">
        <v>0.30625000000000002</v>
      </c>
      <c r="Q390" s="184">
        <f>ROUND(E390*P390,2)</f>
        <v>0.31</v>
      </c>
      <c r="R390" s="184"/>
      <c r="S390" s="185" t="s">
        <v>143</v>
      </c>
      <c r="T390" s="157">
        <v>2.4510000000000001</v>
      </c>
      <c r="U390" s="157">
        <f>ROUND(E390*T390,2)</f>
        <v>2.4500000000000002</v>
      </c>
      <c r="V390" s="157"/>
      <c r="W390" s="157" t="s">
        <v>144</v>
      </c>
      <c r="X390" s="148"/>
      <c r="Y390" s="148"/>
      <c r="Z390" s="148"/>
      <c r="AA390" s="148"/>
      <c r="AB390" s="148"/>
      <c r="AC390" s="148"/>
      <c r="AD390" s="148"/>
      <c r="AE390" s="148"/>
      <c r="AF390" s="148" t="s">
        <v>145</v>
      </c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</row>
    <row r="391" spans="1:59" x14ac:dyDescent="0.2">
      <c r="A391" s="166" t="s">
        <v>138</v>
      </c>
      <c r="B391" s="167" t="s">
        <v>89</v>
      </c>
      <c r="C391" s="188" t="s">
        <v>90</v>
      </c>
      <c r="D391" s="168"/>
      <c r="E391" s="169"/>
      <c r="F391" s="170"/>
      <c r="G391" s="170">
        <f>SUMIF(AF392:AF393,"&lt;&gt;NOR",G392:G393)</f>
        <v>0</v>
      </c>
      <c r="H391" s="170"/>
      <c r="I391" s="170">
        <f>SUM(I392:I393)</f>
        <v>0</v>
      </c>
      <c r="J391" s="170"/>
      <c r="K391" s="170">
        <f>SUM(K392:K393)</f>
        <v>0</v>
      </c>
      <c r="L391" s="170"/>
      <c r="M391" s="170">
        <f>SUM(M392:M393)</f>
        <v>0</v>
      </c>
      <c r="N391" s="170"/>
      <c r="O391" s="170">
        <f>SUM(O392:O393)</f>
        <v>0</v>
      </c>
      <c r="P391" s="170"/>
      <c r="Q391" s="170">
        <f>SUM(Q392:Q393)</f>
        <v>0</v>
      </c>
      <c r="R391" s="170"/>
      <c r="S391" s="171"/>
      <c r="T391" s="165"/>
      <c r="U391" s="165">
        <f>SUM(U392:U393)</f>
        <v>0.98</v>
      </c>
      <c r="V391" s="165"/>
      <c r="W391" s="165"/>
      <c r="AF391" t="s">
        <v>139</v>
      </c>
    </row>
    <row r="392" spans="1:59" ht="22.5" outlineLevel="1" x14ac:dyDescent="0.2">
      <c r="A392" s="172">
        <v>92</v>
      </c>
      <c r="B392" s="173" t="s">
        <v>530</v>
      </c>
      <c r="C392" s="189" t="s">
        <v>531</v>
      </c>
      <c r="D392" s="174" t="s">
        <v>142</v>
      </c>
      <c r="E392" s="175">
        <v>1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7">
        <v>0</v>
      </c>
      <c r="O392" s="177">
        <f>ROUND(E392*N392,2)</f>
        <v>0</v>
      </c>
      <c r="P392" s="177">
        <v>0</v>
      </c>
      <c r="Q392" s="177">
        <f>ROUND(E392*P392,2)</f>
        <v>0</v>
      </c>
      <c r="R392" s="177"/>
      <c r="S392" s="178" t="s">
        <v>143</v>
      </c>
      <c r="T392" s="157">
        <v>0.98</v>
      </c>
      <c r="U392" s="157">
        <f>ROUND(E392*T392,2)</f>
        <v>0.98</v>
      </c>
      <c r="V392" s="157"/>
      <c r="W392" s="157" t="s">
        <v>144</v>
      </c>
      <c r="X392" s="148"/>
      <c r="Y392" s="148"/>
      <c r="Z392" s="148"/>
      <c r="AA392" s="148"/>
      <c r="AB392" s="148"/>
      <c r="AC392" s="148"/>
      <c r="AD392" s="148"/>
      <c r="AE392" s="148"/>
      <c r="AF392" s="148" t="s">
        <v>145</v>
      </c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</row>
    <row r="393" spans="1:59" outlineLevel="1" x14ac:dyDescent="0.2">
      <c r="A393" s="155"/>
      <c r="B393" s="156"/>
      <c r="C393" s="191" t="s">
        <v>532</v>
      </c>
      <c r="D393" s="161"/>
      <c r="E393" s="162">
        <v>1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 t="s">
        <v>163</v>
      </c>
      <c r="AG393" s="148">
        <v>0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</row>
    <row r="394" spans="1:59" x14ac:dyDescent="0.2">
      <c r="A394" s="166" t="s">
        <v>138</v>
      </c>
      <c r="B394" s="167" t="s">
        <v>91</v>
      </c>
      <c r="C394" s="188" t="s">
        <v>92</v>
      </c>
      <c r="D394" s="168"/>
      <c r="E394" s="169"/>
      <c r="F394" s="170"/>
      <c r="G394" s="170">
        <f>SUMIF(AF395:AF404,"&lt;&gt;NOR",G395:G404)</f>
        <v>0</v>
      </c>
      <c r="H394" s="170"/>
      <c r="I394" s="170">
        <f>SUM(I395:I404)</f>
        <v>0</v>
      </c>
      <c r="J394" s="170"/>
      <c r="K394" s="170">
        <f>SUM(K395:K404)</f>
        <v>0</v>
      </c>
      <c r="L394" s="170"/>
      <c r="M394" s="170">
        <f>SUM(M395:M404)</f>
        <v>0</v>
      </c>
      <c r="N394" s="170"/>
      <c r="O394" s="170">
        <f>SUM(O395:O404)</f>
        <v>0.01</v>
      </c>
      <c r="P394" s="170"/>
      <c r="Q394" s="170">
        <f>SUM(Q395:Q404)</f>
        <v>1.43</v>
      </c>
      <c r="R394" s="170"/>
      <c r="S394" s="171"/>
      <c r="T394" s="165"/>
      <c r="U394" s="165">
        <f>SUM(U395:U404)</f>
        <v>23.64</v>
      </c>
      <c r="V394" s="165"/>
      <c r="W394" s="165"/>
      <c r="AF394" t="s">
        <v>139</v>
      </c>
    </row>
    <row r="395" spans="1:59" ht="22.5" outlineLevel="1" x14ac:dyDescent="0.2">
      <c r="A395" s="172">
        <v>93</v>
      </c>
      <c r="B395" s="173" t="s">
        <v>533</v>
      </c>
      <c r="C395" s="189" t="s">
        <v>534</v>
      </c>
      <c r="D395" s="174" t="s">
        <v>168</v>
      </c>
      <c r="E395" s="175">
        <v>446</v>
      </c>
      <c r="F395" s="176"/>
      <c r="G395" s="177">
        <f>ROUND(E395*F395,2)</f>
        <v>0</v>
      </c>
      <c r="H395" s="176"/>
      <c r="I395" s="177">
        <f>ROUND(E395*H395,2)</f>
        <v>0</v>
      </c>
      <c r="J395" s="176"/>
      <c r="K395" s="177">
        <f>ROUND(E395*J395,2)</f>
        <v>0</v>
      </c>
      <c r="L395" s="177">
        <v>21</v>
      </c>
      <c r="M395" s="177">
        <f>G395*(1+L395/100)</f>
        <v>0</v>
      </c>
      <c r="N395" s="177">
        <v>2.0000000000000002E-5</v>
      </c>
      <c r="O395" s="177">
        <f>ROUND(E395*N395,2)</f>
        <v>0.01</v>
      </c>
      <c r="P395" s="177">
        <v>3.2000000000000002E-3</v>
      </c>
      <c r="Q395" s="177">
        <f>ROUND(E395*P395,2)</f>
        <v>1.43</v>
      </c>
      <c r="R395" s="177"/>
      <c r="S395" s="178" t="s">
        <v>143</v>
      </c>
      <c r="T395" s="157">
        <v>5.2999999999999999E-2</v>
      </c>
      <c r="U395" s="157">
        <f>ROUND(E395*T395,2)</f>
        <v>23.64</v>
      </c>
      <c r="V395" s="157"/>
      <c r="W395" s="157" t="s">
        <v>144</v>
      </c>
      <c r="X395" s="148"/>
      <c r="Y395" s="148"/>
      <c r="Z395" s="148"/>
      <c r="AA395" s="148"/>
      <c r="AB395" s="148"/>
      <c r="AC395" s="148"/>
      <c r="AD395" s="148"/>
      <c r="AE395" s="148"/>
      <c r="AF395" s="148" t="s">
        <v>145</v>
      </c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</row>
    <row r="396" spans="1:59" outlineLevel="1" x14ac:dyDescent="0.2">
      <c r="A396" s="155"/>
      <c r="B396" s="156"/>
      <c r="C396" s="191" t="s">
        <v>182</v>
      </c>
      <c r="D396" s="161"/>
      <c r="E396" s="162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8"/>
      <c r="Y396" s="148"/>
      <c r="Z396" s="148"/>
      <c r="AA396" s="148"/>
      <c r="AB396" s="148"/>
      <c r="AC396" s="148"/>
      <c r="AD396" s="148"/>
      <c r="AE396" s="148"/>
      <c r="AF396" s="148" t="s">
        <v>163</v>
      </c>
      <c r="AG396" s="148">
        <v>0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</row>
    <row r="397" spans="1:59" outlineLevel="1" x14ac:dyDescent="0.2">
      <c r="A397" s="155"/>
      <c r="B397" s="156"/>
      <c r="C397" s="191" t="s">
        <v>535</v>
      </c>
      <c r="D397" s="161"/>
      <c r="E397" s="162">
        <v>60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 t="s">
        <v>163</v>
      </c>
      <c r="AG397" s="148">
        <v>0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</row>
    <row r="398" spans="1:59" outlineLevel="1" x14ac:dyDescent="0.2">
      <c r="A398" s="155"/>
      <c r="B398" s="156"/>
      <c r="C398" s="191" t="s">
        <v>536</v>
      </c>
      <c r="D398" s="161"/>
      <c r="E398" s="162">
        <v>50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 t="s">
        <v>163</v>
      </c>
      <c r="AG398" s="148">
        <v>0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</row>
    <row r="399" spans="1:59" outlineLevel="1" x14ac:dyDescent="0.2">
      <c r="A399" s="155"/>
      <c r="B399" s="156"/>
      <c r="C399" s="191" t="s">
        <v>187</v>
      </c>
      <c r="D399" s="161"/>
      <c r="E399" s="162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 t="s">
        <v>163</v>
      </c>
      <c r="AG399" s="148">
        <v>0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</row>
    <row r="400" spans="1:59" outlineLevel="1" x14ac:dyDescent="0.2">
      <c r="A400" s="155"/>
      <c r="B400" s="156"/>
      <c r="C400" s="191" t="s">
        <v>537</v>
      </c>
      <c r="D400" s="161"/>
      <c r="E400" s="162">
        <v>120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 t="s">
        <v>163</v>
      </c>
      <c r="AG400" s="148">
        <v>0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</row>
    <row r="401" spans="1:59" outlineLevel="1" x14ac:dyDescent="0.2">
      <c r="A401" s="155"/>
      <c r="B401" s="156"/>
      <c r="C401" s="191" t="s">
        <v>538</v>
      </c>
      <c r="D401" s="161"/>
      <c r="E401" s="162">
        <v>48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 t="s">
        <v>163</v>
      </c>
      <c r="AG401" s="148">
        <v>0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</row>
    <row r="402" spans="1:59" outlineLevel="1" x14ac:dyDescent="0.2">
      <c r="A402" s="155"/>
      <c r="B402" s="156"/>
      <c r="C402" s="191" t="s">
        <v>355</v>
      </c>
      <c r="D402" s="161"/>
      <c r="E402" s="162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 t="s">
        <v>163</v>
      </c>
      <c r="AG402" s="148">
        <v>0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</row>
    <row r="403" spans="1:59" outlineLevel="1" x14ac:dyDescent="0.2">
      <c r="A403" s="155"/>
      <c r="B403" s="156"/>
      <c r="C403" s="191" t="s">
        <v>537</v>
      </c>
      <c r="D403" s="161"/>
      <c r="E403" s="162">
        <v>120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 t="s">
        <v>163</v>
      </c>
      <c r="AG403" s="148">
        <v>0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</row>
    <row r="404" spans="1:59" outlineLevel="1" x14ac:dyDescent="0.2">
      <c r="A404" s="155"/>
      <c r="B404" s="156"/>
      <c r="C404" s="191" t="s">
        <v>538</v>
      </c>
      <c r="D404" s="161"/>
      <c r="E404" s="162">
        <v>48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 t="s">
        <v>163</v>
      </c>
      <c r="AG404" s="148">
        <v>0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</row>
    <row r="405" spans="1:59" x14ac:dyDescent="0.2">
      <c r="A405" s="166" t="s">
        <v>138</v>
      </c>
      <c r="B405" s="167" t="s">
        <v>93</v>
      </c>
      <c r="C405" s="188" t="s">
        <v>94</v>
      </c>
      <c r="D405" s="168"/>
      <c r="E405" s="169"/>
      <c r="F405" s="170"/>
      <c r="G405" s="170">
        <f>SUMIF(AF406:AF417,"&lt;&gt;NOR",G406:G417)</f>
        <v>0</v>
      </c>
      <c r="H405" s="170"/>
      <c r="I405" s="170">
        <f>SUM(I406:I417)</f>
        <v>0</v>
      </c>
      <c r="J405" s="170"/>
      <c r="K405" s="170">
        <f>SUM(K406:K417)</f>
        <v>0</v>
      </c>
      <c r="L405" s="170"/>
      <c r="M405" s="170">
        <f>SUM(M406:M417)</f>
        <v>0</v>
      </c>
      <c r="N405" s="170"/>
      <c r="O405" s="170">
        <f>SUM(O406:O417)</f>
        <v>0</v>
      </c>
      <c r="P405" s="170"/>
      <c r="Q405" s="170">
        <f>SUM(Q406:Q417)</f>
        <v>1.6099999999999999</v>
      </c>
      <c r="R405" s="170"/>
      <c r="S405" s="171"/>
      <c r="T405" s="165"/>
      <c r="U405" s="165">
        <f>SUM(U406:U417)</f>
        <v>10.54</v>
      </c>
      <c r="V405" s="165"/>
      <c r="W405" s="165"/>
      <c r="AF405" t="s">
        <v>139</v>
      </c>
    </row>
    <row r="406" spans="1:59" outlineLevel="1" x14ac:dyDescent="0.2">
      <c r="A406" s="172">
        <v>94</v>
      </c>
      <c r="B406" s="173" t="s">
        <v>539</v>
      </c>
      <c r="C406" s="189" t="s">
        <v>540</v>
      </c>
      <c r="D406" s="174" t="s">
        <v>161</v>
      </c>
      <c r="E406" s="175">
        <v>36.287999999999997</v>
      </c>
      <c r="F406" s="176"/>
      <c r="G406" s="177">
        <f>ROUND(E406*F406,2)</f>
        <v>0</v>
      </c>
      <c r="H406" s="176"/>
      <c r="I406" s="177">
        <f>ROUND(E406*H406,2)</f>
        <v>0</v>
      </c>
      <c r="J406" s="176"/>
      <c r="K406" s="177">
        <f>ROUND(E406*J406,2)</f>
        <v>0</v>
      </c>
      <c r="L406" s="177">
        <v>21</v>
      </c>
      <c r="M406" s="177">
        <f>G406*(1+L406/100)</f>
        <v>0</v>
      </c>
      <c r="N406" s="177">
        <v>0</v>
      </c>
      <c r="O406" s="177">
        <f>ROUND(E406*N406,2)</f>
        <v>0</v>
      </c>
      <c r="P406" s="177">
        <v>2.3800000000000002E-2</v>
      </c>
      <c r="Q406" s="177">
        <f>ROUND(E406*P406,2)</f>
        <v>0.86</v>
      </c>
      <c r="R406" s="177"/>
      <c r="S406" s="178" t="s">
        <v>143</v>
      </c>
      <c r="T406" s="157">
        <v>8.2000000000000003E-2</v>
      </c>
      <c r="U406" s="157">
        <f>ROUND(E406*T406,2)</f>
        <v>2.98</v>
      </c>
      <c r="V406" s="157"/>
      <c r="W406" s="157" t="s">
        <v>144</v>
      </c>
      <c r="X406" s="148"/>
      <c r="Y406" s="148"/>
      <c r="Z406" s="148"/>
      <c r="AA406" s="148"/>
      <c r="AB406" s="148"/>
      <c r="AC406" s="148"/>
      <c r="AD406" s="148"/>
      <c r="AE406" s="148"/>
      <c r="AF406" s="148" t="s">
        <v>145</v>
      </c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</row>
    <row r="407" spans="1:59" outlineLevel="1" x14ac:dyDescent="0.2">
      <c r="A407" s="155"/>
      <c r="B407" s="156"/>
      <c r="C407" s="191" t="s">
        <v>541</v>
      </c>
      <c r="D407" s="161"/>
      <c r="E407" s="162">
        <v>8.64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8"/>
      <c r="Y407" s="148"/>
      <c r="Z407" s="148"/>
      <c r="AA407" s="148"/>
      <c r="AB407" s="148"/>
      <c r="AC407" s="148"/>
      <c r="AD407" s="148"/>
      <c r="AE407" s="148"/>
      <c r="AF407" s="148" t="s">
        <v>163</v>
      </c>
      <c r="AG407" s="148">
        <v>0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</row>
    <row r="408" spans="1:59" outlineLevel="1" x14ac:dyDescent="0.2">
      <c r="A408" s="155"/>
      <c r="B408" s="156"/>
      <c r="C408" s="191" t="s">
        <v>542</v>
      </c>
      <c r="D408" s="161"/>
      <c r="E408" s="162">
        <v>13.824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 t="s">
        <v>163</v>
      </c>
      <c r="AG408" s="148">
        <v>0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</row>
    <row r="409" spans="1:59" outlineLevel="1" x14ac:dyDescent="0.2">
      <c r="A409" s="155"/>
      <c r="B409" s="156"/>
      <c r="C409" s="191" t="s">
        <v>543</v>
      </c>
      <c r="D409" s="161"/>
      <c r="E409" s="162">
        <v>13.824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 t="s">
        <v>163</v>
      </c>
      <c r="AG409" s="148">
        <v>0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</row>
    <row r="410" spans="1:59" outlineLevel="1" x14ac:dyDescent="0.2">
      <c r="A410" s="172">
        <v>95</v>
      </c>
      <c r="B410" s="173" t="s">
        <v>544</v>
      </c>
      <c r="C410" s="189" t="s">
        <v>545</v>
      </c>
      <c r="D410" s="174" t="s">
        <v>161</v>
      </c>
      <c r="E410" s="175">
        <v>13.824</v>
      </c>
      <c r="F410" s="176"/>
      <c r="G410" s="177">
        <f>ROUND(E410*F410,2)</f>
        <v>0</v>
      </c>
      <c r="H410" s="176"/>
      <c r="I410" s="177">
        <f>ROUND(E410*H410,2)</f>
        <v>0</v>
      </c>
      <c r="J410" s="176"/>
      <c r="K410" s="177">
        <f>ROUND(E410*J410,2)</f>
        <v>0</v>
      </c>
      <c r="L410" s="177">
        <v>21</v>
      </c>
      <c r="M410" s="177">
        <f>G410*(1+L410/100)</f>
        <v>0</v>
      </c>
      <c r="N410" s="177">
        <v>0</v>
      </c>
      <c r="O410" s="177">
        <f>ROUND(E410*N410,2)</f>
        <v>0</v>
      </c>
      <c r="P410" s="177">
        <v>1.057E-2</v>
      </c>
      <c r="Q410" s="177">
        <f>ROUND(E410*P410,2)</f>
        <v>0.15</v>
      </c>
      <c r="R410" s="177"/>
      <c r="S410" s="178" t="s">
        <v>143</v>
      </c>
      <c r="T410" s="157">
        <v>8.2000000000000003E-2</v>
      </c>
      <c r="U410" s="157">
        <f>ROUND(E410*T410,2)</f>
        <v>1.1299999999999999</v>
      </c>
      <c r="V410" s="157"/>
      <c r="W410" s="157" t="s">
        <v>144</v>
      </c>
      <c r="X410" s="148"/>
      <c r="Y410" s="148"/>
      <c r="Z410" s="148"/>
      <c r="AA410" s="148"/>
      <c r="AB410" s="148"/>
      <c r="AC410" s="148"/>
      <c r="AD410" s="148"/>
      <c r="AE410" s="148"/>
      <c r="AF410" s="148" t="s">
        <v>145</v>
      </c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</row>
    <row r="411" spans="1:59" outlineLevel="1" x14ac:dyDescent="0.2">
      <c r="A411" s="155"/>
      <c r="B411" s="156"/>
      <c r="C411" s="191" t="s">
        <v>546</v>
      </c>
      <c r="D411" s="161"/>
      <c r="E411" s="162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 t="s">
        <v>163</v>
      </c>
      <c r="AG411" s="148">
        <v>0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</row>
    <row r="412" spans="1:59" outlineLevel="1" x14ac:dyDescent="0.2">
      <c r="A412" s="155"/>
      <c r="B412" s="156"/>
      <c r="C412" s="191" t="s">
        <v>547</v>
      </c>
      <c r="D412" s="161"/>
      <c r="E412" s="162">
        <v>6.9119999999999999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 t="s">
        <v>163</v>
      </c>
      <c r="AG412" s="148">
        <v>0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</row>
    <row r="413" spans="1:59" outlineLevel="1" x14ac:dyDescent="0.2">
      <c r="A413" s="155"/>
      <c r="B413" s="156"/>
      <c r="C413" s="191" t="s">
        <v>548</v>
      </c>
      <c r="D413" s="161"/>
      <c r="E413" s="162">
        <v>6.9119999999999999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 t="s">
        <v>163</v>
      </c>
      <c r="AG413" s="148">
        <v>0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</row>
    <row r="414" spans="1:59" ht="22.5" outlineLevel="1" x14ac:dyDescent="0.2">
      <c r="A414" s="172">
        <v>96</v>
      </c>
      <c r="B414" s="173" t="s">
        <v>549</v>
      </c>
      <c r="C414" s="189" t="s">
        <v>550</v>
      </c>
      <c r="D414" s="174" t="s">
        <v>142</v>
      </c>
      <c r="E414" s="175">
        <v>24</v>
      </c>
      <c r="F414" s="176"/>
      <c r="G414" s="177">
        <f>ROUND(E414*F414,2)</f>
        <v>0</v>
      </c>
      <c r="H414" s="176"/>
      <c r="I414" s="177">
        <f>ROUND(E414*H414,2)</f>
        <v>0</v>
      </c>
      <c r="J414" s="176"/>
      <c r="K414" s="177">
        <f>ROUND(E414*J414,2)</f>
        <v>0</v>
      </c>
      <c r="L414" s="177">
        <v>21</v>
      </c>
      <c r="M414" s="177">
        <f>G414*(1+L414/100)</f>
        <v>0</v>
      </c>
      <c r="N414" s="177">
        <v>8.0000000000000007E-5</v>
      </c>
      <c r="O414" s="177">
        <f>ROUND(E414*N414,2)</f>
        <v>0</v>
      </c>
      <c r="P414" s="177">
        <v>2.4930000000000001E-2</v>
      </c>
      <c r="Q414" s="177">
        <f>ROUND(E414*P414,2)</f>
        <v>0.6</v>
      </c>
      <c r="R414" s="177"/>
      <c r="S414" s="178" t="s">
        <v>143</v>
      </c>
      <c r="T414" s="157">
        <v>0.26800000000000002</v>
      </c>
      <c r="U414" s="157">
        <f>ROUND(E414*T414,2)</f>
        <v>6.43</v>
      </c>
      <c r="V414" s="157"/>
      <c r="W414" s="157" t="s">
        <v>144</v>
      </c>
      <c r="X414" s="148"/>
      <c r="Y414" s="148"/>
      <c r="Z414" s="148"/>
      <c r="AA414" s="148"/>
      <c r="AB414" s="148"/>
      <c r="AC414" s="148"/>
      <c r="AD414" s="148"/>
      <c r="AE414" s="148"/>
      <c r="AF414" s="148" t="s">
        <v>145</v>
      </c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</row>
    <row r="415" spans="1:59" outlineLevel="1" x14ac:dyDescent="0.2">
      <c r="A415" s="155"/>
      <c r="B415" s="156"/>
      <c r="C415" s="191" t="s">
        <v>546</v>
      </c>
      <c r="D415" s="161"/>
      <c r="E415" s="162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 t="s">
        <v>163</v>
      </c>
      <c r="AG415" s="148">
        <v>0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</row>
    <row r="416" spans="1:59" outlineLevel="1" x14ac:dyDescent="0.2">
      <c r="A416" s="155"/>
      <c r="B416" s="156"/>
      <c r="C416" s="191" t="s">
        <v>551</v>
      </c>
      <c r="D416" s="161"/>
      <c r="E416" s="162">
        <v>12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 t="s">
        <v>163</v>
      </c>
      <c r="AG416" s="148">
        <v>0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</row>
    <row r="417" spans="1:59" outlineLevel="1" x14ac:dyDescent="0.2">
      <c r="A417" s="155"/>
      <c r="B417" s="156"/>
      <c r="C417" s="191" t="s">
        <v>552</v>
      </c>
      <c r="D417" s="161"/>
      <c r="E417" s="162">
        <v>12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 t="s">
        <v>163</v>
      </c>
      <c r="AG417" s="148">
        <v>0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</row>
    <row r="418" spans="1:59" x14ac:dyDescent="0.2">
      <c r="A418" s="166" t="s">
        <v>138</v>
      </c>
      <c r="B418" s="167" t="s">
        <v>95</v>
      </c>
      <c r="C418" s="188" t="s">
        <v>96</v>
      </c>
      <c r="D418" s="168"/>
      <c r="E418" s="169"/>
      <c r="F418" s="170"/>
      <c r="G418" s="170">
        <f>SUMIF(AF419:AF430,"&lt;&gt;NOR",G419:G430)</f>
        <v>0</v>
      </c>
      <c r="H418" s="170"/>
      <c r="I418" s="170">
        <f>SUM(I419:I430)</f>
        <v>0</v>
      </c>
      <c r="J418" s="170"/>
      <c r="K418" s="170">
        <f>SUM(K419:K430)</f>
        <v>0</v>
      </c>
      <c r="L418" s="170"/>
      <c r="M418" s="170">
        <f>SUM(M419:M430)</f>
        <v>0</v>
      </c>
      <c r="N418" s="170"/>
      <c r="O418" s="170">
        <f>SUM(O419:O430)</f>
        <v>0.04</v>
      </c>
      <c r="P418" s="170"/>
      <c r="Q418" s="170">
        <f>SUM(Q419:Q430)</f>
        <v>38.130000000000003</v>
      </c>
      <c r="R418" s="170"/>
      <c r="S418" s="171"/>
      <c r="T418" s="165"/>
      <c r="U418" s="165">
        <f>SUM(U419:U430)</f>
        <v>1258.01</v>
      </c>
      <c r="V418" s="165"/>
      <c r="W418" s="165"/>
      <c r="AF418" t="s">
        <v>139</v>
      </c>
    </row>
    <row r="419" spans="1:59" outlineLevel="1" x14ac:dyDescent="0.2">
      <c r="A419" s="172">
        <v>97</v>
      </c>
      <c r="B419" s="173" t="s">
        <v>553</v>
      </c>
      <c r="C419" s="189" t="s">
        <v>554</v>
      </c>
      <c r="D419" s="174" t="s">
        <v>161</v>
      </c>
      <c r="E419" s="175">
        <v>359.00940000000003</v>
      </c>
      <c r="F419" s="176"/>
      <c r="G419" s="177">
        <f>ROUND(E419*F419,2)</f>
        <v>0</v>
      </c>
      <c r="H419" s="176"/>
      <c r="I419" s="177">
        <f>ROUND(E419*H419,2)</f>
        <v>0</v>
      </c>
      <c r="J419" s="176"/>
      <c r="K419" s="177">
        <f>ROUND(E419*J419,2)</f>
        <v>0</v>
      </c>
      <c r="L419" s="177">
        <v>21</v>
      </c>
      <c r="M419" s="177">
        <f>G419*(1+L419/100)</f>
        <v>0</v>
      </c>
      <c r="N419" s="177">
        <v>0</v>
      </c>
      <c r="O419" s="177">
        <f>ROUND(E419*N419,2)</f>
        <v>0</v>
      </c>
      <c r="P419" s="177">
        <v>1.4999999999999999E-2</v>
      </c>
      <c r="Q419" s="177">
        <f>ROUND(E419*P419,2)</f>
        <v>5.39</v>
      </c>
      <c r="R419" s="177"/>
      <c r="S419" s="178" t="s">
        <v>143</v>
      </c>
      <c r="T419" s="157">
        <v>0.09</v>
      </c>
      <c r="U419" s="157">
        <f>ROUND(E419*T419,2)</f>
        <v>32.31</v>
      </c>
      <c r="V419" s="157"/>
      <c r="W419" s="157" t="s">
        <v>144</v>
      </c>
      <c r="X419" s="148"/>
      <c r="Y419" s="148"/>
      <c r="Z419" s="148"/>
      <c r="AA419" s="148"/>
      <c r="AB419" s="148"/>
      <c r="AC419" s="148"/>
      <c r="AD419" s="148"/>
      <c r="AE419" s="148"/>
      <c r="AF419" s="148" t="s">
        <v>145</v>
      </c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</row>
    <row r="420" spans="1:59" outlineLevel="1" x14ac:dyDescent="0.2">
      <c r="A420" s="155"/>
      <c r="B420" s="156"/>
      <c r="C420" s="191" t="s">
        <v>555</v>
      </c>
      <c r="D420" s="161"/>
      <c r="E420" s="162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48"/>
      <c r="Y420" s="148"/>
      <c r="Z420" s="148"/>
      <c r="AA420" s="148"/>
      <c r="AB420" s="148"/>
      <c r="AC420" s="148"/>
      <c r="AD420" s="148"/>
      <c r="AE420" s="148"/>
      <c r="AF420" s="148" t="s">
        <v>163</v>
      </c>
      <c r="AG420" s="148">
        <v>0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</row>
    <row r="421" spans="1:59" outlineLevel="1" x14ac:dyDescent="0.2">
      <c r="A421" s="155"/>
      <c r="B421" s="156"/>
      <c r="C421" s="191" t="s">
        <v>474</v>
      </c>
      <c r="D421" s="161"/>
      <c r="E421" s="162">
        <v>359.00940000000003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 t="s">
        <v>163</v>
      </c>
      <c r="AG421" s="148">
        <v>0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</row>
    <row r="422" spans="1:59" outlineLevel="1" x14ac:dyDescent="0.2">
      <c r="A422" s="172">
        <v>98</v>
      </c>
      <c r="B422" s="173" t="s">
        <v>556</v>
      </c>
      <c r="C422" s="189" t="s">
        <v>557</v>
      </c>
      <c r="D422" s="174" t="s">
        <v>161</v>
      </c>
      <c r="E422" s="175">
        <v>259.12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7">
        <v>1.6000000000000001E-4</v>
      </c>
      <c r="O422" s="177">
        <f>ROUND(E422*N422,2)</f>
        <v>0.04</v>
      </c>
      <c r="P422" s="177">
        <v>6.4000000000000001E-2</v>
      </c>
      <c r="Q422" s="177">
        <f>ROUND(E422*P422,2)</f>
        <v>16.579999999999998</v>
      </c>
      <c r="R422" s="177"/>
      <c r="S422" s="178" t="s">
        <v>143</v>
      </c>
      <c r="T422" s="157">
        <v>0.26600000000000001</v>
      </c>
      <c r="U422" s="157">
        <f>ROUND(E422*T422,2)</f>
        <v>68.930000000000007</v>
      </c>
      <c r="V422" s="157"/>
      <c r="W422" s="157" t="s">
        <v>144</v>
      </c>
      <c r="X422" s="148"/>
      <c r="Y422" s="148"/>
      <c r="Z422" s="148"/>
      <c r="AA422" s="148"/>
      <c r="AB422" s="148"/>
      <c r="AC422" s="148"/>
      <c r="AD422" s="148"/>
      <c r="AE422" s="148"/>
      <c r="AF422" s="148" t="s">
        <v>145</v>
      </c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</row>
    <row r="423" spans="1:59" outlineLevel="1" x14ac:dyDescent="0.2">
      <c r="A423" s="155"/>
      <c r="B423" s="156"/>
      <c r="C423" s="253" t="s">
        <v>558</v>
      </c>
      <c r="D423" s="254"/>
      <c r="E423" s="254"/>
      <c r="F423" s="254"/>
      <c r="G423" s="254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 t="s">
        <v>147</v>
      </c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</row>
    <row r="424" spans="1:59" outlineLevel="1" x14ac:dyDescent="0.2">
      <c r="A424" s="155"/>
      <c r="B424" s="156"/>
      <c r="C424" s="191" t="s">
        <v>323</v>
      </c>
      <c r="D424" s="161"/>
      <c r="E424" s="162">
        <v>259.12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 t="s">
        <v>163</v>
      </c>
      <c r="AG424" s="148">
        <v>0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</row>
    <row r="425" spans="1:59" outlineLevel="1" x14ac:dyDescent="0.2">
      <c r="A425" s="172">
        <v>99</v>
      </c>
      <c r="B425" s="173" t="s">
        <v>559</v>
      </c>
      <c r="C425" s="189" t="s">
        <v>560</v>
      </c>
      <c r="D425" s="174" t="s">
        <v>161</v>
      </c>
      <c r="E425" s="175">
        <v>359.00940000000003</v>
      </c>
      <c r="F425" s="176"/>
      <c r="G425" s="177">
        <f>ROUND(E425*F425,2)</f>
        <v>0</v>
      </c>
      <c r="H425" s="176"/>
      <c r="I425" s="177">
        <f>ROUND(E425*H425,2)</f>
        <v>0</v>
      </c>
      <c r="J425" s="176"/>
      <c r="K425" s="177">
        <f>ROUND(E425*J425,2)</f>
        <v>0</v>
      </c>
      <c r="L425" s="177">
        <v>21</v>
      </c>
      <c r="M425" s="177">
        <f>G425*(1+L425/100)</f>
        <v>0</v>
      </c>
      <c r="N425" s="177">
        <v>0</v>
      </c>
      <c r="O425" s="177">
        <f>ROUND(E425*N425,2)</f>
        <v>0</v>
      </c>
      <c r="P425" s="177">
        <v>3.9239999999999997E-2</v>
      </c>
      <c r="Q425" s="177">
        <f>ROUND(E425*P425,2)</f>
        <v>14.09</v>
      </c>
      <c r="R425" s="177"/>
      <c r="S425" s="178" t="s">
        <v>561</v>
      </c>
      <c r="T425" s="157">
        <v>3.17448</v>
      </c>
      <c r="U425" s="157">
        <f>ROUND(E425*T425,2)</f>
        <v>1139.67</v>
      </c>
      <c r="V425" s="157"/>
      <c r="W425" s="157" t="s">
        <v>144</v>
      </c>
      <c r="X425" s="148"/>
      <c r="Y425" s="148"/>
      <c r="Z425" s="148"/>
      <c r="AA425" s="148"/>
      <c r="AB425" s="148"/>
      <c r="AC425" s="148"/>
      <c r="AD425" s="148"/>
      <c r="AE425" s="148"/>
      <c r="AF425" s="148" t="s">
        <v>145</v>
      </c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</row>
    <row r="426" spans="1:59" outlineLevel="1" x14ac:dyDescent="0.2">
      <c r="A426" s="155"/>
      <c r="B426" s="156"/>
      <c r="C426" s="253" t="s">
        <v>562</v>
      </c>
      <c r="D426" s="254"/>
      <c r="E426" s="254"/>
      <c r="F426" s="254"/>
      <c r="G426" s="254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 t="s">
        <v>147</v>
      </c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</row>
    <row r="427" spans="1:59" outlineLevel="1" x14ac:dyDescent="0.2">
      <c r="A427" s="155"/>
      <c r="B427" s="156"/>
      <c r="C427" s="191" t="s">
        <v>555</v>
      </c>
      <c r="D427" s="161"/>
      <c r="E427" s="162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 t="s">
        <v>163</v>
      </c>
      <c r="AG427" s="148">
        <v>0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</row>
    <row r="428" spans="1:59" outlineLevel="1" x14ac:dyDescent="0.2">
      <c r="A428" s="155"/>
      <c r="B428" s="156"/>
      <c r="C428" s="191" t="s">
        <v>474</v>
      </c>
      <c r="D428" s="161"/>
      <c r="E428" s="162">
        <v>359.00940000000003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8"/>
      <c r="Y428" s="148"/>
      <c r="Z428" s="148"/>
      <c r="AA428" s="148"/>
      <c r="AB428" s="148"/>
      <c r="AC428" s="148"/>
      <c r="AD428" s="148"/>
      <c r="AE428" s="148"/>
      <c r="AF428" s="148" t="s">
        <v>163</v>
      </c>
      <c r="AG428" s="148">
        <v>0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</row>
    <row r="429" spans="1:59" outlineLevel="1" x14ac:dyDescent="0.2">
      <c r="A429" s="172">
        <v>100</v>
      </c>
      <c r="B429" s="173" t="s">
        <v>563</v>
      </c>
      <c r="C429" s="189" t="s">
        <v>564</v>
      </c>
      <c r="D429" s="174" t="s">
        <v>161</v>
      </c>
      <c r="E429" s="175">
        <v>259.12</v>
      </c>
      <c r="F429" s="176"/>
      <c r="G429" s="177">
        <f>ROUND(E429*F429,2)</f>
        <v>0</v>
      </c>
      <c r="H429" s="176"/>
      <c r="I429" s="177">
        <f>ROUND(E429*H429,2)</f>
        <v>0</v>
      </c>
      <c r="J429" s="176"/>
      <c r="K429" s="177">
        <f>ROUND(E429*J429,2)</f>
        <v>0</v>
      </c>
      <c r="L429" s="177">
        <v>21</v>
      </c>
      <c r="M429" s="177">
        <f>G429*(1+L429/100)</f>
        <v>0</v>
      </c>
      <c r="N429" s="177">
        <v>0</v>
      </c>
      <c r="O429" s="177">
        <f>ROUND(E429*N429,2)</f>
        <v>0</v>
      </c>
      <c r="P429" s="177">
        <v>8.0000000000000002E-3</v>
      </c>
      <c r="Q429" s="177">
        <f>ROUND(E429*P429,2)</f>
        <v>2.0699999999999998</v>
      </c>
      <c r="R429" s="177"/>
      <c r="S429" s="178" t="s">
        <v>143</v>
      </c>
      <c r="T429" s="157">
        <v>6.6000000000000003E-2</v>
      </c>
      <c r="U429" s="157">
        <f>ROUND(E429*T429,2)</f>
        <v>17.100000000000001</v>
      </c>
      <c r="V429" s="157"/>
      <c r="W429" s="157" t="s">
        <v>144</v>
      </c>
      <c r="X429" s="148"/>
      <c r="Y429" s="148"/>
      <c r="Z429" s="148"/>
      <c r="AA429" s="148"/>
      <c r="AB429" s="148"/>
      <c r="AC429" s="148"/>
      <c r="AD429" s="148"/>
      <c r="AE429" s="148"/>
      <c r="AF429" s="148" t="s">
        <v>145</v>
      </c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</row>
    <row r="430" spans="1:59" outlineLevel="1" x14ac:dyDescent="0.2">
      <c r="A430" s="155"/>
      <c r="B430" s="156"/>
      <c r="C430" s="191" t="s">
        <v>323</v>
      </c>
      <c r="D430" s="161"/>
      <c r="E430" s="162">
        <v>259.12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 t="s">
        <v>163</v>
      </c>
      <c r="AG430" s="148">
        <v>0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</row>
    <row r="431" spans="1:59" x14ac:dyDescent="0.2">
      <c r="A431" s="166" t="s">
        <v>138</v>
      </c>
      <c r="B431" s="167" t="s">
        <v>97</v>
      </c>
      <c r="C431" s="188" t="s">
        <v>98</v>
      </c>
      <c r="D431" s="168"/>
      <c r="E431" s="169"/>
      <c r="F431" s="170"/>
      <c r="G431" s="170">
        <f>SUMIF(AF432:AF451,"&lt;&gt;NOR",G432:G451)</f>
        <v>0</v>
      </c>
      <c r="H431" s="170"/>
      <c r="I431" s="170">
        <f>SUM(I432:I451)</f>
        <v>0</v>
      </c>
      <c r="J431" s="170"/>
      <c r="K431" s="170">
        <f>SUM(K432:K451)</f>
        <v>0</v>
      </c>
      <c r="L431" s="170"/>
      <c r="M431" s="170">
        <f>SUM(M432:M451)</f>
        <v>0</v>
      </c>
      <c r="N431" s="170"/>
      <c r="O431" s="170">
        <f>SUM(O432:O451)</f>
        <v>0</v>
      </c>
      <c r="P431" s="170"/>
      <c r="Q431" s="170">
        <f>SUM(Q432:Q451)</f>
        <v>3.29</v>
      </c>
      <c r="R431" s="170"/>
      <c r="S431" s="171"/>
      <c r="T431" s="165"/>
      <c r="U431" s="165">
        <f>SUM(U432:U451)</f>
        <v>52.3</v>
      </c>
      <c r="V431" s="165"/>
      <c r="W431" s="165"/>
      <c r="AF431" t="s">
        <v>139</v>
      </c>
    </row>
    <row r="432" spans="1:59" outlineLevel="1" x14ac:dyDescent="0.2">
      <c r="A432" s="172">
        <v>101</v>
      </c>
      <c r="B432" s="173" t="s">
        <v>565</v>
      </c>
      <c r="C432" s="189" t="s">
        <v>566</v>
      </c>
      <c r="D432" s="174" t="s">
        <v>161</v>
      </c>
      <c r="E432" s="175">
        <v>359.00940000000003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21</v>
      </c>
      <c r="M432" s="177">
        <f>G432*(1+L432/100)</f>
        <v>0</v>
      </c>
      <c r="N432" s="177">
        <v>0</v>
      </c>
      <c r="O432" s="177">
        <f>ROUND(E432*N432,2)</f>
        <v>0</v>
      </c>
      <c r="P432" s="177">
        <v>7.3200000000000001E-3</v>
      </c>
      <c r="Q432" s="177">
        <f>ROUND(E432*P432,2)</f>
        <v>2.63</v>
      </c>
      <c r="R432" s="177"/>
      <c r="S432" s="178" t="s">
        <v>143</v>
      </c>
      <c r="T432" s="157">
        <v>9.1999999999999998E-2</v>
      </c>
      <c r="U432" s="157">
        <f>ROUND(E432*T432,2)</f>
        <v>33.03</v>
      </c>
      <c r="V432" s="157"/>
      <c r="W432" s="157" t="s">
        <v>144</v>
      </c>
      <c r="X432" s="148"/>
      <c r="Y432" s="148"/>
      <c r="Z432" s="148"/>
      <c r="AA432" s="148"/>
      <c r="AB432" s="148"/>
      <c r="AC432" s="148"/>
      <c r="AD432" s="148"/>
      <c r="AE432" s="148"/>
      <c r="AF432" s="148" t="s">
        <v>145</v>
      </c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</row>
    <row r="433" spans="1:59" outlineLevel="1" x14ac:dyDescent="0.2">
      <c r="A433" s="155"/>
      <c r="B433" s="156"/>
      <c r="C433" s="191" t="s">
        <v>474</v>
      </c>
      <c r="D433" s="161"/>
      <c r="E433" s="162">
        <v>359.00940000000003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 t="s">
        <v>163</v>
      </c>
      <c r="AG433" s="148">
        <v>0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</row>
    <row r="434" spans="1:59" outlineLevel="1" x14ac:dyDescent="0.2">
      <c r="A434" s="172">
        <v>102</v>
      </c>
      <c r="B434" s="173" t="s">
        <v>567</v>
      </c>
      <c r="C434" s="189" t="s">
        <v>568</v>
      </c>
      <c r="D434" s="174" t="s">
        <v>168</v>
      </c>
      <c r="E434" s="175">
        <v>62.22</v>
      </c>
      <c r="F434" s="176"/>
      <c r="G434" s="177">
        <f>ROUND(E434*F434,2)</f>
        <v>0</v>
      </c>
      <c r="H434" s="176"/>
      <c r="I434" s="177">
        <f>ROUND(E434*H434,2)</f>
        <v>0</v>
      </c>
      <c r="J434" s="176"/>
      <c r="K434" s="177">
        <f>ROUND(E434*J434,2)</f>
        <v>0</v>
      </c>
      <c r="L434" s="177">
        <v>21</v>
      </c>
      <c r="M434" s="177">
        <f>G434*(1+L434/100)</f>
        <v>0</v>
      </c>
      <c r="N434" s="177">
        <v>0</v>
      </c>
      <c r="O434" s="177">
        <f>ROUND(E434*N434,2)</f>
        <v>0</v>
      </c>
      <c r="P434" s="177">
        <v>2.6900000000000001E-3</v>
      </c>
      <c r="Q434" s="177">
        <f>ROUND(E434*P434,2)</f>
        <v>0.17</v>
      </c>
      <c r="R434" s="177"/>
      <c r="S434" s="178" t="s">
        <v>143</v>
      </c>
      <c r="T434" s="157">
        <v>6.9000000000000006E-2</v>
      </c>
      <c r="U434" s="157">
        <f>ROUND(E434*T434,2)</f>
        <v>4.29</v>
      </c>
      <c r="V434" s="157"/>
      <c r="W434" s="157" t="s">
        <v>144</v>
      </c>
      <c r="X434" s="148"/>
      <c r="Y434" s="148"/>
      <c r="Z434" s="148"/>
      <c r="AA434" s="148"/>
      <c r="AB434" s="148"/>
      <c r="AC434" s="148"/>
      <c r="AD434" s="148"/>
      <c r="AE434" s="148"/>
      <c r="AF434" s="148" t="s">
        <v>145</v>
      </c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</row>
    <row r="435" spans="1:59" outlineLevel="1" x14ac:dyDescent="0.2">
      <c r="A435" s="155"/>
      <c r="B435" s="156"/>
      <c r="C435" s="191" t="s">
        <v>569</v>
      </c>
      <c r="D435" s="161"/>
      <c r="E435" s="162">
        <v>62.22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 t="s">
        <v>163</v>
      </c>
      <c r="AG435" s="148">
        <v>0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</row>
    <row r="436" spans="1:59" outlineLevel="1" x14ac:dyDescent="0.2">
      <c r="A436" s="172">
        <v>103</v>
      </c>
      <c r="B436" s="173" t="s">
        <v>570</v>
      </c>
      <c r="C436" s="189" t="s">
        <v>571</v>
      </c>
      <c r="D436" s="174" t="s">
        <v>168</v>
      </c>
      <c r="E436" s="175">
        <v>62.22</v>
      </c>
      <c r="F436" s="176"/>
      <c r="G436" s="177">
        <f>ROUND(E436*F436,2)</f>
        <v>0</v>
      </c>
      <c r="H436" s="176"/>
      <c r="I436" s="177">
        <f>ROUND(E436*H436,2)</f>
        <v>0</v>
      </c>
      <c r="J436" s="176"/>
      <c r="K436" s="177">
        <f>ROUND(E436*J436,2)</f>
        <v>0</v>
      </c>
      <c r="L436" s="177">
        <v>21</v>
      </c>
      <c r="M436" s="177">
        <f>G436*(1+L436/100)</f>
        <v>0</v>
      </c>
      <c r="N436" s="177">
        <v>0</v>
      </c>
      <c r="O436" s="177">
        <f>ROUND(E436*N436,2)</f>
        <v>0</v>
      </c>
      <c r="P436" s="177">
        <v>3.3600000000000001E-3</v>
      </c>
      <c r="Q436" s="177">
        <f>ROUND(E436*P436,2)</f>
        <v>0.21</v>
      </c>
      <c r="R436" s="177"/>
      <c r="S436" s="178" t="s">
        <v>143</v>
      </c>
      <c r="T436" s="157">
        <v>6.9000000000000006E-2</v>
      </c>
      <c r="U436" s="157">
        <f>ROUND(E436*T436,2)</f>
        <v>4.29</v>
      </c>
      <c r="V436" s="157"/>
      <c r="W436" s="157" t="s">
        <v>144</v>
      </c>
      <c r="X436" s="148"/>
      <c r="Y436" s="148"/>
      <c r="Z436" s="148"/>
      <c r="AA436" s="148"/>
      <c r="AB436" s="148"/>
      <c r="AC436" s="148"/>
      <c r="AD436" s="148"/>
      <c r="AE436" s="148"/>
      <c r="AF436" s="148" t="s">
        <v>145</v>
      </c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</row>
    <row r="437" spans="1:59" outlineLevel="1" x14ac:dyDescent="0.2">
      <c r="A437" s="155"/>
      <c r="B437" s="156"/>
      <c r="C437" s="191" t="s">
        <v>569</v>
      </c>
      <c r="D437" s="161"/>
      <c r="E437" s="162">
        <v>62.22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 t="s">
        <v>163</v>
      </c>
      <c r="AG437" s="148">
        <v>0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</row>
    <row r="438" spans="1:59" outlineLevel="1" x14ac:dyDescent="0.2">
      <c r="A438" s="172">
        <v>104</v>
      </c>
      <c r="B438" s="173" t="s">
        <v>572</v>
      </c>
      <c r="C438" s="189" t="s">
        <v>573</v>
      </c>
      <c r="D438" s="174" t="s">
        <v>168</v>
      </c>
      <c r="E438" s="175">
        <v>23.08</v>
      </c>
      <c r="F438" s="176"/>
      <c r="G438" s="177">
        <f>ROUND(E438*F438,2)</f>
        <v>0</v>
      </c>
      <c r="H438" s="176"/>
      <c r="I438" s="177">
        <f>ROUND(E438*H438,2)</f>
        <v>0</v>
      </c>
      <c r="J438" s="176"/>
      <c r="K438" s="177">
        <f>ROUND(E438*J438,2)</f>
        <v>0</v>
      </c>
      <c r="L438" s="177">
        <v>21</v>
      </c>
      <c r="M438" s="177">
        <f>G438*(1+L438/100)</f>
        <v>0</v>
      </c>
      <c r="N438" s="177">
        <v>0</v>
      </c>
      <c r="O438" s="177">
        <f>ROUND(E438*N438,2)</f>
        <v>0</v>
      </c>
      <c r="P438" s="177">
        <v>1.92E-3</v>
      </c>
      <c r="Q438" s="177">
        <f>ROUND(E438*P438,2)</f>
        <v>0.04</v>
      </c>
      <c r="R438" s="177"/>
      <c r="S438" s="178" t="s">
        <v>143</v>
      </c>
      <c r="T438" s="157">
        <v>5.7500000000000002E-2</v>
      </c>
      <c r="U438" s="157">
        <f>ROUND(E438*T438,2)</f>
        <v>1.33</v>
      </c>
      <c r="V438" s="157"/>
      <c r="W438" s="157" t="s">
        <v>144</v>
      </c>
      <c r="X438" s="148"/>
      <c r="Y438" s="148"/>
      <c r="Z438" s="148"/>
      <c r="AA438" s="148"/>
      <c r="AB438" s="148"/>
      <c r="AC438" s="148"/>
      <c r="AD438" s="148"/>
      <c r="AE438" s="148"/>
      <c r="AF438" s="148" t="s">
        <v>145</v>
      </c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</row>
    <row r="439" spans="1:59" outlineLevel="1" x14ac:dyDescent="0.2">
      <c r="A439" s="155"/>
      <c r="B439" s="156"/>
      <c r="C439" s="191" t="s">
        <v>574</v>
      </c>
      <c r="D439" s="161"/>
      <c r="E439" s="162">
        <v>23.08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 t="s">
        <v>163</v>
      </c>
      <c r="AG439" s="148">
        <v>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</row>
    <row r="440" spans="1:59" outlineLevel="1" x14ac:dyDescent="0.2">
      <c r="A440" s="172">
        <v>105</v>
      </c>
      <c r="B440" s="173" t="s">
        <v>575</v>
      </c>
      <c r="C440" s="189" t="s">
        <v>576</v>
      </c>
      <c r="D440" s="174" t="s">
        <v>168</v>
      </c>
      <c r="E440" s="175">
        <v>31.11</v>
      </c>
      <c r="F440" s="176"/>
      <c r="G440" s="177">
        <f>ROUND(E440*F440,2)</f>
        <v>0</v>
      </c>
      <c r="H440" s="176"/>
      <c r="I440" s="177">
        <f>ROUND(E440*H440,2)</f>
        <v>0</v>
      </c>
      <c r="J440" s="176"/>
      <c r="K440" s="177">
        <f>ROUND(E440*J440,2)</f>
        <v>0</v>
      </c>
      <c r="L440" s="177">
        <v>21</v>
      </c>
      <c r="M440" s="177">
        <f>G440*(1+L440/100)</f>
        <v>0</v>
      </c>
      <c r="N440" s="177">
        <v>0</v>
      </c>
      <c r="O440" s="177">
        <f>ROUND(E440*N440,2)</f>
        <v>0</v>
      </c>
      <c r="P440" s="177">
        <v>1.97E-3</v>
      </c>
      <c r="Q440" s="177">
        <f>ROUND(E440*P440,2)</f>
        <v>0.06</v>
      </c>
      <c r="R440" s="177"/>
      <c r="S440" s="178" t="s">
        <v>143</v>
      </c>
      <c r="T440" s="157">
        <v>4.5999999999999999E-2</v>
      </c>
      <c r="U440" s="157">
        <f>ROUND(E440*T440,2)</f>
        <v>1.43</v>
      </c>
      <c r="V440" s="157"/>
      <c r="W440" s="157" t="s">
        <v>144</v>
      </c>
      <c r="X440" s="148"/>
      <c r="Y440" s="148"/>
      <c r="Z440" s="148"/>
      <c r="AA440" s="148"/>
      <c r="AB440" s="148"/>
      <c r="AC440" s="148"/>
      <c r="AD440" s="148"/>
      <c r="AE440" s="148"/>
      <c r="AF440" s="148" t="s">
        <v>145</v>
      </c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</row>
    <row r="441" spans="1:59" outlineLevel="1" x14ac:dyDescent="0.2">
      <c r="A441" s="155"/>
      <c r="B441" s="156"/>
      <c r="C441" s="191" t="s">
        <v>577</v>
      </c>
      <c r="D441" s="161"/>
      <c r="E441" s="162">
        <v>31.11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 t="s">
        <v>163</v>
      </c>
      <c r="AG441" s="148">
        <v>0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</row>
    <row r="442" spans="1:59" ht="22.5" outlineLevel="1" x14ac:dyDescent="0.2">
      <c r="A442" s="172">
        <v>106</v>
      </c>
      <c r="B442" s="173" t="s">
        <v>578</v>
      </c>
      <c r="C442" s="189" t="s">
        <v>579</v>
      </c>
      <c r="D442" s="174" t="s">
        <v>168</v>
      </c>
      <c r="E442" s="175">
        <v>60.6</v>
      </c>
      <c r="F442" s="176"/>
      <c r="G442" s="177">
        <f>ROUND(E442*F442,2)</f>
        <v>0</v>
      </c>
      <c r="H442" s="176"/>
      <c r="I442" s="177">
        <f>ROUND(E442*H442,2)</f>
        <v>0</v>
      </c>
      <c r="J442" s="176"/>
      <c r="K442" s="177">
        <f>ROUND(E442*J442,2)</f>
        <v>0</v>
      </c>
      <c r="L442" s="177">
        <v>21</v>
      </c>
      <c r="M442" s="177">
        <f>G442*(1+L442/100)</f>
        <v>0</v>
      </c>
      <c r="N442" s="177">
        <v>0</v>
      </c>
      <c r="O442" s="177">
        <f>ROUND(E442*N442,2)</f>
        <v>0</v>
      </c>
      <c r="P442" s="177">
        <v>1.3500000000000001E-3</v>
      </c>
      <c r="Q442" s="177">
        <f>ROUND(E442*P442,2)</f>
        <v>0.08</v>
      </c>
      <c r="R442" s="177"/>
      <c r="S442" s="178" t="s">
        <v>143</v>
      </c>
      <c r="T442" s="157">
        <v>9.1999999999999998E-2</v>
      </c>
      <c r="U442" s="157">
        <f>ROUND(E442*T442,2)</f>
        <v>5.58</v>
      </c>
      <c r="V442" s="157"/>
      <c r="W442" s="157" t="s">
        <v>144</v>
      </c>
      <c r="X442" s="148"/>
      <c r="Y442" s="148"/>
      <c r="Z442" s="148"/>
      <c r="AA442" s="148"/>
      <c r="AB442" s="148"/>
      <c r="AC442" s="148"/>
      <c r="AD442" s="148"/>
      <c r="AE442" s="148"/>
      <c r="AF442" s="148" t="s">
        <v>145</v>
      </c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</row>
    <row r="443" spans="1:59" outlineLevel="1" x14ac:dyDescent="0.2">
      <c r="A443" s="155"/>
      <c r="B443" s="156"/>
      <c r="C443" s="191" t="s">
        <v>580</v>
      </c>
      <c r="D443" s="161"/>
      <c r="E443" s="162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 t="s">
        <v>163</v>
      </c>
      <c r="AG443" s="148">
        <v>0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</row>
    <row r="444" spans="1:59" outlineLevel="1" x14ac:dyDescent="0.2">
      <c r="A444" s="155"/>
      <c r="B444" s="156"/>
      <c r="C444" s="191" t="s">
        <v>581</v>
      </c>
      <c r="D444" s="161"/>
      <c r="E444" s="162">
        <v>36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 t="s">
        <v>163</v>
      </c>
      <c r="AG444" s="148">
        <v>0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</row>
    <row r="445" spans="1:59" outlineLevel="1" x14ac:dyDescent="0.2">
      <c r="A445" s="155"/>
      <c r="B445" s="156"/>
      <c r="C445" s="191" t="s">
        <v>582</v>
      </c>
      <c r="D445" s="161"/>
      <c r="E445" s="162">
        <v>14.4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48"/>
      <c r="Y445" s="148"/>
      <c r="Z445" s="148"/>
      <c r="AA445" s="148"/>
      <c r="AB445" s="148"/>
      <c r="AC445" s="148"/>
      <c r="AD445" s="148"/>
      <c r="AE445" s="148"/>
      <c r="AF445" s="148" t="s">
        <v>163</v>
      </c>
      <c r="AG445" s="148">
        <v>0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</row>
    <row r="446" spans="1:59" outlineLevel="1" x14ac:dyDescent="0.2">
      <c r="A446" s="155"/>
      <c r="B446" s="156"/>
      <c r="C446" s="191" t="s">
        <v>182</v>
      </c>
      <c r="D446" s="161"/>
      <c r="E446" s="162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 t="s">
        <v>163</v>
      </c>
      <c r="AG446" s="148">
        <v>0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</row>
    <row r="447" spans="1:59" outlineLevel="1" x14ac:dyDescent="0.2">
      <c r="A447" s="155"/>
      <c r="B447" s="156"/>
      <c r="C447" s="191" t="s">
        <v>583</v>
      </c>
      <c r="D447" s="161"/>
      <c r="E447" s="162">
        <v>9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 t="s">
        <v>163</v>
      </c>
      <c r="AG447" s="148">
        <v>0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</row>
    <row r="448" spans="1:59" outlineLevel="1" x14ac:dyDescent="0.2">
      <c r="A448" s="155"/>
      <c r="B448" s="156"/>
      <c r="C448" s="191" t="s">
        <v>584</v>
      </c>
      <c r="D448" s="161"/>
      <c r="E448" s="162">
        <v>1.2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 t="s">
        <v>163</v>
      </c>
      <c r="AG448" s="148">
        <v>0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</row>
    <row r="449" spans="1:59" outlineLevel="1" x14ac:dyDescent="0.2">
      <c r="A449" s="172">
        <v>107</v>
      </c>
      <c r="B449" s="173" t="s">
        <v>585</v>
      </c>
      <c r="C449" s="189" t="s">
        <v>586</v>
      </c>
      <c r="D449" s="174" t="s">
        <v>168</v>
      </c>
      <c r="E449" s="175">
        <v>34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21</v>
      </c>
      <c r="M449" s="177">
        <f>G449*(1+L449/100)</f>
        <v>0</v>
      </c>
      <c r="N449" s="177">
        <v>0</v>
      </c>
      <c r="O449" s="177">
        <f>ROUND(E449*N449,2)</f>
        <v>0</v>
      </c>
      <c r="P449" s="177">
        <v>2.8500000000000001E-3</v>
      </c>
      <c r="Q449" s="177">
        <f>ROUND(E449*P449,2)</f>
        <v>0.1</v>
      </c>
      <c r="R449" s="177"/>
      <c r="S449" s="178" t="s">
        <v>143</v>
      </c>
      <c r="T449" s="157">
        <v>6.9000000000000006E-2</v>
      </c>
      <c r="U449" s="157">
        <f>ROUND(E449*T449,2)</f>
        <v>2.35</v>
      </c>
      <c r="V449" s="157"/>
      <c r="W449" s="157" t="s">
        <v>144</v>
      </c>
      <c r="X449" s="148"/>
      <c r="Y449" s="148"/>
      <c r="Z449" s="148"/>
      <c r="AA449" s="148"/>
      <c r="AB449" s="148"/>
      <c r="AC449" s="148"/>
      <c r="AD449" s="148"/>
      <c r="AE449" s="148"/>
      <c r="AF449" s="148" t="s">
        <v>145</v>
      </c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</row>
    <row r="450" spans="1:59" outlineLevel="1" x14ac:dyDescent="0.2">
      <c r="A450" s="155"/>
      <c r="B450" s="156"/>
      <c r="C450" s="191" t="s">
        <v>587</v>
      </c>
      <c r="D450" s="161"/>
      <c r="E450" s="162">
        <v>19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 t="s">
        <v>163</v>
      </c>
      <c r="AG450" s="148">
        <v>0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</row>
    <row r="451" spans="1:59" outlineLevel="1" x14ac:dyDescent="0.2">
      <c r="A451" s="155"/>
      <c r="B451" s="156"/>
      <c r="C451" s="191" t="s">
        <v>588</v>
      </c>
      <c r="D451" s="161"/>
      <c r="E451" s="162">
        <v>15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8"/>
      <c r="Y451" s="148"/>
      <c r="Z451" s="148"/>
      <c r="AA451" s="148"/>
      <c r="AB451" s="148"/>
      <c r="AC451" s="148"/>
      <c r="AD451" s="148"/>
      <c r="AE451" s="148"/>
      <c r="AF451" s="148" t="s">
        <v>163</v>
      </c>
      <c r="AG451" s="148">
        <v>0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</row>
    <row r="452" spans="1:59" x14ac:dyDescent="0.2">
      <c r="A452" s="166" t="s">
        <v>138</v>
      </c>
      <c r="B452" s="167" t="s">
        <v>99</v>
      </c>
      <c r="C452" s="188" t="s">
        <v>100</v>
      </c>
      <c r="D452" s="168"/>
      <c r="E452" s="169"/>
      <c r="F452" s="170"/>
      <c r="G452" s="170">
        <f>SUMIF(AF453:AF465,"&lt;&gt;NOR",G453:G465)</f>
        <v>0</v>
      </c>
      <c r="H452" s="170"/>
      <c r="I452" s="170">
        <f>SUM(I453:I465)</f>
        <v>0</v>
      </c>
      <c r="J452" s="170"/>
      <c r="K452" s="170">
        <f>SUM(K453:K465)</f>
        <v>0</v>
      </c>
      <c r="L452" s="170"/>
      <c r="M452" s="170">
        <f>SUM(M453:M465)</f>
        <v>0</v>
      </c>
      <c r="N452" s="170"/>
      <c r="O452" s="170">
        <f>SUM(O453:O465)</f>
        <v>0</v>
      </c>
      <c r="P452" s="170"/>
      <c r="Q452" s="170">
        <f>SUM(Q453:Q465)</f>
        <v>2.6</v>
      </c>
      <c r="R452" s="170"/>
      <c r="S452" s="171"/>
      <c r="T452" s="165"/>
      <c r="U452" s="165">
        <f>SUM(U453:U465)</f>
        <v>43.03</v>
      </c>
      <c r="V452" s="165"/>
      <c r="W452" s="165"/>
      <c r="AF452" t="s">
        <v>139</v>
      </c>
    </row>
    <row r="453" spans="1:59" outlineLevel="1" x14ac:dyDescent="0.2">
      <c r="A453" s="172">
        <v>108</v>
      </c>
      <c r="B453" s="173" t="s">
        <v>589</v>
      </c>
      <c r="C453" s="189" t="s">
        <v>590</v>
      </c>
      <c r="D453" s="174" t="s">
        <v>161</v>
      </c>
      <c r="E453" s="175">
        <v>72.56</v>
      </c>
      <c r="F453" s="176"/>
      <c r="G453" s="177">
        <f>ROUND(E453*F453,2)</f>
        <v>0</v>
      </c>
      <c r="H453" s="176"/>
      <c r="I453" s="177">
        <f>ROUND(E453*H453,2)</f>
        <v>0</v>
      </c>
      <c r="J453" s="176"/>
      <c r="K453" s="177">
        <f>ROUND(E453*J453,2)</f>
        <v>0</v>
      </c>
      <c r="L453" s="177">
        <v>21</v>
      </c>
      <c r="M453" s="177">
        <f>G453*(1+L453/100)</f>
        <v>0</v>
      </c>
      <c r="N453" s="177">
        <v>0</v>
      </c>
      <c r="O453" s="177">
        <f>ROUND(E453*N453,2)</f>
        <v>0</v>
      </c>
      <c r="P453" s="177">
        <v>1.098E-2</v>
      </c>
      <c r="Q453" s="177">
        <f>ROUND(E453*P453,2)</f>
        <v>0.8</v>
      </c>
      <c r="R453" s="177"/>
      <c r="S453" s="178" t="s">
        <v>143</v>
      </c>
      <c r="T453" s="157">
        <v>0.44</v>
      </c>
      <c r="U453" s="157">
        <f>ROUND(E453*T453,2)</f>
        <v>31.93</v>
      </c>
      <c r="V453" s="157"/>
      <c r="W453" s="157" t="s">
        <v>144</v>
      </c>
      <c r="X453" s="148"/>
      <c r="Y453" s="148"/>
      <c r="Z453" s="148"/>
      <c r="AA453" s="148"/>
      <c r="AB453" s="148"/>
      <c r="AC453" s="148"/>
      <c r="AD453" s="148"/>
      <c r="AE453" s="148"/>
      <c r="AF453" s="148" t="s">
        <v>145</v>
      </c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</row>
    <row r="454" spans="1:59" outlineLevel="1" x14ac:dyDescent="0.2">
      <c r="A454" s="155"/>
      <c r="B454" s="156"/>
      <c r="C454" s="191" t="s">
        <v>591</v>
      </c>
      <c r="D454" s="161"/>
      <c r="E454" s="162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 t="s">
        <v>163</v>
      </c>
      <c r="AG454" s="148">
        <v>0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</row>
    <row r="455" spans="1:59" outlineLevel="1" x14ac:dyDescent="0.2">
      <c r="A455" s="155"/>
      <c r="B455" s="156"/>
      <c r="C455" s="191" t="s">
        <v>592</v>
      </c>
      <c r="D455" s="161"/>
      <c r="E455" s="162">
        <v>61.02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 t="s">
        <v>163</v>
      </c>
      <c r="AG455" s="148">
        <v>0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</row>
    <row r="456" spans="1:59" outlineLevel="1" x14ac:dyDescent="0.2">
      <c r="A456" s="155"/>
      <c r="B456" s="156"/>
      <c r="C456" s="191" t="s">
        <v>593</v>
      </c>
      <c r="D456" s="161"/>
      <c r="E456" s="162">
        <v>11.54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 t="s">
        <v>163</v>
      </c>
      <c r="AG456" s="148">
        <v>0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</row>
    <row r="457" spans="1:59" outlineLevel="1" x14ac:dyDescent="0.2">
      <c r="A457" s="172">
        <v>109</v>
      </c>
      <c r="B457" s="173" t="s">
        <v>563</v>
      </c>
      <c r="C457" s="189" t="s">
        <v>564</v>
      </c>
      <c r="D457" s="174" t="s">
        <v>161</v>
      </c>
      <c r="E457" s="175">
        <v>72.56</v>
      </c>
      <c r="F457" s="176"/>
      <c r="G457" s="177">
        <f>ROUND(E457*F457,2)</f>
        <v>0</v>
      </c>
      <c r="H457" s="176"/>
      <c r="I457" s="177">
        <f>ROUND(E457*H457,2)</f>
        <v>0</v>
      </c>
      <c r="J457" s="176"/>
      <c r="K457" s="177">
        <f>ROUND(E457*J457,2)</f>
        <v>0</v>
      </c>
      <c r="L457" s="177">
        <v>21</v>
      </c>
      <c r="M457" s="177">
        <f>G457*(1+L457/100)</f>
        <v>0</v>
      </c>
      <c r="N457" s="177">
        <v>0</v>
      </c>
      <c r="O457" s="177">
        <f>ROUND(E457*N457,2)</f>
        <v>0</v>
      </c>
      <c r="P457" s="177">
        <v>8.0000000000000002E-3</v>
      </c>
      <c r="Q457" s="177">
        <f>ROUND(E457*P457,2)</f>
        <v>0.57999999999999996</v>
      </c>
      <c r="R457" s="177"/>
      <c r="S457" s="178" t="s">
        <v>143</v>
      </c>
      <c r="T457" s="157">
        <v>6.6000000000000003E-2</v>
      </c>
      <c r="U457" s="157">
        <f>ROUND(E457*T457,2)</f>
        <v>4.79</v>
      </c>
      <c r="V457" s="157"/>
      <c r="W457" s="157" t="s">
        <v>144</v>
      </c>
      <c r="X457" s="148"/>
      <c r="Y457" s="148"/>
      <c r="Z457" s="148"/>
      <c r="AA457" s="148"/>
      <c r="AB457" s="148"/>
      <c r="AC457" s="148"/>
      <c r="AD457" s="148"/>
      <c r="AE457" s="148"/>
      <c r="AF457" s="148" t="s">
        <v>145</v>
      </c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</row>
    <row r="458" spans="1:59" outlineLevel="1" x14ac:dyDescent="0.2">
      <c r="A458" s="155"/>
      <c r="B458" s="156"/>
      <c r="C458" s="191" t="s">
        <v>591</v>
      </c>
      <c r="D458" s="161"/>
      <c r="E458" s="162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 t="s">
        <v>163</v>
      </c>
      <c r="AG458" s="148">
        <v>0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</row>
    <row r="459" spans="1:59" outlineLevel="1" x14ac:dyDescent="0.2">
      <c r="A459" s="155"/>
      <c r="B459" s="156"/>
      <c r="C459" s="191" t="s">
        <v>592</v>
      </c>
      <c r="D459" s="161"/>
      <c r="E459" s="162">
        <v>61.02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 t="s">
        <v>163</v>
      </c>
      <c r="AG459" s="148">
        <v>0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</row>
    <row r="460" spans="1:59" outlineLevel="1" x14ac:dyDescent="0.2">
      <c r="A460" s="155"/>
      <c r="B460" s="156"/>
      <c r="C460" s="191" t="s">
        <v>593</v>
      </c>
      <c r="D460" s="161"/>
      <c r="E460" s="162">
        <v>11.54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 t="s">
        <v>163</v>
      </c>
      <c r="AG460" s="148">
        <v>0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</row>
    <row r="461" spans="1:59" outlineLevel="1" x14ac:dyDescent="0.2">
      <c r="A461" s="172">
        <v>110</v>
      </c>
      <c r="B461" s="173" t="s">
        <v>594</v>
      </c>
      <c r="C461" s="189" t="s">
        <v>595</v>
      </c>
      <c r="D461" s="174" t="s">
        <v>142</v>
      </c>
      <c r="E461" s="175">
        <v>5</v>
      </c>
      <c r="F461" s="176"/>
      <c r="G461" s="177">
        <f>ROUND(E461*F461,2)</f>
        <v>0</v>
      </c>
      <c r="H461" s="176"/>
      <c r="I461" s="177">
        <f>ROUND(E461*H461,2)</f>
        <v>0</v>
      </c>
      <c r="J461" s="176"/>
      <c r="K461" s="177">
        <f>ROUND(E461*J461,2)</f>
        <v>0</v>
      </c>
      <c r="L461" s="177">
        <v>21</v>
      </c>
      <c r="M461" s="177">
        <f>G461*(1+L461/100)</f>
        <v>0</v>
      </c>
      <c r="N461" s="177">
        <v>0</v>
      </c>
      <c r="O461" s="177">
        <f>ROUND(E461*N461,2)</f>
        <v>0</v>
      </c>
      <c r="P461" s="177">
        <v>0.17399999999999999</v>
      </c>
      <c r="Q461" s="177">
        <f>ROUND(E461*P461,2)</f>
        <v>0.87</v>
      </c>
      <c r="R461" s="177"/>
      <c r="S461" s="178" t="s">
        <v>143</v>
      </c>
      <c r="T461" s="157">
        <v>0.95</v>
      </c>
      <c r="U461" s="157">
        <f>ROUND(E461*T461,2)</f>
        <v>4.75</v>
      </c>
      <c r="V461" s="157"/>
      <c r="W461" s="157" t="s">
        <v>144</v>
      </c>
      <c r="X461" s="148"/>
      <c r="Y461" s="148"/>
      <c r="Z461" s="148"/>
      <c r="AA461" s="148"/>
      <c r="AB461" s="148"/>
      <c r="AC461" s="148"/>
      <c r="AD461" s="148"/>
      <c r="AE461" s="148"/>
      <c r="AF461" s="148" t="s">
        <v>145</v>
      </c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</row>
    <row r="462" spans="1:59" outlineLevel="1" x14ac:dyDescent="0.2">
      <c r="A462" s="155"/>
      <c r="B462" s="156"/>
      <c r="C462" s="191" t="s">
        <v>503</v>
      </c>
      <c r="D462" s="161"/>
      <c r="E462" s="162">
        <v>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 t="s">
        <v>163</v>
      </c>
      <c r="AG462" s="148">
        <v>0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</row>
    <row r="463" spans="1:59" outlineLevel="1" x14ac:dyDescent="0.2">
      <c r="A463" s="155"/>
      <c r="B463" s="156"/>
      <c r="C463" s="191" t="s">
        <v>515</v>
      </c>
      <c r="D463" s="161"/>
      <c r="E463" s="162">
        <v>2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 t="s">
        <v>163</v>
      </c>
      <c r="AG463" s="148">
        <v>0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</row>
    <row r="464" spans="1:59" outlineLevel="1" x14ac:dyDescent="0.2">
      <c r="A464" s="155"/>
      <c r="B464" s="156"/>
      <c r="C464" s="191" t="s">
        <v>516</v>
      </c>
      <c r="D464" s="161"/>
      <c r="E464" s="162">
        <v>2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 t="s">
        <v>163</v>
      </c>
      <c r="AG464" s="148">
        <v>0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</row>
    <row r="465" spans="1:59" outlineLevel="1" x14ac:dyDescent="0.2">
      <c r="A465" s="179">
        <v>111</v>
      </c>
      <c r="B465" s="180" t="s">
        <v>596</v>
      </c>
      <c r="C465" s="190" t="s">
        <v>597</v>
      </c>
      <c r="D465" s="181" t="s">
        <v>142</v>
      </c>
      <c r="E465" s="182">
        <v>4</v>
      </c>
      <c r="F465" s="183"/>
      <c r="G465" s="184">
        <f>ROUND(E465*F465,2)</f>
        <v>0</v>
      </c>
      <c r="H465" s="183"/>
      <c r="I465" s="184">
        <f>ROUND(E465*H465,2)</f>
        <v>0</v>
      </c>
      <c r="J465" s="183"/>
      <c r="K465" s="184">
        <f>ROUND(E465*J465,2)</f>
        <v>0</v>
      </c>
      <c r="L465" s="184">
        <v>21</v>
      </c>
      <c r="M465" s="184">
        <f>G465*(1+L465/100)</f>
        <v>0</v>
      </c>
      <c r="N465" s="184">
        <v>0</v>
      </c>
      <c r="O465" s="184">
        <f>ROUND(E465*N465,2)</f>
        <v>0</v>
      </c>
      <c r="P465" s="184">
        <v>8.8099999999999998E-2</v>
      </c>
      <c r="Q465" s="184">
        <f>ROUND(E465*P465,2)</f>
        <v>0.35</v>
      </c>
      <c r="R465" s="184"/>
      <c r="S465" s="185" t="s">
        <v>143</v>
      </c>
      <c r="T465" s="157">
        <v>0.39</v>
      </c>
      <c r="U465" s="157">
        <f>ROUND(E465*T465,2)</f>
        <v>1.56</v>
      </c>
      <c r="V465" s="157"/>
      <c r="W465" s="157" t="s">
        <v>144</v>
      </c>
      <c r="X465" s="148"/>
      <c r="Y465" s="148"/>
      <c r="Z465" s="148"/>
      <c r="AA465" s="148"/>
      <c r="AB465" s="148"/>
      <c r="AC465" s="148"/>
      <c r="AD465" s="148"/>
      <c r="AE465" s="148"/>
      <c r="AF465" s="148" t="s">
        <v>145</v>
      </c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</row>
    <row r="466" spans="1:59" x14ac:dyDescent="0.2">
      <c r="A466" s="166" t="s">
        <v>138</v>
      </c>
      <c r="B466" s="167" t="s">
        <v>101</v>
      </c>
      <c r="C466" s="188" t="s">
        <v>102</v>
      </c>
      <c r="D466" s="168"/>
      <c r="E466" s="169"/>
      <c r="F466" s="170"/>
      <c r="G466" s="170">
        <f>SUMIF(AF467:AF473,"&lt;&gt;NOR",G467:G473)</f>
        <v>0</v>
      </c>
      <c r="H466" s="170"/>
      <c r="I466" s="170">
        <f>SUM(I467:I473)</f>
        <v>0</v>
      </c>
      <c r="J466" s="170"/>
      <c r="K466" s="170">
        <f>SUM(K467:K473)</f>
        <v>0</v>
      </c>
      <c r="L466" s="170"/>
      <c r="M466" s="170">
        <f>SUM(M467:M473)</f>
        <v>0</v>
      </c>
      <c r="N466" s="170"/>
      <c r="O466" s="170">
        <f>SUM(O467:O473)</f>
        <v>0.04</v>
      </c>
      <c r="P466" s="170"/>
      <c r="Q466" s="170">
        <f>SUM(Q467:Q473)</f>
        <v>0.79</v>
      </c>
      <c r="R466" s="170"/>
      <c r="S466" s="171"/>
      <c r="T466" s="165"/>
      <c r="U466" s="165">
        <f>SUM(U467:U473)</f>
        <v>76.790000000000006</v>
      </c>
      <c r="V466" s="165"/>
      <c r="W466" s="165"/>
      <c r="AF466" t="s">
        <v>139</v>
      </c>
    </row>
    <row r="467" spans="1:59" outlineLevel="1" x14ac:dyDescent="0.2">
      <c r="A467" s="172">
        <v>112</v>
      </c>
      <c r="B467" s="173" t="s">
        <v>598</v>
      </c>
      <c r="C467" s="189" t="s">
        <v>599</v>
      </c>
      <c r="D467" s="174" t="s">
        <v>220</v>
      </c>
      <c r="E467" s="175">
        <v>791.64</v>
      </c>
      <c r="F467" s="176"/>
      <c r="G467" s="177">
        <f>ROUND(E467*F467,2)</f>
        <v>0</v>
      </c>
      <c r="H467" s="176"/>
      <c r="I467" s="177">
        <f>ROUND(E467*H467,2)</f>
        <v>0</v>
      </c>
      <c r="J467" s="176"/>
      <c r="K467" s="177">
        <f>ROUND(E467*J467,2)</f>
        <v>0</v>
      </c>
      <c r="L467" s="177">
        <v>21</v>
      </c>
      <c r="M467" s="177">
        <f>G467*(1+L467/100)</f>
        <v>0</v>
      </c>
      <c r="N467" s="177">
        <v>5.0000000000000002E-5</v>
      </c>
      <c r="O467" s="177">
        <f>ROUND(E467*N467,2)</f>
        <v>0.04</v>
      </c>
      <c r="P467" s="177">
        <v>1E-3</v>
      </c>
      <c r="Q467" s="177">
        <f>ROUND(E467*P467,2)</f>
        <v>0.79</v>
      </c>
      <c r="R467" s="177"/>
      <c r="S467" s="178" t="s">
        <v>143</v>
      </c>
      <c r="T467" s="157">
        <v>9.7000000000000003E-2</v>
      </c>
      <c r="U467" s="157">
        <f>ROUND(E467*T467,2)</f>
        <v>76.790000000000006</v>
      </c>
      <c r="V467" s="157"/>
      <c r="W467" s="157" t="s">
        <v>144</v>
      </c>
      <c r="X467" s="148"/>
      <c r="Y467" s="148"/>
      <c r="Z467" s="148"/>
      <c r="AA467" s="148"/>
      <c r="AB467" s="148"/>
      <c r="AC467" s="148"/>
      <c r="AD467" s="148"/>
      <c r="AE467" s="148"/>
      <c r="AF467" s="148" t="s">
        <v>145</v>
      </c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</row>
    <row r="468" spans="1:59" ht="22.5" outlineLevel="1" x14ac:dyDescent="0.2">
      <c r="A468" s="155"/>
      <c r="B468" s="156"/>
      <c r="C468" s="191" t="s">
        <v>600</v>
      </c>
      <c r="D468" s="161"/>
      <c r="E468" s="162">
        <v>151.88999999999999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 t="s">
        <v>163</v>
      </c>
      <c r="AG468" s="148">
        <v>0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</row>
    <row r="469" spans="1:59" ht="22.5" outlineLevel="1" x14ac:dyDescent="0.2">
      <c r="A469" s="155"/>
      <c r="B469" s="156"/>
      <c r="C469" s="191" t="s">
        <v>601</v>
      </c>
      <c r="D469" s="161"/>
      <c r="E469" s="162">
        <v>144.75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8"/>
      <c r="Y469" s="148"/>
      <c r="Z469" s="148"/>
      <c r="AA469" s="148"/>
      <c r="AB469" s="148"/>
      <c r="AC469" s="148"/>
      <c r="AD469" s="148"/>
      <c r="AE469" s="148"/>
      <c r="AF469" s="148" t="s">
        <v>163</v>
      </c>
      <c r="AG469" s="148">
        <v>0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</row>
    <row r="470" spans="1:59" outlineLevel="1" x14ac:dyDescent="0.2">
      <c r="A470" s="155"/>
      <c r="B470" s="156"/>
      <c r="C470" s="191" t="s">
        <v>602</v>
      </c>
      <c r="D470" s="161"/>
      <c r="E470" s="162">
        <v>120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8"/>
      <c r="Y470" s="148"/>
      <c r="Z470" s="148"/>
      <c r="AA470" s="148"/>
      <c r="AB470" s="148"/>
      <c r="AC470" s="148"/>
      <c r="AD470" s="148"/>
      <c r="AE470" s="148"/>
      <c r="AF470" s="148" t="s">
        <v>163</v>
      </c>
      <c r="AG470" s="148">
        <v>0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</row>
    <row r="471" spans="1:59" outlineLevel="1" x14ac:dyDescent="0.2">
      <c r="A471" s="155"/>
      <c r="B471" s="156"/>
      <c r="C471" s="191" t="s">
        <v>603</v>
      </c>
      <c r="D471" s="161"/>
      <c r="E471" s="162">
        <v>225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8"/>
      <c r="Y471" s="148"/>
      <c r="Z471" s="148"/>
      <c r="AA471" s="148"/>
      <c r="AB471" s="148"/>
      <c r="AC471" s="148"/>
      <c r="AD471" s="148"/>
      <c r="AE471" s="148"/>
      <c r="AF471" s="148" t="s">
        <v>163</v>
      </c>
      <c r="AG471" s="148">
        <v>0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</row>
    <row r="472" spans="1:59" outlineLevel="1" x14ac:dyDescent="0.2">
      <c r="A472" s="155"/>
      <c r="B472" s="156"/>
      <c r="C472" s="191" t="s">
        <v>604</v>
      </c>
      <c r="D472" s="161"/>
      <c r="E472" s="162">
        <v>150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8"/>
      <c r="Y472" s="148"/>
      <c r="Z472" s="148"/>
      <c r="AA472" s="148"/>
      <c r="AB472" s="148"/>
      <c r="AC472" s="148"/>
      <c r="AD472" s="148"/>
      <c r="AE472" s="148"/>
      <c r="AF472" s="148" t="s">
        <v>163</v>
      </c>
      <c r="AG472" s="148">
        <v>0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</row>
    <row r="473" spans="1:59" ht="22.5" outlineLevel="1" x14ac:dyDescent="0.2">
      <c r="A473" s="179">
        <v>113</v>
      </c>
      <c r="B473" s="180" t="s">
        <v>605</v>
      </c>
      <c r="C473" s="190" t="s">
        <v>606</v>
      </c>
      <c r="D473" s="181" t="s">
        <v>242</v>
      </c>
      <c r="E473" s="182">
        <v>1</v>
      </c>
      <c r="F473" s="183"/>
      <c r="G473" s="184">
        <f>ROUND(E473*F473,2)</f>
        <v>0</v>
      </c>
      <c r="H473" s="183"/>
      <c r="I473" s="184">
        <f>ROUND(E473*H473,2)</f>
        <v>0</v>
      </c>
      <c r="J473" s="183"/>
      <c r="K473" s="184">
        <f>ROUND(E473*J473,2)</f>
        <v>0</v>
      </c>
      <c r="L473" s="184">
        <v>21</v>
      </c>
      <c r="M473" s="184">
        <f>G473*(1+L473/100)</f>
        <v>0</v>
      </c>
      <c r="N473" s="184">
        <v>0</v>
      </c>
      <c r="O473" s="184">
        <f>ROUND(E473*N473,2)</f>
        <v>0</v>
      </c>
      <c r="P473" s="184">
        <v>0</v>
      </c>
      <c r="Q473" s="184">
        <f>ROUND(E473*P473,2)</f>
        <v>0</v>
      </c>
      <c r="R473" s="184"/>
      <c r="S473" s="185" t="s">
        <v>224</v>
      </c>
      <c r="T473" s="157">
        <v>0</v>
      </c>
      <c r="U473" s="157">
        <f>ROUND(E473*T473,2)</f>
        <v>0</v>
      </c>
      <c r="V473" s="157"/>
      <c r="W473" s="157" t="s">
        <v>144</v>
      </c>
      <c r="X473" s="148"/>
      <c r="Y473" s="148"/>
      <c r="Z473" s="148"/>
      <c r="AA473" s="148"/>
      <c r="AB473" s="148"/>
      <c r="AC473" s="148"/>
      <c r="AD473" s="148"/>
      <c r="AE473" s="148"/>
      <c r="AF473" s="148" t="s">
        <v>145</v>
      </c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</row>
    <row r="474" spans="1:59" x14ac:dyDescent="0.2">
      <c r="A474" s="166" t="s">
        <v>138</v>
      </c>
      <c r="B474" s="167" t="s">
        <v>103</v>
      </c>
      <c r="C474" s="188" t="s">
        <v>104</v>
      </c>
      <c r="D474" s="168"/>
      <c r="E474" s="169"/>
      <c r="F474" s="170"/>
      <c r="G474" s="170">
        <f>SUMIF(AF475:AF478,"&lt;&gt;NOR",G475:G478)</f>
        <v>0</v>
      </c>
      <c r="H474" s="170"/>
      <c r="I474" s="170">
        <f>SUM(I475:I478)</f>
        <v>0</v>
      </c>
      <c r="J474" s="170"/>
      <c r="K474" s="170">
        <f>SUM(K475:K478)</f>
        <v>0</v>
      </c>
      <c r="L474" s="170"/>
      <c r="M474" s="170">
        <f>SUM(M475:M478)</f>
        <v>0</v>
      </c>
      <c r="N474" s="170"/>
      <c r="O474" s="170">
        <f>SUM(O475:O478)</f>
        <v>0</v>
      </c>
      <c r="P474" s="170"/>
      <c r="Q474" s="170">
        <f>SUM(Q475:Q478)</f>
        <v>0.55000000000000004</v>
      </c>
      <c r="R474" s="170"/>
      <c r="S474" s="171"/>
      <c r="T474" s="165"/>
      <c r="U474" s="165">
        <f>SUM(U475:U478)</f>
        <v>139.21</v>
      </c>
      <c r="V474" s="165"/>
      <c r="W474" s="165"/>
      <c r="AF474" t="s">
        <v>139</v>
      </c>
    </row>
    <row r="475" spans="1:59" outlineLevel="1" x14ac:dyDescent="0.2">
      <c r="A475" s="172">
        <v>114</v>
      </c>
      <c r="B475" s="173" t="s">
        <v>607</v>
      </c>
      <c r="C475" s="189" t="s">
        <v>608</v>
      </c>
      <c r="D475" s="174" t="s">
        <v>161</v>
      </c>
      <c r="E475" s="175">
        <v>545.92999999999995</v>
      </c>
      <c r="F475" s="176"/>
      <c r="G475" s="177">
        <f>ROUND(E475*F475,2)</f>
        <v>0</v>
      </c>
      <c r="H475" s="176"/>
      <c r="I475" s="177">
        <f>ROUND(E475*H475,2)</f>
        <v>0</v>
      </c>
      <c r="J475" s="176"/>
      <c r="K475" s="177">
        <f>ROUND(E475*J475,2)</f>
        <v>0</v>
      </c>
      <c r="L475" s="177">
        <v>21</v>
      </c>
      <c r="M475" s="177">
        <f>G475*(1+L475/100)</f>
        <v>0</v>
      </c>
      <c r="N475" s="177">
        <v>0</v>
      </c>
      <c r="O475" s="177">
        <f>ROUND(E475*N475,2)</f>
        <v>0</v>
      </c>
      <c r="P475" s="177">
        <v>1E-3</v>
      </c>
      <c r="Q475" s="177">
        <f>ROUND(E475*P475,2)</f>
        <v>0.55000000000000004</v>
      </c>
      <c r="R475" s="177"/>
      <c r="S475" s="178" t="s">
        <v>143</v>
      </c>
      <c r="T475" s="157">
        <v>0.255</v>
      </c>
      <c r="U475" s="157">
        <f>ROUND(E475*T475,2)</f>
        <v>139.21</v>
      </c>
      <c r="V475" s="157"/>
      <c r="W475" s="157" t="s">
        <v>144</v>
      </c>
      <c r="X475" s="148"/>
      <c r="Y475" s="148"/>
      <c r="Z475" s="148"/>
      <c r="AA475" s="148"/>
      <c r="AB475" s="148"/>
      <c r="AC475" s="148"/>
      <c r="AD475" s="148"/>
      <c r="AE475" s="148"/>
      <c r="AF475" s="148" t="s">
        <v>145</v>
      </c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</row>
    <row r="476" spans="1:59" outlineLevel="1" x14ac:dyDescent="0.2">
      <c r="A476" s="155"/>
      <c r="B476" s="156"/>
      <c r="C476" s="191" t="s">
        <v>609</v>
      </c>
      <c r="D476" s="161"/>
      <c r="E476" s="162">
        <v>27.69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8"/>
      <c r="Y476" s="148"/>
      <c r="Z476" s="148"/>
      <c r="AA476" s="148"/>
      <c r="AB476" s="148"/>
      <c r="AC476" s="148"/>
      <c r="AD476" s="148"/>
      <c r="AE476" s="148"/>
      <c r="AF476" s="148" t="s">
        <v>163</v>
      </c>
      <c r="AG476" s="148">
        <v>0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</row>
    <row r="477" spans="1:59" outlineLevel="1" x14ac:dyDescent="0.2">
      <c r="A477" s="155"/>
      <c r="B477" s="156"/>
      <c r="C477" s="191" t="s">
        <v>610</v>
      </c>
      <c r="D477" s="161"/>
      <c r="E477" s="162">
        <v>259.12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 t="s">
        <v>163</v>
      </c>
      <c r="AG477" s="148">
        <v>0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</row>
    <row r="478" spans="1:59" outlineLevel="1" x14ac:dyDescent="0.2">
      <c r="A478" s="155"/>
      <c r="B478" s="156"/>
      <c r="C478" s="191" t="s">
        <v>323</v>
      </c>
      <c r="D478" s="161"/>
      <c r="E478" s="162">
        <v>259.12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 t="s">
        <v>163</v>
      </c>
      <c r="AG478" s="148">
        <v>0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</row>
    <row r="479" spans="1:59" x14ac:dyDescent="0.2">
      <c r="A479" s="166" t="s">
        <v>138</v>
      </c>
      <c r="B479" s="167" t="s">
        <v>105</v>
      </c>
      <c r="C479" s="188" t="s">
        <v>106</v>
      </c>
      <c r="D479" s="168"/>
      <c r="E479" s="169"/>
      <c r="F479" s="170"/>
      <c r="G479" s="170">
        <f>SUMIF(AF480:AF487,"&lt;&gt;NOR",G480:G487)</f>
        <v>0</v>
      </c>
      <c r="H479" s="170"/>
      <c r="I479" s="170">
        <f>SUM(I480:I487)</f>
        <v>0</v>
      </c>
      <c r="J479" s="170"/>
      <c r="K479" s="170">
        <f>SUM(K480:K487)</f>
        <v>0</v>
      </c>
      <c r="L479" s="170"/>
      <c r="M479" s="170">
        <f>SUM(M480:M487)</f>
        <v>0</v>
      </c>
      <c r="N479" s="170"/>
      <c r="O479" s="170">
        <f>SUM(O480:O487)</f>
        <v>0</v>
      </c>
      <c r="P479" s="170"/>
      <c r="Q479" s="170">
        <f>SUM(Q480:Q487)</f>
        <v>0</v>
      </c>
      <c r="R479" s="170"/>
      <c r="S479" s="171"/>
      <c r="T479" s="165"/>
      <c r="U479" s="165">
        <f>SUM(U480:U487)</f>
        <v>0</v>
      </c>
      <c r="V479" s="165"/>
      <c r="W479" s="165"/>
      <c r="AF479" t="s">
        <v>139</v>
      </c>
    </row>
    <row r="480" spans="1:59" outlineLevel="1" x14ac:dyDescent="0.2">
      <c r="A480" s="179">
        <v>115</v>
      </c>
      <c r="B480" s="180" t="s">
        <v>611</v>
      </c>
      <c r="C480" s="190" t="s">
        <v>612</v>
      </c>
      <c r="D480" s="181" t="s">
        <v>308</v>
      </c>
      <c r="E480" s="182">
        <v>1</v>
      </c>
      <c r="F480" s="183"/>
      <c r="G480" s="184">
        <f>ROUND(E480*F480,2)</f>
        <v>0</v>
      </c>
      <c r="H480" s="183"/>
      <c r="I480" s="184">
        <f>ROUND(E480*H480,2)</f>
        <v>0</v>
      </c>
      <c r="J480" s="183"/>
      <c r="K480" s="184">
        <f>ROUND(E480*J480,2)</f>
        <v>0</v>
      </c>
      <c r="L480" s="184">
        <v>21</v>
      </c>
      <c r="M480" s="184">
        <f>G480*(1+L480/100)</f>
        <v>0</v>
      </c>
      <c r="N480" s="184">
        <v>0</v>
      </c>
      <c r="O480" s="184">
        <f>ROUND(E480*N480,2)</f>
        <v>0</v>
      </c>
      <c r="P480" s="184">
        <v>0</v>
      </c>
      <c r="Q480" s="184">
        <f>ROUND(E480*P480,2)</f>
        <v>0</v>
      </c>
      <c r="R480" s="184"/>
      <c r="S480" s="185" t="s">
        <v>224</v>
      </c>
      <c r="T480" s="157">
        <v>0</v>
      </c>
      <c r="U480" s="157">
        <f>ROUND(E480*T480,2)</f>
        <v>0</v>
      </c>
      <c r="V480" s="157"/>
      <c r="W480" s="157" t="s">
        <v>144</v>
      </c>
      <c r="X480" s="148"/>
      <c r="Y480" s="148"/>
      <c r="Z480" s="148"/>
      <c r="AA480" s="148"/>
      <c r="AB480" s="148"/>
      <c r="AC480" s="148"/>
      <c r="AD480" s="148"/>
      <c r="AE480" s="148"/>
      <c r="AF480" s="148" t="s">
        <v>145</v>
      </c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</row>
    <row r="481" spans="1:59" ht="22.5" outlineLevel="1" x14ac:dyDescent="0.2">
      <c r="A481" s="172">
        <v>116</v>
      </c>
      <c r="B481" s="173" t="s">
        <v>613</v>
      </c>
      <c r="C481" s="189" t="s">
        <v>614</v>
      </c>
      <c r="D481" s="174" t="s">
        <v>242</v>
      </c>
      <c r="E481" s="175">
        <v>1</v>
      </c>
      <c r="F481" s="176"/>
      <c r="G481" s="177">
        <f>ROUND(E481*F481,2)</f>
        <v>0</v>
      </c>
      <c r="H481" s="176"/>
      <c r="I481" s="177">
        <f>ROUND(E481*H481,2)</f>
        <v>0</v>
      </c>
      <c r="J481" s="176"/>
      <c r="K481" s="177">
        <f>ROUND(E481*J481,2)</f>
        <v>0</v>
      </c>
      <c r="L481" s="177">
        <v>21</v>
      </c>
      <c r="M481" s="177">
        <f>G481*(1+L481/100)</f>
        <v>0</v>
      </c>
      <c r="N481" s="177">
        <v>0</v>
      </c>
      <c r="O481" s="177">
        <f>ROUND(E481*N481,2)</f>
        <v>0</v>
      </c>
      <c r="P481" s="177">
        <v>0</v>
      </c>
      <c r="Q481" s="177">
        <f>ROUND(E481*P481,2)</f>
        <v>0</v>
      </c>
      <c r="R481" s="177"/>
      <c r="S481" s="178" t="s">
        <v>224</v>
      </c>
      <c r="T481" s="157">
        <v>0</v>
      </c>
      <c r="U481" s="157">
        <f>ROUND(E481*T481,2)</f>
        <v>0</v>
      </c>
      <c r="V481" s="157"/>
      <c r="W481" s="157" t="s">
        <v>144</v>
      </c>
      <c r="X481" s="148"/>
      <c r="Y481" s="148"/>
      <c r="Z481" s="148"/>
      <c r="AA481" s="148"/>
      <c r="AB481" s="148"/>
      <c r="AC481" s="148"/>
      <c r="AD481" s="148"/>
      <c r="AE481" s="148"/>
      <c r="AF481" s="148" t="s">
        <v>145</v>
      </c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</row>
    <row r="482" spans="1:59" outlineLevel="1" x14ac:dyDescent="0.2">
      <c r="A482" s="155"/>
      <c r="B482" s="156"/>
      <c r="C482" s="253" t="s">
        <v>262</v>
      </c>
      <c r="D482" s="254"/>
      <c r="E482" s="254"/>
      <c r="F482" s="254"/>
      <c r="G482" s="254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 t="s">
        <v>147</v>
      </c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</row>
    <row r="483" spans="1:59" outlineLevel="1" x14ac:dyDescent="0.2">
      <c r="A483" s="155"/>
      <c r="B483" s="156"/>
      <c r="C483" s="255" t="s">
        <v>615</v>
      </c>
      <c r="D483" s="256"/>
      <c r="E483" s="256"/>
      <c r="F483" s="256"/>
      <c r="G483" s="256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 t="s">
        <v>147</v>
      </c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</row>
    <row r="484" spans="1:59" outlineLevel="1" x14ac:dyDescent="0.2">
      <c r="A484" s="155"/>
      <c r="B484" s="156"/>
      <c r="C484" s="255" t="s">
        <v>616</v>
      </c>
      <c r="D484" s="256"/>
      <c r="E484" s="256"/>
      <c r="F484" s="256"/>
      <c r="G484" s="256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 t="s">
        <v>147</v>
      </c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</row>
    <row r="485" spans="1:59" outlineLevel="1" x14ac:dyDescent="0.2">
      <c r="A485" s="155"/>
      <c r="B485" s="156"/>
      <c r="C485" s="255" t="s">
        <v>617</v>
      </c>
      <c r="D485" s="256"/>
      <c r="E485" s="256"/>
      <c r="F485" s="256"/>
      <c r="G485" s="256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 t="s">
        <v>147</v>
      </c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</row>
    <row r="486" spans="1:59" outlineLevel="1" x14ac:dyDescent="0.2">
      <c r="A486" s="179">
        <v>117</v>
      </c>
      <c r="B486" s="180" t="s">
        <v>618</v>
      </c>
      <c r="C486" s="190" t="s">
        <v>619</v>
      </c>
      <c r="D486" s="181" t="s">
        <v>242</v>
      </c>
      <c r="E486" s="182">
        <v>1</v>
      </c>
      <c r="F486" s="183"/>
      <c r="G486" s="184">
        <f>ROUND(E486*F486,2)</f>
        <v>0</v>
      </c>
      <c r="H486" s="183"/>
      <c r="I486" s="184">
        <f>ROUND(E486*H486,2)</f>
        <v>0</v>
      </c>
      <c r="J486" s="183"/>
      <c r="K486" s="184">
        <f>ROUND(E486*J486,2)</f>
        <v>0</v>
      </c>
      <c r="L486" s="184">
        <v>21</v>
      </c>
      <c r="M486" s="184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4"/>
      <c r="S486" s="185" t="s">
        <v>224</v>
      </c>
      <c r="T486" s="157">
        <v>0</v>
      </c>
      <c r="U486" s="157">
        <f>ROUND(E486*T486,2)</f>
        <v>0</v>
      </c>
      <c r="V486" s="157"/>
      <c r="W486" s="157" t="s">
        <v>144</v>
      </c>
      <c r="X486" s="148"/>
      <c r="Y486" s="148"/>
      <c r="Z486" s="148"/>
      <c r="AA486" s="148"/>
      <c r="AB486" s="148"/>
      <c r="AC486" s="148"/>
      <c r="AD486" s="148"/>
      <c r="AE486" s="148"/>
      <c r="AF486" s="148" t="s">
        <v>145</v>
      </c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</row>
    <row r="487" spans="1:59" outlineLevel="1" x14ac:dyDescent="0.2">
      <c r="A487" s="179">
        <v>118</v>
      </c>
      <c r="B487" s="180" t="s">
        <v>620</v>
      </c>
      <c r="C487" s="190" t="s">
        <v>621</v>
      </c>
      <c r="D487" s="181" t="s">
        <v>142</v>
      </c>
      <c r="E487" s="182">
        <v>1</v>
      </c>
      <c r="F487" s="183"/>
      <c r="G487" s="184">
        <f>ROUND(E487*F487,2)</f>
        <v>0</v>
      </c>
      <c r="H487" s="183"/>
      <c r="I487" s="184">
        <f>ROUND(E487*H487,2)</f>
        <v>0</v>
      </c>
      <c r="J487" s="183"/>
      <c r="K487" s="184">
        <f>ROUND(E487*J487,2)</f>
        <v>0</v>
      </c>
      <c r="L487" s="184">
        <v>21</v>
      </c>
      <c r="M487" s="184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4"/>
      <c r="S487" s="185" t="s">
        <v>224</v>
      </c>
      <c r="T487" s="157">
        <v>0</v>
      </c>
      <c r="U487" s="157">
        <f>ROUND(E487*T487,2)</f>
        <v>0</v>
      </c>
      <c r="V487" s="157"/>
      <c r="W487" s="157" t="s">
        <v>144</v>
      </c>
      <c r="X487" s="148"/>
      <c r="Y487" s="148"/>
      <c r="Z487" s="148"/>
      <c r="AA487" s="148"/>
      <c r="AB487" s="148"/>
      <c r="AC487" s="148"/>
      <c r="AD487" s="148"/>
      <c r="AE487" s="148"/>
      <c r="AF487" s="148" t="s">
        <v>145</v>
      </c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</row>
    <row r="488" spans="1:59" x14ac:dyDescent="0.2">
      <c r="A488" s="166" t="s">
        <v>138</v>
      </c>
      <c r="B488" s="167" t="s">
        <v>107</v>
      </c>
      <c r="C488" s="188" t="s">
        <v>108</v>
      </c>
      <c r="D488" s="168"/>
      <c r="E488" s="169"/>
      <c r="F488" s="170"/>
      <c r="G488" s="170">
        <f>SUMIF(AF489:AF498,"&lt;&gt;NOR",G489:G498)</f>
        <v>0</v>
      </c>
      <c r="H488" s="170"/>
      <c r="I488" s="170">
        <f>SUM(I489:I498)</f>
        <v>0</v>
      </c>
      <c r="J488" s="170"/>
      <c r="K488" s="170">
        <f>SUM(K489:K498)</f>
        <v>0</v>
      </c>
      <c r="L488" s="170"/>
      <c r="M488" s="170">
        <f>SUM(M489:M498)</f>
        <v>0</v>
      </c>
      <c r="N488" s="170"/>
      <c r="O488" s="170">
        <f>SUM(O489:O498)</f>
        <v>0</v>
      </c>
      <c r="P488" s="170"/>
      <c r="Q488" s="170">
        <f>SUM(Q489:Q498)</f>
        <v>0</v>
      </c>
      <c r="R488" s="170"/>
      <c r="S488" s="171"/>
      <c r="T488" s="165"/>
      <c r="U488" s="165">
        <f>SUM(U489:U498)</f>
        <v>47.47</v>
      </c>
      <c r="V488" s="165"/>
      <c r="W488" s="165"/>
      <c r="AF488" t="s">
        <v>139</v>
      </c>
    </row>
    <row r="489" spans="1:59" outlineLevel="1" x14ac:dyDescent="0.2">
      <c r="A489" s="172">
        <v>119</v>
      </c>
      <c r="B489" s="173" t="s">
        <v>622</v>
      </c>
      <c r="C489" s="189" t="s">
        <v>623</v>
      </c>
      <c r="D489" s="174" t="s">
        <v>142</v>
      </c>
      <c r="E489" s="175">
        <v>116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21</v>
      </c>
      <c r="M489" s="177">
        <f>G489*(1+L489/100)</f>
        <v>0</v>
      </c>
      <c r="N489" s="177">
        <v>0</v>
      </c>
      <c r="O489" s="177">
        <f>ROUND(E489*N489,2)</f>
        <v>0</v>
      </c>
      <c r="P489" s="177">
        <v>0</v>
      </c>
      <c r="Q489" s="177">
        <f>ROUND(E489*P489,2)</f>
        <v>0</v>
      </c>
      <c r="R489" s="177"/>
      <c r="S489" s="178" t="s">
        <v>143</v>
      </c>
      <c r="T489" s="157">
        <v>0.27</v>
      </c>
      <c r="U489" s="157">
        <f>ROUND(E489*T489,2)</f>
        <v>31.32</v>
      </c>
      <c r="V489" s="157"/>
      <c r="W489" s="157" t="s">
        <v>144</v>
      </c>
      <c r="X489" s="148"/>
      <c r="Y489" s="148"/>
      <c r="Z489" s="148"/>
      <c r="AA489" s="148"/>
      <c r="AB489" s="148"/>
      <c r="AC489" s="148"/>
      <c r="AD489" s="148"/>
      <c r="AE489" s="148"/>
      <c r="AF489" s="148" t="s">
        <v>145</v>
      </c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</row>
    <row r="490" spans="1:59" outlineLevel="1" x14ac:dyDescent="0.2">
      <c r="A490" s="155"/>
      <c r="B490" s="156"/>
      <c r="C490" s="191" t="s">
        <v>624</v>
      </c>
      <c r="D490" s="161"/>
      <c r="E490" s="162">
        <v>28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 t="s">
        <v>163</v>
      </c>
      <c r="AG490" s="148">
        <v>0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</row>
    <row r="491" spans="1:59" outlineLevel="1" x14ac:dyDescent="0.2">
      <c r="A491" s="155"/>
      <c r="B491" s="156"/>
      <c r="C491" s="191" t="s">
        <v>625</v>
      </c>
      <c r="D491" s="161"/>
      <c r="E491" s="162">
        <v>44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 t="s">
        <v>163</v>
      </c>
      <c r="AG491" s="148">
        <v>0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</row>
    <row r="492" spans="1:59" outlineLevel="1" x14ac:dyDescent="0.2">
      <c r="A492" s="155"/>
      <c r="B492" s="156"/>
      <c r="C492" s="191" t="s">
        <v>626</v>
      </c>
      <c r="D492" s="161"/>
      <c r="E492" s="162">
        <v>44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8"/>
      <c r="Y492" s="148"/>
      <c r="Z492" s="148"/>
      <c r="AA492" s="148"/>
      <c r="AB492" s="148"/>
      <c r="AC492" s="148"/>
      <c r="AD492" s="148"/>
      <c r="AE492" s="148"/>
      <c r="AF492" s="148" t="s">
        <v>163</v>
      </c>
      <c r="AG492" s="148">
        <v>0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</row>
    <row r="493" spans="1:59" outlineLevel="1" x14ac:dyDescent="0.2">
      <c r="A493" s="172">
        <v>120</v>
      </c>
      <c r="B493" s="173" t="s">
        <v>627</v>
      </c>
      <c r="C493" s="189" t="s">
        <v>628</v>
      </c>
      <c r="D493" s="174" t="s">
        <v>168</v>
      </c>
      <c r="E493" s="175">
        <v>65.11</v>
      </c>
      <c r="F493" s="176"/>
      <c r="G493" s="177">
        <f>ROUND(E493*F493,2)</f>
        <v>0</v>
      </c>
      <c r="H493" s="176"/>
      <c r="I493" s="177">
        <f>ROUND(E493*H493,2)</f>
        <v>0</v>
      </c>
      <c r="J493" s="176"/>
      <c r="K493" s="177">
        <f>ROUND(E493*J493,2)</f>
        <v>0</v>
      </c>
      <c r="L493" s="177">
        <v>21</v>
      </c>
      <c r="M493" s="177">
        <f>G493*(1+L493/100)</f>
        <v>0</v>
      </c>
      <c r="N493" s="177">
        <v>0</v>
      </c>
      <c r="O493" s="177">
        <f>ROUND(E493*N493,2)</f>
        <v>0</v>
      </c>
      <c r="P493" s="177">
        <v>0</v>
      </c>
      <c r="Q493" s="177">
        <f>ROUND(E493*P493,2)</f>
        <v>0</v>
      </c>
      <c r="R493" s="177"/>
      <c r="S493" s="178" t="s">
        <v>143</v>
      </c>
      <c r="T493" s="157">
        <v>0.248</v>
      </c>
      <c r="U493" s="157">
        <f>ROUND(E493*T493,2)</f>
        <v>16.149999999999999</v>
      </c>
      <c r="V493" s="157"/>
      <c r="W493" s="157" t="s">
        <v>144</v>
      </c>
      <c r="X493" s="148"/>
      <c r="Y493" s="148"/>
      <c r="Z493" s="148"/>
      <c r="AA493" s="148"/>
      <c r="AB493" s="148"/>
      <c r="AC493" s="148"/>
      <c r="AD493" s="148"/>
      <c r="AE493" s="148"/>
      <c r="AF493" s="148" t="s">
        <v>145</v>
      </c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</row>
    <row r="494" spans="1:59" outlineLevel="1" x14ac:dyDescent="0.2">
      <c r="A494" s="155"/>
      <c r="B494" s="156"/>
      <c r="C494" s="191" t="s">
        <v>629</v>
      </c>
      <c r="D494" s="161"/>
      <c r="E494" s="162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 t="s">
        <v>163</v>
      </c>
      <c r="AG494" s="148">
        <v>0</v>
      </c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</row>
    <row r="495" spans="1:59" outlineLevel="1" x14ac:dyDescent="0.2">
      <c r="A495" s="155"/>
      <c r="B495" s="156"/>
      <c r="C495" s="191" t="s">
        <v>577</v>
      </c>
      <c r="D495" s="161"/>
      <c r="E495" s="162">
        <v>31.11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 t="s">
        <v>163</v>
      </c>
      <c r="AG495" s="148">
        <v>0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</row>
    <row r="496" spans="1:59" outlineLevel="1" x14ac:dyDescent="0.2">
      <c r="A496" s="155"/>
      <c r="B496" s="156"/>
      <c r="C496" s="191" t="s">
        <v>630</v>
      </c>
      <c r="D496" s="161"/>
      <c r="E496" s="162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 t="s">
        <v>163</v>
      </c>
      <c r="AG496" s="148">
        <v>0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</row>
    <row r="497" spans="1:59" outlineLevel="1" x14ac:dyDescent="0.2">
      <c r="A497" s="155"/>
      <c r="B497" s="156"/>
      <c r="C497" s="191" t="s">
        <v>587</v>
      </c>
      <c r="D497" s="161"/>
      <c r="E497" s="162">
        <v>19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48"/>
      <c r="Y497" s="148"/>
      <c r="Z497" s="148"/>
      <c r="AA497" s="148"/>
      <c r="AB497" s="148"/>
      <c r="AC497" s="148"/>
      <c r="AD497" s="148"/>
      <c r="AE497" s="148"/>
      <c r="AF497" s="148" t="s">
        <v>163</v>
      </c>
      <c r="AG497" s="148">
        <v>0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</row>
    <row r="498" spans="1:59" outlineLevel="1" x14ac:dyDescent="0.2">
      <c r="A498" s="155"/>
      <c r="B498" s="156"/>
      <c r="C498" s="191" t="s">
        <v>588</v>
      </c>
      <c r="D498" s="161"/>
      <c r="E498" s="162">
        <v>15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 t="s">
        <v>163</v>
      </c>
      <c r="AG498" s="148">
        <v>0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</row>
    <row r="499" spans="1:59" x14ac:dyDescent="0.2">
      <c r="A499" s="166" t="s">
        <v>138</v>
      </c>
      <c r="B499" s="167" t="s">
        <v>109</v>
      </c>
      <c r="C499" s="188" t="s">
        <v>110</v>
      </c>
      <c r="D499" s="168"/>
      <c r="E499" s="169"/>
      <c r="F499" s="170"/>
      <c r="G499" s="170">
        <f>SUMIF(AF500:AF654,"&lt;&gt;NOR",G500:G654)</f>
        <v>0</v>
      </c>
      <c r="H499" s="170"/>
      <c r="I499" s="170">
        <f>SUM(I500:I654)</f>
        <v>0</v>
      </c>
      <c r="J499" s="170"/>
      <c r="K499" s="170">
        <f>SUM(K500:K654)</f>
        <v>0</v>
      </c>
      <c r="L499" s="170"/>
      <c r="M499" s="170">
        <f>SUM(M500:M654)</f>
        <v>0</v>
      </c>
      <c r="N499" s="170"/>
      <c r="O499" s="170">
        <f>SUM(O500:O654)</f>
        <v>0</v>
      </c>
      <c r="P499" s="170"/>
      <c r="Q499" s="170">
        <f>SUM(Q500:Q654)</f>
        <v>0</v>
      </c>
      <c r="R499" s="170"/>
      <c r="S499" s="171"/>
      <c r="T499" s="165"/>
      <c r="U499" s="165">
        <f>SUM(U500:U654)</f>
        <v>2230.12</v>
      </c>
      <c r="V499" s="165"/>
      <c r="W499" s="165"/>
      <c r="AF499" t="s">
        <v>139</v>
      </c>
    </row>
    <row r="500" spans="1:59" outlineLevel="1" x14ac:dyDescent="0.2">
      <c r="A500" s="172">
        <v>121</v>
      </c>
      <c r="B500" s="173" t="s">
        <v>631</v>
      </c>
      <c r="C500" s="189" t="s">
        <v>632</v>
      </c>
      <c r="D500" s="174" t="s">
        <v>207</v>
      </c>
      <c r="E500" s="175">
        <v>8.3427699999999998</v>
      </c>
      <c r="F500" s="176"/>
      <c r="G500" s="177">
        <f>ROUND(E500*F500,2)</f>
        <v>0</v>
      </c>
      <c r="H500" s="176"/>
      <c r="I500" s="177">
        <f>ROUND(E500*H500,2)</f>
        <v>0</v>
      </c>
      <c r="J500" s="176"/>
      <c r="K500" s="177">
        <f>ROUND(E500*J500,2)</f>
        <v>0</v>
      </c>
      <c r="L500" s="177">
        <v>21</v>
      </c>
      <c r="M500" s="177">
        <f>G500*(1+L500/100)</f>
        <v>0</v>
      </c>
      <c r="N500" s="177">
        <v>0</v>
      </c>
      <c r="O500" s="177">
        <f>ROUND(E500*N500,2)</f>
        <v>0</v>
      </c>
      <c r="P500" s="177">
        <v>0</v>
      </c>
      <c r="Q500" s="177">
        <f>ROUND(E500*P500,2)</f>
        <v>0</v>
      </c>
      <c r="R500" s="177"/>
      <c r="S500" s="178" t="s">
        <v>143</v>
      </c>
      <c r="T500" s="157">
        <v>0</v>
      </c>
      <c r="U500" s="157">
        <f>ROUND(E500*T500,2)</f>
        <v>0</v>
      </c>
      <c r="V500" s="157"/>
      <c r="W500" s="157" t="s">
        <v>144</v>
      </c>
      <c r="X500" s="148"/>
      <c r="Y500" s="148"/>
      <c r="Z500" s="148"/>
      <c r="AA500" s="148"/>
      <c r="AB500" s="148"/>
      <c r="AC500" s="148"/>
      <c r="AD500" s="148"/>
      <c r="AE500" s="148"/>
      <c r="AF500" s="148" t="s">
        <v>145</v>
      </c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</row>
    <row r="501" spans="1:59" ht="22.5" outlineLevel="1" x14ac:dyDescent="0.2">
      <c r="A501" s="155"/>
      <c r="B501" s="156"/>
      <c r="C501" s="253" t="s">
        <v>633</v>
      </c>
      <c r="D501" s="254"/>
      <c r="E501" s="254"/>
      <c r="F501" s="254"/>
      <c r="G501" s="254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 t="s">
        <v>147</v>
      </c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86" t="str">
        <f>C501</f>
        <v>Pro vyjádření výnosu ve prospěch zhotovitele je nutné jednotkovou cenu uvést se záporným znaménkem. (Získaná částka ponižuje náklad stavby.)</v>
      </c>
      <c r="BA501" s="148"/>
      <c r="BB501" s="148"/>
      <c r="BC501" s="148"/>
      <c r="BD501" s="148"/>
      <c r="BE501" s="148"/>
      <c r="BF501" s="148"/>
      <c r="BG501" s="148"/>
    </row>
    <row r="502" spans="1:59" outlineLevel="1" x14ac:dyDescent="0.2">
      <c r="A502" s="155"/>
      <c r="B502" s="156"/>
      <c r="C502" s="191" t="s">
        <v>634</v>
      </c>
      <c r="D502" s="161"/>
      <c r="E502" s="162">
        <v>0.38340000000000002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 t="s">
        <v>163</v>
      </c>
      <c r="AG502" s="148">
        <v>0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</row>
    <row r="503" spans="1:59" outlineLevel="1" x14ac:dyDescent="0.2">
      <c r="A503" s="155"/>
      <c r="B503" s="156"/>
      <c r="C503" s="191" t="s">
        <v>635</v>
      </c>
      <c r="D503" s="161"/>
      <c r="E503" s="162">
        <v>0.53749999999999998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 t="s">
        <v>163</v>
      </c>
      <c r="AG503" s="148">
        <v>0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</row>
    <row r="504" spans="1:59" outlineLevel="1" x14ac:dyDescent="0.2">
      <c r="A504" s="155"/>
      <c r="B504" s="156"/>
      <c r="C504" s="191" t="s">
        <v>636</v>
      </c>
      <c r="D504" s="161"/>
      <c r="E504" s="162">
        <v>1.4272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8"/>
      <c r="Y504" s="148"/>
      <c r="Z504" s="148"/>
      <c r="AA504" s="148"/>
      <c r="AB504" s="148"/>
      <c r="AC504" s="148"/>
      <c r="AD504" s="148"/>
      <c r="AE504" s="148"/>
      <c r="AF504" s="148" t="s">
        <v>163</v>
      </c>
      <c r="AG504" s="148">
        <v>0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</row>
    <row r="505" spans="1:59" outlineLevel="1" x14ac:dyDescent="0.2">
      <c r="A505" s="155"/>
      <c r="B505" s="156"/>
      <c r="C505" s="191" t="s">
        <v>637</v>
      </c>
      <c r="D505" s="161"/>
      <c r="E505" s="162">
        <v>0.59831999999999996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 t="s">
        <v>163</v>
      </c>
      <c r="AG505" s="148">
        <v>0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</row>
    <row r="506" spans="1:59" outlineLevel="1" x14ac:dyDescent="0.2">
      <c r="A506" s="155"/>
      <c r="B506" s="156"/>
      <c r="C506" s="191" t="s">
        <v>638</v>
      </c>
      <c r="D506" s="161"/>
      <c r="E506" s="162">
        <v>0.86365000000000003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 t="s">
        <v>163</v>
      </c>
      <c r="AG506" s="148">
        <v>0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</row>
    <row r="507" spans="1:59" outlineLevel="1" x14ac:dyDescent="0.2">
      <c r="A507" s="155"/>
      <c r="B507" s="156"/>
      <c r="C507" s="191" t="s">
        <v>639</v>
      </c>
      <c r="D507" s="161"/>
      <c r="E507" s="162">
        <v>0.14612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 t="s">
        <v>163</v>
      </c>
      <c r="AG507" s="148">
        <v>0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</row>
    <row r="508" spans="1:59" outlineLevel="1" x14ac:dyDescent="0.2">
      <c r="A508" s="155"/>
      <c r="B508" s="156"/>
      <c r="C508" s="191" t="s">
        <v>640</v>
      </c>
      <c r="D508" s="161"/>
      <c r="E508" s="162">
        <v>0.30625000000000002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 t="s">
        <v>163</v>
      </c>
      <c r="AG508" s="148">
        <v>0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</row>
    <row r="509" spans="1:59" outlineLevel="1" x14ac:dyDescent="0.2">
      <c r="A509" s="155"/>
      <c r="B509" s="156"/>
      <c r="C509" s="191" t="s">
        <v>641</v>
      </c>
      <c r="D509" s="161"/>
      <c r="E509" s="162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 t="s">
        <v>163</v>
      </c>
      <c r="AG509" s="148">
        <v>0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</row>
    <row r="510" spans="1:59" outlineLevel="1" x14ac:dyDescent="0.2">
      <c r="A510" s="155"/>
      <c r="B510" s="156"/>
      <c r="C510" s="191" t="s">
        <v>642</v>
      </c>
      <c r="D510" s="161"/>
      <c r="E510" s="162">
        <v>2.6279499999999998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 t="s">
        <v>163</v>
      </c>
      <c r="AG510" s="148">
        <v>0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</row>
    <row r="511" spans="1:59" outlineLevel="1" x14ac:dyDescent="0.2">
      <c r="A511" s="155"/>
      <c r="B511" s="156"/>
      <c r="C511" s="191" t="s">
        <v>643</v>
      </c>
      <c r="D511" s="161"/>
      <c r="E511" s="162">
        <v>0.20906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 t="s">
        <v>163</v>
      </c>
      <c r="AG511" s="148">
        <v>0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</row>
    <row r="512" spans="1:59" outlineLevel="1" x14ac:dyDescent="0.2">
      <c r="A512" s="155"/>
      <c r="B512" s="156"/>
      <c r="C512" s="191" t="s">
        <v>644</v>
      </c>
      <c r="D512" s="161"/>
      <c r="E512" s="162">
        <v>8.1809999999999994E-2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 t="s">
        <v>163</v>
      </c>
      <c r="AG512" s="148">
        <v>0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</row>
    <row r="513" spans="1:59" outlineLevel="1" x14ac:dyDescent="0.2">
      <c r="A513" s="155"/>
      <c r="B513" s="156"/>
      <c r="C513" s="191" t="s">
        <v>645</v>
      </c>
      <c r="D513" s="161"/>
      <c r="E513" s="162">
        <v>9.69E-2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48"/>
      <c r="Y513" s="148"/>
      <c r="Z513" s="148"/>
      <c r="AA513" s="148"/>
      <c r="AB513" s="148"/>
      <c r="AC513" s="148"/>
      <c r="AD513" s="148"/>
      <c r="AE513" s="148"/>
      <c r="AF513" s="148" t="s">
        <v>163</v>
      </c>
      <c r="AG513" s="148">
        <v>0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</row>
    <row r="514" spans="1:59" outlineLevel="1" x14ac:dyDescent="0.2">
      <c r="A514" s="155"/>
      <c r="B514" s="156"/>
      <c r="C514" s="191" t="s">
        <v>646</v>
      </c>
      <c r="D514" s="161"/>
      <c r="E514" s="162">
        <v>0.16736999999999999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 t="s">
        <v>163</v>
      </c>
      <c r="AG514" s="148">
        <v>0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</row>
    <row r="515" spans="1:59" outlineLevel="1" x14ac:dyDescent="0.2">
      <c r="A515" s="155"/>
      <c r="B515" s="156"/>
      <c r="C515" s="191" t="s">
        <v>647</v>
      </c>
      <c r="D515" s="161"/>
      <c r="E515" s="162">
        <v>4.4310000000000002E-2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 t="s">
        <v>163</v>
      </c>
      <c r="AG515" s="148">
        <v>0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</row>
    <row r="516" spans="1:59" outlineLevel="1" x14ac:dyDescent="0.2">
      <c r="A516" s="155"/>
      <c r="B516" s="156"/>
      <c r="C516" s="191" t="s">
        <v>648</v>
      </c>
      <c r="D516" s="161"/>
      <c r="E516" s="162">
        <v>6.1289999999999997E-2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 t="s">
        <v>163</v>
      </c>
      <c r="AG516" s="148">
        <v>0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</row>
    <row r="517" spans="1:59" outlineLevel="1" x14ac:dyDescent="0.2">
      <c r="A517" s="155"/>
      <c r="B517" s="156"/>
      <c r="C517" s="191" t="s">
        <v>649</v>
      </c>
      <c r="D517" s="161"/>
      <c r="E517" s="162">
        <v>0.79164000000000001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 t="s">
        <v>163</v>
      </c>
      <c r="AG517" s="148">
        <v>0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</row>
    <row r="518" spans="1:59" outlineLevel="1" x14ac:dyDescent="0.2">
      <c r="A518" s="172">
        <v>122</v>
      </c>
      <c r="B518" s="173" t="s">
        <v>650</v>
      </c>
      <c r="C518" s="189" t="s">
        <v>651</v>
      </c>
      <c r="D518" s="174" t="s">
        <v>207</v>
      </c>
      <c r="E518" s="175">
        <v>1650.24665</v>
      </c>
      <c r="F518" s="176"/>
      <c r="G518" s="177">
        <f>ROUND(E518*F518,2)</f>
        <v>0</v>
      </c>
      <c r="H518" s="176"/>
      <c r="I518" s="177">
        <f>ROUND(E518*H518,2)</f>
        <v>0</v>
      </c>
      <c r="J518" s="176"/>
      <c r="K518" s="177">
        <f>ROUND(E518*J518,2)</f>
        <v>0</v>
      </c>
      <c r="L518" s="177">
        <v>21</v>
      </c>
      <c r="M518" s="177">
        <f>G518*(1+L518/100)</f>
        <v>0</v>
      </c>
      <c r="N518" s="177">
        <v>0</v>
      </c>
      <c r="O518" s="177">
        <f>ROUND(E518*N518,2)</f>
        <v>0</v>
      </c>
      <c r="P518" s="177">
        <v>0</v>
      </c>
      <c r="Q518" s="177">
        <f>ROUND(E518*P518,2)</f>
        <v>0</v>
      </c>
      <c r="R518" s="177"/>
      <c r="S518" s="178" t="s">
        <v>143</v>
      </c>
      <c r="T518" s="157">
        <v>4.5999999999999999E-2</v>
      </c>
      <c r="U518" s="157">
        <f>ROUND(E518*T518,2)</f>
        <v>75.91</v>
      </c>
      <c r="V518" s="157"/>
      <c r="W518" s="157" t="s">
        <v>144</v>
      </c>
      <c r="X518" s="148"/>
      <c r="Y518" s="148"/>
      <c r="Z518" s="148"/>
      <c r="AA518" s="148"/>
      <c r="AB518" s="148"/>
      <c r="AC518" s="148"/>
      <c r="AD518" s="148"/>
      <c r="AE518" s="148"/>
      <c r="AF518" s="148" t="s">
        <v>145</v>
      </c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</row>
    <row r="519" spans="1:59" outlineLevel="1" x14ac:dyDescent="0.2">
      <c r="A519" s="155"/>
      <c r="B519" s="156"/>
      <c r="C519" s="253" t="s">
        <v>652</v>
      </c>
      <c r="D519" s="254"/>
      <c r="E519" s="254"/>
      <c r="F519" s="254"/>
      <c r="G519" s="254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 t="s">
        <v>147</v>
      </c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</row>
    <row r="520" spans="1:59" outlineLevel="1" x14ac:dyDescent="0.2">
      <c r="A520" s="155"/>
      <c r="B520" s="156"/>
      <c r="C520" s="191" t="s">
        <v>653</v>
      </c>
      <c r="D520" s="161"/>
      <c r="E520" s="162">
        <v>202.84800000000001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 t="s">
        <v>163</v>
      </c>
      <c r="AG520" s="148">
        <v>0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</row>
    <row r="521" spans="1:59" outlineLevel="1" x14ac:dyDescent="0.2">
      <c r="A521" s="155"/>
      <c r="B521" s="156"/>
      <c r="C521" s="191" t="s">
        <v>654</v>
      </c>
      <c r="D521" s="161"/>
      <c r="E521" s="162">
        <v>79.233000000000004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8"/>
      <c r="Y521" s="148"/>
      <c r="Z521" s="148"/>
      <c r="AA521" s="148"/>
      <c r="AB521" s="148"/>
      <c r="AC521" s="148"/>
      <c r="AD521" s="148"/>
      <c r="AE521" s="148"/>
      <c r="AF521" s="148" t="s">
        <v>163</v>
      </c>
      <c r="AG521" s="148">
        <v>0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</row>
    <row r="522" spans="1:59" outlineLevel="1" x14ac:dyDescent="0.2">
      <c r="A522" s="155"/>
      <c r="B522" s="156"/>
      <c r="C522" s="192" t="s">
        <v>164</v>
      </c>
      <c r="D522" s="163"/>
      <c r="E522" s="164">
        <v>282.08100000000002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 t="s">
        <v>163</v>
      </c>
      <c r="AG522" s="148">
        <v>1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</row>
    <row r="523" spans="1:59" outlineLevel="1" x14ac:dyDescent="0.2">
      <c r="A523" s="155"/>
      <c r="B523" s="156"/>
      <c r="C523" s="191" t="s">
        <v>655</v>
      </c>
      <c r="D523" s="161"/>
      <c r="E523" s="162">
        <v>24.166350000000001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 t="s">
        <v>163</v>
      </c>
      <c r="AG523" s="148">
        <v>0</v>
      </c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</row>
    <row r="524" spans="1:59" outlineLevel="1" x14ac:dyDescent="0.2">
      <c r="A524" s="155"/>
      <c r="B524" s="156"/>
      <c r="C524" s="191" t="s">
        <v>656</v>
      </c>
      <c r="D524" s="161"/>
      <c r="E524" s="162">
        <v>942.34724000000006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 t="s">
        <v>163</v>
      </c>
      <c r="AG524" s="148">
        <v>0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</row>
    <row r="525" spans="1:59" outlineLevel="1" x14ac:dyDescent="0.2">
      <c r="A525" s="155"/>
      <c r="B525" s="156"/>
      <c r="C525" s="192" t="s">
        <v>164</v>
      </c>
      <c r="D525" s="163"/>
      <c r="E525" s="164">
        <v>966.51359000000002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 t="s">
        <v>163</v>
      </c>
      <c r="AG525" s="148">
        <v>1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</row>
    <row r="526" spans="1:59" outlineLevel="1" x14ac:dyDescent="0.2">
      <c r="A526" s="155"/>
      <c r="B526" s="156"/>
      <c r="C526" s="191" t="s">
        <v>657</v>
      </c>
      <c r="D526" s="161"/>
      <c r="E526" s="162">
        <v>108.3336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8"/>
      <c r="Y526" s="148"/>
      <c r="Z526" s="148"/>
      <c r="AA526" s="148"/>
      <c r="AB526" s="148"/>
      <c r="AC526" s="148"/>
      <c r="AD526" s="148"/>
      <c r="AE526" s="148"/>
      <c r="AF526" s="148" t="s">
        <v>163</v>
      </c>
      <c r="AG526" s="148">
        <v>0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</row>
    <row r="527" spans="1:59" outlineLevel="1" x14ac:dyDescent="0.2">
      <c r="A527" s="155"/>
      <c r="B527" s="156"/>
      <c r="C527" s="191" t="s">
        <v>658</v>
      </c>
      <c r="D527" s="161"/>
      <c r="E527" s="162">
        <v>7.3818000000000001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 t="s">
        <v>163</v>
      </c>
      <c r="AG527" s="148">
        <v>0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</row>
    <row r="528" spans="1:59" outlineLevel="1" x14ac:dyDescent="0.2">
      <c r="A528" s="155"/>
      <c r="B528" s="156"/>
      <c r="C528" s="191" t="s">
        <v>659</v>
      </c>
      <c r="D528" s="161"/>
      <c r="E528" s="162">
        <v>264.03721999999999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8"/>
      <c r="Y528" s="148"/>
      <c r="Z528" s="148"/>
      <c r="AA528" s="148"/>
      <c r="AB528" s="148"/>
      <c r="AC528" s="148"/>
      <c r="AD528" s="148"/>
      <c r="AE528" s="148"/>
      <c r="AF528" s="148" t="s">
        <v>163</v>
      </c>
      <c r="AG528" s="148">
        <v>0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</row>
    <row r="529" spans="1:59" outlineLevel="1" x14ac:dyDescent="0.2">
      <c r="A529" s="155"/>
      <c r="B529" s="156"/>
      <c r="C529" s="192" t="s">
        <v>164</v>
      </c>
      <c r="D529" s="163"/>
      <c r="E529" s="164">
        <v>379.75261999999998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8"/>
      <c r="Y529" s="148"/>
      <c r="Z529" s="148"/>
      <c r="AA529" s="148"/>
      <c r="AB529" s="148"/>
      <c r="AC529" s="148"/>
      <c r="AD529" s="148"/>
      <c r="AE529" s="148"/>
      <c r="AF529" s="148" t="s">
        <v>163</v>
      </c>
      <c r="AG529" s="148">
        <v>1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</row>
    <row r="530" spans="1:59" outlineLevel="1" x14ac:dyDescent="0.2">
      <c r="A530" s="155"/>
      <c r="B530" s="156"/>
      <c r="C530" s="191" t="s">
        <v>660</v>
      </c>
      <c r="D530" s="161"/>
      <c r="E530" s="162">
        <v>2.1846000000000001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8"/>
      <c r="Y530" s="148"/>
      <c r="Z530" s="148"/>
      <c r="AA530" s="148"/>
      <c r="AB530" s="148"/>
      <c r="AC530" s="148"/>
      <c r="AD530" s="148"/>
      <c r="AE530" s="148"/>
      <c r="AF530" s="148" t="s">
        <v>163</v>
      </c>
      <c r="AG530" s="148">
        <v>0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</row>
    <row r="531" spans="1:59" outlineLevel="1" x14ac:dyDescent="0.2">
      <c r="A531" s="155"/>
      <c r="B531" s="156"/>
      <c r="C531" s="191" t="s">
        <v>661</v>
      </c>
      <c r="D531" s="161"/>
      <c r="E531" s="162">
        <v>13.277340000000001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48"/>
      <c r="Y531" s="148"/>
      <c r="Z531" s="148"/>
      <c r="AA531" s="148"/>
      <c r="AB531" s="148"/>
      <c r="AC531" s="148"/>
      <c r="AD531" s="148"/>
      <c r="AE531" s="148"/>
      <c r="AF531" s="148" t="s">
        <v>163</v>
      </c>
      <c r="AG531" s="148">
        <v>0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</row>
    <row r="532" spans="1:59" outlineLevel="1" x14ac:dyDescent="0.2">
      <c r="A532" s="155"/>
      <c r="B532" s="156"/>
      <c r="C532" s="192" t="s">
        <v>164</v>
      </c>
      <c r="D532" s="163"/>
      <c r="E532" s="164">
        <v>15.46194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8"/>
      <c r="Y532" s="148"/>
      <c r="Z532" s="148"/>
      <c r="AA532" s="148"/>
      <c r="AB532" s="148"/>
      <c r="AC532" s="148"/>
      <c r="AD532" s="148"/>
      <c r="AE532" s="148"/>
      <c r="AF532" s="148" t="s">
        <v>163</v>
      </c>
      <c r="AG532" s="148">
        <v>1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</row>
    <row r="533" spans="1:59" outlineLevel="1" x14ac:dyDescent="0.2">
      <c r="A533" s="155"/>
      <c r="B533" s="156"/>
      <c r="C533" s="191" t="s">
        <v>662</v>
      </c>
      <c r="D533" s="161"/>
      <c r="E533" s="162">
        <v>6.4375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8"/>
      <c r="Y533" s="148"/>
      <c r="Z533" s="148"/>
      <c r="AA533" s="148"/>
      <c r="AB533" s="148"/>
      <c r="AC533" s="148"/>
      <c r="AD533" s="148"/>
      <c r="AE533" s="148"/>
      <c r="AF533" s="148" t="s">
        <v>163</v>
      </c>
      <c r="AG533" s="148">
        <v>0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</row>
    <row r="534" spans="1:59" outlineLevel="1" x14ac:dyDescent="0.2">
      <c r="A534" s="155"/>
      <c r="B534" s="156"/>
      <c r="C534" s="192" t="s">
        <v>164</v>
      </c>
      <c r="D534" s="163"/>
      <c r="E534" s="164">
        <v>6.4375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8"/>
      <c r="Y534" s="148"/>
      <c r="Z534" s="148"/>
      <c r="AA534" s="148"/>
      <c r="AB534" s="148"/>
      <c r="AC534" s="148"/>
      <c r="AD534" s="148"/>
      <c r="AE534" s="148"/>
      <c r="AF534" s="148" t="s">
        <v>163</v>
      </c>
      <c r="AG534" s="148">
        <v>1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</row>
    <row r="535" spans="1:59" outlineLevel="1" x14ac:dyDescent="0.2">
      <c r="A535" s="172">
        <v>123</v>
      </c>
      <c r="B535" s="173" t="s">
        <v>663</v>
      </c>
      <c r="C535" s="189" t="s">
        <v>664</v>
      </c>
      <c r="D535" s="174" t="s">
        <v>207</v>
      </c>
      <c r="E535" s="175">
        <v>1650.24665</v>
      </c>
      <c r="F535" s="176"/>
      <c r="G535" s="177">
        <f>ROUND(E535*F535,2)</f>
        <v>0</v>
      </c>
      <c r="H535" s="176"/>
      <c r="I535" s="177">
        <f>ROUND(E535*H535,2)</f>
        <v>0</v>
      </c>
      <c r="J535" s="176"/>
      <c r="K535" s="177">
        <f>ROUND(E535*J535,2)</f>
        <v>0</v>
      </c>
      <c r="L535" s="177">
        <v>21</v>
      </c>
      <c r="M535" s="177">
        <f>G535*(1+L535/100)</f>
        <v>0</v>
      </c>
      <c r="N535" s="177">
        <v>0</v>
      </c>
      <c r="O535" s="177">
        <f>ROUND(E535*N535,2)</f>
        <v>0</v>
      </c>
      <c r="P535" s="177">
        <v>0</v>
      </c>
      <c r="Q535" s="177">
        <f>ROUND(E535*P535,2)</f>
        <v>0</v>
      </c>
      <c r="R535" s="177"/>
      <c r="S535" s="178" t="s">
        <v>143</v>
      </c>
      <c r="T535" s="157">
        <v>0</v>
      </c>
      <c r="U535" s="157">
        <f>ROUND(E535*T535,2)</f>
        <v>0</v>
      </c>
      <c r="V535" s="157"/>
      <c r="W535" s="157" t="s">
        <v>144</v>
      </c>
      <c r="X535" s="148"/>
      <c r="Y535" s="148"/>
      <c r="Z535" s="148"/>
      <c r="AA535" s="148"/>
      <c r="AB535" s="148"/>
      <c r="AC535" s="148"/>
      <c r="AD535" s="148"/>
      <c r="AE535" s="148"/>
      <c r="AF535" s="148" t="s">
        <v>145</v>
      </c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</row>
    <row r="536" spans="1:59" outlineLevel="1" x14ac:dyDescent="0.2">
      <c r="A536" s="155"/>
      <c r="B536" s="156"/>
      <c r="C536" s="253" t="s">
        <v>665</v>
      </c>
      <c r="D536" s="254"/>
      <c r="E536" s="254"/>
      <c r="F536" s="254"/>
      <c r="G536" s="254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8"/>
      <c r="Y536" s="148"/>
      <c r="Z536" s="148"/>
      <c r="AA536" s="148"/>
      <c r="AB536" s="148"/>
      <c r="AC536" s="148"/>
      <c r="AD536" s="148"/>
      <c r="AE536" s="148"/>
      <c r="AF536" s="148" t="s">
        <v>147</v>
      </c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</row>
    <row r="537" spans="1:59" outlineLevel="1" x14ac:dyDescent="0.2">
      <c r="A537" s="155"/>
      <c r="B537" s="156"/>
      <c r="C537" s="191" t="s">
        <v>653</v>
      </c>
      <c r="D537" s="161"/>
      <c r="E537" s="162">
        <v>202.84800000000001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48"/>
      <c r="Y537" s="148"/>
      <c r="Z537" s="148"/>
      <c r="AA537" s="148"/>
      <c r="AB537" s="148"/>
      <c r="AC537" s="148"/>
      <c r="AD537" s="148"/>
      <c r="AE537" s="148"/>
      <c r="AF537" s="148" t="s">
        <v>163</v>
      </c>
      <c r="AG537" s="148">
        <v>0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</row>
    <row r="538" spans="1:59" outlineLevel="1" x14ac:dyDescent="0.2">
      <c r="A538" s="155"/>
      <c r="B538" s="156"/>
      <c r="C538" s="191" t="s">
        <v>654</v>
      </c>
      <c r="D538" s="161"/>
      <c r="E538" s="162">
        <v>79.233000000000004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48"/>
      <c r="Y538" s="148"/>
      <c r="Z538" s="148"/>
      <c r="AA538" s="148"/>
      <c r="AB538" s="148"/>
      <c r="AC538" s="148"/>
      <c r="AD538" s="148"/>
      <c r="AE538" s="148"/>
      <c r="AF538" s="148" t="s">
        <v>163</v>
      </c>
      <c r="AG538" s="148">
        <v>0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</row>
    <row r="539" spans="1:59" outlineLevel="1" x14ac:dyDescent="0.2">
      <c r="A539" s="155"/>
      <c r="B539" s="156"/>
      <c r="C539" s="192" t="s">
        <v>164</v>
      </c>
      <c r="D539" s="163"/>
      <c r="E539" s="164">
        <v>282.08100000000002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48"/>
      <c r="Y539" s="148"/>
      <c r="Z539" s="148"/>
      <c r="AA539" s="148"/>
      <c r="AB539" s="148"/>
      <c r="AC539" s="148"/>
      <c r="AD539" s="148"/>
      <c r="AE539" s="148"/>
      <c r="AF539" s="148" t="s">
        <v>163</v>
      </c>
      <c r="AG539" s="148">
        <v>1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</row>
    <row r="540" spans="1:59" outlineLevel="1" x14ac:dyDescent="0.2">
      <c r="A540" s="155"/>
      <c r="B540" s="156"/>
      <c r="C540" s="191" t="s">
        <v>655</v>
      </c>
      <c r="D540" s="161"/>
      <c r="E540" s="162">
        <v>24.166350000000001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8"/>
      <c r="Y540" s="148"/>
      <c r="Z540" s="148"/>
      <c r="AA540" s="148"/>
      <c r="AB540" s="148"/>
      <c r="AC540" s="148"/>
      <c r="AD540" s="148"/>
      <c r="AE540" s="148"/>
      <c r="AF540" s="148" t="s">
        <v>163</v>
      </c>
      <c r="AG540" s="148">
        <v>0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</row>
    <row r="541" spans="1:59" outlineLevel="1" x14ac:dyDescent="0.2">
      <c r="A541" s="155"/>
      <c r="B541" s="156"/>
      <c r="C541" s="191" t="s">
        <v>656</v>
      </c>
      <c r="D541" s="161"/>
      <c r="E541" s="162">
        <v>942.34724000000006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8"/>
      <c r="Y541" s="148"/>
      <c r="Z541" s="148"/>
      <c r="AA541" s="148"/>
      <c r="AB541" s="148"/>
      <c r="AC541" s="148"/>
      <c r="AD541" s="148"/>
      <c r="AE541" s="148"/>
      <c r="AF541" s="148" t="s">
        <v>163</v>
      </c>
      <c r="AG541" s="148">
        <v>0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</row>
    <row r="542" spans="1:59" outlineLevel="1" x14ac:dyDescent="0.2">
      <c r="A542" s="155"/>
      <c r="B542" s="156"/>
      <c r="C542" s="192" t="s">
        <v>164</v>
      </c>
      <c r="D542" s="163"/>
      <c r="E542" s="164">
        <v>966.51359000000002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48"/>
      <c r="Y542" s="148"/>
      <c r="Z542" s="148"/>
      <c r="AA542" s="148"/>
      <c r="AB542" s="148"/>
      <c r="AC542" s="148"/>
      <c r="AD542" s="148"/>
      <c r="AE542" s="148"/>
      <c r="AF542" s="148" t="s">
        <v>163</v>
      </c>
      <c r="AG542" s="148">
        <v>1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</row>
    <row r="543" spans="1:59" outlineLevel="1" x14ac:dyDescent="0.2">
      <c r="A543" s="155"/>
      <c r="B543" s="156"/>
      <c r="C543" s="191" t="s">
        <v>657</v>
      </c>
      <c r="D543" s="161"/>
      <c r="E543" s="162">
        <v>108.3336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8"/>
      <c r="Y543" s="148"/>
      <c r="Z543" s="148"/>
      <c r="AA543" s="148"/>
      <c r="AB543" s="148"/>
      <c r="AC543" s="148"/>
      <c r="AD543" s="148"/>
      <c r="AE543" s="148"/>
      <c r="AF543" s="148" t="s">
        <v>163</v>
      </c>
      <c r="AG543" s="148">
        <v>0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</row>
    <row r="544" spans="1:59" outlineLevel="1" x14ac:dyDescent="0.2">
      <c r="A544" s="155"/>
      <c r="B544" s="156"/>
      <c r="C544" s="191" t="s">
        <v>658</v>
      </c>
      <c r="D544" s="161"/>
      <c r="E544" s="162">
        <v>7.3818000000000001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48"/>
      <c r="Y544" s="148"/>
      <c r="Z544" s="148"/>
      <c r="AA544" s="148"/>
      <c r="AB544" s="148"/>
      <c r="AC544" s="148"/>
      <c r="AD544" s="148"/>
      <c r="AE544" s="148"/>
      <c r="AF544" s="148" t="s">
        <v>163</v>
      </c>
      <c r="AG544" s="148">
        <v>0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</row>
    <row r="545" spans="1:59" outlineLevel="1" x14ac:dyDescent="0.2">
      <c r="A545" s="155"/>
      <c r="B545" s="156"/>
      <c r="C545" s="191" t="s">
        <v>659</v>
      </c>
      <c r="D545" s="161"/>
      <c r="E545" s="162">
        <v>264.03721999999999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8"/>
      <c r="Y545" s="148"/>
      <c r="Z545" s="148"/>
      <c r="AA545" s="148"/>
      <c r="AB545" s="148"/>
      <c r="AC545" s="148"/>
      <c r="AD545" s="148"/>
      <c r="AE545" s="148"/>
      <c r="AF545" s="148" t="s">
        <v>163</v>
      </c>
      <c r="AG545" s="148">
        <v>0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</row>
    <row r="546" spans="1:59" outlineLevel="1" x14ac:dyDescent="0.2">
      <c r="A546" s="155"/>
      <c r="B546" s="156"/>
      <c r="C546" s="192" t="s">
        <v>164</v>
      </c>
      <c r="D546" s="163"/>
      <c r="E546" s="164">
        <v>379.75261999999998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48"/>
      <c r="Y546" s="148"/>
      <c r="Z546" s="148"/>
      <c r="AA546" s="148"/>
      <c r="AB546" s="148"/>
      <c r="AC546" s="148"/>
      <c r="AD546" s="148"/>
      <c r="AE546" s="148"/>
      <c r="AF546" s="148" t="s">
        <v>163</v>
      </c>
      <c r="AG546" s="148">
        <v>1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</row>
    <row r="547" spans="1:59" outlineLevel="1" x14ac:dyDescent="0.2">
      <c r="A547" s="155"/>
      <c r="B547" s="156"/>
      <c r="C547" s="191" t="s">
        <v>660</v>
      </c>
      <c r="D547" s="161"/>
      <c r="E547" s="162">
        <v>2.1846000000000001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8"/>
      <c r="Y547" s="148"/>
      <c r="Z547" s="148"/>
      <c r="AA547" s="148"/>
      <c r="AB547" s="148"/>
      <c r="AC547" s="148"/>
      <c r="AD547" s="148"/>
      <c r="AE547" s="148"/>
      <c r="AF547" s="148" t="s">
        <v>163</v>
      </c>
      <c r="AG547" s="148">
        <v>0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</row>
    <row r="548" spans="1:59" outlineLevel="1" x14ac:dyDescent="0.2">
      <c r="A548" s="155"/>
      <c r="B548" s="156"/>
      <c r="C548" s="191" t="s">
        <v>661</v>
      </c>
      <c r="D548" s="161"/>
      <c r="E548" s="162">
        <v>13.277340000000001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48"/>
      <c r="Y548" s="148"/>
      <c r="Z548" s="148"/>
      <c r="AA548" s="148"/>
      <c r="AB548" s="148"/>
      <c r="AC548" s="148"/>
      <c r="AD548" s="148"/>
      <c r="AE548" s="148"/>
      <c r="AF548" s="148" t="s">
        <v>163</v>
      </c>
      <c r="AG548" s="148">
        <v>0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</row>
    <row r="549" spans="1:59" outlineLevel="1" x14ac:dyDescent="0.2">
      <c r="A549" s="155"/>
      <c r="B549" s="156"/>
      <c r="C549" s="192" t="s">
        <v>164</v>
      </c>
      <c r="D549" s="163"/>
      <c r="E549" s="164">
        <v>15.46194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8"/>
      <c r="Y549" s="148"/>
      <c r="Z549" s="148"/>
      <c r="AA549" s="148"/>
      <c r="AB549" s="148"/>
      <c r="AC549" s="148"/>
      <c r="AD549" s="148"/>
      <c r="AE549" s="148"/>
      <c r="AF549" s="148" t="s">
        <v>163</v>
      </c>
      <c r="AG549" s="148">
        <v>1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</row>
    <row r="550" spans="1:59" outlineLevel="1" x14ac:dyDescent="0.2">
      <c r="A550" s="155"/>
      <c r="B550" s="156"/>
      <c r="C550" s="191" t="s">
        <v>662</v>
      </c>
      <c r="D550" s="161"/>
      <c r="E550" s="162">
        <v>6.4375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48"/>
      <c r="Y550" s="148"/>
      <c r="Z550" s="148"/>
      <c r="AA550" s="148"/>
      <c r="AB550" s="148"/>
      <c r="AC550" s="148"/>
      <c r="AD550" s="148"/>
      <c r="AE550" s="148"/>
      <c r="AF550" s="148" t="s">
        <v>163</v>
      </c>
      <c r="AG550" s="148">
        <v>0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</row>
    <row r="551" spans="1:59" outlineLevel="1" x14ac:dyDescent="0.2">
      <c r="A551" s="155"/>
      <c r="B551" s="156"/>
      <c r="C551" s="192" t="s">
        <v>164</v>
      </c>
      <c r="D551" s="163"/>
      <c r="E551" s="164">
        <v>6.4375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8"/>
      <c r="Y551" s="148"/>
      <c r="Z551" s="148"/>
      <c r="AA551" s="148"/>
      <c r="AB551" s="148"/>
      <c r="AC551" s="148"/>
      <c r="AD551" s="148"/>
      <c r="AE551" s="148"/>
      <c r="AF551" s="148" t="s">
        <v>163</v>
      </c>
      <c r="AG551" s="148">
        <v>1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</row>
    <row r="552" spans="1:59" outlineLevel="1" x14ac:dyDescent="0.2">
      <c r="A552" s="172">
        <v>124</v>
      </c>
      <c r="B552" s="173" t="s">
        <v>666</v>
      </c>
      <c r="C552" s="189" t="s">
        <v>667</v>
      </c>
      <c r="D552" s="174" t="s">
        <v>207</v>
      </c>
      <c r="E552" s="175">
        <v>288.51850000000002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21</v>
      </c>
      <c r="M552" s="177">
        <f>G552*(1+L552/100)</f>
        <v>0</v>
      </c>
      <c r="N552" s="177">
        <v>0</v>
      </c>
      <c r="O552" s="177">
        <f>ROUND(E552*N552,2)</f>
        <v>0</v>
      </c>
      <c r="P552" s="177">
        <v>0</v>
      </c>
      <c r="Q552" s="177">
        <f>ROUND(E552*P552,2)</f>
        <v>0</v>
      </c>
      <c r="R552" s="177"/>
      <c r="S552" s="178" t="s">
        <v>143</v>
      </c>
      <c r="T552" s="157">
        <v>0</v>
      </c>
      <c r="U552" s="157">
        <f>ROUND(E552*T552,2)</f>
        <v>0</v>
      </c>
      <c r="V552" s="157"/>
      <c r="W552" s="157" t="s">
        <v>144</v>
      </c>
      <c r="X552" s="148"/>
      <c r="Y552" s="148"/>
      <c r="Z552" s="148"/>
      <c r="AA552" s="148"/>
      <c r="AB552" s="148"/>
      <c r="AC552" s="148"/>
      <c r="AD552" s="148"/>
      <c r="AE552" s="148"/>
      <c r="AF552" s="148" t="s">
        <v>145</v>
      </c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</row>
    <row r="553" spans="1:59" outlineLevel="1" x14ac:dyDescent="0.2">
      <c r="A553" s="155"/>
      <c r="B553" s="156"/>
      <c r="C553" s="191" t="s">
        <v>653</v>
      </c>
      <c r="D553" s="161"/>
      <c r="E553" s="162">
        <v>202.84800000000001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48"/>
      <c r="Y553" s="148"/>
      <c r="Z553" s="148"/>
      <c r="AA553" s="148"/>
      <c r="AB553" s="148"/>
      <c r="AC553" s="148"/>
      <c r="AD553" s="148"/>
      <c r="AE553" s="148"/>
      <c r="AF553" s="148" t="s">
        <v>163</v>
      </c>
      <c r="AG553" s="148">
        <v>0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</row>
    <row r="554" spans="1:59" outlineLevel="1" x14ac:dyDescent="0.2">
      <c r="A554" s="155"/>
      <c r="B554" s="156"/>
      <c r="C554" s="191" t="s">
        <v>654</v>
      </c>
      <c r="D554" s="161"/>
      <c r="E554" s="162">
        <v>79.233000000000004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48"/>
      <c r="Y554" s="148"/>
      <c r="Z554" s="148"/>
      <c r="AA554" s="148"/>
      <c r="AB554" s="148"/>
      <c r="AC554" s="148"/>
      <c r="AD554" s="148"/>
      <c r="AE554" s="148"/>
      <c r="AF554" s="148" t="s">
        <v>163</v>
      </c>
      <c r="AG554" s="148">
        <v>0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</row>
    <row r="555" spans="1:59" outlineLevel="1" x14ac:dyDescent="0.2">
      <c r="A555" s="155"/>
      <c r="B555" s="156"/>
      <c r="C555" s="191" t="s">
        <v>662</v>
      </c>
      <c r="D555" s="161"/>
      <c r="E555" s="162">
        <v>6.4375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8"/>
      <c r="Y555" s="148"/>
      <c r="Z555" s="148"/>
      <c r="AA555" s="148"/>
      <c r="AB555" s="148"/>
      <c r="AC555" s="148"/>
      <c r="AD555" s="148"/>
      <c r="AE555" s="148"/>
      <c r="AF555" s="148" t="s">
        <v>163</v>
      </c>
      <c r="AG555" s="148">
        <v>0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</row>
    <row r="556" spans="1:59" outlineLevel="1" x14ac:dyDescent="0.2">
      <c r="A556" s="172">
        <v>125</v>
      </c>
      <c r="B556" s="173" t="s">
        <v>668</v>
      </c>
      <c r="C556" s="189" t="s">
        <v>669</v>
      </c>
      <c r="D556" s="174" t="s">
        <v>207</v>
      </c>
      <c r="E556" s="175">
        <v>966.51359000000002</v>
      </c>
      <c r="F556" s="176"/>
      <c r="G556" s="177">
        <f>ROUND(E556*F556,2)</f>
        <v>0</v>
      </c>
      <c r="H556" s="176"/>
      <c r="I556" s="177">
        <f>ROUND(E556*H556,2)</f>
        <v>0</v>
      </c>
      <c r="J556" s="176"/>
      <c r="K556" s="177">
        <f>ROUND(E556*J556,2)</f>
        <v>0</v>
      </c>
      <c r="L556" s="177">
        <v>21</v>
      </c>
      <c r="M556" s="177">
        <f>G556*(1+L556/100)</f>
        <v>0</v>
      </c>
      <c r="N556" s="177">
        <v>0</v>
      </c>
      <c r="O556" s="177">
        <f>ROUND(E556*N556,2)</f>
        <v>0</v>
      </c>
      <c r="P556" s="177">
        <v>0</v>
      </c>
      <c r="Q556" s="177">
        <f>ROUND(E556*P556,2)</f>
        <v>0</v>
      </c>
      <c r="R556" s="177"/>
      <c r="S556" s="178" t="s">
        <v>143</v>
      </c>
      <c r="T556" s="157">
        <v>0</v>
      </c>
      <c r="U556" s="157">
        <f>ROUND(E556*T556,2)</f>
        <v>0</v>
      </c>
      <c r="V556" s="157"/>
      <c r="W556" s="157" t="s">
        <v>144</v>
      </c>
      <c r="X556" s="148"/>
      <c r="Y556" s="148"/>
      <c r="Z556" s="148"/>
      <c r="AA556" s="148"/>
      <c r="AB556" s="148"/>
      <c r="AC556" s="148"/>
      <c r="AD556" s="148"/>
      <c r="AE556" s="148"/>
      <c r="AF556" s="148" t="s">
        <v>145</v>
      </c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</row>
    <row r="557" spans="1:59" outlineLevel="1" x14ac:dyDescent="0.2">
      <c r="A557" s="155"/>
      <c r="B557" s="156"/>
      <c r="C557" s="191" t="s">
        <v>655</v>
      </c>
      <c r="D557" s="161"/>
      <c r="E557" s="162">
        <v>24.166350000000001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8"/>
      <c r="Y557" s="148"/>
      <c r="Z557" s="148"/>
      <c r="AA557" s="148"/>
      <c r="AB557" s="148"/>
      <c r="AC557" s="148"/>
      <c r="AD557" s="148"/>
      <c r="AE557" s="148"/>
      <c r="AF557" s="148" t="s">
        <v>163</v>
      </c>
      <c r="AG557" s="148">
        <v>0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</row>
    <row r="558" spans="1:59" outlineLevel="1" x14ac:dyDescent="0.2">
      <c r="A558" s="155"/>
      <c r="B558" s="156"/>
      <c r="C558" s="191" t="s">
        <v>656</v>
      </c>
      <c r="D558" s="161"/>
      <c r="E558" s="162">
        <v>942.34724000000006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48"/>
      <c r="Y558" s="148"/>
      <c r="Z558" s="148"/>
      <c r="AA558" s="148"/>
      <c r="AB558" s="148"/>
      <c r="AC558" s="148"/>
      <c r="AD558" s="148"/>
      <c r="AE558" s="148"/>
      <c r="AF558" s="148" t="s">
        <v>163</v>
      </c>
      <c r="AG558" s="148">
        <v>0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</row>
    <row r="559" spans="1:59" outlineLevel="1" x14ac:dyDescent="0.2">
      <c r="A559" s="172">
        <v>126</v>
      </c>
      <c r="B559" s="173" t="s">
        <v>670</v>
      </c>
      <c r="C559" s="189" t="s">
        <v>671</v>
      </c>
      <c r="D559" s="174" t="s">
        <v>207</v>
      </c>
      <c r="E559" s="175">
        <v>27.256810000000002</v>
      </c>
      <c r="F559" s="176"/>
      <c r="G559" s="177">
        <f>ROUND(E559*F559,2)</f>
        <v>0</v>
      </c>
      <c r="H559" s="176"/>
      <c r="I559" s="177">
        <f>ROUND(E559*H559,2)</f>
        <v>0</v>
      </c>
      <c r="J559" s="176"/>
      <c r="K559" s="177">
        <f>ROUND(E559*J559,2)</f>
        <v>0</v>
      </c>
      <c r="L559" s="177">
        <v>21</v>
      </c>
      <c r="M559" s="177">
        <f>G559*(1+L559/100)</f>
        <v>0</v>
      </c>
      <c r="N559" s="177">
        <v>0</v>
      </c>
      <c r="O559" s="177">
        <f>ROUND(E559*N559,2)</f>
        <v>0</v>
      </c>
      <c r="P559" s="177">
        <v>0</v>
      </c>
      <c r="Q559" s="177">
        <f>ROUND(E559*P559,2)</f>
        <v>0</v>
      </c>
      <c r="R559" s="177"/>
      <c r="S559" s="178" t="s">
        <v>143</v>
      </c>
      <c r="T559" s="157">
        <v>0</v>
      </c>
      <c r="U559" s="157">
        <f>ROUND(E559*T559,2)</f>
        <v>0</v>
      </c>
      <c r="V559" s="157"/>
      <c r="W559" s="157" t="s">
        <v>144</v>
      </c>
      <c r="X559" s="148"/>
      <c r="Y559" s="148"/>
      <c r="Z559" s="148"/>
      <c r="AA559" s="148"/>
      <c r="AB559" s="148"/>
      <c r="AC559" s="148"/>
      <c r="AD559" s="148"/>
      <c r="AE559" s="148"/>
      <c r="AF559" s="148" t="s">
        <v>145</v>
      </c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</row>
    <row r="560" spans="1:59" outlineLevel="1" x14ac:dyDescent="0.2">
      <c r="A560" s="155"/>
      <c r="B560" s="156"/>
      <c r="C560" s="191" t="s">
        <v>672</v>
      </c>
      <c r="D560" s="161"/>
      <c r="E560" s="162">
        <v>1730.2873999999999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48"/>
      <c r="Y560" s="148"/>
      <c r="Z560" s="148"/>
      <c r="AA560" s="148"/>
      <c r="AB560" s="148"/>
      <c r="AC560" s="148"/>
      <c r="AD560" s="148"/>
      <c r="AE560" s="148"/>
      <c r="AF560" s="148" t="s">
        <v>163</v>
      </c>
      <c r="AG560" s="148">
        <v>0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</row>
    <row r="561" spans="1:59" outlineLevel="1" x14ac:dyDescent="0.2">
      <c r="A561" s="155"/>
      <c r="B561" s="156"/>
      <c r="C561" s="192" t="s">
        <v>164</v>
      </c>
      <c r="D561" s="163"/>
      <c r="E561" s="164">
        <v>1730.2873999999999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8"/>
      <c r="Y561" s="148"/>
      <c r="Z561" s="148"/>
      <c r="AA561" s="148"/>
      <c r="AB561" s="148"/>
      <c r="AC561" s="148"/>
      <c r="AD561" s="148"/>
      <c r="AE561" s="148"/>
      <c r="AF561" s="148" t="s">
        <v>163</v>
      </c>
      <c r="AG561" s="148">
        <v>1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</row>
    <row r="562" spans="1:59" outlineLevel="1" x14ac:dyDescent="0.2">
      <c r="A562" s="155"/>
      <c r="B562" s="156"/>
      <c r="C562" s="191" t="s">
        <v>673</v>
      </c>
      <c r="D562" s="161"/>
      <c r="E562" s="162">
        <v>-1650.24665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8"/>
      <c r="Y562" s="148"/>
      <c r="Z562" s="148"/>
      <c r="AA562" s="148"/>
      <c r="AB562" s="148"/>
      <c r="AC562" s="148"/>
      <c r="AD562" s="148"/>
      <c r="AE562" s="148"/>
      <c r="AF562" s="148" t="s">
        <v>163</v>
      </c>
      <c r="AG562" s="148">
        <v>0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</row>
    <row r="563" spans="1:59" outlineLevel="1" x14ac:dyDescent="0.2">
      <c r="A563" s="155"/>
      <c r="B563" s="156"/>
      <c r="C563" s="192" t="s">
        <v>164</v>
      </c>
      <c r="D563" s="163"/>
      <c r="E563" s="164">
        <v>-1650.24665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8"/>
      <c r="Y563" s="148"/>
      <c r="Z563" s="148"/>
      <c r="AA563" s="148"/>
      <c r="AB563" s="148"/>
      <c r="AC563" s="148"/>
      <c r="AD563" s="148"/>
      <c r="AE563" s="148"/>
      <c r="AF563" s="148" t="s">
        <v>163</v>
      </c>
      <c r="AG563" s="148">
        <v>1</v>
      </c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</row>
    <row r="564" spans="1:59" outlineLevel="1" x14ac:dyDescent="0.2">
      <c r="A564" s="155"/>
      <c r="B564" s="156"/>
      <c r="C564" s="191" t="s">
        <v>674</v>
      </c>
      <c r="D564" s="161"/>
      <c r="E564" s="162">
        <v>-0.54693999999999998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8"/>
      <c r="Y564" s="148"/>
      <c r="Z564" s="148"/>
      <c r="AA564" s="148"/>
      <c r="AB564" s="148"/>
      <c r="AC564" s="148"/>
      <c r="AD564" s="148"/>
      <c r="AE564" s="148"/>
      <c r="AF564" s="148" t="s">
        <v>163</v>
      </c>
      <c r="AG564" s="148">
        <v>0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</row>
    <row r="565" spans="1:59" outlineLevel="1" x14ac:dyDescent="0.2">
      <c r="A565" s="155"/>
      <c r="B565" s="156"/>
      <c r="C565" s="192" t="s">
        <v>164</v>
      </c>
      <c r="D565" s="163"/>
      <c r="E565" s="164">
        <v>-0.54693999999999998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8"/>
      <c r="Y565" s="148"/>
      <c r="Z565" s="148"/>
      <c r="AA565" s="148"/>
      <c r="AB565" s="148"/>
      <c r="AC565" s="148"/>
      <c r="AD565" s="148"/>
      <c r="AE565" s="148"/>
      <c r="AF565" s="148" t="s">
        <v>163</v>
      </c>
      <c r="AG565" s="148">
        <v>1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</row>
    <row r="566" spans="1:59" outlineLevel="1" x14ac:dyDescent="0.2">
      <c r="A566" s="155"/>
      <c r="B566" s="156"/>
      <c r="C566" s="191" t="s">
        <v>675</v>
      </c>
      <c r="D566" s="161"/>
      <c r="E566" s="162">
        <v>-6.1231299999999997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48"/>
      <c r="Y566" s="148"/>
      <c r="Z566" s="148"/>
      <c r="AA566" s="148"/>
      <c r="AB566" s="148"/>
      <c r="AC566" s="148"/>
      <c r="AD566" s="148"/>
      <c r="AE566" s="148"/>
      <c r="AF566" s="148" t="s">
        <v>163</v>
      </c>
      <c r="AG566" s="148">
        <v>0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</row>
    <row r="567" spans="1:59" outlineLevel="1" x14ac:dyDescent="0.2">
      <c r="A567" s="155"/>
      <c r="B567" s="156"/>
      <c r="C567" s="192" t="s">
        <v>164</v>
      </c>
      <c r="D567" s="163"/>
      <c r="E567" s="164">
        <v>-6.1231299999999997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8"/>
      <c r="Y567" s="148"/>
      <c r="Z567" s="148"/>
      <c r="AA567" s="148"/>
      <c r="AB567" s="148"/>
      <c r="AC567" s="148"/>
      <c r="AD567" s="148"/>
      <c r="AE567" s="148"/>
      <c r="AF567" s="148" t="s">
        <v>163</v>
      </c>
      <c r="AG567" s="148">
        <v>1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</row>
    <row r="568" spans="1:59" outlineLevel="1" x14ac:dyDescent="0.2">
      <c r="A568" s="155"/>
      <c r="B568" s="156"/>
      <c r="C568" s="191" t="s">
        <v>676</v>
      </c>
      <c r="D568" s="161"/>
      <c r="E568" s="162">
        <v>-2.1540599999999999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8"/>
      <c r="Y568" s="148"/>
      <c r="Z568" s="148"/>
      <c r="AA568" s="148"/>
      <c r="AB568" s="148"/>
      <c r="AC568" s="148"/>
      <c r="AD568" s="148"/>
      <c r="AE568" s="148"/>
      <c r="AF568" s="148" t="s">
        <v>163</v>
      </c>
      <c r="AG568" s="148">
        <v>0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</row>
    <row r="569" spans="1:59" outlineLevel="1" x14ac:dyDescent="0.2">
      <c r="A569" s="155"/>
      <c r="B569" s="156"/>
      <c r="C569" s="192" t="s">
        <v>164</v>
      </c>
      <c r="D569" s="163"/>
      <c r="E569" s="164">
        <v>-2.1540599999999999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8"/>
      <c r="Y569" s="148"/>
      <c r="Z569" s="148"/>
      <c r="AA569" s="148"/>
      <c r="AB569" s="148"/>
      <c r="AC569" s="148"/>
      <c r="AD569" s="148"/>
      <c r="AE569" s="148"/>
      <c r="AF569" s="148" t="s">
        <v>163</v>
      </c>
      <c r="AG569" s="148">
        <v>1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</row>
    <row r="570" spans="1:59" outlineLevel="1" x14ac:dyDescent="0.2">
      <c r="A570" s="155"/>
      <c r="B570" s="156"/>
      <c r="C570" s="191" t="s">
        <v>677</v>
      </c>
      <c r="D570" s="161"/>
      <c r="E570" s="162">
        <v>-6.2195299999999998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48"/>
      <c r="Y570" s="148"/>
      <c r="Z570" s="148"/>
      <c r="AA570" s="148"/>
      <c r="AB570" s="148"/>
      <c r="AC570" s="148"/>
      <c r="AD570" s="148"/>
      <c r="AE570" s="148"/>
      <c r="AF570" s="148" t="s">
        <v>163</v>
      </c>
      <c r="AG570" s="148">
        <v>0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</row>
    <row r="571" spans="1:59" outlineLevel="1" x14ac:dyDescent="0.2">
      <c r="A571" s="155"/>
      <c r="B571" s="156"/>
      <c r="C571" s="192" t="s">
        <v>164</v>
      </c>
      <c r="D571" s="163"/>
      <c r="E571" s="164">
        <v>-6.2195299999999998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8"/>
      <c r="Y571" s="148"/>
      <c r="Z571" s="148"/>
      <c r="AA571" s="148"/>
      <c r="AB571" s="148"/>
      <c r="AC571" s="148"/>
      <c r="AD571" s="148"/>
      <c r="AE571" s="148"/>
      <c r="AF571" s="148" t="s">
        <v>163</v>
      </c>
      <c r="AG571" s="148">
        <v>1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</row>
    <row r="572" spans="1:59" outlineLevel="1" x14ac:dyDescent="0.2">
      <c r="A572" s="155"/>
      <c r="B572" s="156"/>
      <c r="C572" s="191" t="s">
        <v>678</v>
      </c>
      <c r="D572" s="161"/>
      <c r="E572" s="162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8"/>
      <c r="Y572" s="148"/>
      <c r="Z572" s="148"/>
      <c r="AA572" s="148"/>
      <c r="AB572" s="148"/>
      <c r="AC572" s="148"/>
      <c r="AD572" s="148"/>
      <c r="AE572" s="148"/>
      <c r="AF572" s="148" t="s">
        <v>163</v>
      </c>
      <c r="AG572" s="148">
        <v>0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</row>
    <row r="573" spans="1:59" outlineLevel="1" x14ac:dyDescent="0.2">
      <c r="A573" s="155"/>
      <c r="B573" s="156"/>
      <c r="C573" s="191" t="s">
        <v>679</v>
      </c>
      <c r="D573" s="161"/>
      <c r="E573" s="162">
        <v>-0.94672000000000001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48"/>
      <c r="Y573" s="148"/>
      <c r="Z573" s="148"/>
      <c r="AA573" s="148"/>
      <c r="AB573" s="148"/>
      <c r="AC573" s="148"/>
      <c r="AD573" s="148"/>
      <c r="AE573" s="148"/>
      <c r="AF573" s="148" t="s">
        <v>163</v>
      </c>
      <c r="AG573" s="148">
        <v>0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</row>
    <row r="574" spans="1:59" outlineLevel="1" x14ac:dyDescent="0.2">
      <c r="A574" s="155"/>
      <c r="B574" s="156"/>
      <c r="C574" s="191" t="s">
        <v>680</v>
      </c>
      <c r="D574" s="161"/>
      <c r="E574" s="162">
        <v>-2.0729600000000001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48"/>
      <c r="Y574" s="148"/>
      <c r="Z574" s="148"/>
      <c r="AA574" s="148"/>
      <c r="AB574" s="148"/>
      <c r="AC574" s="148"/>
      <c r="AD574" s="148"/>
      <c r="AE574" s="148"/>
      <c r="AF574" s="148" t="s">
        <v>163</v>
      </c>
      <c r="AG574" s="148">
        <v>0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</row>
    <row r="575" spans="1:59" outlineLevel="1" x14ac:dyDescent="0.2">
      <c r="A575" s="155"/>
      <c r="B575" s="156"/>
      <c r="C575" s="192" t="s">
        <v>164</v>
      </c>
      <c r="D575" s="163"/>
      <c r="E575" s="164">
        <v>-3.0196800000000001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8"/>
      <c r="Y575" s="148"/>
      <c r="Z575" s="148"/>
      <c r="AA575" s="148"/>
      <c r="AB575" s="148"/>
      <c r="AC575" s="148"/>
      <c r="AD575" s="148"/>
      <c r="AE575" s="148"/>
      <c r="AF575" s="148" t="s">
        <v>163</v>
      </c>
      <c r="AG575" s="148">
        <v>1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</row>
    <row r="576" spans="1:59" outlineLevel="1" x14ac:dyDescent="0.2">
      <c r="A576" s="155"/>
      <c r="B576" s="156"/>
      <c r="C576" s="191" t="s">
        <v>681</v>
      </c>
      <c r="D576" s="161"/>
      <c r="E576" s="162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48"/>
      <c r="Y576" s="148"/>
      <c r="Z576" s="148"/>
      <c r="AA576" s="148"/>
      <c r="AB576" s="148"/>
      <c r="AC576" s="148"/>
      <c r="AD576" s="148"/>
      <c r="AE576" s="148"/>
      <c r="AF576" s="148" t="s">
        <v>163</v>
      </c>
      <c r="AG576" s="148">
        <v>0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</row>
    <row r="577" spans="1:59" outlineLevel="1" x14ac:dyDescent="0.2">
      <c r="A577" s="155"/>
      <c r="B577" s="156"/>
      <c r="C577" s="191" t="s">
        <v>682</v>
      </c>
      <c r="D577" s="161"/>
      <c r="E577" s="162">
        <v>-5.3851399999999998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48"/>
      <c r="Y577" s="148"/>
      <c r="Z577" s="148"/>
      <c r="AA577" s="148"/>
      <c r="AB577" s="148"/>
      <c r="AC577" s="148"/>
      <c r="AD577" s="148"/>
      <c r="AE577" s="148"/>
      <c r="AF577" s="148" t="s">
        <v>163</v>
      </c>
      <c r="AG577" s="148">
        <v>0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</row>
    <row r="578" spans="1:59" outlineLevel="1" x14ac:dyDescent="0.2">
      <c r="A578" s="155"/>
      <c r="B578" s="156"/>
      <c r="C578" s="191" t="s">
        <v>683</v>
      </c>
      <c r="D578" s="161"/>
      <c r="E578" s="162">
        <v>-2.0729600000000001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8"/>
      <c r="Y578" s="148"/>
      <c r="Z578" s="148"/>
      <c r="AA578" s="148"/>
      <c r="AB578" s="148"/>
      <c r="AC578" s="148"/>
      <c r="AD578" s="148"/>
      <c r="AE578" s="148"/>
      <c r="AF578" s="148" t="s">
        <v>163</v>
      </c>
      <c r="AG578" s="148">
        <v>0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</row>
    <row r="579" spans="1:59" outlineLevel="1" x14ac:dyDescent="0.2">
      <c r="A579" s="155"/>
      <c r="B579" s="156"/>
      <c r="C579" s="191" t="s">
        <v>684</v>
      </c>
      <c r="D579" s="161"/>
      <c r="E579" s="162">
        <v>-14.087529999999999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8"/>
      <c r="Y579" s="148"/>
      <c r="Z579" s="148"/>
      <c r="AA579" s="148"/>
      <c r="AB579" s="148"/>
      <c r="AC579" s="148"/>
      <c r="AD579" s="148"/>
      <c r="AE579" s="148"/>
      <c r="AF579" s="148" t="s">
        <v>163</v>
      </c>
      <c r="AG579" s="148">
        <v>0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</row>
    <row r="580" spans="1:59" outlineLevel="1" x14ac:dyDescent="0.2">
      <c r="A580" s="155"/>
      <c r="B580" s="156"/>
      <c r="C580" s="191" t="s">
        <v>685</v>
      </c>
      <c r="D580" s="161"/>
      <c r="E580" s="162">
        <v>-0.79671000000000003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8"/>
      <c r="Y580" s="148"/>
      <c r="Z580" s="148"/>
      <c r="AA580" s="148"/>
      <c r="AB580" s="148"/>
      <c r="AC580" s="148"/>
      <c r="AD580" s="148"/>
      <c r="AE580" s="148"/>
      <c r="AF580" s="148" t="s">
        <v>163</v>
      </c>
      <c r="AG580" s="148">
        <v>0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</row>
    <row r="581" spans="1:59" outlineLevel="1" x14ac:dyDescent="0.2">
      <c r="A581" s="155"/>
      <c r="B581" s="156"/>
      <c r="C581" s="191" t="s">
        <v>686</v>
      </c>
      <c r="D581" s="161"/>
      <c r="E581" s="162">
        <v>-0.58048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48"/>
      <c r="Y581" s="148"/>
      <c r="Z581" s="148"/>
      <c r="AA581" s="148"/>
      <c r="AB581" s="148"/>
      <c r="AC581" s="148"/>
      <c r="AD581" s="148"/>
      <c r="AE581" s="148"/>
      <c r="AF581" s="148" t="s">
        <v>163</v>
      </c>
      <c r="AG581" s="148">
        <v>0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</row>
    <row r="582" spans="1:59" outlineLevel="1" x14ac:dyDescent="0.2">
      <c r="A582" s="155"/>
      <c r="B582" s="156"/>
      <c r="C582" s="192" t="s">
        <v>164</v>
      </c>
      <c r="D582" s="163"/>
      <c r="E582" s="164">
        <v>-22.922820000000002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8"/>
      <c r="Y582" s="148"/>
      <c r="Z582" s="148"/>
      <c r="AA582" s="148"/>
      <c r="AB582" s="148"/>
      <c r="AC582" s="148"/>
      <c r="AD582" s="148"/>
      <c r="AE582" s="148"/>
      <c r="AF582" s="148" t="s">
        <v>163</v>
      </c>
      <c r="AG582" s="148">
        <v>1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</row>
    <row r="583" spans="1:59" outlineLevel="1" x14ac:dyDescent="0.2">
      <c r="A583" s="155"/>
      <c r="B583" s="156"/>
      <c r="C583" s="191" t="s">
        <v>687</v>
      </c>
      <c r="D583" s="161"/>
      <c r="E583" s="162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8"/>
      <c r="Y583" s="148"/>
      <c r="Z583" s="148"/>
      <c r="AA583" s="148"/>
      <c r="AB583" s="148"/>
      <c r="AC583" s="148"/>
      <c r="AD583" s="148"/>
      <c r="AE583" s="148"/>
      <c r="AF583" s="148" t="s">
        <v>163</v>
      </c>
      <c r="AG583" s="148">
        <v>0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</row>
    <row r="584" spans="1:59" outlineLevel="1" x14ac:dyDescent="0.2">
      <c r="A584" s="155"/>
      <c r="B584" s="156"/>
      <c r="C584" s="191" t="s">
        <v>688</v>
      </c>
      <c r="D584" s="161"/>
      <c r="E584" s="162">
        <v>-0.1908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48"/>
      <c r="Y584" s="148"/>
      <c r="Z584" s="148"/>
      <c r="AA584" s="148"/>
      <c r="AB584" s="148"/>
      <c r="AC584" s="148"/>
      <c r="AD584" s="148"/>
      <c r="AE584" s="148"/>
      <c r="AF584" s="148" t="s">
        <v>163</v>
      </c>
      <c r="AG584" s="148">
        <v>0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</row>
    <row r="585" spans="1:59" outlineLevel="1" x14ac:dyDescent="0.2">
      <c r="A585" s="155"/>
      <c r="B585" s="156"/>
      <c r="C585" s="191" t="s">
        <v>689</v>
      </c>
      <c r="D585" s="161"/>
      <c r="E585" s="162">
        <v>-2.16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48"/>
      <c r="Y585" s="148"/>
      <c r="Z585" s="148"/>
      <c r="AA585" s="148"/>
      <c r="AB585" s="148"/>
      <c r="AC585" s="148"/>
      <c r="AD585" s="148"/>
      <c r="AE585" s="148"/>
      <c r="AF585" s="148" t="s">
        <v>163</v>
      </c>
      <c r="AG585" s="148">
        <v>0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</row>
    <row r="586" spans="1:59" outlineLevel="1" x14ac:dyDescent="0.2">
      <c r="A586" s="155"/>
      <c r="B586" s="156"/>
      <c r="C586" s="191" t="s">
        <v>690</v>
      </c>
      <c r="D586" s="161"/>
      <c r="E586" s="162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48"/>
      <c r="Y586" s="148"/>
      <c r="Z586" s="148"/>
      <c r="AA586" s="148"/>
      <c r="AB586" s="148"/>
      <c r="AC586" s="148"/>
      <c r="AD586" s="148"/>
      <c r="AE586" s="148"/>
      <c r="AF586" s="148" t="s">
        <v>163</v>
      </c>
      <c r="AG586" s="148">
        <v>0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</row>
    <row r="587" spans="1:59" outlineLevel="1" x14ac:dyDescent="0.2">
      <c r="A587" s="155"/>
      <c r="B587" s="156"/>
      <c r="C587" s="191" t="s">
        <v>691</v>
      </c>
      <c r="D587" s="161"/>
      <c r="E587" s="162">
        <v>-0.12852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8"/>
      <c r="Y587" s="148"/>
      <c r="Z587" s="148"/>
      <c r="AA587" s="148"/>
      <c r="AB587" s="148"/>
      <c r="AC587" s="148"/>
      <c r="AD587" s="148"/>
      <c r="AE587" s="148"/>
      <c r="AF587" s="148" t="s">
        <v>163</v>
      </c>
      <c r="AG587" s="148">
        <v>0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</row>
    <row r="588" spans="1:59" outlineLevel="1" x14ac:dyDescent="0.2">
      <c r="A588" s="155"/>
      <c r="B588" s="156"/>
      <c r="C588" s="191" t="s">
        <v>692</v>
      </c>
      <c r="D588" s="161"/>
      <c r="E588" s="162">
        <v>-0.18581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8"/>
      <c r="Y588" s="148"/>
      <c r="Z588" s="148"/>
      <c r="AA588" s="148"/>
      <c r="AB588" s="148"/>
      <c r="AC588" s="148"/>
      <c r="AD588" s="148"/>
      <c r="AE588" s="148"/>
      <c r="AF588" s="148" t="s">
        <v>163</v>
      </c>
      <c r="AG588" s="148">
        <v>0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</row>
    <row r="589" spans="1:59" outlineLevel="1" x14ac:dyDescent="0.2">
      <c r="A589" s="155"/>
      <c r="B589" s="156"/>
      <c r="C589" s="192" t="s">
        <v>164</v>
      </c>
      <c r="D589" s="163"/>
      <c r="E589" s="164">
        <v>-2.66513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48"/>
      <c r="Y589" s="148"/>
      <c r="Z589" s="148"/>
      <c r="AA589" s="148"/>
      <c r="AB589" s="148"/>
      <c r="AC589" s="148"/>
      <c r="AD589" s="148"/>
      <c r="AE589" s="148"/>
      <c r="AF589" s="148" t="s">
        <v>163</v>
      </c>
      <c r="AG589" s="148">
        <v>1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</row>
    <row r="590" spans="1:59" outlineLevel="1" x14ac:dyDescent="0.2">
      <c r="A590" s="155"/>
      <c r="B590" s="156"/>
      <c r="C590" s="191" t="s">
        <v>693</v>
      </c>
      <c r="D590" s="161"/>
      <c r="E590" s="162">
        <v>-0.54593000000000003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8"/>
      <c r="Y590" s="148"/>
      <c r="Z590" s="148"/>
      <c r="AA590" s="148"/>
      <c r="AB590" s="148"/>
      <c r="AC590" s="148"/>
      <c r="AD590" s="148"/>
      <c r="AE590" s="148"/>
      <c r="AF590" s="148" t="s">
        <v>163</v>
      </c>
      <c r="AG590" s="148">
        <v>0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</row>
    <row r="591" spans="1:59" outlineLevel="1" x14ac:dyDescent="0.2">
      <c r="A591" s="155"/>
      <c r="B591" s="156"/>
      <c r="C591" s="192" t="s">
        <v>164</v>
      </c>
      <c r="D591" s="163"/>
      <c r="E591" s="164">
        <v>-0.54593000000000003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8"/>
      <c r="Y591" s="148"/>
      <c r="Z591" s="148"/>
      <c r="AA591" s="148"/>
      <c r="AB591" s="148"/>
      <c r="AC591" s="148"/>
      <c r="AD591" s="148"/>
      <c r="AE591" s="148"/>
      <c r="AF591" s="148" t="s">
        <v>163</v>
      </c>
      <c r="AG591" s="148">
        <v>1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</row>
    <row r="592" spans="1:59" outlineLevel="1" x14ac:dyDescent="0.2">
      <c r="A592" s="155"/>
      <c r="B592" s="156"/>
      <c r="C592" s="191" t="s">
        <v>694</v>
      </c>
      <c r="D592" s="161"/>
      <c r="E592" s="162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48"/>
      <c r="Y592" s="148"/>
      <c r="Z592" s="148"/>
      <c r="AA592" s="148"/>
      <c r="AB592" s="148"/>
      <c r="AC592" s="148"/>
      <c r="AD592" s="148"/>
      <c r="AE592" s="148"/>
      <c r="AF592" s="148" t="s">
        <v>163</v>
      </c>
      <c r="AG592" s="148">
        <v>0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</row>
    <row r="593" spans="1:59" outlineLevel="1" x14ac:dyDescent="0.2">
      <c r="A593" s="155"/>
      <c r="B593" s="156"/>
      <c r="C593" s="191" t="s">
        <v>695</v>
      </c>
      <c r="D593" s="161"/>
      <c r="E593" s="162">
        <v>-0.1782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8"/>
      <c r="Y593" s="148"/>
      <c r="Z593" s="148"/>
      <c r="AA593" s="148"/>
      <c r="AB593" s="148"/>
      <c r="AC593" s="148"/>
      <c r="AD593" s="148"/>
      <c r="AE593" s="148"/>
      <c r="AF593" s="148" t="s">
        <v>163</v>
      </c>
      <c r="AG593" s="148">
        <v>0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</row>
    <row r="594" spans="1:59" outlineLevel="1" x14ac:dyDescent="0.2">
      <c r="A594" s="155"/>
      <c r="B594" s="156"/>
      <c r="C594" s="191" t="s">
        <v>696</v>
      </c>
      <c r="D594" s="161"/>
      <c r="E594" s="162">
        <v>-6.5750000000000003E-2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8"/>
      <c r="Y594" s="148"/>
      <c r="Z594" s="148"/>
      <c r="AA594" s="148"/>
      <c r="AB594" s="148"/>
      <c r="AC594" s="148"/>
      <c r="AD594" s="148"/>
      <c r="AE594" s="148"/>
      <c r="AF594" s="148" t="s">
        <v>163</v>
      </c>
      <c r="AG594" s="148">
        <v>0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</row>
    <row r="595" spans="1:59" outlineLevel="1" x14ac:dyDescent="0.2">
      <c r="A595" s="155"/>
      <c r="B595" s="156"/>
      <c r="C595" s="192" t="s">
        <v>164</v>
      </c>
      <c r="D595" s="163"/>
      <c r="E595" s="164">
        <v>-0.24395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8"/>
      <c r="Y595" s="148"/>
      <c r="Z595" s="148"/>
      <c r="AA595" s="148"/>
      <c r="AB595" s="148"/>
      <c r="AC595" s="148"/>
      <c r="AD595" s="148"/>
      <c r="AE595" s="148"/>
      <c r="AF595" s="148" t="s">
        <v>163</v>
      </c>
      <c r="AG595" s="148">
        <v>1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</row>
    <row r="596" spans="1:59" outlineLevel="1" x14ac:dyDescent="0.2">
      <c r="A596" s="155"/>
      <c r="B596" s="156"/>
      <c r="C596" s="191" t="s">
        <v>697</v>
      </c>
      <c r="D596" s="161"/>
      <c r="E596" s="162">
        <v>-0.38340000000000002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8"/>
      <c r="Y596" s="148"/>
      <c r="Z596" s="148"/>
      <c r="AA596" s="148"/>
      <c r="AB596" s="148"/>
      <c r="AC596" s="148"/>
      <c r="AD596" s="148"/>
      <c r="AE596" s="148"/>
      <c r="AF596" s="148" t="s">
        <v>163</v>
      </c>
      <c r="AG596" s="148">
        <v>0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</row>
    <row r="597" spans="1:59" outlineLevel="1" x14ac:dyDescent="0.2">
      <c r="A597" s="155"/>
      <c r="B597" s="156"/>
      <c r="C597" s="191" t="s">
        <v>698</v>
      </c>
      <c r="D597" s="161"/>
      <c r="E597" s="162">
        <v>-0.53749999999999998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8"/>
      <c r="Y597" s="148"/>
      <c r="Z597" s="148"/>
      <c r="AA597" s="148"/>
      <c r="AB597" s="148"/>
      <c r="AC597" s="148"/>
      <c r="AD597" s="148"/>
      <c r="AE597" s="148"/>
      <c r="AF597" s="148" t="s">
        <v>163</v>
      </c>
      <c r="AG597" s="148">
        <v>0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</row>
    <row r="598" spans="1:59" outlineLevel="1" x14ac:dyDescent="0.2">
      <c r="A598" s="155"/>
      <c r="B598" s="156"/>
      <c r="C598" s="191" t="s">
        <v>699</v>
      </c>
      <c r="D598" s="161"/>
      <c r="E598" s="162">
        <v>-1.4272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48"/>
      <c r="Y598" s="148"/>
      <c r="Z598" s="148"/>
      <c r="AA598" s="148"/>
      <c r="AB598" s="148"/>
      <c r="AC598" s="148"/>
      <c r="AD598" s="148"/>
      <c r="AE598" s="148"/>
      <c r="AF598" s="148" t="s">
        <v>163</v>
      </c>
      <c r="AG598" s="148">
        <v>0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</row>
    <row r="599" spans="1:59" outlineLevel="1" x14ac:dyDescent="0.2">
      <c r="A599" s="155"/>
      <c r="B599" s="156"/>
      <c r="C599" s="191" t="s">
        <v>700</v>
      </c>
      <c r="D599" s="161"/>
      <c r="E599" s="162">
        <v>-0.30625000000000002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8"/>
      <c r="Y599" s="148"/>
      <c r="Z599" s="148"/>
      <c r="AA599" s="148"/>
      <c r="AB599" s="148"/>
      <c r="AC599" s="148"/>
      <c r="AD599" s="148"/>
      <c r="AE599" s="148"/>
      <c r="AF599" s="148" t="s">
        <v>163</v>
      </c>
      <c r="AG599" s="148">
        <v>0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</row>
    <row r="600" spans="1:59" outlineLevel="1" x14ac:dyDescent="0.2">
      <c r="A600" s="155"/>
      <c r="B600" s="156"/>
      <c r="C600" s="191" t="s">
        <v>701</v>
      </c>
      <c r="D600" s="161"/>
      <c r="E600" s="162">
        <v>-0.59831999999999996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8"/>
      <c r="Y600" s="148"/>
      <c r="Z600" s="148"/>
      <c r="AA600" s="148"/>
      <c r="AB600" s="148"/>
      <c r="AC600" s="148"/>
      <c r="AD600" s="148"/>
      <c r="AE600" s="148"/>
      <c r="AF600" s="148" t="s">
        <v>163</v>
      </c>
      <c r="AG600" s="148">
        <v>0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</row>
    <row r="601" spans="1:59" outlineLevel="1" x14ac:dyDescent="0.2">
      <c r="A601" s="155"/>
      <c r="B601" s="156"/>
      <c r="C601" s="191" t="s">
        <v>702</v>
      </c>
      <c r="D601" s="161"/>
      <c r="E601" s="162">
        <v>-0.86365000000000003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48"/>
      <c r="Y601" s="148"/>
      <c r="Z601" s="148"/>
      <c r="AA601" s="148"/>
      <c r="AB601" s="148"/>
      <c r="AC601" s="148"/>
      <c r="AD601" s="148"/>
      <c r="AE601" s="148"/>
      <c r="AF601" s="148" t="s">
        <v>163</v>
      </c>
      <c r="AG601" s="148">
        <v>0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</row>
    <row r="602" spans="1:59" outlineLevel="1" x14ac:dyDescent="0.2">
      <c r="A602" s="155"/>
      <c r="B602" s="156"/>
      <c r="C602" s="191" t="s">
        <v>703</v>
      </c>
      <c r="D602" s="161"/>
      <c r="E602" s="162">
        <v>-0.14612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8"/>
      <c r="Y602" s="148"/>
      <c r="Z602" s="148"/>
      <c r="AA602" s="148"/>
      <c r="AB602" s="148"/>
      <c r="AC602" s="148"/>
      <c r="AD602" s="148"/>
      <c r="AE602" s="148"/>
      <c r="AF602" s="148" t="s">
        <v>163</v>
      </c>
      <c r="AG602" s="148">
        <v>0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</row>
    <row r="603" spans="1:59" outlineLevel="1" x14ac:dyDescent="0.2">
      <c r="A603" s="155"/>
      <c r="B603" s="156"/>
      <c r="C603" s="191" t="s">
        <v>641</v>
      </c>
      <c r="D603" s="161"/>
      <c r="E603" s="162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8"/>
      <c r="Y603" s="148"/>
      <c r="Z603" s="148"/>
      <c r="AA603" s="148"/>
      <c r="AB603" s="148"/>
      <c r="AC603" s="148"/>
      <c r="AD603" s="148"/>
      <c r="AE603" s="148"/>
      <c r="AF603" s="148" t="s">
        <v>163</v>
      </c>
      <c r="AG603" s="148">
        <v>0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</row>
    <row r="604" spans="1:59" outlineLevel="1" x14ac:dyDescent="0.2">
      <c r="A604" s="155"/>
      <c r="B604" s="156"/>
      <c r="C604" s="191" t="s">
        <v>704</v>
      </c>
      <c r="D604" s="161"/>
      <c r="E604" s="162">
        <v>-2.6279499999999998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48"/>
      <c r="Y604" s="148"/>
      <c r="Z604" s="148"/>
      <c r="AA604" s="148"/>
      <c r="AB604" s="148"/>
      <c r="AC604" s="148"/>
      <c r="AD604" s="148"/>
      <c r="AE604" s="148"/>
      <c r="AF604" s="148" t="s">
        <v>163</v>
      </c>
      <c r="AG604" s="148">
        <v>0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</row>
    <row r="605" spans="1:59" outlineLevel="1" x14ac:dyDescent="0.2">
      <c r="A605" s="155"/>
      <c r="B605" s="156"/>
      <c r="C605" s="191" t="s">
        <v>705</v>
      </c>
      <c r="D605" s="161"/>
      <c r="E605" s="162">
        <v>-0.20906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48"/>
      <c r="Y605" s="148"/>
      <c r="Z605" s="148"/>
      <c r="AA605" s="148"/>
      <c r="AB605" s="148"/>
      <c r="AC605" s="148"/>
      <c r="AD605" s="148"/>
      <c r="AE605" s="148"/>
      <c r="AF605" s="148" t="s">
        <v>163</v>
      </c>
      <c r="AG605" s="148">
        <v>0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</row>
    <row r="606" spans="1:59" outlineLevel="1" x14ac:dyDescent="0.2">
      <c r="A606" s="155"/>
      <c r="B606" s="156"/>
      <c r="C606" s="191" t="s">
        <v>706</v>
      </c>
      <c r="D606" s="161"/>
      <c r="E606" s="162">
        <v>-8.1809999999999994E-2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8"/>
      <c r="Y606" s="148"/>
      <c r="Z606" s="148"/>
      <c r="AA606" s="148"/>
      <c r="AB606" s="148"/>
      <c r="AC606" s="148"/>
      <c r="AD606" s="148"/>
      <c r="AE606" s="148"/>
      <c r="AF606" s="148" t="s">
        <v>163</v>
      </c>
      <c r="AG606" s="148">
        <v>0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</row>
    <row r="607" spans="1:59" outlineLevel="1" x14ac:dyDescent="0.2">
      <c r="A607" s="155"/>
      <c r="B607" s="156"/>
      <c r="C607" s="191" t="s">
        <v>707</v>
      </c>
      <c r="D607" s="161"/>
      <c r="E607" s="162">
        <v>-9.69E-2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48"/>
      <c r="Y607" s="148"/>
      <c r="Z607" s="148"/>
      <c r="AA607" s="148"/>
      <c r="AB607" s="148"/>
      <c r="AC607" s="148"/>
      <c r="AD607" s="148"/>
      <c r="AE607" s="148"/>
      <c r="AF607" s="148" t="s">
        <v>163</v>
      </c>
      <c r="AG607" s="148">
        <v>0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</row>
    <row r="608" spans="1:59" outlineLevel="1" x14ac:dyDescent="0.2">
      <c r="A608" s="155"/>
      <c r="B608" s="156"/>
      <c r="C608" s="191" t="s">
        <v>708</v>
      </c>
      <c r="D608" s="161"/>
      <c r="E608" s="162">
        <v>-0.16736999999999999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8"/>
      <c r="Y608" s="148"/>
      <c r="Z608" s="148"/>
      <c r="AA608" s="148"/>
      <c r="AB608" s="148"/>
      <c r="AC608" s="148"/>
      <c r="AD608" s="148"/>
      <c r="AE608" s="148"/>
      <c r="AF608" s="148" t="s">
        <v>163</v>
      </c>
      <c r="AG608" s="148">
        <v>0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</row>
    <row r="609" spans="1:59" outlineLevel="1" x14ac:dyDescent="0.2">
      <c r="A609" s="155"/>
      <c r="B609" s="156"/>
      <c r="C609" s="191" t="s">
        <v>709</v>
      </c>
      <c r="D609" s="161"/>
      <c r="E609" s="162">
        <v>-4.4310000000000002E-2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48"/>
      <c r="Y609" s="148"/>
      <c r="Z609" s="148"/>
      <c r="AA609" s="148"/>
      <c r="AB609" s="148"/>
      <c r="AC609" s="148"/>
      <c r="AD609" s="148"/>
      <c r="AE609" s="148"/>
      <c r="AF609" s="148" t="s">
        <v>163</v>
      </c>
      <c r="AG609" s="148">
        <v>0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</row>
    <row r="610" spans="1:59" outlineLevel="1" x14ac:dyDescent="0.2">
      <c r="A610" s="155"/>
      <c r="B610" s="156"/>
      <c r="C610" s="191" t="s">
        <v>710</v>
      </c>
      <c r="D610" s="161"/>
      <c r="E610" s="162">
        <v>-6.1289999999999997E-2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8"/>
      <c r="Y610" s="148"/>
      <c r="Z610" s="148"/>
      <c r="AA610" s="148"/>
      <c r="AB610" s="148"/>
      <c r="AC610" s="148"/>
      <c r="AD610" s="148"/>
      <c r="AE610" s="148"/>
      <c r="AF610" s="148" t="s">
        <v>163</v>
      </c>
      <c r="AG610" s="148">
        <v>0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</row>
    <row r="611" spans="1:59" outlineLevel="1" x14ac:dyDescent="0.2">
      <c r="A611" s="155"/>
      <c r="B611" s="156"/>
      <c r="C611" s="191" t="s">
        <v>711</v>
      </c>
      <c r="D611" s="161"/>
      <c r="E611" s="162">
        <v>-0.79164000000000001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48"/>
      <c r="Y611" s="148"/>
      <c r="Z611" s="148"/>
      <c r="AA611" s="148"/>
      <c r="AB611" s="148"/>
      <c r="AC611" s="148"/>
      <c r="AD611" s="148"/>
      <c r="AE611" s="148"/>
      <c r="AF611" s="148" t="s">
        <v>163</v>
      </c>
      <c r="AG611" s="148">
        <v>0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</row>
    <row r="612" spans="1:59" outlineLevel="1" x14ac:dyDescent="0.2">
      <c r="A612" s="155"/>
      <c r="B612" s="156"/>
      <c r="C612" s="192" t="s">
        <v>164</v>
      </c>
      <c r="D612" s="163"/>
      <c r="E612" s="164">
        <v>-8.3427699999999998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8"/>
      <c r="Y612" s="148"/>
      <c r="Z612" s="148"/>
      <c r="AA612" s="148"/>
      <c r="AB612" s="148"/>
      <c r="AC612" s="148"/>
      <c r="AD612" s="148"/>
      <c r="AE612" s="148"/>
      <c r="AF612" s="148" t="s">
        <v>163</v>
      </c>
      <c r="AG612" s="148">
        <v>1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</row>
    <row r="613" spans="1:59" outlineLevel="1" x14ac:dyDescent="0.2">
      <c r="A613" s="172">
        <v>127</v>
      </c>
      <c r="B613" s="173" t="s">
        <v>712</v>
      </c>
      <c r="C613" s="189" t="s">
        <v>713</v>
      </c>
      <c r="D613" s="174" t="s">
        <v>207</v>
      </c>
      <c r="E613" s="175">
        <v>379.75261999999998</v>
      </c>
      <c r="F613" s="176"/>
      <c r="G613" s="177">
        <f>ROUND(E613*F613,2)</f>
        <v>0</v>
      </c>
      <c r="H613" s="176"/>
      <c r="I613" s="177">
        <f>ROUND(E613*H613,2)</f>
        <v>0</v>
      </c>
      <c r="J613" s="176"/>
      <c r="K613" s="177">
        <f>ROUND(E613*J613,2)</f>
        <v>0</v>
      </c>
      <c r="L613" s="177">
        <v>21</v>
      </c>
      <c r="M613" s="177">
        <f>G613*(1+L613/100)</f>
        <v>0</v>
      </c>
      <c r="N613" s="177">
        <v>0</v>
      </c>
      <c r="O613" s="177">
        <f>ROUND(E613*N613,2)</f>
        <v>0</v>
      </c>
      <c r="P613" s="177">
        <v>0</v>
      </c>
      <c r="Q613" s="177">
        <f>ROUND(E613*P613,2)</f>
        <v>0</v>
      </c>
      <c r="R613" s="177"/>
      <c r="S613" s="178" t="s">
        <v>143</v>
      </c>
      <c r="T613" s="157">
        <v>0</v>
      </c>
      <c r="U613" s="157">
        <f>ROUND(E613*T613,2)</f>
        <v>0</v>
      </c>
      <c r="V613" s="157"/>
      <c r="W613" s="157" t="s">
        <v>144</v>
      </c>
      <c r="X613" s="148"/>
      <c r="Y613" s="148"/>
      <c r="Z613" s="148"/>
      <c r="AA613" s="148"/>
      <c r="AB613" s="148"/>
      <c r="AC613" s="148"/>
      <c r="AD613" s="148"/>
      <c r="AE613" s="148"/>
      <c r="AF613" s="148" t="s">
        <v>145</v>
      </c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</row>
    <row r="614" spans="1:59" outlineLevel="1" x14ac:dyDescent="0.2">
      <c r="A614" s="155"/>
      <c r="B614" s="156"/>
      <c r="C614" s="191" t="s">
        <v>657</v>
      </c>
      <c r="D614" s="161"/>
      <c r="E614" s="162">
        <v>108.3336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8"/>
      <c r="Y614" s="148"/>
      <c r="Z614" s="148"/>
      <c r="AA614" s="148"/>
      <c r="AB614" s="148"/>
      <c r="AC614" s="148"/>
      <c r="AD614" s="148"/>
      <c r="AE614" s="148"/>
      <c r="AF614" s="148" t="s">
        <v>163</v>
      </c>
      <c r="AG614" s="148">
        <v>0</v>
      </c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</row>
    <row r="615" spans="1:59" outlineLevel="1" x14ac:dyDescent="0.2">
      <c r="A615" s="155"/>
      <c r="B615" s="156"/>
      <c r="C615" s="191" t="s">
        <v>658</v>
      </c>
      <c r="D615" s="161"/>
      <c r="E615" s="162">
        <v>7.3818000000000001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48"/>
      <c r="Y615" s="148"/>
      <c r="Z615" s="148"/>
      <c r="AA615" s="148"/>
      <c r="AB615" s="148"/>
      <c r="AC615" s="148"/>
      <c r="AD615" s="148"/>
      <c r="AE615" s="148"/>
      <c r="AF615" s="148" t="s">
        <v>163</v>
      </c>
      <c r="AG615" s="148">
        <v>0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</row>
    <row r="616" spans="1:59" outlineLevel="1" x14ac:dyDescent="0.2">
      <c r="A616" s="155"/>
      <c r="B616" s="156"/>
      <c r="C616" s="191" t="s">
        <v>659</v>
      </c>
      <c r="D616" s="161"/>
      <c r="E616" s="162">
        <v>264.03721999999999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8"/>
      <c r="Y616" s="148"/>
      <c r="Z616" s="148"/>
      <c r="AA616" s="148"/>
      <c r="AB616" s="148"/>
      <c r="AC616" s="148"/>
      <c r="AD616" s="148"/>
      <c r="AE616" s="148"/>
      <c r="AF616" s="148" t="s">
        <v>163</v>
      </c>
      <c r="AG616" s="148">
        <v>0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</row>
    <row r="617" spans="1:59" outlineLevel="1" x14ac:dyDescent="0.2">
      <c r="A617" s="172">
        <v>128</v>
      </c>
      <c r="B617" s="173" t="s">
        <v>714</v>
      </c>
      <c r="C617" s="189" t="s">
        <v>715</v>
      </c>
      <c r="D617" s="174" t="s">
        <v>207</v>
      </c>
      <c r="E617" s="175">
        <v>0.54693999999999998</v>
      </c>
      <c r="F617" s="176"/>
      <c r="G617" s="177">
        <f>ROUND(E617*F617,2)</f>
        <v>0</v>
      </c>
      <c r="H617" s="176"/>
      <c r="I617" s="177">
        <f>ROUND(E617*H617,2)</f>
        <v>0</v>
      </c>
      <c r="J617" s="176"/>
      <c r="K617" s="177">
        <f>ROUND(E617*J617,2)</f>
        <v>0</v>
      </c>
      <c r="L617" s="177">
        <v>21</v>
      </c>
      <c r="M617" s="177">
        <f>G617*(1+L617/100)</f>
        <v>0</v>
      </c>
      <c r="N617" s="177">
        <v>0</v>
      </c>
      <c r="O617" s="177">
        <f>ROUND(E617*N617,2)</f>
        <v>0</v>
      </c>
      <c r="P617" s="177">
        <v>0</v>
      </c>
      <c r="Q617" s="177">
        <f>ROUND(E617*P617,2)</f>
        <v>0</v>
      </c>
      <c r="R617" s="177"/>
      <c r="S617" s="178" t="s">
        <v>143</v>
      </c>
      <c r="T617" s="157">
        <v>0</v>
      </c>
      <c r="U617" s="157">
        <f>ROUND(E617*T617,2)</f>
        <v>0</v>
      </c>
      <c r="V617" s="157"/>
      <c r="W617" s="157" t="s">
        <v>144</v>
      </c>
      <c r="X617" s="148"/>
      <c r="Y617" s="148"/>
      <c r="Z617" s="148"/>
      <c r="AA617" s="148"/>
      <c r="AB617" s="148"/>
      <c r="AC617" s="148"/>
      <c r="AD617" s="148"/>
      <c r="AE617" s="148"/>
      <c r="AF617" s="148" t="s">
        <v>145</v>
      </c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</row>
    <row r="618" spans="1:59" outlineLevel="1" x14ac:dyDescent="0.2">
      <c r="A618" s="155"/>
      <c r="B618" s="156"/>
      <c r="C618" s="191" t="s">
        <v>716</v>
      </c>
      <c r="D618" s="161"/>
      <c r="E618" s="162">
        <v>0.54693999999999998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8"/>
      <c r="Y618" s="148"/>
      <c r="Z618" s="148"/>
      <c r="AA618" s="148"/>
      <c r="AB618" s="148"/>
      <c r="AC618" s="148"/>
      <c r="AD618" s="148"/>
      <c r="AE618" s="148"/>
      <c r="AF618" s="148" t="s">
        <v>163</v>
      </c>
      <c r="AG618" s="148">
        <v>0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</row>
    <row r="619" spans="1:59" outlineLevel="1" x14ac:dyDescent="0.2">
      <c r="A619" s="172">
        <v>129</v>
      </c>
      <c r="B619" s="173" t="s">
        <v>717</v>
      </c>
      <c r="C619" s="189" t="s">
        <v>718</v>
      </c>
      <c r="D619" s="174" t="s">
        <v>207</v>
      </c>
      <c r="E619" s="175">
        <v>6.1231299999999997</v>
      </c>
      <c r="F619" s="176"/>
      <c r="G619" s="177">
        <f>ROUND(E619*F619,2)</f>
        <v>0</v>
      </c>
      <c r="H619" s="176"/>
      <c r="I619" s="177">
        <f>ROUND(E619*H619,2)</f>
        <v>0</v>
      </c>
      <c r="J619" s="176"/>
      <c r="K619" s="177">
        <f>ROUND(E619*J619,2)</f>
        <v>0</v>
      </c>
      <c r="L619" s="177">
        <v>21</v>
      </c>
      <c r="M619" s="177">
        <f>G619*(1+L619/100)</f>
        <v>0</v>
      </c>
      <c r="N619" s="177">
        <v>0</v>
      </c>
      <c r="O619" s="177">
        <f>ROUND(E619*N619,2)</f>
        <v>0</v>
      </c>
      <c r="P619" s="177">
        <v>0</v>
      </c>
      <c r="Q619" s="177">
        <f>ROUND(E619*P619,2)</f>
        <v>0</v>
      </c>
      <c r="R619" s="177"/>
      <c r="S619" s="178" t="s">
        <v>143</v>
      </c>
      <c r="T619" s="157">
        <v>0</v>
      </c>
      <c r="U619" s="157">
        <f>ROUND(E619*T619,2)</f>
        <v>0</v>
      </c>
      <c r="V619" s="157"/>
      <c r="W619" s="157" t="s">
        <v>144</v>
      </c>
      <c r="X619" s="148"/>
      <c r="Y619" s="148"/>
      <c r="Z619" s="148"/>
      <c r="AA619" s="148"/>
      <c r="AB619" s="148"/>
      <c r="AC619" s="148"/>
      <c r="AD619" s="148"/>
      <c r="AE619" s="148"/>
      <c r="AF619" s="148" t="s">
        <v>145</v>
      </c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</row>
    <row r="620" spans="1:59" outlineLevel="1" x14ac:dyDescent="0.2">
      <c r="A620" s="155"/>
      <c r="B620" s="156"/>
      <c r="C620" s="191" t="s">
        <v>719</v>
      </c>
      <c r="D620" s="161"/>
      <c r="E620" s="162">
        <v>6.1231299999999997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8"/>
      <c r="Y620" s="148"/>
      <c r="Z620" s="148"/>
      <c r="AA620" s="148"/>
      <c r="AB620" s="148"/>
      <c r="AC620" s="148"/>
      <c r="AD620" s="148"/>
      <c r="AE620" s="148"/>
      <c r="AF620" s="148" t="s">
        <v>163</v>
      </c>
      <c r="AG620" s="148">
        <v>0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</row>
    <row r="621" spans="1:59" outlineLevel="1" x14ac:dyDescent="0.2">
      <c r="A621" s="172">
        <v>130</v>
      </c>
      <c r="B621" s="173" t="s">
        <v>720</v>
      </c>
      <c r="C621" s="189" t="s">
        <v>721</v>
      </c>
      <c r="D621" s="174" t="s">
        <v>207</v>
      </c>
      <c r="E621" s="175">
        <v>15.46194</v>
      </c>
      <c r="F621" s="176"/>
      <c r="G621" s="177">
        <f>ROUND(E621*F621,2)</f>
        <v>0</v>
      </c>
      <c r="H621" s="176"/>
      <c r="I621" s="177">
        <f>ROUND(E621*H621,2)</f>
        <v>0</v>
      </c>
      <c r="J621" s="176"/>
      <c r="K621" s="177">
        <f>ROUND(E621*J621,2)</f>
        <v>0</v>
      </c>
      <c r="L621" s="177">
        <v>21</v>
      </c>
      <c r="M621" s="177">
        <f>G621*(1+L621/100)</f>
        <v>0</v>
      </c>
      <c r="N621" s="177">
        <v>0</v>
      </c>
      <c r="O621" s="177">
        <f>ROUND(E621*N621,2)</f>
        <v>0</v>
      </c>
      <c r="P621" s="177">
        <v>0</v>
      </c>
      <c r="Q621" s="177">
        <f>ROUND(E621*P621,2)</f>
        <v>0</v>
      </c>
      <c r="R621" s="177"/>
      <c r="S621" s="178" t="s">
        <v>143</v>
      </c>
      <c r="T621" s="157">
        <v>0</v>
      </c>
      <c r="U621" s="157">
        <f>ROUND(E621*T621,2)</f>
        <v>0</v>
      </c>
      <c r="V621" s="157"/>
      <c r="W621" s="157" t="s">
        <v>144</v>
      </c>
      <c r="X621" s="148"/>
      <c r="Y621" s="148"/>
      <c r="Z621" s="148"/>
      <c r="AA621" s="148"/>
      <c r="AB621" s="148"/>
      <c r="AC621" s="148"/>
      <c r="AD621" s="148"/>
      <c r="AE621" s="148"/>
      <c r="AF621" s="148" t="s">
        <v>145</v>
      </c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</row>
    <row r="622" spans="1:59" outlineLevel="1" x14ac:dyDescent="0.2">
      <c r="A622" s="155"/>
      <c r="B622" s="156"/>
      <c r="C622" s="191" t="s">
        <v>660</v>
      </c>
      <c r="D622" s="161"/>
      <c r="E622" s="162">
        <v>2.1846000000000001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8"/>
      <c r="Y622" s="148"/>
      <c r="Z622" s="148"/>
      <c r="AA622" s="148"/>
      <c r="AB622" s="148"/>
      <c r="AC622" s="148"/>
      <c r="AD622" s="148"/>
      <c r="AE622" s="148"/>
      <c r="AF622" s="148" t="s">
        <v>163</v>
      </c>
      <c r="AG622" s="148">
        <v>0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</row>
    <row r="623" spans="1:59" outlineLevel="1" x14ac:dyDescent="0.2">
      <c r="A623" s="155"/>
      <c r="B623" s="156"/>
      <c r="C623" s="191" t="s">
        <v>661</v>
      </c>
      <c r="D623" s="161"/>
      <c r="E623" s="162">
        <v>13.277340000000001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8"/>
      <c r="Y623" s="148"/>
      <c r="Z623" s="148"/>
      <c r="AA623" s="148"/>
      <c r="AB623" s="148"/>
      <c r="AC623" s="148"/>
      <c r="AD623" s="148"/>
      <c r="AE623" s="148"/>
      <c r="AF623" s="148" t="s">
        <v>163</v>
      </c>
      <c r="AG623" s="148">
        <v>0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</row>
    <row r="624" spans="1:59" ht="22.5" outlineLevel="1" x14ac:dyDescent="0.2">
      <c r="A624" s="172">
        <v>131</v>
      </c>
      <c r="B624" s="173" t="s">
        <v>722</v>
      </c>
      <c r="C624" s="189" t="s">
        <v>723</v>
      </c>
      <c r="D624" s="174" t="s">
        <v>207</v>
      </c>
      <c r="E624" s="175">
        <v>2.1540599999999999</v>
      </c>
      <c r="F624" s="176"/>
      <c r="G624" s="177">
        <f>ROUND(E624*F624,2)</f>
        <v>0</v>
      </c>
      <c r="H624" s="176"/>
      <c r="I624" s="177">
        <f>ROUND(E624*H624,2)</f>
        <v>0</v>
      </c>
      <c r="J624" s="176"/>
      <c r="K624" s="177">
        <f>ROUND(E624*J624,2)</f>
        <v>0</v>
      </c>
      <c r="L624" s="177">
        <v>21</v>
      </c>
      <c r="M624" s="177">
        <f>G624*(1+L624/100)</f>
        <v>0</v>
      </c>
      <c r="N624" s="177">
        <v>0</v>
      </c>
      <c r="O624" s="177">
        <f>ROUND(E624*N624,2)</f>
        <v>0</v>
      </c>
      <c r="P624" s="177">
        <v>0</v>
      </c>
      <c r="Q624" s="177">
        <f>ROUND(E624*P624,2)</f>
        <v>0</v>
      </c>
      <c r="R624" s="177"/>
      <c r="S624" s="178" t="s">
        <v>143</v>
      </c>
      <c r="T624" s="157">
        <v>0</v>
      </c>
      <c r="U624" s="157">
        <f>ROUND(E624*T624,2)</f>
        <v>0</v>
      </c>
      <c r="V624" s="157"/>
      <c r="W624" s="157" t="s">
        <v>144</v>
      </c>
      <c r="X624" s="148"/>
      <c r="Y624" s="148"/>
      <c r="Z624" s="148"/>
      <c r="AA624" s="148"/>
      <c r="AB624" s="148"/>
      <c r="AC624" s="148"/>
      <c r="AD624" s="148"/>
      <c r="AE624" s="148"/>
      <c r="AF624" s="148" t="s">
        <v>145</v>
      </c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</row>
    <row r="625" spans="1:59" outlineLevel="1" x14ac:dyDescent="0.2">
      <c r="A625" s="155"/>
      <c r="B625" s="156"/>
      <c r="C625" s="191" t="s">
        <v>724</v>
      </c>
      <c r="D625" s="161"/>
      <c r="E625" s="162">
        <v>2.1540599999999999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48"/>
      <c r="Y625" s="148"/>
      <c r="Z625" s="148"/>
      <c r="AA625" s="148"/>
      <c r="AB625" s="148"/>
      <c r="AC625" s="148"/>
      <c r="AD625" s="148"/>
      <c r="AE625" s="148"/>
      <c r="AF625" s="148" t="s">
        <v>163</v>
      </c>
      <c r="AG625" s="148">
        <v>0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</row>
    <row r="626" spans="1:59" outlineLevel="1" x14ac:dyDescent="0.2">
      <c r="A626" s="172">
        <v>132</v>
      </c>
      <c r="B626" s="173" t="s">
        <v>725</v>
      </c>
      <c r="C626" s="189" t="s">
        <v>726</v>
      </c>
      <c r="D626" s="174" t="s">
        <v>207</v>
      </c>
      <c r="E626" s="175">
        <v>6.2195299999999998</v>
      </c>
      <c r="F626" s="176"/>
      <c r="G626" s="177">
        <f>ROUND(E626*F626,2)</f>
        <v>0</v>
      </c>
      <c r="H626" s="176"/>
      <c r="I626" s="177">
        <f>ROUND(E626*H626,2)</f>
        <v>0</v>
      </c>
      <c r="J626" s="176"/>
      <c r="K626" s="177">
        <f>ROUND(E626*J626,2)</f>
        <v>0</v>
      </c>
      <c r="L626" s="177">
        <v>21</v>
      </c>
      <c r="M626" s="177">
        <f>G626*(1+L626/100)</f>
        <v>0</v>
      </c>
      <c r="N626" s="177">
        <v>0</v>
      </c>
      <c r="O626" s="177">
        <f>ROUND(E626*N626,2)</f>
        <v>0</v>
      </c>
      <c r="P626" s="177">
        <v>0</v>
      </c>
      <c r="Q626" s="177">
        <f>ROUND(E626*P626,2)</f>
        <v>0</v>
      </c>
      <c r="R626" s="177"/>
      <c r="S626" s="178" t="s">
        <v>143</v>
      </c>
      <c r="T626" s="157">
        <v>0</v>
      </c>
      <c r="U626" s="157">
        <f>ROUND(E626*T626,2)</f>
        <v>0</v>
      </c>
      <c r="V626" s="157"/>
      <c r="W626" s="157" t="s">
        <v>144</v>
      </c>
      <c r="X626" s="148"/>
      <c r="Y626" s="148"/>
      <c r="Z626" s="148"/>
      <c r="AA626" s="148"/>
      <c r="AB626" s="148"/>
      <c r="AC626" s="148"/>
      <c r="AD626" s="148"/>
      <c r="AE626" s="148"/>
      <c r="AF626" s="148" t="s">
        <v>145</v>
      </c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</row>
    <row r="627" spans="1:59" outlineLevel="1" x14ac:dyDescent="0.2">
      <c r="A627" s="155"/>
      <c r="B627" s="156"/>
      <c r="C627" s="191" t="s">
        <v>727</v>
      </c>
      <c r="D627" s="161"/>
      <c r="E627" s="162">
        <v>6.2195299999999998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8"/>
      <c r="Y627" s="148"/>
      <c r="Z627" s="148"/>
      <c r="AA627" s="148"/>
      <c r="AB627" s="148"/>
      <c r="AC627" s="148"/>
      <c r="AD627" s="148"/>
      <c r="AE627" s="148"/>
      <c r="AF627" s="148" t="s">
        <v>163</v>
      </c>
      <c r="AG627" s="148">
        <v>0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</row>
    <row r="628" spans="1:59" outlineLevel="1" x14ac:dyDescent="0.2">
      <c r="A628" s="172">
        <v>133</v>
      </c>
      <c r="B628" s="173" t="s">
        <v>728</v>
      </c>
      <c r="C628" s="189" t="s">
        <v>729</v>
      </c>
      <c r="D628" s="174" t="s">
        <v>207</v>
      </c>
      <c r="E628" s="175">
        <v>3.0196800000000001</v>
      </c>
      <c r="F628" s="176"/>
      <c r="G628" s="177">
        <f>ROUND(E628*F628,2)</f>
        <v>0</v>
      </c>
      <c r="H628" s="176"/>
      <c r="I628" s="177">
        <f>ROUND(E628*H628,2)</f>
        <v>0</v>
      </c>
      <c r="J628" s="176"/>
      <c r="K628" s="177">
        <f>ROUND(E628*J628,2)</f>
        <v>0</v>
      </c>
      <c r="L628" s="177">
        <v>21</v>
      </c>
      <c r="M628" s="177">
        <f>G628*(1+L628/100)</f>
        <v>0</v>
      </c>
      <c r="N628" s="177">
        <v>0</v>
      </c>
      <c r="O628" s="177">
        <f>ROUND(E628*N628,2)</f>
        <v>0</v>
      </c>
      <c r="P628" s="177">
        <v>0</v>
      </c>
      <c r="Q628" s="177">
        <f>ROUND(E628*P628,2)</f>
        <v>0</v>
      </c>
      <c r="R628" s="177"/>
      <c r="S628" s="178" t="s">
        <v>143</v>
      </c>
      <c r="T628" s="157">
        <v>0</v>
      </c>
      <c r="U628" s="157">
        <f>ROUND(E628*T628,2)</f>
        <v>0</v>
      </c>
      <c r="V628" s="157"/>
      <c r="W628" s="157" t="s">
        <v>144</v>
      </c>
      <c r="X628" s="148"/>
      <c r="Y628" s="148"/>
      <c r="Z628" s="148"/>
      <c r="AA628" s="148"/>
      <c r="AB628" s="148"/>
      <c r="AC628" s="148"/>
      <c r="AD628" s="148"/>
      <c r="AE628" s="148"/>
      <c r="AF628" s="148" t="s">
        <v>145</v>
      </c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</row>
    <row r="629" spans="1:59" outlineLevel="1" x14ac:dyDescent="0.2">
      <c r="A629" s="155"/>
      <c r="B629" s="156"/>
      <c r="C629" s="191" t="s">
        <v>678</v>
      </c>
      <c r="D629" s="161"/>
      <c r="E629" s="162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48"/>
      <c r="Y629" s="148"/>
      <c r="Z629" s="148"/>
      <c r="AA629" s="148"/>
      <c r="AB629" s="148"/>
      <c r="AC629" s="148"/>
      <c r="AD629" s="148"/>
      <c r="AE629" s="148"/>
      <c r="AF629" s="148" t="s">
        <v>163</v>
      </c>
      <c r="AG629" s="148">
        <v>0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</row>
    <row r="630" spans="1:59" outlineLevel="1" x14ac:dyDescent="0.2">
      <c r="A630" s="155"/>
      <c r="B630" s="156"/>
      <c r="C630" s="191" t="s">
        <v>730</v>
      </c>
      <c r="D630" s="161"/>
      <c r="E630" s="162">
        <v>0.94672000000000001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8"/>
      <c r="Y630" s="148"/>
      <c r="Z630" s="148"/>
      <c r="AA630" s="148"/>
      <c r="AB630" s="148"/>
      <c r="AC630" s="148"/>
      <c r="AD630" s="148"/>
      <c r="AE630" s="148"/>
      <c r="AF630" s="148" t="s">
        <v>163</v>
      </c>
      <c r="AG630" s="148">
        <v>0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</row>
    <row r="631" spans="1:59" outlineLevel="1" x14ac:dyDescent="0.2">
      <c r="A631" s="155"/>
      <c r="B631" s="156"/>
      <c r="C631" s="191" t="s">
        <v>731</v>
      </c>
      <c r="D631" s="161"/>
      <c r="E631" s="162">
        <v>2.0729600000000001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48"/>
      <c r="Y631" s="148"/>
      <c r="Z631" s="148"/>
      <c r="AA631" s="148"/>
      <c r="AB631" s="148"/>
      <c r="AC631" s="148"/>
      <c r="AD631" s="148"/>
      <c r="AE631" s="148"/>
      <c r="AF631" s="148" t="s">
        <v>163</v>
      </c>
      <c r="AG631" s="148">
        <v>0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</row>
    <row r="632" spans="1:59" outlineLevel="1" x14ac:dyDescent="0.2">
      <c r="A632" s="172">
        <v>134</v>
      </c>
      <c r="B632" s="173" t="s">
        <v>732</v>
      </c>
      <c r="C632" s="189" t="s">
        <v>733</v>
      </c>
      <c r="D632" s="174" t="s">
        <v>207</v>
      </c>
      <c r="E632" s="175">
        <v>22.922820000000002</v>
      </c>
      <c r="F632" s="176"/>
      <c r="G632" s="177">
        <f>ROUND(E632*F632,2)</f>
        <v>0</v>
      </c>
      <c r="H632" s="176"/>
      <c r="I632" s="177">
        <f>ROUND(E632*H632,2)</f>
        <v>0</v>
      </c>
      <c r="J632" s="176"/>
      <c r="K632" s="177">
        <f>ROUND(E632*J632,2)</f>
        <v>0</v>
      </c>
      <c r="L632" s="177">
        <v>21</v>
      </c>
      <c r="M632" s="177">
        <f>G632*(1+L632/100)</f>
        <v>0</v>
      </c>
      <c r="N632" s="177">
        <v>0</v>
      </c>
      <c r="O632" s="177">
        <f>ROUND(E632*N632,2)</f>
        <v>0</v>
      </c>
      <c r="P632" s="177">
        <v>0</v>
      </c>
      <c r="Q632" s="177">
        <f>ROUND(E632*P632,2)</f>
        <v>0</v>
      </c>
      <c r="R632" s="177"/>
      <c r="S632" s="178" t="s">
        <v>143</v>
      </c>
      <c r="T632" s="157">
        <v>0</v>
      </c>
      <c r="U632" s="157">
        <f>ROUND(E632*T632,2)</f>
        <v>0</v>
      </c>
      <c r="V632" s="157"/>
      <c r="W632" s="157" t="s">
        <v>144</v>
      </c>
      <c r="X632" s="148"/>
      <c r="Y632" s="148"/>
      <c r="Z632" s="148"/>
      <c r="AA632" s="148"/>
      <c r="AB632" s="148"/>
      <c r="AC632" s="148"/>
      <c r="AD632" s="148"/>
      <c r="AE632" s="148"/>
      <c r="AF632" s="148" t="s">
        <v>145</v>
      </c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</row>
    <row r="633" spans="1:59" outlineLevel="1" x14ac:dyDescent="0.2">
      <c r="A633" s="155"/>
      <c r="B633" s="156"/>
      <c r="C633" s="191" t="s">
        <v>681</v>
      </c>
      <c r="D633" s="161"/>
      <c r="E633" s="162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48"/>
      <c r="Y633" s="148"/>
      <c r="Z633" s="148"/>
      <c r="AA633" s="148"/>
      <c r="AB633" s="148"/>
      <c r="AC633" s="148"/>
      <c r="AD633" s="148"/>
      <c r="AE633" s="148"/>
      <c r="AF633" s="148" t="s">
        <v>163</v>
      </c>
      <c r="AG633" s="148">
        <v>0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</row>
    <row r="634" spans="1:59" outlineLevel="1" x14ac:dyDescent="0.2">
      <c r="A634" s="155"/>
      <c r="B634" s="156"/>
      <c r="C634" s="191" t="s">
        <v>734</v>
      </c>
      <c r="D634" s="161"/>
      <c r="E634" s="162">
        <v>5.3851399999999998</v>
      </c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8"/>
      <c r="Y634" s="148"/>
      <c r="Z634" s="148"/>
      <c r="AA634" s="148"/>
      <c r="AB634" s="148"/>
      <c r="AC634" s="148"/>
      <c r="AD634" s="148"/>
      <c r="AE634" s="148"/>
      <c r="AF634" s="148" t="s">
        <v>163</v>
      </c>
      <c r="AG634" s="148">
        <v>0</v>
      </c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</row>
    <row r="635" spans="1:59" outlineLevel="1" x14ac:dyDescent="0.2">
      <c r="A635" s="155"/>
      <c r="B635" s="156"/>
      <c r="C635" s="191" t="s">
        <v>735</v>
      </c>
      <c r="D635" s="161"/>
      <c r="E635" s="162">
        <v>2.0729600000000001</v>
      </c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8"/>
      <c r="Y635" s="148"/>
      <c r="Z635" s="148"/>
      <c r="AA635" s="148"/>
      <c r="AB635" s="148"/>
      <c r="AC635" s="148"/>
      <c r="AD635" s="148"/>
      <c r="AE635" s="148"/>
      <c r="AF635" s="148" t="s">
        <v>163</v>
      </c>
      <c r="AG635" s="148">
        <v>0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</row>
    <row r="636" spans="1:59" outlineLevel="1" x14ac:dyDescent="0.2">
      <c r="A636" s="155"/>
      <c r="B636" s="156"/>
      <c r="C636" s="191" t="s">
        <v>736</v>
      </c>
      <c r="D636" s="161"/>
      <c r="E636" s="162">
        <v>14.087529999999999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8"/>
      <c r="Y636" s="148"/>
      <c r="Z636" s="148"/>
      <c r="AA636" s="148"/>
      <c r="AB636" s="148"/>
      <c r="AC636" s="148"/>
      <c r="AD636" s="148"/>
      <c r="AE636" s="148"/>
      <c r="AF636" s="148" t="s">
        <v>163</v>
      </c>
      <c r="AG636" s="148">
        <v>0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</row>
    <row r="637" spans="1:59" outlineLevel="1" x14ac:dyDescent="0.2">
      <c r="A637" s="155"/>
      <c r="B637" s="156"/>
      <c r="C637" s="191" t="s">
        <v>737</v>
      </c>
      <c r="D637" s="161"/>
      <c r="E637" s="162">
        <v>0.79671000000000003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8"/>
      <c r="Y637" s="148"/>
      <c r="Z637" s="148"/>
      <c r="AA637" s="148"/>
      <c r="AB637" s="148"/>
      <c r="AC637" s="148"/>
      <c r="AD637" s="148"/>
      <c r="AE637" s="148"/>
      <c r="AF637" s="148" t="s">
        <v>163</v>
      </c>
      <c r="AG637" s="148">
        <v>0</v>
      </c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</row>
    <row r="638" spans="1:59" outlineLevel="1" x14ac:dyDescent="0.2">
      <c r="A638" s="155"/>
      <c r="B638" s="156"/>
      <c r="C638" s="191" t="s">
        <v>738</v>
      </c>
      <c r="D638" s="161"/>
      <c r="E638" s="162">
        <v>0.58048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8"/>
      <c r="Y638" s="148"/>
      <c r="Z638" s="148"/>
      <c r="AA638" s="148"/>
      <c r="AB638" s="148"/>
      <c r="AC638" s="148"/>
      <c r="AD638" s="148"/>
      <c r="AE638" s="148"/>
      <c r="AF638" s="148" t="s">
        <v>163</v>
      </c>
      <c r="AG638" s="148">
        <v>0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</row>
    <row r="639" spans="1:59" outlineLevel="1" x14ac:dyDescent="0.2">
      <c r="A639" s="172">
        <v>135</v>
      </c>
      <c r="B639" s="173" t="s">
        <v>739</v>
      </c>
      <c r="C639" s="189" t="s">
        <v>740</v>
      </c>
      <c r="D639" s="174" t="s">
        <v>207</v>
      </c>
      <c r="E639" s="175">
        <v>2.66513</v>
      </c>
      <c r="F639" s="176"/>
      <c r="G639" s="177">
        <f>ROUND(E639*F639,2)</f>
        <v>0</v>
      </c>
      <c r="H639" s="176"/>
      <c r="I639" s="177">
        <f>ROUND(E639*H639,2)</f>
        <v>0</v>
      </c>
      <c r="J639" s="176"/>
      <c r="K639" s="177">
        <f>ROUND(E639*J639,2)</f>
        <v>0</v>
      </c>
      <c r="L639" s="177">
        <v>21</v>
      </c>
      <c r="M639" s="177">
        <f>G639*(1+L639/100)</f>
        <v>0</v>
      </c>
      <c r="N639" s="177">
        <v>0</v>
      </c>
      <c r="O639" s="177">
        <f>ROUND(E639*N639,2)</f>
        <v>0</v>
      </c>
      <c r="P639" s="177">
        <v>0</v>
      </c>
      <c r="Q639" s="177">
        <f>ROUND(E639*P639,2)</f>
        <v>0</v>
      </c>
      <c r="R639" s="177"/>
      <c r="S639" s="178" t="s">
        <v>143</v>
      </c>
      <c r="T639" s="157">
        <v>0</v>
      </c>
      <c r="U639" s="157">
        <f>ROUND(E639*T639,2)</f>
        <v>0</v>
      </c>
      <c r="V639" s="157"/>
      <c r="W639" s="157" t="s">
        <v>144</v>
      </c>
      <c r="X639" s="148"/>
      <c r="Y639" s="148"/>
      <c r="Z639" s="148"/>
      <c r="AA639" s="148"/>
      <c r="AB639" s="148"/>
      <c r="AC639" s="148"/>
      <c r="AD639" s="148"/>
      <c r="AE639" s="148"/>
      <c r="AF639" s="148" t="s">
        <v>145</v>
      </c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</row>
    <row r="640" spans="1:59" outlineLevel="1" x14ac:dyDescent="0.2">
      <c r="A640" s="155"/>
      <c r="B640" s="156"/>
      <c r="C640" s="191" t="s">
        <v>687</v>
      </c>
      <c r="D640" s="161"/>
      <c r="E640" s="162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8"/>
      <c r="Y640" s="148"/>
      <c r="Z640" s="148"/>
      <c r="AA640" s="148"/>
      <c r="AB640" s="148"/>
      <c r="AC640" s="148"/>
      <c r="AD640" s="148"/>
      <c r="AE640" s="148"/>
      <c r="AF640" s="148" t="s">
        <v>163</v>
      </c>
      <c r="AG640" s="148">
        <v>0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</row>
    <row r="641" spans="1:59" outlineLevel="1" x14ac:dyDescent="0.2">
      <c r="A641" s="155"/>
      <c r="B641" s="156"/>
      <c r="C641" s="191" t="s">
        <v>741</v>
      </c>
      <c r="D641" s="161"/>
      <c r="E641" s="162">
        <v>0.1908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48"/>
      <c r="Y641" s="148"/>
      <c r="Z641" s="148"/>
      <c r="AA641" s="148"/>
      <c r="AB641" s="148"/>
      <c r="AC641" s="148"/>
      <c r="AD641" s="148"/>
      <c r="AE641" s="148"/>
      <c r="AF641" s="148" t="s">
        <v>163</v>
      </c>
      <c r="AG641" s="148">
        <v>0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</row>
    <row r="642" spans="1:59" outlineLevel="1" x14ac:dyDescent="0.2">
      <c r="A642" s="155"/>
      <c r="B642" s="156"/>
      <c r="C642" s="191" t="s">
        <v>742</v>
      </c>
      <c r="D642" s="161"/>
      <c r="E642" s="162">
        <v>2.16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8"/>
      <c r="Y642" s="148"/>
      <c r="Z642" s="148"/>
      <c r="AA642" s="148"/>
      <c r="AB642" s="148"/>
      <c r="AC642" s="148"/>
      <c r="AD642" s="148"/>
      <c r="AE642" s="148"/>
      <c r="AF642" s="148" t="s">
        <v>163</v>
      </c>
      <c r="AG642" s="148">
        <v>0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</row>
    <row r="643" spans="1:59" outlineLevel="1" x14ac:dyDescent="0.2">
      <c r="A643" s="155"/>
      <c r="B643" s="156"/>
      <c r="C643" s="191" t="s">
        <v>690</v>
      </c>
      <c r="D643" s="161"/>
      <c r="E643" s="162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8"/>
      <c r="Y643" s="148"/>
      <c r="Z643" s="148"/>
      <c r="AA643" s="148"/>
      <c r="AB643" s="148"/>
      <c r="AC643" s="148"/>
      <c r="AD643" s="148"/>
      <c r="AE643" s="148"/>
      <c r="AF643" s="148" t="s">
        <v>163</v>
      </c>
      <c r="AG643" s="148">
        <v>0</v>
      </c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</row>
    <row r="644" spans="1:59" outlineLevel="1" x14ac:dyDescent="0.2">
      <c r="A644" s="155"/>
      <c r="B644" s="156"/>
      <c r="C644" s="191" t="s">
        <v>743</v>
      </c>
      <c r="D644" s="161"/>
      <c r="E644" s="162">
        <v>0.12852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48"/>
      <c r="Y644" s="148"/>
      <c r="Z644" s="148"/>
      <c r="AA644" s="148"/>
      <c r="AB644" s="148"/>
      <c r="AC644" s="148"/>
      <c r="AD644" s="148"/>
      <c r="AE644" s="148"/>
      <c r="AF644" s="148" t="s">
        <v>163</v>
      </c>
      <c r="AG644" s="148">
        <v>0</v>
      </c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</row>
    <row r="645" spans="1:59" outlineLevel="1" x14ac:dyDescent="0.2">
      <c r="A645" s="155"/>
      <c r="B645" s="156"/>
      <c r="C645" s="191" t="s">
        <v>744</v>
      </c>
      <c r="D645" s="161"/>
      <c r="E645" s="162">
        <v>0.18581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48"/>
      <c r="Y645" s="148"/>
      <c r="Z645" s="148"/>
      <c r="AA645" s="148"/>
      <c r="AB645" s="148"/>
      <c r="AC645" s="148"/>
      <c r="AD645" s="148"/>
      <c r="AE645" s="148"/>
      <c r="AF645" s="148" t="s">
        <v>163</v>
      </c>
      <c r="AG645" s="148">
        <v>0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</row>
    <row r="646" spans="1:59" outlineLevel="1" x14ac:dyDescent="0.2">
      <c r="A646" s="172">
        <v>136</v>
      </c>
      <c r="B646" s="173" t="s">
        <v>745</v>
      </c>
      <c r="C646" s="189" t="s">
        <v>746</v>
      </c>
      <c r="D646" s="174" t="s">
        <v>207</v>
      </c>
      <c r="E646" s="175">
        <v>0.54593000000000003</v>
      </c>
      <c r="F646" s="176"/>
      <c r="G646" s="177">
        <f>ROUND(E646*F646,2)</f>
        <v>0</v>
      </c>
      <c r="H646" s="176"/>
      <c r="I646" s="177">
        <f>ROUND(E646*H646,2)</f>
        <v>0</v>
      </c>
      <c r="J646" s="176"/>
      <c r="K646" s="177">
        <f>ROUND(E646*J646,2)</f>
        <v>0</v>
      </c>
      <c r="L646" s="177">
        <v>21</v>
      </c>
      <c r="M646" s="177">
        <f>G646*(1+L646/100)</f>
        <v>0</v>
      </c>
      <c r="N646" s="177">
        <v>0</v>
      </c>
      <c r="O646" s="177">
        <f>ROUND(E646*N646,2)</f>
        <v>0</v>
      </c>
      <c r="P646" s="177">
        <v>0</v>
      </c>
      <c r="Q646" s="177">
        <f>ROUND(E646*P646,2)</f>
        <v>0</v>
      </c>
      <c r="R646" s="177"/>
      <c r="S646" s="178" t="s">
        <v>143</v>
      </c>
      <c r="T646" s="157">
        <v>0</v>
      </c>
      <c r="U646" s="157">
        <f>ROUND(E646*T646,2)</f>
        <v>0</v>
      </c>
      <c r="V646" s="157"/>
      <c r="W646" s="157" t="s">
        <v>144</v>
      </c>
      <c r="X646" s="148"/>
      <c r="Y646" s="148"/>
      <c r="Z646" s="148"/>
      <c r="AA646" s="148"/>
      <c r="AB646" s="148"/>
      <c r="AC646" s="148"/>
      <c r="AD646" s="148"/>
      <c r="AE646" s="148"/>
      <c r="AF646" s="148" t="s">
        <v>145</v>
      </c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</row>
    <row r="647" spans="1:59" outlineLevel="1" x14ac:dyDescent="0.2">
      <c r="A647" s="155"/>
      <c r="B647" s="156"/>
      <c r="C647" s="191" t="s">
        <v>747</v>
      </c>
      <c r="D647" s="161"/>
      <c r="E647" s="162">
        <v>0.54593000000000003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8"/>
      <c r="Y647" s="148"/>
      <c r="Z647" s="148"/>
      <c r="AA647" s="148"/>
      <c r="AB647" s="148"/>
      <c r="AC647" s="148"/>
      <c r="AD647" s="148"/>
      <c r="AE647" s="148"/>
      <c r="AF647" s="148" t="s">
        <v>163</v>
      </c>
      <c r="AG647" s="148">
        <v>0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</row>
    <row r="648" spans="1:59" outlineLevel="1" x14ac:dyDescent="0.2">
      <c r="A648" s="172">
        <v>137</v>
      </c>
      <c r="B648" s="173" t="s">
        <v>748</v>
      </c>
      <c r="C648" s="189" t="s">
        <v>749</v>
      </c>
      <c r="D648" s="174" t="s">
        <v>207</v>
      </c>
      <c r="E648" s="175">
        <v>0.24395</v>
      </c>
      <c r="F648" s="176"/>
      <c r="G648" s="177">
        <f>ROUND(E648*F648,2)</f>
        <v>0</v>
      </c>
      <c r="H648" s="176"/>
      <c r="I648" s="177">
        <f>ROUND(E648*H648,2)</f>
        <v>0</v>
      </c>
      <c r="J648" s="176"/>
      <c r="K648" s="177">
        <f>ROUND(E648*J648,2)</f>
        <v>0</v>
      </c>
      <c r="L648" s="177">
        <v>21</v>
      </c>
      <c r="M648" s="177">
        <f>G648*(1+L648/100)</f>
        <v>0</v>
      </c>
      <c r="N648" s="177">
        <v>0</v>
      </c>
      <c r="O648" s="177">
        <f>ROUND(E648*N648,2)</f>
        <v>0</v>
      </c>
      <c r="P648" s="177">
        <v>0</v>
      </c>
      <c r="Q648" s="177">
        <f>ROUND(E648*P648,2)</f>
        <v>0</v>
      </c>
      <c r="R648" s="177"/>
      <c r="S648" s="178" t="s">
        <v>143</v>
      </c>
      <c r="T648" s="157">
        <v>0</v>
      </c>
      <c r="U648" s="157">
        <f>ROUND(E648*T648,2)</f>
        <v>0</v>
      </c>
      <c r="V648" s="157"/>
      <c r="W648" s="157" t="s">
        <v>144</v>
      </c>
      <c r="X648" s="148"/>
      <c r="Y648" s="148"/>
      <c r="Z648" s="148"/>
      <c r="AA648" s="148"/>
      <c r="AB648" s="148"/>
      <c r="AC648" s="148"/>
      <c r="AD648" s="148"/>
      <c r="AE648" s="148"/>
      <c r="AF648" s="148" t="s">
        <v>145</v>
      </c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</row>
    <row r="649" spans="1:59" outlineLevel="1" x14ac:dyDescent="0.2">
      <c r="A649" s="155"/>
      <c r="B649" s="156"/>
      <c r="C649" s="191" t="s">
        <v>694</v>
      </c>
      <c r="D649" s="161"/>
      <c r="E649" s="162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8"/>
      <c r="Y649" s="148"/>
      <c r="Z649" s="148"/>
      <c r="AA649" s="148"/>
      <c r="AB649" s="148"/>
      <c r="AC649" s="148"/>
      <c r="AD649" s="148"/>
      <c r="AE649" s="148"/>
      <c r="AF649" s="148" t="s">
        <v>163</v>
      </c>
      <c r="AG649" s="148">
        <v>0</v>
      </c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</row>
    <row r="650" spans="1:59" outlineLevel="1" x14ac:dyDescent="0.2">
      <c r="A650" s="155"/>
      <c r="B650" s="156"/>
      <c r="C650" s="191" t="s">
        <v>750</v>
      </c>
      <c r="D650" s="161"/>
      <c r="E650" s="162">
        <v>0.1782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8"/>
      <c r="Y650" s="148"/>
      <c r="Z650" s="148"/>
      <c r="AA650" s="148"/>
      <c r="AB650" s="148"/>
      <c r="AC650" s="148"/>
      <c r="AD650" s="148"/>
      <c r="AE650" s="148"/>
      <c r="AF650" s="148" t="s">
        <v>163</v>
      </c>
      <c r="AG650" s="148">
        <v>0</v>
      </c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</row>
    <row r="651" spans="1:59" outlineLevel="1" x14ac:dyDescent="0.2">
      <c r="A651" s="155"/>
      <c r="B651" s="156"/>
      <c r="C651" s="191" t="s">
        <v>751</v>
      </c>
      <c r="D651" s="161"/>
      <c r="E651" s="162">
        <v>6.5750000000000003E-2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8"/>
      <c r="Y651" s="148"/>
      <c r="Z651" s="148"/>
      <c r="AA651" s="148"/>
      <c r="AB651" s="148"/>
      <c r="AC651" s="148"/>
      <c r="AD651" s="148"/>
      <c r="AE651" s="148"/>
      <c r="AF651" s="148" t="s">
        <v>163</v>
      </c>
      <c r="AG651" s="148">
        <v>0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</row>
    <row r="652" spans="1:59" outlineLevel="1" x14ac:dyDescent="0.2">
      <c r="A652" s="179">
        <v>138</v>
      </c>
      <c r="B652" s="180" t="s">
        <v>752</v>
      </c>
      <c r="C652" s="190" t="s">
        <v>753</v>
      </c>
      <c r="D652" s="181" t="s">
        <v>207</v>
      </c>
      <c r="E652" s="182">
        <v>1730.2873999999999</v>
      </c>
      <c r="F652" s="183"/>
      <c r="G652" s="184">
        <f>ROUND(E652*F652,2)</f>
        <v>0</v>
      </c>
      <c r="H652" s="183"/>
      <c r="I652" s="184">
        <f>ROUND(E652*H652,2)</f>
        <v>0</v>
      </c>
      <c r="J652" s="183"/>
      <c r="K652" s="184">
        <f>ROUND(E652*J652,2)</f>
        <v>0</v>
      </c>
      <c r="L652" s="184">
        <v>21</v>
      </c>
      <c r="M652" s="184">
        <f>G652*(1+L652/100)</f>
        <v>0</v>
      </c>
      <c r="N652" s="184">
        <v>0</v>
      </c>
      <c r="O652" s="184">
        <f>ROUND(E652*N652,2)</f>
        <v>0</v>
      </c>
      <c r="P652" s="184">
        <v>0</v>
      </c>
      <c r="Q652" s="184">
        <f>ROUND(E652*P652,2)</f>
        <v>0</v>
      </c>
      <c r="R652" s="184"/>
      <c r="S652" s="185" t="s">
        <v>143</v>
      </c>
      <c r="T652" s="157">
        <v>0.26500000000000001</v>
      </c>
      <c r="U652" s="157">
        <f>ROUND(E652*T652,2)</f>
        <v>458.53</v>
      </c>
      <c r="V652" s="157"/>
      <c r="W652" s="157" t="s">
        <v>754</v>
      </c>
      <c r="X652" s="148"/>
      <c r="Y652" s="148"/>
      <c r="Z652" s="148"/>
      <c r="AA652" s="148"/>
      <c r="AB652" s="148"/>
      <c r="AC652" s="148"/>
      <c r="AD652" s="148"/>
      <c r="AE652" s="148"/>
      <c r="AF652" s="148" t="s">
        <v>755</v>
      </c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</row>
    <row r="653" spans="1:59" outlineLevel="1" x14ac:dyDescent="0.2">
      <c r="A653" s="179">
        <v>139</v>
      </c>
      <c r="B653" s="180" t="s">
        <v>756</v>
      </c>
      <c r="C653" s="190" t="s">
        <v>757</v>
      </c>
      <c r="D653" s="181" t="s">
        <v>207</v>
      </c>
      <c r="E653" s="182">
        <v>1730.2873999999999</v>
      </c>
      <c r="F653" s="183"/>
      <c r="G653" s="184">
        <f>ROUND(E653*F653,2)</f>
        <v>0</v>
      </c>
      <c r="H653" s="183"/>
      <c r="I653" s="184">
        <f>ROUND(E653*H653,2)</f>
        <v>0</v>
      </c>
      <c r="J653" s="183"/>
      <c r="K653" s="184">
        <f>ROUND(E653*J653,2)</f>
        <v>0</v>
      </c>
      <c r="L653" s="184">
        <v>21</v>
      </c>
      <c r="M653" s="184">
        <f>G653*(1+L653/100)</f>
        <v>0</v>
      </c>
      <c r="N653" s="184">
        <v>0</v>
      </c>
      <c r="O653" s="184">
        <f>ROUND(E653*N653,2)</f>
        <v>0</v>
      </c>
      <c r="P653" s="184">
        <v>0</v>
      </c>
      <c r="Q653" s="184">
        <f>ROUND(E653*P653,2)</f>
        <v>0</v>
      </c>
      <c r="R653" s="184"/>
      <c r="S653" s="185" t="s">
        <v>143</v>
      </c>
      <c r="T653" s="157">
        <v>0.98</v>
      </c>
      <c r="U653" s="157">
        <f>ROUND(E653*T653,2)</f>
        <v>1695.68</v>
      </c>
      <c r="V653" s="157"/>
      <c r="W653" s="157" t="s">
        <v>754</v>
      </c>
      <c r="X653" s="148"/>
      <c r="Y653" s="148"/>
      <c r="Z653" s="148"/>
      <c r="AA653" s="148"/>
      <c r="AB653" s="148"/>
      <c r="AC653" s="148"/>
      <c r="AD653" s="148"/>
      <c r="AE653" s="148"/>
      <c r="AF653" s="148" t="s">
        <v>755</v>
      </c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</row>
    <row r="654" spans="1:59" outlineLevel="1" x14ac:dyDescent="0.2">
      <c r="A654" s="179">
        <v>140</v>
      </c>
      <c r="B654" s="180" t="s">
        <v>758</v>
      </c>
      <c r="C654" s="190" t="s">
        <v>759</v>
      </c>
      <c r="D654" s="181" t="s">
        <v>207</v>
      </c>
      <c r="E654" s="182">
        <v>15572.58662</v>
      </c>
      <c r="F654" s="183"/>
      <c r="G654" s="184">
        <f>ROUND(E654*F654,2)</f>
        <v>0</v>
      </c>
      <c r="H654" s="183"/>
      <c r="I654" s="184">
        <f>ROUND(E654*H654,2)</f>
        <v>0</v>
      </c>
      <c r="J654" s="183"/>
      <c r="K654" s="184">
        <f>ROUND(E654*J654,2)</f>
        <v>0</v>
      </c>
      <c r="L654" s="184">
        <v>21</v>
      </c>
      <c r="M654" s="184">
        <f>G654*(1+L654/100)</f>
        <v>0</v>
      </c>
      <c r="N654" s="184">
        <v>0</v>
      </c>
      <c r="O654" s="184">
        <f>ROUND(E654*N654,2)</f>
        <v>0</v>
      </c>
      <c r="P654" s="184">
        <v>0</v>
      </c>
      <c r="Q654" s="184">
        <f>ROUND(E654*P654,2)</f>
        <v>0</v>
      </c>
      <c r="R654" s="184"/>
      <c r="S654" s="185" t="s">
        <v>143</v>
      </c>
      <c r="T654" s="157">
        <v>0</v>
      </c>
      <c r="U654" s="157">
        <f>ROUND(E654*T654,2)</f>
        <v>0</v>
      </c>
      <c r="V654" s="157"/>
      <c r="W654" s="157" t="s">
        <v>754</v>
      </c>
      <c r="X654" s="148"/>
      <c r="Y654" s="148"/>
      <c r="Z654" s="148"/>
      <c r="AA654" s="148"/>
      <c r="AB654" s="148"/>
      <c r="AC654" s="148"/>
      <c r="AD654" s="148"/>
      <c r="AE654" s="148"/>
      <c r="AF654" s="148" t="s">
        <v>755</v>
      </c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</row>
    <row r="655" spans="1:59" x14ac:dyDescent="0.2">
      <c r="A655" s="166" t="s">
        <v>138</v>
      </c>
      <c r="B655" s="167" t="s">
        <v>112</v>
      </c>
      <c r="C655" s="188" t="s">
        <v>29</v>
      </c>
      <c r="D655" s="168"/>
      <c r="E655" s="169"/>
      <c r="F655" s="170"/>
      <c r="G655" s="170">
        <f>SUMIF(AF656:AF665,"&lt;&gt;NOR",G656:G665)</f>
        <v>0</v>
      </c>
      <c r="H655" s="170"/>
      <c r="I655" s="170">
        <f>SUM(I656:I665)</f>
        <v>0</v>
      </c>
      <c r="J655" s="170"/>
      <c r="K655" s="170">
        <f>SUM(K656:K665)</f>
        <v>0</v>
      </c>
      <c r="L655" s="170"/>
      <c r="M655" s="170">
        <f>SUM(M656:M665)</f>
        <v>0</v>
      </c>
      <c r="N655" s="170"/>
      <c r="O655" s="170">
        <f>SUM(O656:O665)</f>
        <v>0</v>
      </c>
      <c r="P655" s="170"/>
      <c r="Q655" s="170">
        <f>SUM(Q656:Q665)</f>
        <v>0</v>
      </c>
      <c r="R655" s="170"/>
      <c r="S655" s="171"/>
      <c r="T655" s="165"/>
      <c r="U655" s="165">
        <f>SUM(U656:U665)</f>
        <v>0</v>
      </c>
      <c r="V655" s="165"/>
      <c r="W655" s="165"/>
      <c r="AF655" t="s">
        <v>139</v>
      </c>
    </row>
    <row r="656" spans="1:59" outlineLevel="1" x14ac:dyDescent="0.2">
      <c r="A656" s="172">
        <v>141</v>
      </c>
      <c r="B656" s="173" t="s">
        <v>760</v>
      </c>
      <c r="C656" s="189" t="s">
        <v>761</v>
      </c>
      <c r="D656" s="174" t="s">
        <v>762</v>
      </c>
      <c r="E656" s="175">
        <v>1</v>
      </c>
      <c r="F656" s="176"/>
      <c r="G656" s="177">
        <f>ROUND(E656*F656,2)</f>
        <v>0</v>
      </c>
      <c r="H656" s="176"/>
      <c r="I656" s="177">
        <f>ROUND(E656*H656,2)</f>
        <v>0</v>
      </c>
      <c r="J656" s="176"/>
      <c r="K656" s="177">
        <f>ROUND(E656*J656,2)</f>
        <v>0</v>
      </c>
      <c r="L656" s="177">
        <v>21</v>
      </c>
      <c r="M656" s="177">
        <f>G656*(1+L656/100)</f>
        <v>0</v>
      </c>
      <c r="N656" s="177">
        <v>0</v>
      </c>
      <c r="O656" s="177">
        <f>ROUND(E656*N656,2)</f>
        <v>0</v>
      </c>
      <c r="P656" s="177">
        <v>0</v>
      </c>
      <c r="Q656" s="177">
        <f>ROUND(E656*P656,2)</f>
        <v>0</v>
      </c>
      <c r="R656" s="177"/>
      <c r="S656" s="178" t="s">
        <v>224</v>
      </c>
      <c r="T656" s="157">
        <v>0</v>
      </c>
      <c r="U656" s="157">
        <f>ROUND(E656*T656,2)</f>
        <v>0</v>
      </c>
      <c r="V656" s="157"/>
      <c r="W656" s="157" t="s">
        <v>763</v>
      </c>
      <c r="X656" s="148"/>
      <c r="Y656" s="148"/>
      <c r="Z656" s="148"/>
      <c r="AA656" s="148"/>
      <c r="AB656" s="148"/>
      <c r="AC656" s="148"/>
      <c r="AD656" s="148"/>
      <c r="AE656" s="148"/>
      <c r="AF656" s="148" t="s">
        <v>764</v>
      </c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</row>
    <row r="657" spans="1:59" ht="22.5" outlineLevel="1" x14ac:dyDescent="0.2">
      <c r="A657" s="155"/>
      <c r="B657" s="156"/>
      <c r="C657" s="253" t="s">
        <v>765</v>
      </c>
      <c r="D657" s="254"/>
      <c r="E657" s="254"/>
      <c r="F657" s="254"/>
      <c r="G657" s="254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48"/>
      <c r="Y657" s="148"/>
      <c r="Z657" s="148"/>
      <c r="AA657" s="148"/>
      <c r="AB657" s="148"/>
      <c r="AC657" s="148"/>
      <c r="AD657" s="148"/>
      <c r="AE657" s="148"/>
      <c r="AF657" s="148" t="s">
        <v>147</v>
      </c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86" t="str">
        <f>C657</f>
        <v>Zaměření a vytýčení stávajících inženýrských sítí v místě stavby z hlediska jejich ochrany při provádění stavby.</v>
      </c>
      <c r="BA657" s="148"/>
      <c r="BB657" s="148"/>
      <c r="BC657" s="148"/>
      <c r="BD657" s="148"/>
      <c r="BE657" s="148"/>
      <c r="BF657" s="148"/>
      <c r="BG657" s="148"/>
    </row>
    <row r="658" spans="1:59" outlineLevel="1" x14ac:dyDescent="0.2">
      <c r="A658" s="172">
        <v>142</v>
      </c>
      <c r="B658" s="173" t="s">
        <v>766</v>
      </c>
      <c r="C658" s="189" t="s">
        <v>767</v>
      </c>
      <c r="D658" s="174" t="s">
        <v>762</v>
      </c>
      <c r="E658" s="175">
        <v>1</v>
      </c>
      <c r="F658" s="176"/>
      <c r="G658" s="177">
        <f>ROUND(E658*F658,2)</f>
        <v>0</v>
      </c>
      <c r="H658" s="176"/>
      <c r="I658" s="177">
        <f>ROUND(E658*H658,2)</f>
        <v>0</v>
      </c>
      <c r="J658" s="176"/>
      <c r="K658" s="177">
        <f>ROUND(E658*J658,2)</f>
        <v>0</v>
      </c>
      <c r="L658" s="177">
        <v>21</v>
      </c>
      <c r="M658" s="177">
        <f>G658*(1+L658/100)</f>
        <v>0</v>
      </c>
      <c r="N658" s="177">
        <v>0</v>
      </c>
      <c r="O658" s="177">
        <f>ROUND(E658*N658,2)</f>
        <v>0</v>
      </c>
      <c r="P658" s="177">
        <v>0</v>
      </c>
      <c r="Q658" s="177">
        <f>ROUND(E658*P658,2)</f>
        <v>0</v>
      </c>
      <c r="R658" s="177"/>
      <c r="S658" s="178" t="s">
        <v>224</v>
      </c>
      <c r="T658" s="157">
        <v>0</v>
      </c>
      <c r="U658" s="157">
        <f>ROUND(E658*T658,2)</f>
        <v>0</v>
      </c>
      <c r="V658" s="157"/>
      <c r="W658" s="157" t="s">
        <v>763</v>
      </c>
      <c r="X658" s="148"/>
      <c r="Y658" s="148"/>
      <c r="Z658" s="148"/>
      <c r="AA658" s="148"/>
      <c r="AB658" s="148"/>
      <c r="AC658" s="148"/>
      <c r="AD658" s="148"/>
      <c r="AE658" s="148"/>
      <c r="AF658" s="148" t="s">
        <v>764</v>
      </c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</row>
    <row r="659" spans="1:59" outlineLevel="1" x14ac:dyDescent="0.2">
      <c r="A659" s="155"/>
      <c r="B659" s="156"/>
      <c r="C659" s="253" t="s">
        <v>768</v>
      </c>
      <c r="D659" s="254"/>
      <c r="E659" s="254"/>
      <c r="F659" s="254"/>
      <c r="G659" s="254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8"/>
      <c r="Y659" s="148"/>
      <c r="Z659" s="148"/>
      <c r="AA659" s="148"/>
      <c r="AB659" s="148"/>
      <c r="AC659" s="148"/>
      <c r="AD659" s="148"/>
      <c r="AE659" s="148"/>
      <c r="AF659" s="148" t="s">
        <v>147</v>
      </c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</row>
    <row r="660" spans="1:59" outlineLevel="1" x14ac:dyDescent="0.2">
      <c r="A660" s="155"/>
      <c r="B660" s="156"/>
      <c r="C660" s="193" t="s">
        <v>268</v>
      </c>
      <c r="D660" s="158"/>
      <c r="E660" s="159"/>
      <c r="F660" s="160"/>
      <c r="G660" s="160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48"/>
      <c r="Y660" s="148"/>
      <c r="Z660" s="148"/>
      <c r="AA660" s="148"/>
      <c r="AB660" s="148"/>
      <c r="AC660" s="148"/>
      <c r="AD660" s="148"/>
      <c r="AE660" s="148"/>
      <c r="AF660" s="148" t="s">
        <v>147</v>
      </c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</row>
    <row r="661" spans="1:59" outlineLevel="1" x14ac:dyDescent="0.2">
      <c r="A661" s="155"/>
      <c r="B661" s="156"/>
      <c r="C661" s="255" t="s">
        <v>769</v>
      </c>
      <c r="D661" s="256"/>
      <c r="E661" s="256"/>
      <c r="F661" s="256"/>
      <c r="G661" s="256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8"/>
      <c r="Y661" s="148"/>
      <c r="Z661" s="148"/>
      <c r="AA661" s="148"/>
      <c r="AB661" s="148"/>
      <c r="AC661" s="148"/>
      <c r="AD661" s="148"/>
      <c r="AE661" s="148"/>
      <c r="AF661" s="148" t="s">
        <v>147</v>
      </c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</row>
    <row r="662" spans="1:59" outlineLevel="1" x14ac:dyDescent="0.2">
      <c r="A662" s="155"/>
      <c r="B662" s="156"/>
      <c r="C662" s="255" t="s">
        <v>770</v>
      </c>
      <c r="D662" s="256"/>
      <c r="E662" s="256"/>
      <c r="F662" s="256"/>
      <c r="G662" s="256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8"/>
      <c r="Y662" s="148"/>
      <c r="Z662" s="148"/>
      <c r="AA662" s="148"/>
      <c r="AB662" s="148"/>
      <c r="AC662" s="148"/>
      <c r="AD662" s="148"/>
      <c r="AE662" s="148"/>
      <c r="AF662" s="148" t="s">
        <v>147</v>
      </c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</row>
    <row r="663" spans="1:59" outlineLevel="1" x14ac:dyDescent="0.2">
      <c r="A663" s="155"/>
      <c r="B663" s="156"/>
      <c r="C663" s="255" t="s">
        <v>771</v>
      </c>
      <c r="D663" s="256"/>
      <c r="E663" s="256"/>
      <c r="F663" s="256"/>
      <c r="G663" s="256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8"/>
      <c r="Y663" s="148"/>
      <c r="Z663" s="148"/>
      <c r="AA663" s="148"/>
      <c r="AB663" s="148"/>
      <c r="AC663" s="148"/>
      <c r="AD663" s="148"/>
      <c r="AE663" s="148"/>
      <c r="AF663" s="148" t="s">
        <v>147</v>
      </c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</row>
    <row r="664" spans="1:59" outlineLevel="1" x14ac:dyDescent="0.2">
      <c r="A664" s="155"/>
      <c r="B664" s="156"/>
      <c r="C664" s="255" t="s">
        <v>772</v>
      </c>
      <c r="D664" s="256"/>
      <c r="E664" s="256"/>
      <c r="F664" s="256"/>
      <c r="G664" s="256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8"/>
      <c r="Y664" s="148"/>
      <c r="Z664" s="148"/>
      <c r="AA664" s="148"/>
      <c r="AB664" s="148"/>
      <c r="AC664" s="148"/>
      <c r="AD664" s="148"/>
      <c r="AE664" s="148"/>
      <c r="AF664" s="148" t="s">
        <v>147</v>
      </c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</row>
    <row r="665" spans="1:59" outlineLevel="1" x14ac:dyDescent="0.2">
      <c r="A665" s="155"/>
      <c r="B665" s="156"/>
      <c r="C665" s="255" t="s">
        <v>773</v>
      </c>
      <c r="D665" s="256"/>
      <c r="E665" s="256"/>
      <c r="F665" s="256"/>
      <c r="G665" s="256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8"/>
      <c r="Y665" s="148"/>
      <c r="Z665" s="148"/>
      <c r="AA665" s="148"/>
      <c r="AB665" s="148"/>
      <c r="AC665" s="148"/>
      <c r="AD665" s="148"/>
      <c r="AE665" s="148"/>
      <c r="AF665" s="148" t="s">
        <v>147</v>
      </c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</row>
    <row r="666" spans="1:59" x14ac:dyDescent="0.2">
      <c r="A666" s="166" t="s">
        <v>138</v>
      </c>
      <c r="B666" s="167" t="s">
        <v>113</v>
      </c>
      <c r="C666" s="188" t="s">
        <v>30</v>
      </c>
      <c r="D666" s="168"/>
      <c r="E666" s="169"/>
      <c r="F666" s="170"/>
      <c r="G666" s="170">
        <f>SUMIF(AF667:AF677,"&lt;&gt;NOR",G667:G677)</f>
        <v>0</v>
      </c>
      <c r="H666" s="170"/>
      <c r="I666" s="170">
        <f>SUM(I667:I677)</f>
        <v>0</v>
      </c>
      <c r="J666" s="170"/>
      <c r="K666" s="170">
        <f>SUM(K667:K677)</f>
        <v>0</v>
      </c>
      <c r="L666" s="170"/>
      <c r="M666" s="170">
        <f>SUM(M667:M677)</f>
        <v>0</v>
      </c>
      <c r="N666" s="170"/>
      <c r="O666" s="170">
        <f>SUM(O667:O677)</f>
        <v>0</v>
      </c>
      <c r="P666" s="170"/>
      <c r="Q666" s="170">
        <f>SUM(Q667:Q677)</f>
        <v>0</v>
      </c>
      <c r="R666" s="170"/>
      <c r="S666" s="171"/>
      <c r="T666" s="165"/>
      <c r="U666" s="165">
        <f>SUM(U667:U677)</f>
        <v>0</v>
      </c>
      <c r="V666" s="165"/>
      <c r="W666" s="165"/>
      <c r="AF666" t="s">
        <v>139</v>
      </c>
    </row>
    <row r="667" spans="1:59" outlineLevel="1" x14ac:dyDescent="0.2">
      <c r="A667" s="172">
        <v>143</v>
      </c>
      <c r="B667" s="173" t="s">
        <v>774</v>
      </c>
      <c r="C667" s="189" t="s">
        <v>775</v>
      </c>
      <c r="D667" s="174" t="s">
        <v>762</v>
      </c>
      <c r="E667" s="175">
        <v>1</v>
      </c>
      <c r="F667" s="176"/>
      <c r="G667" s="177">
        <f>ROUND(E667*F667,2)</f>
        <v>0</v>
      </c>
      <c r="H667" s="176"/>
      <c r="I667" s="177">
        <f>ROUND(E667*H667,2)</f>
        <v>0</v>
      </c>
      <c r="J667" s="176"/>
      <c r="K667" s="177">
        <f>ROUND(E667*J667,2)</f>
        <v>0</v>
      </c>
      <c r="L667" s="177">
        <v>21</v>
      </c>
      <c r="M667" s="177">
        <f>G667*(1+L667/100)</f>
        <v>0</v>
      </c>
      <c r="N667" s="177">
        <v>0</v>
      </c>
      <c r="O667" s="177">
        <f>ROUND(E667*N667,2)</f>
        <v>0</v>
      </c>
      <c r="P667" s="177">
        <v>0</v>
      </c>
      <c r="Q667" s="177">
        <f>ROUND(E667*P667,2)</f>
        <v>0</v>
      </c>
      <c r="R667" s="177"/>
      <c r="S667" s="178" t="s">
        <v>224</v>
      </c>
      <c r="T667" s="157">
        <v>0</v>
      </c>
      <c r="U667" s="157">
        <f>ROUND(E667*T667,2)</f>
        <v>0</v>
      </c>
      <c r="V667" s="157"/>
      <c r="W667" s="157" t="s">
        <v>763</v>
      </c>
      <c r="X667" s="148"/>
      <c r="Y667" s="148"/>
      <c r="Z667" s="148"/>
      <c r="AA667" s="148"/>
      <c r="AB667" s="148"/>
      <c r="AC667" s="148"/>
      <c r="AD667" s="148"/>
      <c r="AE667" s="148"/>
      <c r="AF667" s="148" t="s">
        <v>764</v>
      </c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</row>
    <row r="668" spans="1:59" ht="33.75" outlineLevel="1" x14ac:dyDescent="0.2">
      <c r="A668" s="155"/>
      <c r="B668" s="156"/>
      <c r="C668" s="253" t="s">
        <v>776</v>
      </c>
      <c r="D668" s="254"/>
      <c r="E668" s="254"/>
      <c r="F668" s="254"/>
      <c r="G668" s="254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8"/>
      <c r="Y668" s="148"/>
      <c r="Z668" s="148"/>
      <c r="AA668" s="148"/>
      <c r="AB668" s="148"/>
      <c r="AC668" s="148"/>
      <c r="AD668" s="148"/>
      <c r="AE668" s="148"/>
      <c r="AF668" s="148" t="s">
        <v>147</v>
      </c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86" t="str">
        <f>C668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668" s="148"/>
      <c r="BB668" s="148"/>
      <c r="BC668" s="148"/>
      <c r="BD668" s="148"/>
      <c r="BE668" s="148"/>
      <c r="BF668" s="148"/>
      <c r="BG668" s="148"/>
    </row>
    <row r="669" spans="1:59" outlineLevel="1" x14ac:dyDescent="0.2">
      <c r="A669" s="172">
        <v>144</v>
      </c>
      <c r="B669" s="173" t="s">
        <v>777</v>
      </c>
      <c r="C669" s="189" t="s">
        <v>778</v>
      </c>
      <c r="D669" s="174" t="s">
        <v>762</v>
      </c>
      <c r="E669" s="175">
        <v>1</v>
      </c>
      <c r="F669" s="176"/>
      <c r="G669" s="177">
        <f>ROUND(E669*F669,2)</f>
        <v>0</v>
      </c>
      <c r="H669" s="176"/>
      <c r="I669" s="177">
        <f>ROUND(E669*H669,2)</f>
        <v>0</v>
      </c>
      <c r="J669" s="176"/>
      <c r="K669" s="177">
        <f>ROUND(E669*J669,2)</f>
        <v>0</v>
      </c>
      <c r="L669" s="177">
        <v>21</v>
      </c>
      <c r="M669" s="177">
        <f>G669*(1+L669/100)</f>
        <v>0</v>
      </c>
      <c r="N669" s="177">
        <v>0</v>
      </c>
      <c r="O669" s="177">
        <f>ROUND(E669*N669,2)</f>
        <v>0</v>
      </c>
      <c r="P669" s="177">
        <v>0</v>
      </c>
      <c r="Q669" s="177">
        <f>ROUND(E669*P669,2)</f>
        <v>0</v>
      </c>
      <c r="R669" s="177"/>
      <c r="S669" s="178" t="s">
        <v>224</v>
      </c>
      <c r="T669" s="157">
        <v>0</v>
      </c>
      <c r="U669" s="157">
        <f>ROUND(E669*T669,2)</f>
        <v>0</v>
      </c>
      <c r="V669" s="157"/>
      <c r="W669" s="157" t="s">
        <v>763</v>
      </c>
      <c r="X669" s="148"/>
      <c r="Y669" s="148"/>
      <c r="Z669" s="148"/>
      <c r="AA669" s="148"/>
      <c r="AB669" s="148"/>
      <c r="AC669" s="148"/>
      <c r="AD669" s="148"/>
      <c r="AE669" s="148"/>
      <c r="AF669" s="148" t="s">
        <v>764</v>
      </c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</row>
    <row r="670" spans="1:59" ht="22.5" outlineLevel="1" x14ac:dyDescent="0.2">
      <c r="A670" s="155"/>
      <c r="B670" s="156"/>
      <c r="C670" s="253" t="s">
        <v>779</v>
      </c>
      <c r="D670" s="254"/>
      <c r="E670" s="254"/>
      <c r="F670" s="254"/>
      <c r="G670" s="254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8"/>
      <c r="Y670" s="148"/>
      <c r="Z670" s="148"/>
      <c r="AA670" s="148"/>
      <c r="AB670" s="148"/>
      <c r="AC670" s="148"/>
      <c r="AD670" s="148"/>
      <c r="AE670" s="148"/>
      <c r="AF670" s="148" t="s">
        <v>147</v>
      </c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86" t="str">
        <f>C670</f>
        <v>Náklady zhotovitele, související s prováděním zkoušek a revizí předepsaných technickými normami nebo objednatelem a které jsou pro provedení díla nezbytné.</v>
      </c>
      <c r="BA670" s="148"/>
      <c r="BB670" s="148"/>
      <c r="BC670" s="148"/>
      <c r="BD670" s="148"/>
      <c r="BE670" s="148"/>
      <c r="BF670" s="148"/>
      <c r="BG670" s="148"/>
    </row>
    <row r="671" spans="1:59" outlineLevel="1" x14ac:dyDescent="0.2">
      <c r="A671" s="155"/>
      <c r="B671" s="156"/>
      <c r="C671" s="193" t="s">
        <v>268</v>
      </c>
      <c r="D671" s="158"/>
      <c r="E671" s="159"/>
      <c r="F671" s="160"/>
      <c r="G671" s="160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8"/>
      <c r="Y671" s="148"/>
      <c r="Z671" s="148"/>
      <c r="AA671" s="148"/>
      <c r="AB671" s="148"/>
      <c r="AC671" s="148"/>
      <c r="AD671" s="148"/>
      <c r="AE671" s="148"/>
      <c r="AF671" s="148" t="s">
        <v>147</v>
      </c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</row>
    <row r="672" spans="1:59" outlineLevel="1" x14ac:dyDescent="0.2">
      <c r="A672" s="155"/>
      <c r="B672" s="156"/>
      <c r="C672" s="255" t="s">
        <v>780</v>
      </c>
      <c r="D672" s="256"/>
      <c r="E672" s="256"/>
      <c r="F672" s="256"/>
      <c r="G672" s="256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8"/>
      <c r="Y672" s="148"/>
      <c r="Z672" s="148"/>
      <c r="AA672" s="148"/>
      <c r="AB672" s="148"/>
      <c r="AC672" s="148"/>
      <c r="AD672" s="148"/>
      <c r="AE672" s="148"/>
      <c r="AF672" s="148" t="s">
        <v>147</v>
      </c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</row>
    <row r="673" spans="1:59" outlineLevel="1" x14ac:dyDescent="0.2">
      <c r="A673" s="155"/>
      <c r="B673" s="156"/>
      <c r="C673" s="255" t="s">
        <v>781</v>
      </c>
      <c r="D673" s="256"/>
      <c r="E673" s="256"/>
      <c r="F673" s="256"/>
      <c r="G673" s="256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48"/>
      <c r="Y673" s="148"/>
      <c r="Z673" s="148"/>
      <c r="AA673" s="148"/>
      <c r="AB673" s="148"/>
      <c r="AC673" s="148"/>
      <c r="AD673" s="148"/>
      <c r="AE673" s="148"/>
      <c r="AF673" s="148" t="s">
        <v>147</v>
      </c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</row>
    <row r="674" spans="1:59" outlineLevel="1" x14ac:dyDescent="0.2">
      <c r="A674" s="172">
        <v>145</v>
      </c>
      <c r="B674" s="173" t="s">
        <v>782</v>
      </c>
      <c r="C674" s="189" t="s">
        <v>783</v>
      </c>
      <c r="D674" s="174" t="s">
        <v>762</v>
      </c>
      <c r="E674" s="175">
        <v>1</v>
      </c>
      <c r="F674" s="176"/>
      <c r="G674" s="177">
        <f>ROUND(E674*F674,2)</f>
        <v>0</v>
      </c>
      <c r="H674" s="176"/>
      <c r="I674" s="177">
        <f>ROUND(E674*H674,2)</f>
        <v>0</v>
      </c>
      <c r="J674" s="176"/>
      <c r="K674" s="177">
        <f>ROUND(E674*J674,2)</f>
        <v>0</v>
      </c>
      <c r="L674" s="177">
        <v>21</v>
      </c>
      <c r="M674" s="177">
        <f>G674*(1+L674/100)</f>
        <v>0</v>
      </c>
      <c r="N674" s="177">
        <v>0</v>
      </c>
      <c r="O674" s="177">
        <f>ROUND(E674*N674,2)</f>
        <v>0</v>
      </c>
      <c r="P674" s="177">
        <v>0</v>
      </c>
      <c r="Q674" s="177">
        <f>ROUND(E674*P674,2)</f>
        <v>0</v>
      </c>
      <c r="R674" s="177"/>
      <c r="S674" s="178" t="s">
        <v>224</v>
      </c>
      <c r="T674" s="157">
        <v>0</v>
      </c>
      <c r="U674" s="157">
        <f>ROUND(E674*T674,2)</f>
        <v>0</v>
      </c>
      <c r="V674" s="157"/>
      <c r="W674" s="157" t="s">
        <v>763</v>
      </c>
      <c r="X674" s="148"/>
      <c r="Y674" s="148"/>
      <c r="Z674" s="148"/>
      <c r="AA674" s="148"/>
      <c r="AB674" s="148"/>
      <c r="AC674" s="148"/>
      <c r="AD674" s="148"/>
      <c r="AE674" s="148"/>
      <c r="AF674" s="148" t="s">
        <v>764</v>
      </c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</row>
    <row r="675" spans="1:59" ht="22.5" outlineLevel="1" x14ac:dyDescent="0.2">
      <c r="A675" s="155"/>
      <c r="B675" s="156"/>
      <c r="C675" s="253" t="s">
        <v>784</v>
      </c>
      <c r="D675" s="254"/>
      <c r="E675" s="254"/>
      <c r="F675" s="254"/>
      <c r="G675" s="254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48"/>
      <c r="Y675" s="148"/>
      <c r="Z675" s="148"/>
      <c r="AA675" s="148"/>
      <c r="AB675" s="148"/>
      <c r="AC675" s="148"/>
      <c r="AD675" s="148"/>
      <c r="AE675" s="148"/>
      <c r="AF675" s="148" t="s">
        <v>147</v>
      </c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86" t="str">
        <f>C675</f>
        <v>Náklady na provedení skutečného zaměření stavby v rozsahu nezbytném pro zápis změny do katastru nemovitostí.</v>
      </c>
      <c r="BA675" s="148"/>
      <c r="BB675" s="148"/>
      <c r="BC675" s="148"/>
      <c r="BD675" s="148"/>
      <c r="BE675" s="148"/>
      <c r="BF675" s="148"/>
      <c r="BG675" s="148"/>
    </row>
    <row r="676" spans="1:59" outlineLevel="1" x14ac:dyDescent="0.2">
      <c r="A676" s="172">
        <v>146</v>
      </c>
      <c r="B676" s="173" t="s">
        <v>785</v>
      </c>
      <c r="C676" s="189" t="s">
        <v>786</v>
      </c>
      <c r="D676" s="174" t="s">
        <v>762</v>
      </c>
      <c r="E676" s="175">
        <v>1</v>
      </c>
      <c r="F676" s="176"/>
      <c r="G676" s="177">
        <f>ROUND(E676*F676,2)</f>
        <v>0</v>
      </c>
      <c r="H676" s="176"/>
      <c r="I676" s="177">
        <f>ROUND(E676*H676,2)</f>
        <v>0</v>
      </c>
      <c r="J676" s="176"/>
      <c r="K676" s="177">
        <f>ROUND(E676*J676,2)</f>
        <v>0</v>
      </c>
      <c r="L676" s="177">
        <v>21</v>
      </c>
      <c r="M676" s="177">
        <f>G676*(1+L676/100)</f>
        <v>0</v>
      </c>
      <c r="N676" s="177">
        <v>0</v>
      </c>
      <c r="O676" s="177">
        <f>ROUND(E676*N676,2)</f>
        <v>0</v>
      </c>
      <c r="P676" s="177">
        <v>0</v>
      </c>
      <c r="Q676" s="177">
        <f>ROUND(E676*P676,2)</f>
        <v>0</v>
      </c>
      <c r="R676" s="177"/>
      <c r="S676" s="178" t="s">
        <v>224</v>
      </c>
      <c r="T676" s="157">
        <v>0</v>
      </c>
      <c r="U676" s="157">
        <f>ROUND(E676*T676,2)</f>
        <v>0</v>
      </c>
      <c r="V676" s="157"/>
      <c r="W676" s="157" t="s">
        <v>763</v>
      </c>
      <c r="X676" s="148"/>
      <c r="Y676" s="148"/>
      <c r="Z676" s="148"/>
      <c r="AA676" s="148"/>
      <c r="AB676" s="148"/>
      <c r="AC676" s="148"/>
      <c r="AD676" s="148"/>
      <c r="AE676" s="148"/>
      <c r="AF676" s="148" t="s">
        <v>764</v>
      </c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</row>
    <row r="677" spans="1:59" ht="22.5" outlineLevel="1" x14ac:dyDescent="0.2">
      <c r="A677" s="155"/>
      <c r="B677" s="156"/>
      <c r="C677" s="253" t="s">
        <v>787</v>
      </c>
      <c r="D677" s="254"/>
      <c r="E677" s="254"/>
      <c r="F677" s="254"/>
      <c r="G677" s="254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48"/>
      <c r="Y677" s="148"/>
      <c r="Z677" s="148"/>
      <c r="AA677" s="148"/>
      <c r="AB677" s="148"/>
      <c r="AC677" s="148"/>
      <c r="AD677" s="148"/>
      <c r="AE677" s="148"/>
      <c r="AF677" s="148" t="s">
        <v>147</v>
      </c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86" t="str">
        <f>C677</f>
        <v>Náklady na vyhotovení dokumentace skutečného provedení stavby a její předání objednateli v požadované formě a požadovaném počtu.</v>
      </c>
      <c r="BA677" s="148"/>
      <c r="BB677" s="148"/>
      <c r="BC677" s="148"/>
      <c r="BD677" s="148"/>
      <c r="BE677" s="148"/>
      <c r="BF677" s="148"/>
      <c r="BG677" s="148"/>
    </row>
    <row r="678" spans="1:59" x14ac:dyDescent="0.2">
      <c r="A678" s="3"/>
      <c r="B678" s="4"/>
      <c r="C678" s="194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AD678">
        <v>15</v>
      </c>
      <c r="AE678">
        <v>21</v>
      </c>
      <c r="AF678" t="s">
        <v>126</v>
      </c>
    </row>
    <row r="679" spans="1:59" x14ac:dyDescent="0.2">
      <c r="A679" s="151"/>
      <c r="B679" s="152" t="s">
        <v>31</v>
      </c>
      <c r="C679" s="195"/>
      <c r="D679" s="153"/>
      <c r="E679" s="154"/>
      <c r="F679" s="154"/>
      <c r="G679" s="187">
        <f>G8+G50+G63+G71+G73+G99+G113+G117+G129+G131+G313+G336+G340+G345+G352+G361+G363+G389+G391+G394+G405+G418+G431+G452+G466+G474+G479+G488+G499+G655+G666</f>
        <v>0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AD679">
        <f>SUMIF(L7:L677,AD678,G7:G677)</f>
        <v>0</v>
      </c>
      <c r="AE679">
        <f>SUMIF(L7:L677,AE678,G7:G677)</f>
        <v>0</v>
      </c>
      <c r="AF679" t="s">
        <v>788</v>
      </c>
    </row>
    <row r="680" spans="1:59" x14ac:dyDescent="0.2">
      <c r="A680" s="3"/>
      <c r="B680" s="4"/>
      <c r="C680" s="194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59" x14ac:dyDescent="0.2">
      <c r="A681" s="3"/>
      <c r="B681" s="4"/>
      <c r="C681" s="194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59" x14ac:dyDescent="0.2">
      <c r="A682" s="264" t="s">
        <v>789</v>
      </c>
      <c r="B682" s="264"/>
      <c r="C682" s="265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59" x14ac:dyDescent="0.2">
      <c r="A683" s="266"/>
      <c r="B683" s="267"/>
      <c r="C683" s="268"/>
      <c r="D683" s="267"/>
      <c r="E683" s="267"/>
      <c r="F683" s="267"/>
      <c r="G683" s="269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AF683" t="s">
        <v>790</v>
      </c>
    </row>
    <row r="684" spans="1:59" x14ac:dyDescent="0.2">
      <c r="A684" s="270"/>
      <c r="B684" s="271"/>
      <c r="C684" s="272"/>
      <c r="D684" s="271"/>
      <c r="E684" s="271"/>
      <c r="F684" s="271"/>
      <c r="G684" s="27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59" x14ac:dyDescent="0.2">
      <c r="A685" s="270"/>
      <c r="B685" s="271"/>
      <c r="C685" s="272"/>
      <c r="D685" s="271"/>
      <c r="E685" s="271"/>
      <c r="F685" s="271"/>
      <c r="G685" s="27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59" x14ac:dyDescent="0.2">
      <c r="A686" s="270"/>
      <c r="B686" s="271"/>
      <c r="C686" s="272"/>
      <c r="D686" s="271"/>
      <c r="E686" s="271"/>
      <c r="F686" s="271"/>
      <c r="G686" s="27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59" x14ac:dyDescent="0.2">
      <c r="A687" s="274"/>
      <c r="B687" s="275"/>
      <c r="C687" s="276"/>
      <c r="D687" s="275"/>
      <c r="E687" s="275"/>
      <c r="F687" s="275"/>
      <c r="G687" s="27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59" x14ac:dyDescent="0.2">
      <c r="A688" s="3"/>
      <c r="B688" s="4"/>
      <c r="C688" s="194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3:32" x14ac:dyDescent="0.2">
      <c r="C689" s="196"/>
      <c r="D689" s="10"/>
      <c r="AF689" t="s">
        <v>791</v>
      </c>
    </row>
    <row r="690" spans="3:32" x14ac:dyDescent="0.2">
      <c r="D690" s="10"/>
    </row>
    <row r="691" spans="3:32" x14ac:dyDescent="0.2">
      <c r="D691" s="10"/>
    </row>
    <row r="692" spans="3:32" x14ac:dyDescent="0.2">
      <c r="D692" s="10"/>
    </row>
    <row r="693" spans="3:32" x14ac:dyDescent="0.2">
      <c r="D693" s="10"/>
    </row>
    <row r="694" spans="3:32" x14ac:dyDescent="0.2">
      <c r="D694" s="10"/>
    </row>
    <row r="695" spans="3:32" x14ac:dyDescent="0.2">
      <c r="D695" s="10"/>
    </row>
    <row r="696" spans="3:32" x14ac:dyDescent="0.2">
      <c r="D696" s="10"/>
    </row>
    <row r="697" spans="3:32" x14ac:dyDescent="0.2">
      <c r="D697" s="10"/>
    </row>
    <row r="698" spans="3:32" x14ac:dyDescent="0.2">
      <c r="D698" s="10"/>
    </row>
    <row r="699" spans="3:32" x14ac:dyDescent="0.2">
      <c r="D699" s="10"/>
    </row>
    <row r="700" spans="3:32" x14ac:dyDescent="0.2">
      <c r="D700" s="10"/>
    </row>
    <row r="701" spans="3:32" x14ac:dyDescent="0.2">
      <c r="D701" s="10"/>
    </row>
    <row r="702" spans="3:32" x14ac:dyDescent="0.2">
      <c r="D702" s="10"/>
    </row>
    <row r="703" spans="3:32" x14ac:dyDescent="0.2">
      <c r="D703" s="10"/>
    </row>
    <row r="704" spans="3:32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3">
    <mergeCell ref="A683:G687"/>
    <mergeCell ref="C10:G10"/>
    <mergeCell ref="C28:G28"/>
    <mergeCell ref="C87:G87"/>
    <mergeCell ref="C89:G89"/>
    <mergeCell ref="A1:G1"/>
    <mergeCell ref="C2:G2"/>
    <mergeCell ref="C3:G3"/>
    <mergeCell ref="C4:G4"/>
    <mergeCell ref="A682:C682"/>
    <mergeCell ref="C111:G111"/>
    <mergeCell ref="C90:G90"/>
    <mergeCell ref="C91:G91"/>
    <mergeCell ref="C93:G93"/>
    <mergeCell ref="C95:G95"/>
    <mergeCell ref="C96:G96"/>
    <mergeCell ref="C98:G98"/>
    <mergeCell ref="C105:G105"/>
    <mergeCell ref="C106:G106"/>
    <mergeCell ref="C108:G108"/>
    <mergeCell ref="C109:G109"/>
    <mergeCell ref="C110:G110"/>
    <mergeCell ref="C482:G482"/>
    <mergeCell ref="C112:G112"/>
    <mergeCell ref="C115:G115"/>
    <mergeCell ref="C119:G119"/>
    <mergeCell ref="C304:G304"/>
    <mergeCell ref="C307:G307"/>
    <mergeCell ref="C315:G315"/>
    <mergeCell ref="C316:G316"/>
    <mergeCell ref="C327:G327"/>
    <mergeCell ref="C328:G328"/>
    <mergeCell ref="C423:G423"/>
    <mergeCell ref="C426:G426"/>
    <mergeCell ref="C664:G664"/>
    <mergeCell ref="C483:G483"/>
    <mergeCell ref="C484:G484"/>
    <mergeCell ref="C485:G485"/>
    <mergeCell ref="C501:G501"/>
    <mergeCell ref="C519:G519"/>
    <mergeCell ref="C536:G536"/>
    <mergeCell ref="C657:G657"/>
    <mergeCell ref="C659:G659"/>
    <mergeCell ref="C661:G661"/>
    <mergeCell ref="C662:G662"/>
    <mergeCell ref="C663:G663"/>
    <mergeCell ref="C677:G677"/>
    <mergeCell ref="C665:G665"/>
    <mergeCell ref="C668:G668"/>
    <mergeCell ref="C670:G670"/>
    <mergeCell ref="C672:G672"/>
    <mergeCell ref="C673:G673"/>
    <mergeCell ref="C675:G67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2021019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2021019 Pol'!Názvy_tisku</vt:lpstr>
      <vt:lpstr>oadresa</vt:lpstr>
      <vt:lpstr>Stavba!Objednatel</vt:lpstr>
      <vt:lpstr>Stavba!Objekt</vt:lpstr>
      <vt:lpstr>'01 2021019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Holakovska</cp:lastModifiedBy>
  <cp:lastPrinted>2019-03-19T12:27:02Z</cp:lastPrinted>
  <dcterms:created xsi:type="dcterms:W3CDTF">2009-04-08T07:15:50Z</dcterms:created>
  <dcterms:modified xsi:type="dcterms:W3CDTF">2021-03-22T08:14:48Z</dcterms:modified>
</cp:coreProperties>
</file>