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Most 3308-2, km ..." sheetId="3" r:id="rId3"/>
    <sheet name="SO 301 - Propustek 1P, km..." sheetId="4" r:id="rId4"/>
    <sheet name="SO 000 - Vedlejší rozpočt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Komunikace'!$C$123:$K$635</definedName>
    <definedName name="_xlnm.Print_Area" localSheetId="1">'SO 101 - Komunikace'!$C$4:$J$76,'SO 101 - Komunikace'!$C$82:$J$105,'SO 101 - Komunikace'!$C$111:$J$635</definedName>
    <definedName name="_xlnm.Print_Titles" localSheetId="1">'SO 101 - Komunikace'!$123:$123</definedName>
    <definedName name="_xlnm._FilterDatabase" localSheetId="2" hidden="1">'SO 201 - Most 3308-2, km ...'!$C$119:$K$179</definedName>
    <definedName name="_xlnm.Print_Area" localSheetId="2">'SO 201 - Most 3308-2, km ...'!$C$4:$J$76,'SO 201 - Most 3308-2, km ...'!$C$82:$J$101,'SO 201 - Most 3308-2, km ...'!$C$107:$J$179</definedName>
    <definedName name="_xlnm.Print_Titles" localSheetId="2">'SO 201 - Most 3308-2, km ...'!$119:$119</definedName>
    <definedName name="_xlnm._FilterDatabase" localSheetId="3" hidden="1">'SO 301 - Propustek 1P, km...'!$C$122:$K$185</definedName>
    <definedName name="_xlnm.Print_Area" localSheetId="3">'SO 301 - Propustek 1P, km...'!$C$4:$J$76,'SO 301 - Propustek 1P, km...'!$C$82:$J$104,'SO 301 - Propustek 1P, km...'!$C$110:$J$185</definedName>
    <definedName name="_xlnm.Print_Titles" localSheetId="3">'SO 301 - Propustek 1P, km...'!$122:$122</definedName>
    <definedName name="_xlnm._FilterDatabase" localSheetId="4" hidden="1">'SO 000 - Vedlejší rozpočt...'!$C$116:$K$144</definedName>
    <definedName name="_xlnm.Print_Area" localSheetId="4">'SO 000 - Vedlejší rozpočt...'!$C$4:$J$76,'SO 000 - Vedlejší rozpočt...'!$C$82:$J$98,'SO 000 - Vedlejší rozpočt...'!$C$104:$J$144</definedName>
    <definedName name="_xlnm.Print_Titles" localSheetId="4">'SO 000 - Vedlejší rozpočt...'!$116:$116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4" r="J37"/>
  <c r="J36"/>
  <c i="1" r="AY97"/>
  <c i="4" r="J35"/>
  <c i="1" r="AX97"/>
  <c i="4"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3"/>
  <c r="BH153"/>
  <c r="BG153"/>
  <c r="BF153"/>
  <c r="T153"/>
  <c r="T152"/>
  <c r="R153"/>
  <c r="R152"/>
  <c r="P153"/>
  <c r="P152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3" r="J37"/>
  <c r="J36"/>
  <c i="1" r="AY96"/>
  <c i="3" r="J35"/>
  <c i="1" r="AX96"/>
  <c i="3"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85"/>
  <c i="2" r="J37"/>
  <c r="J36"/>
  <c i="1" r="AY95"/>
  <c i="2" r="J35"/>
  <c i="1" r="AX95"/>
  <c i="2" r="BI632"/>
  <c r="BH632"/>
  <c r="BG632"/>
  <c r="BF632"/>
  <c r="T632"/>
  <c r="R632"/>
  <c r="P632"/>
  <c r="BI628"/>
  <c r="BH628"/>
  <c r="BG628"/>
  <c r="BF628"/>
  <c r="T628"/>
  <c r="R628"/>
  <c r="P628"/>
  <c r="BI621"/>
  <c r="BH621"/>
  <c r="BG621"/>
  <c r="BF621"/>
  <c r="T621"/>
  <c r="R621"/>
  <c r="P621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588"/>
  <c r="BH588"/>
  <c r="BG588"/>
  <c r="BF588"/>
  <c r="T588"/>
  <c r="R588"/>
  <c r="P588"/>
  <c r="BI584"/>
  <c r="BH584"/>
  <c r="BG584"/>
  <c r="BF584"/>
  <c r="T584"/>
  <c r="R584"/>
  <c r="P584"/>
  <c r="BI579"/>
  <c r="BH579"/>
  <c r="BG579"/>
  <c r="BF579"/>
  <c r="T579"/>
  <c r="R579"/>
  <c r="P579"/>
  <c r="BI574"/>
  <c r="BH574"/>
  <c r="BG574"/>
  <c r="BF574"/>
  <c r="T574"/>
  <c r="R574"/>
  <c r="P574"/>
  <c r="BI553"/>
  <c r="BH553"/>
  <c r="BG553"/>
  <c r="BF553"/>
  <c r="T553"/>
  <c r="R553"/>
  <c r="P553"/>
  <c r="BI533"/>
  <c r="BH533"/>
  <c r="BG533"/>
  <c r="BF533"/>
  <c r="T533"/>
  <c r="R533"/>
  <c r="P533"/>
  <c r="BI529"/>
  <c r="BH529"/>
  <c r="BG529"/>
  <c r="BF529"/>
  <c r="T529"/>
  <c r="R529"/>
  <c r="P529"/>
  <c r="BI508"/>
  <c r="BH508"/>
  <c r="BG508"/>
  <c r="BF508"/>
  <c r="T508"/>
  <c r="R508"/>
  <c r="P508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R425"/>
  <c r="P425"/>
  <c r="BI419"/>
  <c r="BH419"/>
  <c r="BG419"/>
  <c r="BF419"/>
  <c r="T419"/>
  <c r="R419"/>
  <c r="P419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1"/>
  <c r="BH371"/>
  <c r="BG371"/>
  <c r="BF371"/>
  <c r="T371"/>
  <c r="R371"/>
  <c r="P371"/>
  <c r="BI351"/>
  <c r="BH351"/>
  <c r="BG351"/>
  <c r="BF351"/>
  <c r="T351"/>
  <c r="R351"/>
  <c r="P351"/>
  <c r="BI344"/>
  <c r="BH344"/>
  <c r="BG344"/>
  <c r="BF344"/>
  <c r="T344"/>
  <c r="R344"/>
  <c r="P344"/>
  <c r="BI324"/>
  <c r="BH324"/>
  <c r="BG324"/>
  <c r="BF324"/>
  <c r="T324"/>
  <c r="T323"/>
  <c r="R324"/>
  <c r="R323"/>
  <c r="P324"/>
  <c r="P323"/>
  <c r="BI319"/>
  <c r="BH319"/>
  <c r="BG319"/>
  <c r="BF319"/>
  <c r="T319"/>
  <c r="R319"/>
  <c r="P319"/>
  <c r="BI315"/>
  <c r="BH315"/>
  <c r="BG315"/>
  <c r="BF315"/>
  <c r="T315"/>
  <c r="R315"/>
  <c r="P31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21"/>
  <c r="BH221"/>
  <c r="BG221"/>
  <c r="BF221"/>
  <c r="T221"/>
  <c r="R221"/>
  <c r="P221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5" r="BK142"/>
  <c r="BK139"/>
  <c r="J136"/>
  <c r="J134"/>
  <c r="J131"/>
  <c r="BK129"/>
  <c r="J127"/>
  <c r="BK125"/>
  <c r="J122"/>
  <c r="J119"/>
  <c i="4" r="J177"/>
  <c r="J172"/>
  <c r="BK168"/>
  <c r="J164"/>
  <c r="BK159"/>
  <c r="J135"/>
  <c r="J130"/>
  <c i="3" r="BK175"/>
  <c r="J171"/>
  <c r="BK165"/>
  <c r="BK160"/>
  <c r="BK156"/>
  <c r="BK152"/>
  <c r="J152"/>
  <c r="BK147"/>
  <c i="2" r="BK616"/>
  <c r="BK612"/>
  <c r="J608"/>
  <c r="BK588"/>
  <c r="J584"/>
  <c r="J579"/>
  <c r="J574"/>
  <c r="J553"/>
  <c r="BK533"/>
  <c r="BK529"/>
  <c r="J508"/>
  <c r="J488"/>
  <c r="J484"/>
  <c r="BK438"/>
  <c r="BK434"/>
  <c r="J425"/>
  <c r="J419"/>
  <c r="BK411"/>
  <c r="BK404"/>
  <c r="J398"/>
  <c r="BK394"/>
  <c r="BK390"/>
  <c r="J386"/>
  <c r="J382"/>
  <c r="J378"/>
  <c r="J371"/>
  <c r="BK351"/>
  <c r="BK344"/>
  <c r="BK324"/>
  <c r="BK319"/>
  <c r="J315"/>
  <c r="J257"/>
  <c r="BK249"/>
  <c r="BK245"/>
  <c r="J241"/>
  <c r="J221"/>
  <c r="J196"/>
  <c r="BK192"/>
  <c r="J188"/>
  <c r="J184"/>
  <c r="J176"/>
  <c r="J148"/>
  <c r="J140"/>
  <c r="BK127"/>
  <c i="5" r="J142"/>
  <c r="J139"/>
  <c r="BK136"/>
  <c r="BK134"/>
  <c r="BK131"/>
  <c r="J129"/>
  <c r="BK127"/>
  <c r="J125"/>
  <c r="BK122"/>
  <c r="BK119"/>
  <c i="4" r="BK182"/>
  <c r="J153"/>
  <c r="J145"/>
  <c r="J140"/>
  <c r="BK135"/>
  <c r="BK130"/>
  <c r="BK126"/>
  <c i="3" r="J175"/>
  <c r="BK171"/>
  <c r="J165"/>
  <c r="J160"/>
  <c r="J147"/>
  <c r="BK141"/>
  <c r="BK135"/>
  <c r="BK129"/>
  <c r="J123"/>
  <c i="2" r="BK632"/>
  <c r="J632"/>
  <c r="BK628"/>
  <c r="J628"/>
  <c r="BK621"/>
  <c r="J621"/>
  <c r="J616"/>
  <c r="BK608"/>
  <c r="J588"/>
  <c r="BK584"/>
  <c r="BK553"/>
  <c r="J529"/>
  <c r="BK508"/>
  <c r="BK488"/>
  <c r="BK484"/>
  <c r="BK480"/>
  <c r="BK476"/>
  <c r="J438"/>
  <c r="J434"/>
  <c r="BK429"/>
  <c r="BK425"/>
  <c r="BK419"/>
  <c r="J404"/>
  <c r="J390"/>
  <c r="BK386"/>
  <c r="BK382"/>
  <c r="BK378"/>
  <c r="J351"/>
  <c r="J324"/>
  <c r="BK315"/>
  <c r="BK261"/>
  <c r="BK257"/>
  <c r="BK253"/>
  <c r="J245"/>
  <c r="BK241"/>
  <c r="BK200"/>
  <c r="BK196"/>
  <c r="J192"/>
  <c r="BK188"/>
  <c r="BK184"/>
  <c r="BK176"/>
  <c r="J152"/>
  <c r="BK148"/>
  <c r="J144"/>
  <c r="BK140"/>
  <c r="BK131"/>
  <c r="J127"/>
  <c i="5" r="F34"/>
  <c i="4" r="J182"/>
  <c r="BK177"/>
  <c r="BK172"/>
  <c r="J168"/>
  <c r="BK164"/>
  <c r="J159"/>
  <c r="BK153"/>
  <c r="BK145"/>
  <c r="BK140"/>
  <c r="J126"/>
  <c i="3" r="J156"/>
  <c r="J141"/>
  <c r="J135"/>
  <c r="J129"/>
  <c r="BK123"/>
  <c i="2" r="J612"/>
  <c r="BK579"/>
  <c r="BK574"/>
  <c r="J533"/>
  <c r="J480"/>
  <c r="J476"/>
  <c r="J429"/>
  <c r="J411"/>
  <c r="BK398"/>
  <c r="J394"/>
  <c r="BK371"/>
  <c r="J344"/>
  <c r="J319"/>
  <c r="J261"/>
  <c r="J253"/>
  <c r="J249"/>
  <c r="BK221"/>
  <c r="J200"/>
  <c r="BK152"/>
  <c r="BK144"/>
  <c r="J131"/>
  <c i="1" r="AS94"/>
  <c i="2" l="1" r="R126"/>
  <c r="T252"/>
  <c r="P343"/>
  <c r="P433"/>
  <c r="P475"/>
  <c r="P620"/>
  <c i="3" r="P122"/>
  <c r="BK151"/>
  <c r="J151"/>
  <c r="J99"/>
  <c r="R151"/>
  <c r="P170"/>
  <c i="4" r="P125"/>
  <c i="2" r="P126"/>
  <c r="BK252"/>
  <c r="J252"/>
  <c r="J99"/>
  <c r="P252"/>
  <c r="BK343"/>
  <c r="J343"/>
  <c r="J101"/>
  <c r="R343"/>
  <c r="BK475"/>
  <c r="J475"/>
  <c r="J103"/>
  <c r="R475"/>
  <c r="BK620"/>
  <c r="J620"/>
  <c r="J104"/>
  <c r="T620"/>
  <c i="3" r="BK122"/>
  <c r="J122"/>
  <c r="J98"/>
  <c r="R122"/>
  <c r="P151"/>
  <c r="BK170"/>
  <c r="J170"/>
  <c r="J100"/>
  <c r="R170"/>
  <c i="4" r="BK125"/>
  <c r="T125"/>
  <c r="BK163"/>
  <c r="J163"/>
  <c r="J102"/>
  <c r="R163"/>
  <c r="BK176"/>
  <c r="J176"/>
  <c r="J103"/>
  <c r="T176"/>
  <c i="5" r="R118"/>
  <c r="R117"/>
  <c i="2" r="BK126"/>
  <c r="J126"/>
  <c r="J98"/>
  <c r="T126"/>
  <c r="R252"/>
  <c r="T343"/>
  <c r="BK433"/>
  <c r="J433"/>
  <c r="J102"/>
  <c r="R433"/>
  <c r="T433"/>
  <c r="T475"/>
  <c r="R620"/>
  <c i="3" r="T122"/>
  <c r="T151"/>
  <c r="T170"/>
  <c i="4" r="R125"/>
  <c r="R124"/>
  <c r="P163"/>
  <c r="T163"/>
  <c r="P176"/>
  <c r="R176"/>
  <c i="5" r="BK118"/>
  <c r="J118"/>
  <c r="J97"/>
  <c r="P118"/>
  <c r="P117"/>
  <c i="1" r="AU98"/>
  <c i="5" r="T118"/>
  <c r="T117"/>
  <c i="2" r="J89"/>
  <c r="F92"/>
  <c r="BE131"/>
  <c r="BE148"/>
  <c r="BE176"/>
  <c r="BE253"/>
  <c r="BE257"/>
  <c r="BE351"/>
  <c r="BE386"/>
  <c r="BE394"/>
  <c r="BE404"/>
  <c r="BE425"/>
  <c r="BE438"/>
  <c r="BE529"/>
  <c r="BE533"/>
  <c r="BE553"/>
  <c r="BE608"/>
  <c i="3" r="J91"/>
  <c r="BE147"/>
  <c r="BE156"/>
  <c i="4" r="F92"/>
  <c r="J117"/>
  <c i="2" r="E85"/>
  <c r="F91"/>
  <c r="J91"/>
  <c r="BE127"/>
  <c r="BE140"/>
  <c r="BE241"/>
  <c r="BE315"/>
  <c r="BE319"/>
  <c r="BE324"/>
  <c r="BE344"/>
  <c r="BE371"/>
  <c r="BE378"/>
  <c r="BE398"/>
  <c r="BE434"/>
  <c r="BE488"/>
  <c r="BE508"/>
  <c r="BE579"/>
  <c r="BE584"/>
  <c r="BE612"/>
  <c r="BE621"/>
  <c r="BE628"/>
  <c r="BE632"/>
  <c i="3" r="J89"/>
  <c r="F92"/>
  <c r="E110"/>
  <c r="J117"/>
  <c r="BE123"/>
  <c r="BE129"/>
  <c r="BE135"/>
  <c r="BE141"/>
  <c r="BE160"/>
  <c r="BE171"/>
  <c r="BE175"/>
  <c i="4" r="F91"/>
  <c r="J92"/>
  <c r="BE135"/>
  <c r="BE145"/>
  <c r="BE153"/>
  <c r="BE159"/>
  <c r="BE177"/>
  <c r="BE182"/>
  <c r="BK152"/>
  <c r="J152"/>
  <c r="J100"/>
  <c i="5" r="E85"/>
  <c r="J89"/>
  <c r="F92"/>
  <c r="F113"/>
  <c r="BE119"/>
  <c r="BE122"/>
  <c r="BE125"/>
  <c r="BE134"/>
  <c r="BE136"/>
  <c r="BE139"/>
  <c i="2" r="J92"/>
  <c r="BE144"/>
  <c r="BE152"/>
  <c r="BE184"/>
  <c r="BE188"/>
  <c r="BE192"/>
  <c r="BE196"/>
  <c r="BE200"/>
  <c r="BE221"/>
  <c r="BE245"/>
  <c r="BE249"/>
  <c r="BE261"/>
  <c r="BE382"/>
  <c r="BE390"/>
  <c r="BE411"/>
  <c r="BE419"/>
  <c r="BE429"/>
  <c r="BE476"/>
  <c r="BE480"/>
  <c r="BE484"/>
  <c r="BE574"/>
  <c r="BE588"/>
  <c r="BE616"/>
  <c r="BK323"/>
  <c r="J323"/>
  <c r="J100"/>
  <c i="3" r="F91"/>
  <c r="BE152"/>
  <c r="BE165"/>
  <c i="4" r="E85"/>
  <c r="J91"/>
  <c r="BE126"/>
  <c r="BE130"/>
  <c r="BE140"/>
  <c r="BE164"/>
  <c r="BE168"/>
  <c r="BE172"/>
  <c r="BK144"/>
  <c r="J144"/>
  <c r="J99"/>
  <c r="BK158"/>
  <c r="J158"/>
  <c r="J101"/>
  <c i="5" r="J91"/>
  <c r="J92"/>
  <c r="BE127"/>
  <c r="BE129"/>
  <c r="BE131"/>
  <c r="BE142"/>
  <c i="1" r="BA98"/>
  <c i="2" r="F36"/>
  <c i="1" r="BC95"/>
  <c i="4" r="F35"/>
  <c i="1" r="BB97"/>
  <c i="3" r="F37"/>
  <c i="1" r="BD96"/>
  <c i="4" r="F34"/>
  <c i="1" r="BA97"/>
  <c i="5" r="J34"/>
  <c i="1" r="AW98"/>
  <c i="2" r="J34"/>
  <c i="1" r="AW95"/>
  <c i="5" r="F35"/>
  <c i="1" r="BB98"/>
  <c i="3" r="F36"/>
  <c i="1" r="BC96"/>
  <c i="2" r="F34"/>
  <c i="1" r="BA95"/>
  <c i="3" r="J34"/>
  <c i="1" r="AW96"/>
  <c i="4" r="F37"/>
  <c i="1" r="BD97"/>
  <c i="5" r="F36"/>
  <c i="1" r="BC98"/>
  <c i="3" r="F35"/>
  <c i="1" r="BB96"/>
  <c i="4" r="J34"/>
  <c i="1" r="AW97"/>
  <c i="2" r="F37"/>
  <c i="1" r="BD95"/>
  <c i="2" r="F35"/>
  <c i="1" r="BB95"/>
  <c i="3" r="F34"/>
  <c i="1" r="BA96"/>
  <c i="4" r="F36"/>
  <c i="1" r="BC97"/>
  <c i="5" r="F37"/>
  <c i="1" r="BD98"/>
  <c i="3" l="1" r="T121"/>
  <c r="T120"/>
  <c i="4" r="T124"/>
  <c r="T123"/>
  <c r="BK124"/>
  <c r="J124"/>
  <c r="J97"/>
  <c i="3" r="R121"/>
  <c r="R120"/>
  <c i="4" r="P124"/>
  <c r="P123"/>
  <c i="1" r="AU97"/>
  <c i="2" r="R125"/>
  <c r="R124"/>
  <c i="4" r="R123"/>
  <c i="2" r="T125"/>
  <c r="T124"/>
  <c r="P125"/>
  <c r="P124"/>
  <c i="1" r="AU95"/>
  <c i="3" r="P121"/>
  <c r="P120"/>
  <c i="1" r="AU96"/>
  <c i="2" r="BK125"/>
  <c r="J125"/>
  <c r="J97"/>
  <c i="4" r="J125"/>
  <c r="J98"/>
  <c i="3" r="BK121"/>
  <c r="J121"/>
  <c r="J97"/>
  <c i="5" r="BK117"/>
  <c r="J117"/>
  <c r="J30"/>
  <c i="1" r="AG98"/>
  <c i="2" r="J33"/>
  <c i="1" r="AV95"/>
  <c r="AT95"/>
  <c r="BC94"/>
  <c r="AY94"/>
  <c i="3" r="J33"/>
  <c i="1" r="AV96"/>
  <c r="AT96"/>
  <c r="BA94"/>
  <c r="W30"/>
  <c r="BD94"/>
  <c r="W33"/>
  <c i="3" r="F33"/>
  <c i="1" r="AZ96"/>
  <c i="5" r="J33"/>
  <c i="1" r="AV98"/>
  <c r="AT98"/>
  <c i="4" r="F33"/>
  <c i="1" r="AZ97"/>
  <c i="5" r="F33"/>
  <c i="1" r="AZ98"/>
  <c i="4" r="J33"/>
  <c i="1" r="AV97"/>
  <c r="AT97"/>
  <c r="BB94"/>
  <c r="W31"/>
  <c i="2" r="F33"/>
  <c i="1" r="AZ95"/>
  <c i="5" l="1" r="J39"/>
  <c i="2" r="BK124"/>
  <c r="J124"/>
  <c i="4" r="BK123"/>
  <c r="J123"/>
  <c r="J96"/>
  <c i="5" r="J96"/>
  <c i="3" r="BK120"/>
  <c r="J120"/>
  <c i="1" r="AN98"/>
  <c r="AU94"/>
  <c r="AZ94"/>
  <c r="W29"/>
  <c i="3" r="J30"/>
  <c i="1" r="AG96"/>
  <c r="AN96"/>
  <c r="AX94"/>
  <c r="W32"/>
  <c i="2" r="J30"/>
  <c i="1" r="AG95"/>
  <c r="AN95"/>
  <c r="AW94"/>
  <c r="AK30"/>
  <c i="2" l="1" r="J96"/>
  <c i="3" r="J96"/>
  <c r="J39"/>
  <c i="2" r="J39"/>
  <c i="1" r="AV94"/>
  <c r="AK29"/>
  <c i="4" r="J30"/>
  <c i="1" r="AG97"/>
  <c r="AN97"/>
  <c i="4" l="1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<sst xmlns="http://schemas.openxmlformats.org/spreadsheetml/2006/main">
  <si>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</si>
  <si>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</si>
  <si>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</si>
  <si>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</si>
  <si>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{1b2170ee-f029-46b3-aecb-1e164a6ebe47}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</si>
  <si>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</si>
  <si>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</si>
  <si>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</si>
  <si>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</si>
  <si>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</si>
  <si>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</si>
  <si>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</si>
  <si>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</si>
  <si>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</si>
  <si>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</si>
  <si>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</si>
  <si>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</si>
  <si>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III/3308 Velenka - Semice, rekonstrukce silnice - PD</t>
  </si>
  <si>
    <t>KSO:</t>
  </si>
  <si>
    <t>CC-CZ:</t>
  </si>
  <si>
    <t>Místo:</t>
  </si>
  <si>
    <t xml:space="preserve"> </t>
  </si>
  <si>
    <t>Datum:</t>
  </si>
  <si>
    <t>13. 12. 2018</t>
  </si>
  <si>
    <t>Zadavatel:</t>
  </si>
  <si>
    <t>IČ:</t>
  </si>
  <si>
    <t>DIČ:</t>
  </si>
  <si>
    <t>Uchazeč:</t>
  </si>
  <si>
    <t>Vyplň údaj</t>
  </si>
  <si>
    <t>Projektant:</t>
  </si>
  <si>
    <t>FORVIA CZ,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</si>
  <si>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</si>
  <si>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</si>
  <si>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</si>
  <si>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</si>
  <si>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</si>
  <si>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</si>
  <si>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</si>
  <si>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</si>
  <si>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</si>
  <si>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</si>
  <si>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</si>
  <si>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</si>
  <si>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</si>
  <si>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</si>
  <si>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</si>
  <si>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</si>
  <si>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</si>
  <si>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</si>
  <si>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</si>
  <si>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</si>
  <si>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</si>
  <si>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</si>
  <si>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</si>
  <si>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</si>
  <si>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</si>
  <si>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</si>
  <si>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</si>
  <si>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</si>
  <si>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</si>
  <si>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</si>
  <si>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</si>
  <si>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</si>
  <si>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</si>
  <si>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</si>
  <si>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</si>
  <si>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</si>
  <si>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</si>
  <si>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</si>
  <si>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</si>
  <si>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</si>
  <si>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</si>
  <si>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</si>
  <si>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</si>
  <si>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</si>
  <si>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</si>
  <si>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</si>
  <si>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</si>
  <si>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</si>
  <si>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</si>
  <si>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</si>
  <si>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</si>
  <si>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</si>
  <si>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</si>
  <si>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{c3da55c4-451f-453c-b7d3-d95aa67a10e7}</t>
  </si>
  <si>
    <t>2</t>
  </si>
  <si>
    <t>SO 201</t>
  </si>
  <si>
    <t>Most 3308-2, km 0,468 80</t>
  </si>
  <si>
    <t>{77322c69-7617-4032-9092-2d08427a2381}</t>
  </si>
  <si>
    <t>SO 301</t>
  </si>
  <si>
    <t>Propustek 1P, km 2,059 92</t>
  </si>
  <si>
    <t>{4c5fd9b7-d709-422c-969b-9ed8e7dc175d}</t>
  </si>
  <si>
    <t>SO 000</t>
  </si>
  <si>
    <t>Vedlejší rozpočtové náklady</t>
  </si>
  <si>
    <t>{ed751a9a-8c77-4efb-8ecb-5e801aef9fe0}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</si>
  <si>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</si>
  <si>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</si>
  <si>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</si>
  <si>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</si>
  <si>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</si>
  <si>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</si>
  <si>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</si>
  <si>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</si>
  <si>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</si>
  <si>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</si>
  <si>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</si>
  <si>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</si>
  <si>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</si>
  <si>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</si>
  <si>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</si>
  <si>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</si>
  <si>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</si>
  <si>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</si>
  <si>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</si>
  <si>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</si>
  <si>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</si>
  <si>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</si>
  <si>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</si>
  <si>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</si>
  <si>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</si>
  <si>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</si>
  <si>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</si>
  <si>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</si>
  <si>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</si>
  <si>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</si>
  <si>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</si>
  <si>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</si>
  <si>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</si>
  <si>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</si>
  <si>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112018</t>
  </si>
  <si>
    <t>KÁCENÍ STROMŮ D KMENE DO 0,5M S ODSTRANĚNÍM PAŘEZŮ, ODVOZ DO 20KM</t>
  </si>
  <si>
    <t>KUS</t>
  </si>
  <si>
    <t>4</t>
  </si>
  <si>
    <t>1411283436</t>
  </si>
  <si>
    <t>PP</t>
  </si>
  <si>
    <t>KÁCENÍ STROMŮ D KMENE DO 0,5M S ODSTRANĚNÍM PAŘEZŮ, ODVOZ DO 20KM
Čerpání položky dle skutečnosti.</t>
  </si>
  <si>
    <t>PSC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</si>
  <si>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</si>
  <si>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>VV</t>
  </si>
  <si>
    <t>"pokácení vytipovaných vzrostlých stromů"18</t>
  </si>
  <si>
    <t>113728.1</t>
  </si>
  <si>
    <t>FRÉZOVÁNÍ ZPEVNĚNÝCH PLOCH ASFALTOVÝCH, ODVOZ DO 20KM</t>
  </si>
  <si>
    <t>M3</t>
  </si>
  <si>
    <t>-403119560</t>
  </si>
  <si>
    <t>FRÉZOVÁNÍ ZPEVNĚNÝCH PLOCH ASFALTOVÝCH, ODVOZ DO 20KM
POVINNÝ ODKUP ZHOTOVITELEM.
Materiál byl zatříděn dle vyhlášky 130/2019 Sb. do kvalitativní třídy ZAS-T1.
Stanovení tloušťky dle výsledků diagnostiky vozovky. Plocha odečtena ze situace.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</si>
  <si>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</si>
  <si>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"úsek 1 - fréza obrusné + podkladní vrstvy tl. 100 mm"3470*0,10</t>
  </si>
  <si>
    <t>"úsek 2 - km 0,598 - 1,200 - fréza podkladní vrstvy v tl. 70 mm"3020*0,07</t>
  </si>
  <si>
    <t>"úsek 2 - km 1,200 - 2,372 - fréza obrusné + podkladní vrstvy v tl. 110 mm"5770*0,11</t>
  </si>
  <si>
    <t>"úsek 3 - fréza obrusné + podkladní vrstvy tl. 100 mm"2800*0,10</t>
  </si>
  <si>
    <t>"výškové napojení - fréza tl. 40 mm"(126+18+23+11+42+29+18+44+23)*0,04</t>
  </si>
  <si>
    <t>"napojení vjezdů - fréza tl. 40 mm"(6+9,5+7,7+6,1+7,3+8,4+8,6+11,4+10,5+5,7+8,3+5,4+10,6+13,9)*0,04</t>
  </si>
  <si>
    <t>3</t>
  </si>
  <si>
    <t>113728.2</t>
  </si>
  <si>
    <t>-237984631</t>
  </si>
  <si>
    <t>FRÉZOVÁNÍ ZPEVNĚNÝCH PLOCH ASFALTOVÝCH, ODVOZ DO 20KM
Materiál byl zatříděn dle vyhlášky 130/2019 Sb. do kvalitativní třídy ZAS-T3.
Stanovení tloušťky dle výsledků diagnostiky vozovky. Plocha odečtena ze situace.
Skládkovné je zahrnuto v pol. 014122.2.</t>
  </si>
  <si>
    <t>"úsek 2 - km 0,598 - 1,200 - fréza obrusné vrstvy v tl. 40 mm"(3020+5770)*0,04</t>
  </si>
  <si>
    <t>113764</t>
  </si>
  <si>
    <t>FRÉZOVÁNÍ DRÁŽKY PRŮŘEZU DO 400MM2 V ASFALTOVÉ VOZOVCE</t>
  </si>
  <si>
    <t>M</t>
  </si>
  <si>
    <t>-632484631</t>
  </si>
  <si>
    <t>Poznámka k souboru cen:_x000d_
Položka zahrnuje veškerou manipulaci s vybouranou sutí a s vybouranými hmotami vč. uložení na skládku.</t>
  </si>
  <si>
    <t>"napojení úseků"17+7+14+8+9+5+12+16+7+5+14+9+24+2*5,5</t>
  </si>
  <si>
    <t>5</t>
  </si>
  <si>
    <t>12110</t>
  </si>
  <si>
    <t>SEJMUTÍ ORNICE NEBO LESNÍ PŮDY</t>
  </si>
  <si>
    <t>-694120144</t>
  </si>
  <si>
    <t>Poznámka k souboru cen:_x000d_
položka zahrnuje sejmutí ornice bez ohledu na tloušťku vrstvy a její vodorovnou dopravu nezahrnuje uložení na trvalou skládku</t>
  </si>
  <si>
    <t>"příkopy - ornice tl. 150 mm"0,15*(58*2+(175-9*4)*2+(105-7*4)*2+34*2+22*2+2196*2+213*2+1250*2)</t>
  </si>
  <si>
    <t>6</t>
  </si>
  <si>
    <t>122738</t>
  </si>
  <si>
    <t>ODKOPÁVKY A PROKOPÁVKY OBECNÉ TŘ. I, ODVOZ DO 20KM</t>
  </si>
  <si>
    <t>-1413101628</t>
  </si>
  <si>
    <t>ODKOPÁVKY A PROKOPÁVKY OBECNÉ TŘ. I, ODVOZ DO 20KM
Skládkovné je zahrnuto v pol.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</si>
  <si>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</si>
  <si>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"úsek 2 - bourání vozovky do hloubky 450 mm"(0,45-0,110)*(3020+5770)*1,2</t>
  </si>
  <si>
    <t>"úprava příkopů"(58*2+(175-9*4)*2+(105-7*4)*2+34*2+22*2+2196*2+213*2+1250*2)*0,20</t>
  </si>
  <si>
    <t>"drenážní rýhy"0,3*2*1875</t>
  </si>
  <si>
    <t>"Podélné propustky pod sjezdy"</t>
  </si>
  <si>
    <t>"propustek 1"(10-0,5*2)*1,5</t>
  </si>
  <si>
    <t>"propustek 2"(23-0,5*2)*1,5</t>
  </si>
  <si>
    <t>"propustek 3"(12-0,5*2)*1,5</t>
  </si>
  <si>
    <t>"propustek 4"(8-0,5*2)*1,5</t>
  </si>
  <si>
    <t>"propustek 5"(10-0,5*2)*1,5</t>
  </si>
  <si>
    <t>"propustek 6"(9-0,5*2)*1,5</t>
  </si>
  <si>
    <t>"propustek 7"(8-0,5*2)*1,5</t>
  </si>
  <si>
    <t>"propustek 8"(9-0,5*2)*1,5</t>
  </si>
  <si>
    <t>"propustek 9"(9-0,5*2)*1,5</t>
  </si>
  <si>
    <t>"propustek 10"(9-0,5*2)*1,5</t>
  </si>
  <si>
    <t>"propustek 11"(9-0,5*2)*1,5</t>
  </si>
  <si>
    <t>"propustek 12"(7-0,5*2)*1,5</t>
  </si>
  <si>
    <t>"propustek 13"(13-0,5*2)*1,5</t>
  </si>
  <si>
    <t>"propustek 14"(8-0,5*2)*1,5</t>
  </si>
  <si>
    <t>"propustek 15"(10-0,5*2)*1,5</t>
  </si>
  <si>
    <t>"propustek 16"(7-0,5*2)*1,5</t>
  </si>
  <si>
    <t>"propustek 17"(8-0,5*2)*1,5</t>
  </si>
  <si>
    <t>7</t>
  </si>
  <si>
    <t>122738.1</t>
  </si>
  <si>
    <t>914793074</t>
  </si>
  <si>
    <t xml:space="preserve">ODKOPÁVKY A PROKOPÁVKY OBECNÉ TŘ. I, ODVOZ DO 20KM
Čerpání položky na přímý příkaz TDI.
Skládkovné je zahrnuto v pol. 014122.2.
</t>
  </si>
  <si>
    <t>"úsek 1 - oprava krajů vozovky - odkop na hloubku -450 mm - předpoklad 60 %"598*1*2*(0,45-0,1)*0,6</t>
  </si>
  <si>
    <t>"úsek 1 - sanace vozovky - odkop na hloubku -450 mm - předpoklad 10 % z celkové plochy"3650*(0,45-0,1)*0,1</t>
  </si>
  <si>
    <t>"úsek 2 - sanace AZ tl. 400 mm - předpoklad 60% celkové plochy"11430*1,20*0,4*0,60</t>
  </si>
  <si>
    <t>"úsek 3 - oprava krajů vozovky - odkop na hloubku -450 mm - předpoklad 40 %"651*0,75*2*(0,45-0,1)*0,4</t>
  </si>
  <si>
    <t>"úsek 3 - sanace vozovky - odkop na hloubku -450 mm - předpoklad 10 % z celkové plochy"2890*(0,45-0,1)*0,1</t>
  </si>
  <si>
    <t>8</t>
  </si>
  <si>
    <t>12926</t>
  </si>
  <si>
    <t>ČIŠTĚNÍ KRAJNIC OD NÁNOSU TL. DO 300MM</t>
  </si>
  <si>
    <t>M2</t>
  </si>
  <si>
    <t>1674650329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</si>
  <si>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</si>
  <si>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"seříznutí krajnic"(36+16+9+3+6+3+3+5+7+7+21+21+4+3+4+4+3+4+3+5+215+54+1150+1174+56+12+14+12+3+18+12+7+11+28)</t>
  </si>
  <si>
    <t>9</t>
  </si>
  <si>
    <t>12932</t>
  </si>
  <si>
    <t>ČIŠTĚNÍ PŘÍKOPŮ OD NÁNOSU DO 0,5M3/M</t>
  </si>
  <si>
    <t>-619314619</t>
  </si>
  <si>
    <t>"čištění příkopů"58+(175-9*4)+(105-7*4)+34+22+2196+213+1250</t>
  </si>
  <si>
    <t>10</t>
  </si>
  <si>
    <t>129946</t>
  </si>
  <si>
    <t>ČIŠTĚNÍ POTRUBÍ DN DO 400MM</t>
  </si>
  <si>
    <t>-55494622</t>
  </si>
  <si>
    <t>ČIŠTĚNÍ POTRUBÍ DN DO 400MM
Skládkovné je zahrnuto v pol. 014122.1.</t>
  </si>
  <si>
    <t>"pročištění propustků"2+11+6+4+5+7+6+6+4+5+4+7+5+6+5+12+7+19+18+16+10</t>
  </si>
  <si>
    <t>11</t>
  </si>
  <si>
    <t>17380</t>
  </si>
  <si>
    <t>ZEMNÍ KRAJNICE A DOSYPÁVKY Z NAKUPOVANÝCH MATERIÁLŮ</t>
  </si>
  <si>
    <t>6825495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</si>
  <si>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</si>
  <si>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štěrkopískem"1774*2*0,3</t>
  </si>
  <si>
    <t>12</t>
  </si>
  <si>
    <t>17481</t>
  </si>
  <si>
    <t>ZÁSYP JAM A RÝH Z NAKUPOVANÝCH MATERIÁLŮ</t>
  </si>
  <si>
    <t>1622071710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</si>
  <si>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</si>
  <si>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trativodu Š 0/32"0,20*2*1875</t>
  </si>
  <si>
    <t>"propustek 1 - podsyp ŠP 0/16"0,1*3*10</t>
  </si>
  <si>
    <t>"propustek 2 - podsyp ŠP 0/16"0,1*3*23</t>
  </si>
  <si>
    <t>"propustek 3 - podsyp ŠP 0/16"0,1*3*12</t>
  </si>
  <si>
    <t>"propustek 4 - podsyp ŠP 0/16"0,1*3*8</t>
  </si>
  <si>
    <t>"propustek 5 - podsyp ŠP 0/16"0,1*3*10</t>
  </si>
  <si>
    <t>"propustek 6 - podsyp ŠP 0/16"0,15*3*9</t>
  </si>
  <si>
    <t>"propustek 7 - podsyp ŠP 0/16"0,15*3*8</t>
  </si>
  <si>
    <t>"propustek 8 - podsyp ŠP 0/16"0,1*3*9</t>
  </si>
  <si>
    <t>"propustek 9 - podsyp ŠP 0/16"0,1*3*9</t>
  </si>
  <si>
    <t>"propustek 10 - podsyp ŠP 0/16"0,1*3*9</t>
  </si>
  <si>
    <t>"propustek 11 - podsyp ŠP 0/16"0,1*3*9</t>
  </si>
  <si>
    <t>"propustek 12 - podsyp ŠP 0/16"0,1*3*7</t>
  </si>
  <si>
    <t>"propustek 13 - podsyp ŠP 0/16"0,1*3*13</t>
  </si>
  <si>
    <t>"propustek 14 - podsyp ŠP 0/16"0,1*3*8</t>
  </si>
  <si>
    <t>"propustek 15 - podsyp ŠP 0/16"0,1*3*10</t>
  </si>
  <si>
    <t>"propustek 16 - podsyp ŠP 0/16"0,15*3*7</t>
  </si>
  <si>
    <t>"propustek 17 - podsyp ŠP 0/16"0,1*3*8</t>
  </si>
  <si>
    <t>13</t>
  </si>
  <si>
    <t>17581</t>
  </si>
  <si>
    <t>OBSYP POTRUBÍ A OBJEKTŮ Z NAKUPOVANÝCH MATERIÁLŮ</t>
  </si>
  <si>
    <t>-283683548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</si>
  <si>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</si>
  <si>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1 - obsyp ŠP 0/32"0,4*(10-2)</t>
  </si>
  <si>
    <t>"propustek 2 - obsyp ŠP 0/32"0,4*(23-2)</t>
  </si>
  <si>
    <t>"propustek 3 - obsyp ŠP 0/32"0,4*(12-2)</t>
  </si>
  <si>
    <t>"propustek 4 - obsyp ŠP 0/32"0,4*(8-2)</t>
  </si>
  <si>
    <t>"propustek 5 - obsyp ŠP 0/32"0,4*(10-2)</t>
  </si>
  <si>
    <t>"propustek 6 - obsyp ŠP 0/32"0,4*(9-2)</t>
  </si>
  <si>
    <t>"propustek 7 - obsyp ŠP 0/32"0,4*(8-2)</t>
  </si>
  <si>
    <t>"propustek 8 - obsyp ŠP 0/32"0,4*(9-2)</t>
  </si>
  <si>
    <t>"propustek 9 - obsyp ŠP 0/32"0,4*(9-2)</t>
  </si>
  <si>
    <t>"propustek 10 - obsyp ŠP 0/32"0,4*(9-2)</t>
  </si>
  <si>
    <t>"propustek 11 - obsyp ŠP 0/32"0,4*(9-2)</t>
  </si>
  <si>
    <t>"propustek 12 - obsyp ŠP 0/32"0,4*(7-2)</t>
  </si>
  <si>
    <t>"propustek 13 - obsyp ŠP 0/32"0,4*(13-2)</t>
  </si>
  <si>
    <t>"propustek 14 - obsyp ŠP 0/32"0,4*(8-2)</t>
  </si>
  <si>
    <t>"propustek 15 - obsyp ŠP 0/32"0,4*(10-2)</t>
  </si>
  <si>
    <t>"propustek 16 - obsyp ŠP 0/32"0,4*(7-2)</t>
  </si>
  <si>
    <t>"propustek 17 - obsyp ŠP 0/32"0,4*(8-2)</t>
  </si>
  <si>
    <t>14</t>
  </si>
  <si>
    <t>18220</t>
  </si>
  <si>
    <t>ROZPROSTŘENÍ ORNICE VE SVAHU</t>
  </si>
  <si>
    <t>-1333215111</t>
  </si>
  <si>
    <t>Poznámka k souboru cen:_x000d_
položka zahrnuje: nutné přemístění ornice z dočasných skládek vzdálených do 50m rozprostření ornice v předepsané tloušťce ve svahu přes 1:5</t>
  </si>
  <si>
    <t>"příkopy - ohumusování tl. 150 mm"0,15*(58*2+(175-9*4)*2+(105-7*4)*2+34*2+22*2+2196*2+213*2+1250*2)</t>
  </si>
  <si>
    <t>18242</t>
  </si>
  <si>
    <t>ZALOŽENÍ TRÁVNÍKU HYDROOSEVEM NA ORNICI</t>
  </si>
  <si>
    <t>1077181087</t>
  </si>
  <si>
    <t>Poznámka k souboru cen:_x000d_
Zahrnuje dodání předepsané travní směsi, hydroosev na ornici, zalévání, první pokosení, to vše bez ohledu na sklon terénu</t>
  </si>
  <si>
    <t>"příkopy - osetí"58*2+(175-9*4)*2+(105-7*4)*2+34*2+22*2+2196*2+213*2+1250*2</t>
  </si>
  <si>
    <t>16</t>
  </si>
  <si>
    <t>184B27</t>
  </si>
  <si>
    <t>VYSAZOVÁNÍ STROMŮ LISTNATÝCH V KONTEJNERU OBVOD KMENE DO 20CM, PODCHOZÍ VÝŠ MIN 2,4M</t>
  </si>
  <si>
    <t>382878978</t>
  </si>
  <si>
    <t>VYSAZOVÁNÍ STROMŮ LISTNATÝCH V KONTEJNERU OBVOD KMENE DO 20CM, PODCHOZÍ VÝŠ MIN 2,4M
Náhradní výsadba za pol. 112018. Čerpání položky dle skutečnosti.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</si>
  <si>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</si>
  <si>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Zakládání</t>
  </si>
  <si>
    <t>17</t>
  </si>
  <si>
    <t>21263</t>
  </si>
  <si>
    <t>TRATIVODY KOMPLET Z TRUB Z PLAST HMOT DN DO 150MM</t>
  </si>
  <si>
    <t>169952682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</si>
  <si>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</si>
  <si>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"úsek 2 - drenáž"2*1875</t>
  </si>
  <si>
    <t>18</t>
  </si>
  <si>
    <t>21452</t>
  </si>
  <si>
    <t>SANAČNÍ VRSTVY Z KAMENIVA DRCENÉHO</t>
  </si>
  <si>
    <t>648286427</t>
  </si>
  <si>
    <t>SANAČNÍ VRSTVY Z KAMENIVA DRCENÉHO
Čerpání položky na přímý příkaz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</si>
  <si>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</si>
  <si>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"úsek 2 - sanace AZ tl. 400 mm - předpoklad 60 % celkové plochy"11430*1,20*0,4*0,60</t>
  </si>
  <si>
    <t>19</t>
  </si>
  <si>
    <t>272315</t>
  </si>
  <si>
    <t>ZÁKLADY Z PROSTÉHO BETONU DO C30/37</t>
  </si>
  <si>
    <t>-899233670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</si>
  <si>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</si>
  <si>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1"</t>
  </si>
  <si>
    <t>"základy pod čely"0,5*0,6*0,75</t>
  </si>
  <si>
    <t>"podbetonování"0,1*10</t>
  </si>
  <si>
    <t>"propustek 2"</t>
  </si>
  <si>
    <t>"podbetonování"0,1*23</t>
  </si>
  <si>
    <t>"propustek 3"</t>
  </si>
  <si>
    <t>"podbetonování"0,1*12</t>
  </si>
  <si>
    <t>"propustek 4"</t>
  </si>
  <si>
    <t>"podbetonování"0,1*8</t>
  </si>
  <si>
    <t>"propustek 5"</t>
  </si>
  <si>
    <t>"propustek 6"</t>
  </si>
  <si>
    <t>"podbetonování"0,1*9</t>
  </si>
  <si>
    <t>"propustek 7"</t>
  </si>
  <si>
    <t>"propustek 8"</t>
  </si>
  <si>
    <t>"propustek 9"</t>
  </si>
  <si>
    <t>"propustek 10"</t>
  </si>
  <si>
    <t>"propustek 11"</t>
  </si>
  <si>
    <t>"propustek 12"</t>
  </si>
  <si>
    <t>"podbetonování"0,1*7</t>
  </si>
  <si>
    <t>"propustek 13"</t>
  </si>
  <si>
    <t>"podbetonování"0,1*13</t>
  </si>
  <si>
    <t>"propustek 14"</t>
  </si>
  <si>
    <t>"propustek 15"</t>
  </si>
  <si>
    <t>"propustek 16"</t>
  </si>
  <si>
    <t>"propustek 17"</t>
  </si>
  <si>
    <t>20</t>
  </si>
  <si>
    <t>28997</t>
  </si>
  <si>
    <t>OPLÁŠTĚNÍ (ZPEVNĚNÍ) Z GEOTEXTILIE A GEOMŘÍŽOVIN</t>
  </si>
  <si>
    <t>-1762863826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</si>
  <si>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</si>
  <si>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"úsek 2 - drenáž"2*1875*1,8</t>
  </si>
  <si>
    <t>28997.1</t>
  </si>
  <si>
    <t>-58197348</t>
  </si>
  <si>
    <t>OPLÁŠTĚNÍ (ZPEVNĚNÍ) Z GEOTEXTILIE A GEOMŘÍŽOVIN
Čerpání položky na přímý příkaz investora a TDI.</t>
  </si>
  <si>
    <t>Vodorovné konstrukce</t>
  </si>
  <si>
    <t>22</t>
  </si>
  <si>
    <t>465512</t>
  </si>
  <si>
    <t>DLAŽBY Z LOMOVÉHO KAMENE NA MC</t>
  </si>
  <si>
    <t>-657316221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</si>
  <si>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</si>
  <si>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2"0,2*1*2,1</t>
  </si>
  <si>
    <t>"propustek 3"0,2*2*2,1</t>
  </si>
  <si>
    <t>"propustek 4"0,2*2*2,1</t>
  </si>
  <si>
    <t>"propustek 5"0,2*2*2,1</t>
  </si>
  <si>
    <t>"propustek 6"0,2*2*2,1</t>
  </si>
  <si>
    <t>"propustek 7"0,2*2*2,1</t>
  </si>
  <si>
    <t>"propustek 8"0,2*2*2,1</t>
  </si>
  <si>
    <t>"propustek 9"0,2*2*2,1</t>
  </si>
  <si>
    <t>"propustek 10"0,2*2*2,1</t>
  </si>
  <si>
    <t>"propustek 11"0,2*2*2,1</t>
  </si>
  <si>
    <t>"propustek 12"0,2*2*2,1</t>
  </si>
  <si>
    <t>"propustek 13"0,2*2*2,1</t>
  </si>
  <si>
    <t>"propustek 14"0,2*2*2,1</t>
  </si>
  <si>
    <t>"propustek 15"0,2*2*2,1</t>
  </si>
  <si>
    <t>"propustek 16"0,2*2*2,1</t>
  </si>
  <si>
    <t>"propustek 17"0,2*2*2,1</t>
  </si>
  <si>
    <t>23</t>
  </si>
  <si>
    <t>56210</t>
  </si>
  <si>
    <t>VOZOVKOVÉ VRSTVY Z MATERIÁLŮ STABIL CEMENTEM</t>
  </si>
  <si>
    <t>1073386484</t>
  </si>
  <si>
    <t>VOZOVKOVÉ VRSTVY Z MATERIÁLŮ STABIL CEMENTEM
Čerpání položky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</si>
  <si>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</si>
  <si>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"úsek 1 - oprava krajů vozovky - SC C8/10 tl. 150 mm - předpoklad 60 %"598*1*2*0,15*0,6</t>
  </si>
  <si>
    <t>"úsek 1 - sanace vozovky - SC C8/10 tl. 150 mm - předpoklad 10 % z celkové plochy"3650*0,15*0,1</t>
  </si>
  <si>
    <t>"úsek 3 - oprava krajů vozovky - SC C8/10 tl. 150 mm - předpoklad 40 %"651*0,75*2*0,15*0,4</t>
  </si>
  <si>
    <t>"úsek 3 - sanace vozovky - SC C8/10 tl. 150 mm - předpoklad 10 % z celkové plochy"2890*0,15*0,1</t>
  </si>
  <si>
    <t>24</t>
  </si>
  <si>
    <t>56330</t>
  </si>
  <si>
    <t>VOZOVKOVÉ VRSTVY ZE ŠTĚRKODRTI</t>
  </si>
  <si>
    <t>-55011920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</si>
  <si>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</si>
  <si>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"propustek 1 - ŠD 0/32"0,15*3*(10-2,4)</t>
  </si>
  <si>
    <t>"propustek 2 - ŠD 0/32"0,15*3*(23-2,4)</t>
  </si>
  <si>
    <t>"propustek 3 - ŠD 0/32"0,152*3*(12-2,4)</t>
  </si>
  <si>
    <t>"propustek 4 - ŠD 0/32"0,15*3*(8-2,4)</t>
  </si>
  <si>
    <t>"propustek 5 - ŠD 0/32"0,15*3*(10-2,4)</t>
  </si>
  <si>
    <t>"propustek 6 - ŠD 0/32"0,15*3*(9-2,4)</t>
  </si>
  <si>
    <t>"propustek 7 - ŠD 0/32"0,15*3*(8-2,4)</t>
  </si>
  <si>
    <t>"propustek 8 - ŠD 0/32"0,15*3*(9-2,4)</t>
  </si>
  <si>
    <t>"propustek 9 - ŠD 0/32"0,15*3*(9-2,4)</t>
  </si>
  <si>
    <t>"propustek 10 - ŠD 0/32"0,15*3*(9-2,4)</t>
  </si>
  <si>
    <t>"propustek 11 - ŠD 0/32"0,15*3*(9-2,4)</t>
  </si>
  <si>
    <t>"propustek 12 - ŠD 0/32"0,15*3*(7-2,4)</t>
  </si>
  <si>
    <t>"propustek 13 - ŠD 0/32"0,15*3*(13-2,4)</t>
  </si>
  <si>
    <t>"propustek 14 - ŠD 0/32"0,15*3*(8-2,4)</t>
  </si>
  <si>
    <t>"propustek 15 - ŠD 0/32"0,15*3*(10-2,4)</t>
  </si>
  <si>
    <t>"propustek 16 - ŠD 0/32"0,15*3*(7-2,4)</t>
  </si>
  <si>
    <t>"propustek 17 - ŠD 0/32"0,152*3*(8-2,4)</t>
  </si>
  <si>
    <t>25</t>
  </si>
  <si>
    <t>56330.1</t>
  </si>
  <si>
    <t>-1028662208</t>
  </si>
  <si>
    <t>VOZOVKOVÉ VRSTVY ZE ŠTĚRKODRTI
Čerpání položky na přímý příkaz TDI.</t>
  </si>
  <si>
    <t>"úsek 1 - oprava krajů vozovky - ŠDA 0/63 tl. 200 mm - předpoklad 60 %"598*1*2*0,2*0,6</t>
  </si>
  <si>
    <t>"úsek 1 - sanace vozovky - ŠDA 0/63 tl. 200 mm - předpoklad 10 % z celkové plochy"3650*0,2*0,1</t>
  </si>
  <si>
    <t>"úsek 3 - oprava krajů vozovky - ŠDA 0/63 tl. 200 mm - předpoklad 40 %"651*0,75*2*0,2*0,4</t>
  </si>
  <si>
    <t>"úsek 3 - sanace vozovky - ŠDA 0/63 tl. 200 mm - předpoklad 10 % z celkové plochy"2890*0,2*0,1</t>
  </si>
  <si>
    <t>26</t>
  </si>
  <si>
    <t>56333</t>
  </si>
  <si>
    <t>VOZOVKOVÉ VRSTVY ZE ŠTĚRKODRTI TL. DO 150MM</t>
  </si>
  <si>
    <t>421976282</t>
  </si>
  <si>
    <t xml:space="preserve">"úsek 2 - ŠDA  0/32 tl. 150 mm"11430*1,1</t>
  </si>
  <si>
    <t>27</t>
  </si>
  <si>
    <t>56354</t>
  </si>
  <si>
    <t>VOZOVKOVÉ VRSTVY Z MECH ZPEV ZEMINY TL. DO 200MM</t>
  </si>
  <si>
    <t>1941167008</t>
  </si>
  <si>
    <t>"úsek 2 - MZ tl. 200 mm"11430*1,2</t>
  </si>
  <si>
    <t>28</t>
  </si>
  <si>
    <t>56362</t>
  </si>
  <si>
    <t>VOZOVKOVÉ VRSTVY Z RECYKLOVANÉHO MATERIÁLU TL DO 100MM</t>
  </si>
  <si>
    <t>609737380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</si>
  <si>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</si>
  <si>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"hospodářské sjezdy - asfaltový recyklát  min tl. 100 mm"8+26+9+14+15+18+12+17+15+14+19+20+14+11+58+29+17+9+13+31</t>
  </si>
  <si>
    <t>29</t>
  </si>
  <si>
    <t>56963</t>
  </si>
  <si>
    <t xml:space="preserve">ZPEVNĚNÍ KRAJNIC Z RECYKLOVANÉHO MATERIÁLU TL DO 100MM </t>
  </si>
  <si>
    <t>-941296230</t>
  </si>
  <si>
    <t>ZPEVNĚNÍ KRAJNIC Z RECYKLOVANÉHO MATERIÁLU TL DO 150MM</t>
  </si>
  <si>
    <t>"nezpevněné krajnice tl. 100 mm"(36+16+9+3+6+3+3+5+7+7+21+21+4+3+4+4+3+4+3+5+215+54+1150+1174+56+12+14+12+3+18+12+7+11+28)</t>
  </si>
  <si>
    <t>30</t>
  </si>
  <si>
    <t>572123</t>
  </si>
  <si>
    <t>INFILTRAČNÍ POSTŘIK Z EMULZE DO 1,0KG/M2</t>
  </si>
  <si>
    <t>1332251401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</si>
  <si>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</si>
  <si>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"úsek 2 - PI - C 1,00 kg/m2"11430*1,1</t>
  </si>
  <si>
    <t>31</t>
  </si>
  <si>
    <t>572213</t>
  </si>
  <si>
    <t>SPOJOVACÍ POSTŘIK Z EMULZE DO 0,5KG/M2</t>
  </si>
  <si>
    <t>880824961</t>
  </si>
  <si>
    <t>"úsek 1 - PS - C 0,50 kg/m2"3650*1,05</t>
  </si>
  <si>
    <t>"úsek 2 - PS - C 0,50 kg/m2"11430*1,05</t>
  </si>
  <si>
    <t>"úsek 3 - PS - C 0,50 kg/m2"2890*1,05</t>
  </si>
  <si>
    <t>32</t>
  </si>
  <si>
    <t>572223</t>
  </si>
  <si>
    <t>SPOJOVACÍ POSTŘIK Z EMULZE DO 1,0KG/M2</t>
  </si>
  <si>
    <t>-1679025031</t>
  </si>
  <si>
    <t>"úsek 1 - PS - C 1,00 kg/m2"3650*1,1</t>
  </si>
  <si>
    <t>"úsek 3 - PS - C 1,00 kg/m2"2890*1,1</t>
  </si>
  <si>
    <t>"výškové napojení - PS - C 1,00 kg/m2"(126+18+23+11+42+29+18+44+23)</t>
  </si>
  <si>
    <t>"napojení vjezdů - PS - C 01,00 kg/m2"(6+9,5+7,7+6,1+7,3+8,4+8,6+11,4+10,5+5,7+8,3+5,4+10,6+13,9)</t>
  </si>
  <si>
    <t>33</t>
  </si>
  <si>
    <t>574A34</t>
  </si>
  <si>
    <t>ASFALTOVÝ BETON PRO OBRUSNÉ VRSTVY ACO 11+, 11S TL. 40MM</t>
  </si>
  <si>
    <t>-2101121212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</si>
  <si>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</si>
  <si>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"úsek 1 - ACO 11+ tl. 40 mm"3650</t>
  </si>
  <si>
    <t>"úsek 2 - ACO 11+ tl. 40 mm"11430</t>
  </si>
  <si>
    <t>"úsek 3 - ACO 11+ tl. 40 mm"2890</t>
  </si>
  <si>
    <t>"výškové napojení"(126+18+23+11+42+29+18+44+23)</t>
  </si>
  <si>
    <t>"napojení vjezdů"(6+9,5+7,7+6,1+7,3+8,4+8,6+11,4+10,5+5,7+8,3+5,4+10,6+13,9)</t>
  </si>
  <si>
    <t>34</t>
  </si>
  <si>
    <t>574E56</t>
  </si>
  <si>
    <t>ASFALTOVÝ BETON PRO PODKLADNÍ VRSTVY ACP 16+, 16S TL. 60MM</t>
  </si>
  <si>
    <t>-2057512395</t>
  </si>
  <si>
    <t>"úsek 1 - ACP 16+ tl. 60 mm"3650*1,05</t>
  </si>
  <si>
    <t>"úsek 2 - ACP 16+ tl. 60 mm"11430*1,05</t>
  </si>
  <si>
    <t>"úsek 3 - ACP 16+ tl. 60 mm"2890*1,05</t>
  </si>
  <si>
    <t>35</t>
  </si>
  <si>
    <t>577A2</t>
  </si>
  <si>
    <t>VÝSPRAVA TRHLIN ASFALTOVOU ZÁLIVKOU MODIFIK</t>
  </si>
  <si>
    <t>86919913</t>
  </si>
  <si>
    <t>Poznámka k souboru cen:_x000d_
- vyfrézování drážky šířky do 20mm hloubky do 40mm - vyčištění - nátěr - výplň předepsanou zálivkovou hmotou</t>
  </si>
  <si>
    <t>"úsek 1+3 - odhad cca každých 30 m v délce 5,5 m"(598+651)/30*5,5</t>
  </si>
  <si>
    <t>36</t>
  </si>
  <si>
    <t>58920</t>
  </si>
  <si>
    <t>VÝPLŇ SPAR MODIFIKOVANÝM ASFALTEM</t>
  </si>
  <si>
    <t>-2055304291</t>
  </si>
  <si>
    <t>Poznámka k souboru cen:_x000d_
položka zahrnuje: - dodávku předepsaného materiálu - vyčištění a výplň spar tímto materiálem</t>
  </si>
  <si>
    <t>Trubní vedení</t>
  </si>
  <si>
    <t>37</t>
  </si>
  <si>
    <t>894146</t>
  </si>
  <si>
    <t>ŠACHTY KANALIZAČNÍ Z BETON DÍLCŮ NA POTRUBÍ DN DO 400MM</t>
  </si>
  <si>
    <t>-1550888519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</si>
  <si>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</si>
  <si>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"revizní šachty"2</t>
  </si>
  <si>
    <t>38</t>
  </si>
  <si>
    <t>899525</t>
  </si>
  <si>
    <t>OBETONOVÁNÍ POTRUBÍ Z PROSTÉHO BETONU DO C30/37</t>
  </si>
  <si>
    <t>1430264688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</si>
  <si>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</si>
  <si>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"podbetonování"0,3*10</t>
  </si>
  <si>
    <t>"podbetonování"0,3*23</t>
  </si>
  <si>
    <t>"podbetonování"0,3*12</t>
  </si>
  <si>
    <t>"podbetonování"0,3*8</t>
  </si>
  <si>
    <t>"podbetonování"0,3*9</t>
  </si>
  <si>
    <t>"podbetonování"0,3*7</t>
  </si>
  <si>
    <t>"podbetonování"0,3*13</t>
  </si>
  <si>
    <t>Ostatní konstrukce a práce, bourání</t>
  </si>
  <si>
    <t>39</t>
  </si>
  <si>
    <t>9113A1</t>
  </si>
  <si>
    <t>SVODIDLO OCEL SILNIČ JEDNOSTR, ÚROVEŇ ZADRŽ N1, N2 - DODÁVKA A MONTÁŽ</t>
  </si>
  <si>
    <t>56349494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</si>
  <si>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</si>
  <si>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"ocelové silniční svodidlo jednostranné úroveň zadržení N2 vč. náběhů"100+170</t>
  </si>
  <si>
    <t>40</t>
  </si>
  <si>
    <t>91228</t>
  </si>
  <si>
    <t>SMĚROVÉ SLOUPKY Z PLAST HMOT VČETNĚ ODRAZNÉHO PÁSKU</t>
  </si>
  <si>
    <t>1797605038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</si>
  <si>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</si>
  <si>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sloupky"2987*2/30</t>
  </si>
  <si>
    <t>41</t>
  </si>
  <si>
    <t>91297</t>
  </si>
  <si>
    <t>DOPRAVNÍ ZRCADLO</t>
  </si>
  <si>
    <t>-1419268235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</si>
  <si>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</si>
  <si>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"DZ"1</t>
  </si>
  <si>
    <t>42</t>
  </si>
  <si>
    <t>914113</t>
  </si>
  <si>
    <t>DOPRAVNÍ ZNAČKY ZÁKLADNÍ VELIKOSTI OCELOVÉ NEREFLEXNÍ - DEMONTÁŽ</t>
  </si>
  <si>
    <t>-1061527796</t>
  </si>
  <si>
    <t>Poznámka k souboru cen:_x000d_
Položka zahrnuje odstranění, demontáž a odklizení materiálu s odvozem na předepsané místo</t>
  </si>
  <si>
    <t>"odstranění značek"</t>
  </si>
  <si>
    <t>"B13"1</t>
  </si>
  <si>
    <t>"E13"7</t>
  </si>
  <si>
    <t>"P2"7</t>
  </si>
  <si>
    <t>"IS3a"1</t>
  </si>
  <si>
    <t>"IS3b"2</t>
  </si>
  <si>
    <t>"IS3c"3</t>
  </si>
  <si>
    <t>"P4"3</t>
  </si>
  <si>
    <t>"IP6"3</t>
  </si>
  <si>
    <t>"A12b"2</t>
  </si>
  <si>
    <t>"B20a"7</t>
  </si>
  <si>
    <t>"A28"2</t>
  </si>
  <si>
    <t>"B13"2</t>
  </si>
  <si>
    <t>"IZ4a"2</t>
  </si>
  <si>
    <t>"IZ4b"2</t>
  </si>
  <si>
    <t>"A2a"2</t>
  </si>
  <si>
    <t>"B12"2</t>
  </si>
  <si>
    <t>43</t>
  </si>
  <si>
    <t>914131</t>
  </si>
  <si>
    <t>DOPRAVNÍ ZNAČKY ZÁKLADNÍ VELIKOSTI OCELOVÉ FÓLIE TŘ 2 - DODÁVKA A MONTÁŽ</t>
  </si>
  <si>
    <t>-1492490966</t>
  </si>
  <si>
    <t xml:space="preserve">Poznámka k souboru cen:_x000d_
položka zahrnuje: - dodávku a montáž značek v požadovaném provedení </t>
  </si>
  <si>
    <t>"osazení značek"</t>
  </si>
  <si>
    <t>"IP6"2</t>
  </si>
  <si>
    <t>"A28"1</t>
  </si>
  <si>
    <t>"B20b"1</t>
  </si>
  <si>
    <t>44</t>
  </si>
  <si>
    <t>914713</t>
  </si>
  <si>
    <t>STÁLÁ DOPRAV ZAŘÍZ Z3 OCEL DEMONTÁŽ</t>
  </si>
  <si>
    <t>1638947079</t>
  </si>
  <si>
    <t>"dopravní zrcadlo"1</t>
  </si>
  <si>
    <t>45</t>
  </si>
  <si>
    <t>914913</t>
  </si>
  <si>
    <t>SLOUPKY A STOJKY DZ Z OCEL TRUBEK ZABETON DEMONTÁŽ</t>
  </si>
  <si>
    <t>1154120141</t>
  </si>
  <si>
    <t>"odstranění sloupků značek"</t>
  </si>
  <si>
    <t>46</t>
  </si>
  <si>
    <t>914924</t>
  </si>
  <si>
    <t>SLOUPKY A STOJKY DZ Z OCEL TRUBEK DO PATKY DOD, MONT, DEMON</t>
  </si>
  <si>
    <t>889513403</t>
  </si>
  <si>
    <t>Poznámka k souboru cen:_x000d_
položka zahrnuje: - dodávku a montáž sloupků a upevňovacích zařízení včetně jejich osazení (betonová patka, zemní práce) - odstranění, demontáž a odklizení materiálu s odvozem na předepsané místo</t>
  </si>
  <si>
    <t>47</t>
  </si>
  <si>
    <t>915111</t>
  </si>
  <si>
    <t>VODOROVNÉ DOPRAVNÍ ZNAČENÍ BARVOU HLADKÉ - DODÁVKA A POKLÁDKA</t>
  </si>
  <si>
    <t>357487368</t>
  </si>
  <si>
    <t>Poznámka k souboru cen:_x000d_
položka zahrnuje: - dodání a pokládku nátěrového materiálu (měří se pouze natíraná plocha) - předznačení a reflexní úpravu</t>
  </si>
  <si>
    <t>"V4 0,125 (V2b 1,5/1,5/0,125)"0,125*2*2987</t>
  </si>
  <si>
    <t>"V13a"23/2</t>
  </si>
  <si>
    <t>48</t>
  </si>
  <si>
    <t>915221</t>
  </si>
  <si>
    <t>VODOR DOPRAV ZNAČ PLASTEM STRUKTURÁLNÍ NEHLUČNÉ - DOD A POKLÁDKA</t>
  </si>
  <si>
    <t>-1351659529</t>
  </si>
  <si>
    <t>49</t>
  </si>
  <si>
    <t>917224</t>
  </si>
  <si>
    <t>SILNIČNÍ A CHODNÍKOVÉ OBRUBY Z BETONOVÝCH OBRUBNÍKŮ ŠÍŘ 150MM</t>
  </si>
  <si>
    <t>-1135770107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</si>
  <si>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</si>
  <si>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mm"14+6+27</t>
  </si>
  <si>
    <t>50</t>
  </si>
  <si>
    <t>918346</t>
  </si>
  <si>
    <t>PROPUSTY Z TRUB DN 400MM</t>
  </si>
  <si>
    <t>-427575858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</si>
  <si>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</si>
  <si>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1"10</t>
  </si>
  <si>
    <t>"propustek 2"23</t>
  </si>
  <si>
    <t>"propustek 3"12</t>
  </si>
  <si>
    <t>"propustek 4"8</t>
  </si>
  <si>
    <t>"propustek 5"10</t>
  </si>
  <si>
    <t>"propustek 6"9</t>
  </si>
  <si>
    <t>"propustek 7"8</t>
  </si>
  <si>
    <t>"propustek 8"9</t>
  </si>
  <si>
    <t>"propustek 9"9</t>
  </si>
  <si>
    <t>"propustek 10"9</t>
  </si>
  <si>
    <t>"propustek 11"9</t>
  </si>
  <si>
    <t>"propustek 12"7</t>
  </si>
  <si>
    <t>"propustek 13"13</t>
  </si>
  <si>
    <t>"propustek 14"8</t>
  </si>
  <si>
    <t>"propustek 15"10</t>
  </si>
  <si>
    <t>"propustek 16"7</t>
  </si>
  <si>
    <t>"propustek 17"8</t>
  </si>
  <si>
    <t>51</t>
  </si>
  <si>
    <t>919112</t>
  </si>
  <si>
    <t>ŘEZÁNÍ ASFALTOVÉHO KRYTU VOZOVEK TL DO 100MM</t>
  </si>
  <si>
    <t>-1861349603</t>
  </si>
  <si>
    <t>Poznámka k souboru cen:_x000d_
položka zahrnuje řezání vozovkové vrstvy v předepsané tloušťce, včetně spotřeby vody</t>
  </si>
  <si>
    <t>52</t>
  </si>
  <si>
    <t>935212</t>
  </si>
  <si>
    <t>PŘÍKOPOVÉ ŽLABY Z BETON TVÁRNIC ŠÍŘ DO 600MM DO BETONU TL 100MM</t>
  </si>
  <si>
    <t>-1285984924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</si>
  <si>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</si>
  <si>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"betonová žlabovka do bet. lože 100 mm"9+14</t>
  </si>
  <si>
    <t>53</t>
  </si>
  <si>
    <t>935813</t>
  </si>
  <si>
    <t>PŘEDLÁŽDĚNÍ ŽLABŮ A RIGOLŮ DLÁŽDĚNÝCH Z KOSTEK DROBNÝCH</t>
  </si>
  <si>
    <t>-2092106864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</si>
  <si>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</t>
  </si>
  <si>
    <t>"obnovení žlabu z kostek"31+24</t>
  </si>
  <si>
    <t>OST</t>
  </si>
  <si>
    <t>Ostatní</t>
  </si>
  <si>
    <t>54</t>
  </si>
  <si>
    <t>014122.1</t>
  </si>
  <si>
    <t>POPLATKY ZA SKLÁDKU TYP S-OO (OSTATNÍ ODPAD)</t>
  </si>
  <si>
    <t>T</t>
  </si>
  <si>
    <t>512</t>
  </si>
  <si>
    <t>-1319241418</t>
  </si>
  <si>
    <t>Poznámka k souboru cen:_x000d_
zahrnuje veškeré poplatky provozovateli skládky související s uložením odpadu na skládce.</t>
  </si>
  <si>
    <t>"pol 122738 - odkop"6534,92*2,1</t>
  </si>
  <si>
    <t>"pol 12926 - čištění krajnic"2933,00*0,3*1,5</t>
  </si>
  <si>
    <t>"pol 12932 - čištění příkopů"3989,00*0,5*1,5</t>
  </si>
  <si>
    <t>"pol 129946 - čištění potrubí"165*0,25*1,5</t>
  </si>
  <si>
    <t>55</t>
  </si>
  <si>
    <t>014122.2</t>
  </si>
  <si>
    <t>1289168825</t>
  </si>
  <si>
    <t>"pol 122738.1 - odkop - sanace AZ"1988,370*2,1</t>
  </si>
  <si>
    <t>56</t>
  </si>
  <si>
    <t>014132</t>
  </si>
  <si>
    <t>POPLATKY ZA SKLÁDKU TYP S-NO (NEBEZPEČNÝ ODPAD)</t>
  </si>
  <si>
    <t>-350378584</t>
  </si>
  <si>
    <t>"pol 113728.2 - fréza"351,6*2,2</t>
  </si>
  <si>
    <t>SO 201 - Most 3308-2, km 0,468 80</t>
  </si>
  <si>
    <t xml:space="preserve">    6 - Úpravy povrchů, podlahy a osazování výplní</t>
  </si>
  <si>
    <t xml:space="preserve">    783 - Dokončovací práce - nátěry</t>
  </si>
  <si>
    <t>Úpravy povrchů, podlahy a osazování výplní</t>
  </si>
  <si>
    <t>626112</t>
  </si>
  <si>
    <t>REPROFILACE PODHLEDŮ, SVISLÝCH PLOCH SANAČNÍ MALTOU JEDNOVRST TL 20MM</t>
  </si>
  <si>
    <t>1888369035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</si>
  <si>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</si>
  <si>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"oprava sanační maltou na 50%"</t>
  </si>
  <si>
    <t>"kolmé části říms"(11+11)*0,5*0,5</t>
  </si>
  <si>
    <t>5,5*0,5 'Přepočtené koeficientem množství</t>
  </si>
  <si>
    <t>626122</t>
  </si>
  <si>
    <t>REPROFILACE PODHLEDŮ, SVISLÝCH PLOCH SANAČNÍ MALTOU DVOUVRST TL 50MM</t>
  </si>
  <si>
    <t>-663327686</t>
  </si>
  <si>
    <t>"oprava sanační maltou na 15%"</t>
  </si>
  <si>
    <t>"kolmé části říms"(11+11)*0,5*0,15</t>
  </si>
  <si>
    <t>1,65*0,15 'Přepočtené koeficientem množství</t>
  </si>
  <si>
    <t>626212</t>
  </si>
  <si>
    <t>REPROFILACE VODOROVNÝCH PLOCH SHORA SANAČNÍ MALTOU JEDNOVRST TL 20MM</t>
  </si>
  <si>
    <t>-772367165</t>
  </si>
  <si>
    <t>"horní plochy říms"(11+11)*0,8*0,5</t>
  </si>
  <si>
    <t>8,8*0,5 'Přepočtené koeficientem množství</t>
  </si>
  <si>
    <t>626222</t>
  </si>
  <si>
    <t>REPROFIL VODOR PLOCH SHORA SANAČ MALTOU DVOUVRST TL DO 50MM</t>
  </si>
  <si>
    <t>1091106995</t>
  </si>
  <si>
    <t>"horní plochy říms"(11+11)*0,8*0,15</t>
  </si>
  <si>
    <t>2,64*0,15 'Přepočtené koeficientem množství</t>
  </si>
  <si>
    <t>62631</t>
  </si>
  <si>
    <t>SPOJOVACÍ MŮSTEK MEZI STARÝM A NOVÝM BETONEM</t>
  </si>
  <si>
    <t>-1084771227</t>
  </si>
  <si>
    <t>2,75+0,248+4,400+0,396</t>
  </si>
  <si>
    <t>9112A1</t>
  </si>
  <si>
    <t>ZÁBRADLÍ MOSTNÍ S VODOR MADLY - DODÁVKA A MONTÁŽ</t>
  </si>
  <si>
    <t>778762750</t>
  </si>
  <si>
    <t>Poznámka k souboru cen:_x000d_
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</si>
  <si>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"nové zábradlí"10,5*2</t>
  </si>
  <si>
    <t>9112A3</t>
  </si>
  <si>
    <t>ZÁBRADLÍ MOSTNÍ S VODOR MADLY - DEMONTÁŽ S PŘESUNEM</t>
  </si>
  <si>
    <t>1147446924</t>
  </si>
  <si>
    <t>Poznámka k souboru cen:_x000d_
položka zahrnuje: - demontáž a odstranění zařízení - jeho odvoz na předepsané místo</t>
  </si>
  <si>
    <t>"demontáž stávajícího zábradlí"10,5*2</t>
  </si>
  <si>
    <t>938542</t>
  </si>
  <si>
    <t>OČIŠTĚNÍ BETON KONSTR OTRYSKÁNÍM TLAK VODOU DO 500 BARŮ</t>
  </si>
  <si>
    <t>-1982258008</t>
  </si>
  <si>
    <t>Poznámka k souboru cen:_x000d_
položka zahrnuje očištění předepsaným způsobem včetně odklizení vzniklého odpadu</t>
  </si>
  <si>
    <t>"kolmé části říms"(11+11)*0,5</t>
  </si>
  <si>
    <t>"horní plochy říms"(11+11)*0,8</t>
  </si>
  <si>
    <t>938652</t>
  </si>
  <si>
    <t>OČIŠTĚNÍ OCEL KONSTR OTRYSKÁNÍM NA SUCHO KŘEMIČ PÍSKEM</t>
  </si>
  <si>
    <t>868873318</t>
  </si>
  <si>
    <t xml:space="preserve">"celková plocha ocelových kcí  - 100%"</t>
  </si>
  <si>
    <t>"Zábradlí"2*3,14*0,06*11*2*2+2*3,14*0,06*1,1*6*2</t>
  </si>
  <si>
    <t>783</t>
  </si>
  <si>
    <t>Dokončovací práce - nátěry</t>
  </si>
  <si>
    <t>78312</t>
  </si>
  <si>
    <t>PROTIKOROZ OCHRANA OCEL KONSTR NÁTĚREM VÍCEVRST</t>
  </si>
  <si>
    <t>299886423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</si>
  <si>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</si>
  <si>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78381</t>
  </si>
  <si>
    <t>NÁTĚRY BETON KONSTR TYP S1 (OS-A)</t>
  </si>
  <si>
    <t>-2112754313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</si>
  <si>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</si>
  <si>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SO 301 - Propustek 1P, km 2,059 92</t>
  </si>
  <si>
    <t>11528</t>
  </si>
  <si>
    <t>PŘEV VOD NA POVRCHU POTR DN DO 1600MM NEBO ŽLAB R.O. DO 5,0M</t>
  </si>
  <si>
    <t>-436612205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</si>
  <si>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</si>
  <si>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vody"16</t>
  </si>
  <si>
    <t>1763475714</t>
  </si>
  <si>
    <t>"odkop - vtok a výtok"(4,8+1,8)*4,5</t>
  </si>
  <si>
    <t>"odkop okolo propustu"9*8,7</t>
  </si>
  <si>
    <t>-61445392</t>
  </si>
  <si>
    <t>"obsyp - ŠP 0/32"6,4*12</t>
  </si>
  <si>
    <t>"podsyp - ŠP 0/16 tl. 150 mm"3*14,15+(17,6+3,1)*0,15+2*0,5*4,5</t>
  </si>
  <si>
    <t>18110</t>
  </si>
  <si>
    <t>ÚPRAVA PLÁNĚ SE ZHUTNĚNÍM V HORNINĚ TŘ. I</t>
  </si>
  <si>
    <t>4721438</t>
  </si>
  <si>
    <t>Poznámka k souboru cen:_x000d_
položka zahrnuje úpravu pláně včetně vyrovnání výškových rozdílů. Míru zhutnění určuje projekt.</t>
  </si>
  <si>
    <t>"úprava pláně pod propustkem"14,2*3</t>
  </si>
  <si>
    <t>-862225302</t>
  </si>
  <si>
    <t>"betonové základy pod čely"4,5*0,8*0,6*2</t>
  </si>
  <si>
    <t>"podbetonování trouby"1,5*0,15*14,2</t>
  </si>
  <si>
    <t>"podbetonování svahů"(6,5+7,2)*0,15</t>
  </si>
  <si>
    <t>"podbetonování vtoku a výtoku C30/37"(17,6+3,1)*0,15</t>
  </si>
  <si>
    <t>306431088</t>
  </si>
  <si>
    <t>"opevnění vtoku a výtoku"(17,6+3,1)*0,10</t>
  </si>
  <si>
    <t>"opevnění svahů"(6,5+7,2)*0,2</t>
  </si>
  <si>
    <t>-1223671161</t>
  </si>
  <si>
    <t>"obetonování trouby"1*14,2</t>
  </si>
  <si>
    <t>918372</t>
  </si>
  <si>
    <t>PROPUSTY Z TRUB DN 1200MM</t>
  </si>
  <si>
    <t>210758619</t>
  </si>
  <si>
    <t>"trouba HDPE, DN 1200, SN 16"15,5</t>
  </si>
  <si>
    <t>966168</t>
  </si>
  <si>
    <t>BOURÁNÍ KONSTRUKCÍ ZE ŽELEZOBETONU S ODVOZEM DO 20KM</t>
  </si>
  <si>
    <t>-1083009422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</si>
  <si>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</si>
  <si>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"římsy, čela v m3"(6*0,7*2,5)*2</t>
  </si>
  <si>
    <t>966372</t>
  </si>
  <si>
    <t>BOURÁNÍ PROPUSTŮ Z TRUB DN DO 1200MM</t>
  </si>
  <si>
    <t>895543006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</si>
  <si>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</si>
  <si>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"vybourání stávajícího propustku"8</t>
  </si>
  <si>
    <t>014112</t>
  </si>
  <si>
    <t>POPLATKY ZA SKLÁDKU TYP S-IO (INERTNÍ ODPAD)</t>
  </si>
  <si>
    <t>374836294</t>
  </si>
  <si>
    <t>"pol 966168 - bourání ŽB"21*2,4</t>
  </si>
  <si>
    <t>"pol 966371 - bourání propustů"8*2*3,14*0,6*0,1*2,4</t>
  </si>
  <si>
    <t>014122</t>
  </si>
  <si>
    <t>1834519634</t>
  </si>
  <si>
    <t>"pol 122738 - odkop"108,00*2,2</t>
  </si>
  <si>
    <t>SO 000 - Vedlejší rozpočtové náklady</t>
  </si>
  <si>
    <t>02720</t>
  </si>
  <si>
    <t>POMOC PRÁCE ZŘÍZ NEBO ZAJIŠŤ REGULACI A OCHRANU DOPRAVY</t>
  </si>
  <si>
    <t>KPL</t>
  </si>
  <si>
    <t>-986232974</t>
  </si>
  <si>
    <t>Poznámka k souboru cen:_x000d_
zahrnuje veškeré náklady spojené s objednatelem požadovanými zařízeními</t>
  </si>
  <si>
    <t>02720.1</t>
  </si>
  <si>
    <t>POMOC PRÁCE ZŘÍZ NEBO ZAJIŠŤ REGULACI A OCHRANU DOPRAVY - VÝSPRAVA VÝTLUKŮ</t>
  </si>
  <si>
    <t>1413152086</t>
  </si>
  <si>
    <t>POMOC PRÁCE ZŘÍZ NEBO ZAJIŠŤ REGULACI A OCHRANU DOPRAVY
Lokální vysprávky objízné trasy před stavbou. Případná oprava silnic po ukončení stavby. 
Položka bude čerpána dle skutečného rozsahu se souhlasem TDS a investora.</t>
  </si>
  <si>
    <t>02730</t>
  </si>
  <si>
    <t>POMOC PRÁCE ZŘÍZ NEBO ZAJIŠŤ OCHRANU INŽENÝRSKÝCH SÍTÍ</t>
  </si>
  <si>
    <t>KČ</t>
  </si>
  <si>
    <t>1014732771</t>
  </si>
  <si>
    <t>POMOC PRÁCE ZŘÍZ NEBO ZAJIŠŤ OCHRANU INŽENÝRSKÝCH SÍTÍ
Případná ochrana inženýrských sítí.
Položka bude čerpána dle skutečného rozsahu se souhlasem TDS a investora.</t>
  </si>
  <si>
    <t>02911</t>
  </si>
  <si>
    <t>OSTATNÍ POŽADAVKY - GEODETICKÉ ZAMĚŘENÍ</t>
  </si>
  <si>
    <t>-1572223043</t>
  </si>
  <si>
    <t>OSTATNÍ POŽADAVKY - GEODETICKÉ ZAMĚŘENÍ
Geodetická činnost v průběhu provádění stavebních prací vč. zaměření skutečného provedení stavby.</t>
  </si>
  <si>
    <t>02911.1</t>
  </si>
  <si>
    <t>OSTATNÍ POŽADAVKY - VYTYČENÍ ING. SÍTÍ</t>
  </si>
  <si>
    <t>585457520</t>
  </si>
  <si>
    <t>02943</t>
  </si>
  <si>
    <t>OSTATNÍ POŽADAVKY - VYPRACOVÁNÍ RDS</t>
  </si>
  <si>
    <t>1596991058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</si>
  <si>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</si>
  <si>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</si>
  <si>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</si>
  <si>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447833559</t>
  </si>
  <si>
    <t>02945</t>
  </si>
  <si>
    <t>OSTAT POŽADAVKY - GEOMETRICKÝ PLÁN</t>
  </si>
  <si>
    <t>-2144273893</t>
  </si>
  <si>
    <t>OSTAT POŽADAVKY - GEOMETRICKÝ PLÁN
Vypracování oddělovacího geometrického plánu po dokončení stavby pro vypořádání majetkoprávních vztahů se zasaženými pozemky.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</si>
  <si>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</si>
  <si>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02990</t>
  </si>
  <si>
    <t>OSTATNÍ POŽADAVKY - INFORMAČNÍ TABULE</t>
  </si>
  <si>
    <t>-1164299990</t>
  </si>
  <si>
    <t xml:space="preserve">OSTATNÍ POŽADAVKY - INFORMAČNÍ TABULE
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</si>
  <si>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</si>
  <si>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</si>
  <si>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</si>
  <si>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-1348000706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</si>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</sst>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47.25" customHeight="1">
      <c r="B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III/3308 Velenka - Semice, rekonstrukce silnice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13. 12. 2018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FORVIA CZ, s.r.o.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101 - Komunikace'!P124</f>
        <v>0</v>
      </c>
      <c r="AV95" s="110">
        <f>'SO 101 - Komunikace'!J33</f>
        <v>0</v>
      </c>
      <c r="AW95" s="110">
        <f>'SO 101 - Komunikace'!J34</f>
        <v>0</v>
      </c>
      <c r="AX95" s="110">
        <f>'SO 101 - Komunikace'!J35</f>
        <v>0</v>
      </c>
      <c r="AY95" s="110">
        <f>'SO 101 - Komunikace'!J36</f>
        <v>0</v>
      </c>
      <c r="AZ95" s="110">
        <f>'SO 101 - Komunikace'!F33</f>
        <v>0</v>
      </c>
      <c r="BA95" s="110">
        <f>'SO 101 - Komunikace'!F34</f>
        <v>0</v>
      </c>
      <c r="BB95" s="110">
        <f>'SO 101 - Komunikace'!F35</f>
        <v>0</v>
      </c>
      <c r="BC95" s="110">
        <f>'SO 101 - Komunikace'!F36</f>
        <v>0</v>
      </c>
      <c r="BD95" s="112">
        <f>'SO 101 -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201 - Most 3308-2, km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09">
        <v>0</v>
      </c>
      <c r="AT96" s="110">
        <f>ROUND(SUM(AV96:AW96),2)</f>
        <v>0</v>
      </c>
      <c r="AU96" s="111">
        <f>'SO 201 - Most 3308-2, km ...'!P120</f>
        <v>0</v>
      </c>
      <c r="AV96" s="110">
        <f>'SO 201 - Most 3308-2, km ...'!J33</f>
        <v>0</v>
      </c>
      <c r="AW96" s="110">
        <f>'SO 201 - Most 3308-2, km ...'!J34</f>
        <v>0</v>
      </c>
      <c r="AX96" s="110">
        <f>'SO 201 - Most 3308-2, km ...'!J35</f>
        <v>0</v>
      </c>
      <c r="AY96" s="110">
        <f>'SO 201 - Most 3308-2, km ...'!J36</f>
        <v>0</v>
      </c>
      <c r="AZ96" s="110">
        <f>'SO 201 - Most 3308-2, km ...'!F33</f>
        <v>0</v>
      </c>
      <c r="BA96" s="110">
        <f>'SO 201 - Most 3308-2, km ...'!F34</f>
        <v>0</v>
      </c>
      <c r="BB96" s="110">
        <f>'SO 201 - Most 3308-2, km ...'!F35</f>
        <v>0</v>
      </c>
      <c r="BC96" s="110">
        <f>'SO 201 - Most 3308-2, km ...'!F36</f>
        <v>0</v>
      </c>
      <c r="BD96" s="112">
        <f>'SO 201 - Most 3308-2, km ...'!F37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7" customFormat="1" ht="16.5" customHeight="1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301 - Propustek 1P, km...'!J30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82</v>
      </c>
      <c r="AR97" s="103"/>
      <c r="AS97" s="109">
        <v>0</v>
      </c>
      <c r="AT97" s="110">
        <f>ROUND(SUM(AV97:AW97),2)</f>
        <v>0</v>
      </c>
      <c r="AU97" s="111">
        <f>'SO 301 - Propustek 1P, km...'!P123</f>
        <v>0</v>
      </c>
      <c r="AV97" s="110">
        <f>'SO 301 - Propustek 1P, km...'!J33</f>
        <v>0</v>
      </c>
      <c r="AW97" s="110">
        <f>'SO 301 - Propustek 1P, km...'!J34</f>
        <v>0</v>
      </c>
      <c r="AX97" s="110">
        <f>'SO 301 - Propustek 1P, km...'!J35</f>
        <v>0</v>
      </c>
      <c r="AY97" s="110">
        <f>'SO 301 - Propustek 1P, km...'!J36</f>
        <v>0</v>
      </c>
      <c r="AZ97" s="110">
        <f>'SO 301 - Propustek 1P, km...'!F33</f>
        <v>0</v>
      </c>
      <c r="BA97" s="110">
        <f>'SO 301 - Propustek 1P, km...'!F34</f>
        <v>0</v>
      </c>
      <c r="BB97" s="110">
        <f>'SO 301 - Propustek 1P, km...'!F35</f>
        <v>0</v>
      </c>
      <c r="BC97" s="110">
        <f>'SO 301 - Propustek 1P, km...'!F36</f>
        <v>0</v>
      </c>
      <c r="BD97" s="112">
        <f>'SO 301 - Propustek 1P, km...'!F37</f>
        <v>0</v>
      </c>
      <c r="BE97" s="7"/>
      <c r="BT97" s="113" t="s">
        <v>83</v>
      </c>
      <c r="BV97" s="113" t="s">
        <v>77</v>
      </c>
      <c r="BW97" s="113" t="s">
        <v>91</v>
      </c>
      <c r="BX97" s="113" t="s">
        <v>4</v>
      </c>
      <c r="CL97" s="113" t="s">
        <v>1</v>
      </c>
      <c r="CM97" s="113" t="s">
        <v>85</v>
      </c>
    </row>
    <row r="98" s="7" customFormat="1" ht="16.5" customHeight="1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000 - Vedlejší rozpočt...'!J30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82</v>
      </c>
      <c r="AR98" s="103"/>
      <c r="AS98" s="114">
        <v>0</v>
      </c>
      <c r="AT98" s="115">
        <f>ROUND(SUM(AV98:AW98),2)</f>
        <v>0</v>
      </c>
      <c r="AU98" s="116">
        <f>'SO 000 - Vedlejší rozpočt...'!P117</f>
        <v>0</v>
      </c>
      <c r="AV98" s="115">
        <f>'SO 000 - Vedlejší rozpočt...'!J33</f>
        <v>0</v>
      </c>
      <c r="AW98" s="115">
        <f>'SO 000 - Vedlejší rozpočt...'!J34</f>
        <v>0</v>
      </c>
      <c r="AX98" s="115">
        <f>'SO 000 - Vedlejší rozpočt...'!J35</f>
        <v>0</v>
      </c>
      <c r="AY98" s="115">
        <f>'SO 000 - Vedlejší rozpočt...'!J36</f>
        <v>0</v>
      </c>
      <c r="AZ98" s="115">
        <f>'SO 000 - Vedlejší rozpočt...'!F33</f>
        <v>0</v>
      </c>
      <c r="BA98" s="115">
        <f>'SO 000 - Vedlejší rozpočt...'!F34</f>
        <v>0</v>
      </c>
      <c r="BB98" s="115">
        <f>'SO 000 - Vedlejší rozpočt...'!F35</f>
        <v>0</v>
      </c>
      <c r="BC98" s="115">
        <f>'SO 000 - Vedlejší rozpočt...'!F36</f>
        <v>0</v>
      </c>
      <c r="BD98" s="117">
        <f>'SO 000 - Vedlejší rozpočt...'!F37</f>
        <v>0</v>
      </c>
      <c r="BE98" s="7"/>
      <c r="BT98" s="113" t="s">
        <v>83</v>
      </c>
      <c r="BV98" s="113" t="s">
        <v>77</v>
      </c>
      <c r="BW98" s="113" t="s">
        <v>94</v>
      </c>
      <c r="BX98" s="113" t="s">
        <v>4</v>
      </c>
      <c r="CL98" s="113" t="s">
        <v>1</v>
      </c>
      <c r="CM98" s="113" t="s">
        <v>85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'!C2" display="/"/>
    <hyperlink ref="A96" location="'SO 201 - Most 3308-2, km ...'!C2" display="/"/>
    <hyperlink ref="A97" location="'SO 301 - Propustek 1P, km...'!C2" display="/"/>
    <hyperlink ref="A98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ROUND((SUM(BE124:BE635)),  2)</f>
        <v>0</v>
      </c>
      <c r="G33" s="36"/>
      <c r="H33" s="36"/>
      <c r="I33" s="126">
        <v>0.20999999999999999</v>
      </c>
      <c r="J33" s="125">
        <f>ROUND(((SUM(BE124:BE635))*I33),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ROUND((SUM(BF124:BF635)),  2)</f>
        <v>0</v>
      </c>
      <c r="G34" s="36"/>
      <c r="H34" s="36"/>
      <c r="I34" s="126">
        <v>0.14999999999999999</v>
      </c>
      <c r="J34" s="125">
        <f>ROUND(((SUM(BF124:BF635))*I34),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ROUND((SUM(BG124:BG635)),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ROUND((SUM(BH124:BH635)),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ROUND((SUM(BI124:BI635)),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101 - Komunikace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J252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J323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107</v>
      </c>
      <c r="E101" s="144"/>
      <c r="F101" s="144"/>
      <c r="G101" s="144"/>
      <c r="H101" s="144"/>
      <c r="I101" s="144"/>
      <c r="J101" s="145">
        <f>J343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108</v>
      </c>
      <c r="E102" s="144"/>
      <c r="F102" s="144"/>
      <c r="G102" s="144"/>
      <c r="H102" s="144"/>
      <c r="I102" s="144"/>
      <c r="J102" s="145">
        <f>J433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109</v>
      </c>
      <c r="E103" s="144"/>
      <c r="F103" s="144"/>
      <c r="G103" s="144"/>
      <c r="H103" s="144"/>
      <c r="I103" s="144"/>
      <c r="J103" s="145">
        <f>J475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110</v>
      </c>
      <c r="E104" s="140"/>
      <c r="F104" s="140"/>
      <c r="G104" s="140"/>
      <c r="H104" s="140"/>
      <c r="I104" s="140"/>
      <c r="J104" s="141">
        <f>J620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111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III/3308 Velenka - Semice, rekonstrukce silnice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101 - Komunikace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13. 12. 2018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>FORVIA CZ, s.r.o.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112</v>
      </c>
      <c r="D123" s="149" t="s">
        <v>60</v>
      </c>
      <c r="E123" s="149" t="s">
        <v>56</v>
      </c>
      <c r="F123" s="149" t="s">
        <v>57</v>
      </c>
      <c r="G123" s="149" t="s">
        <v>113</v>
      </c>
      <c r="H123" s="149" t="s">
        <v>114</v>
      </c>
      <c r="I123" s="149" t="s">
        <v>115</v>
      </c>
      <c r="J123" s="150" t="s">
        <v>100</v>
      </c>
      <c r="K123" s="151" t="s">
        <v>116</v>
      </c>
      <c r="L123" s="152"/>
      <c r="M123" s="84" t="s">
        <v>1</v>
      </c>
      <c r="N123" s="85" t="s">
        <v>39</v>
      </c>
      <c r="O123" s="85" t="s">
        <v>117</v>
      </c>
      <c r="P123" s="85" t="s">
        <v>118</v>
      </c>
      <c r="Q123" s="85" t="s">
        <v>119</v>
      </c>
      <c r="R123" s="85" t="s">
        <v>120</v>
      </c>
      <c r="S123" s="85" t="s">
        <v>121</v>
      </c>
      <c r="T123" s="86" t="s">
        <v>122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123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P125+P620</f>
        <v>0</v>
      </c>
      <c r="Q124" s="88"/>
      <c r="R124" s="154">
        <f>R125+R620</f>
        <v>0</v>
      </c>
      <c r="S124" s="88"/>
      <c r="T124" s="155">
        <f>T125+T620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102</v>
      </c>
      <c r="BK124" s="156">
        <f>BK125+BK620</f>
        <v>0</v>
      </c>
    </row>
    <row r="125" s="12" customFormat="1" ht="25.92" customHeight="1">
      <c r="A125" s="12"/>
      <c r="B125" s="157"/>
      <c r="C125" s="12"/>
      <c r="D125" s="158" t="s">
        <v>74</v>
      </c>
      <c r="E125" s="159" t="s">
        <v>124</v>
      </c>
      <c r="F125" s="159" t="s">
        <v>125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P126+P252+P323+P343+P433+P475</f>
        <v>0</v>
      </c>
      <c r="Q125" s="163"/>
      <c r="R125" s="164">
        <f>R126+R252+R323+R343+R433+R475</f>
        <v>0</v>
      </c>
      <c r="S125" s="163"/>
      <c r="T125" s="165">
        <f>T126+T252+T323+T343+T433+T475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75</v>
      </c>
      <c r="AY125" s="158" t="s">
        <v>126</v>
      </c>
      <c r="BK125" s="167">
        <f>BK126+BK252+BK323+BK343+BK433+BK475</f>
        <v>0</v>
      </c>
    </row>
    <row r="126" s="12" customFormat="1" ht="22.8" customHeight="1">
      <c r="A126" s="12"/>
      <c r="B126" s="157"/>
      <c r="C126" s="12"/>
      <c r="D126" s="158" t="s">
        <v>74</v>
      </c>
      <c r="E126" s="168" t="s">
        <v>83</v>
      </c>
      <c r="F126" s="168" t="s">
        <v>127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SUM(P127:P251)</f>
        <v>0</v>
      </c>
      <c r="Q126" s="163"/>
      <c r="R126" s="164">
        <f>SUM(R127:R251)</f>
        <v>0</v>
      </c>
      <c r="S126" s="163"/>
      <c r="T126" s="165">
        <f>SUM(T127:T251)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83</v>
      </c>
      <c r="AT126" s="166" t="s">
        <v>74</v>
      </c>
      <c r="AU126" s="166" t="s">
        <v>83</v>
      </c>
      <c r="AY126" s="158" t="s">
        <v>126</v>
      </c>
      <c r="BK126" s="167">
        <f>SUM(BK127:BK251)</f>
        <v>0</v>
      </c>
    </row>
    <row r="127" s="2" customFormat="1" ht="21.75" customHeight="1">
      <c r="A127" s="36"/>
      <c r="B127" s="170"/>
      <c r="C127" s="171" t="s">
        <v>83</v>
      </c>
      <c r="D127" s="171" t="s">
        <v>128</v>
      </c>
      <c r="E127" s="172" t="s">
        <v>129</v>
      </c>
      <c r="F127" s="173" t="s">
        <v>130</v>
      </c>
      <c r="G127" s="174" t="s">
        <v>131</v>
      </c>
      <c r="H127" s="175">
        <v>18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132</v>
      </c>
      <c r="AT127" s="183" t="s">
        <v>128</v>
      </c>
      <c r="AU127" s="183" t="s">
        <v>85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132</v>
      </c>
      <c r="BM127" s="183" t="s">
        <v>133</v>
      </c>
    </row>
    <row r="128" s="2" customFormat="1">
      <c r="A128" s="36"/>
      <c r="B128" s="37"/>
      <c r="C128" s="36"/>
      <c r="D128" s="185" t="s">
        <v>134</v>
      </c>
      <c r="E128" s="36"/>
      <c r="F128" s="186" t="s">
        <v>135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134</v>
      </c>
      <c r="AU128" s="17" t="s">
        <v>85</v>
      </c>
    </row>
    <row r="129" s="2" customFormat="1">
      <c r="A129" s="36"/>
      <c r="B129" s="37"/>
      <c r="C129" s="36"/>
      <c r="D129" s="185" t="s">
        <v>136</v>
      </c>
      <c r="E129" s="36"/>
      <c r="F129" s="190" t="s">
        <v>137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136</v>
      </c>
      <c r="AU129" s="17" t="s">
        <v>85</v>
      </c>
    </row>
    <row r="130" s="13" customFormat="1">
      <c r="A130" s="13"/>
      <c r="B130" s="191"/>
      <c r="C130" s="13"/>
      <c r="D130" s="185" t="s">
        <v>138</v>
      </c>
      <c r="E130" s="192" t="s">
        <v>1</v>
      </c>
      <c r="F130" s="193" t="s">
        <v>139</v>
      </c>
      <c r="G130" s="13"/>
      <c r="H130" s="194">
        <v>18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138</v>
      </c>
      <c r="AU130" s="192" t="s">
        <v>85</v>
      </c>
      <c r="AV130" s="13" t="s">
        <v>85</v>
      </c>
      <c r="AW130" s="13" t="s">
        <v>31</v>
      </c>
      <c r="AX130" s="13" t="s">
        <v>83</v>
      </c>
      <c r="AY130" s="192" t="s">
        <v>126</v>
      </c>
    </row>
    <row r="131" s="2" customFormat="1" ht="21.75" customHeight="1">
      <c r="A131" s="36"/>
      <c r="B131" s="170"/>
      <c r="C131" s="171" t="s">
        <v>85</v>
      </c>
      <c r="D131" s="171" t="s">
        <v>128</v>
      </c>
      <c r="E131" s="172" t="s">
        <v>140</v>
      </c>
      <c r="F131" s="173" t="s">
        <v>141</v>
      </c>
      <c r="G131" s="174" t="s">
        <v>142</v>
      </c>
      <c r="H131" s="175">
        <v>1491.2360000000001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40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132</v>
      </c>
      <c r="AT131" s="183" t="s">
        <v>128</v>
      </c>
      <c r="AU131" s="183" t="s">
        <v>85</v>
      </c>
      <c r="AY131" s="17" t="s">
        <v>126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83</v>
      </c>
      <c r="BK131" s="184">
        <f>ROUND(I131*H131,2)</f>
        <v>0</v>
      </c>
      <c r="BL131" s="17" t="s">
        <v>132</v>
      </c>
      <c r="BM131" s="183" t="s">
        <v>143</v>
      </c>
    </row>
    <row r="132" s="2" customFormat="1">
      <c r="A132" s="36"/>
      <c r="B132" s="37"/>
      <c r="C132" s="36"/>
      <c r="D132" s="185" t="s">
        <v>134</v>
      </c>
      <c r="E132" s="36"/>
      <c r="F132" s="186" t="s">
        <v>144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134</v>
      </c>
      <c r="AU132" s="17" t="s">
        <v>85</v>
      </c>
    </row>
    <row r="133" s="2" customFormat="1">
      <c r="A133" s="36"/>
      <c r="B133" s="37"/>
      <c r="C133" s="36"/>
      <c r="D133" s="185" t="s">
        <v>136</v>
      </c>
      <c r="E133" s="36"/>
      <c r="F133" s="190" t="s">
        <v>145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136</v>
      </c>
      <c r="AU133" s="17" t="s">
        <v>85</v>
      </c>
    </row>
    <row r="134" s="13" customFormat="1">
      <c r="A134" s="13"/>
      <c r="B134" s="191"/>
      <c r="C134" s="13"/>
      <c r="D134" s="185" t="s">
        <v>138</v>
      </c>
      <c r="E134" s="192" t="s">
        <v>1</v>
      </c>
      <c r="F134" s="193" t="s">
        <v>146</v>
      </c>
      <c r="G134" s="13"/>
      <c r="H134" s="194">
        <v>347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138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13" customFormat="1">
      <c r="A135" s="13"/>
      <c r="B135" s="191"/>
      <c r="C135" s="13"/>
      <c r="D135" s="185" t="s">
        <v>138</v>
      </c>
      <c r="E135" s="192" t="s">
        <v>1</v>
      </c>
      <c r="F135" s="193" t="s">
        <v>147</v>
      </c>
      <c r="G135" s="13"/>
      <c r="H135" s="194">
        <v>211.40000000000001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138</v>
      </c>
      <c r="AU135" s="192" t="s">
        <v>85</v>
      </c>
      <c r="AV135" s="13" t="s">
        <v>85</v>
      </c>
      <c r="AW135" s="13" t="s">
        <v>31</v>
      </c>
      <c r="AX135" s="13" t="s">
        <v>75</v>
      </c>
      <c r="AY135" s="192" t="s">
        <v>126</v>
      </c>
    </row>
    <row r="136" s="13" customFormat="1">
      <c r="A136" s="13"/>
      <c r="B136" s="191"/>
      <c r="C136" s="13"/>
      <c r="D136" s="185" t="s">
        <v>138</v>
      </c>
      <c r="E136" s="192" t="s">
        <v>1</v>
      </c>
      <c r="F136" s="193" t="s">
        <v>148</v>
      </c>
      <c r="G136" s="13"/>
      <c r="H136" s="194">
        <v>634.70000000000005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138</v>
      </c>
      <c r="AU136" s="192" t="s">
        <v>85</v>
      </c>
      <c r="AV136" s="13" t="s">
        <v>85</v>
      </c>
      <c r="AW136" s="13" t="s">
        <v>31</v>
      </c>
      <c r="AX136" s="13" t="s">
        <v>75</v>
      </c>
      <c r="AY136" s="192" t="s">
        <v>126</v>
      </c>
    </row>
    <row r="137" s="13" customFormat="1">
      <c r="A137" s="13"/>
      <c r="B137" s="191"/>
      <c r="C137" s="13"/>
      <c r="D137" s="185" t="s">
        <v>138</v>
      </c>
      <c r="E137" s="192" t="s">
        <v>1</v>
      </c>
      <c r="F137" s="193" t="s">
        <v>149</v>
      </c>
      <c r="G137" s="13"/>
      <c r="H137" s="194">
        <v>280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138</v>
      </c>
      <c r="AU137" s="192" t="s">
        <v>85</v>
      </c>
      <c r="AV137" s="13" t="s">
        <v>85</v>
      </c>
      <c r="AW137" s="13" t="s">
        <v>31</v>
      </c>
      <c r="AX137" s="13" t="s">
        <v>75</v>
      </c>
      <c r="AY137" s="192" t="s">
        <v>126</v>
      </c>
    </row>
    <row r="138" s="13" customFormat="1">
      <c r="A138" s="13"/>
      <c r="B138" s="191"/>
      <c r="C138" s="13"/>
      <c r="D138" s="185" t="s">
        <v>138</v>
      </c>
      <c r="E138" s="192" t="s">
        <v>1</v>
      </c>
      <c r="F138" s="193" t="s">
        <v>150</v>
      </c>
      <c r="G138" s="13"/>
      <c r="H138" s="194">
        <v>13.359999999999999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138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138</v>
      </c>
      <c r="E139" s="192" t="s">
        <v>1</v>
      </c>
      <c r="F139" s="193" t="s">
        <v>151</v>
      </c>
      <c r="G139" s="13"/>
      <c r="H139" s="194">
        <v>4.7759999999999998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138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152</v>
      </c>
      <c r="D140" s="171" t="s">
        <v>128</v>
      </c>
      <c r="E140" s="172" t="s">
        <v>153</v>
      </c>
      <c r="F140" s="173" t="s">
        <v>141</v>
      </c>
      <c r="G140" s="174" t="s">
        <v>142</v>
      </c>
      <c r="H140" s="175">
        <v>351.60000000000002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132</v>
      </c>
      <c r="AT140" s="183" t="s">
        <v>128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132</v>
      </c>
      <c r="BM140" s="183" t="s">
        <v>154</v>
      </c>
    </row>
    <row r="141" s="2" customFormat="1">
      <c r="A141" s="36"/>
      <c r="B141" s="37"/>
      <c r="C141" s="36"/>
      <c r="D141" s="185" t="s">
        <v>134</v>
      </c>
      <c r="E141" s="36"/>
      <c r="F141" s="186" t="s">
        <v>155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134</v>
      </c>
      <c r="AU141" s="17" t="s">
        <v>85</v>
      </c>
    </row>
    <row r="142" s="2" customFormat="1">
      <c r="A142" s="36"/>
      <c r="B142" s="37"/>
      <c r="C142" s="36"/>
      <c r="D142" s="185" t="s">
        <v>136</v>
      </c>
      <c r="E142" s="36"/>
      <c r="F142" s="190" t="s">
        <v>145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136</v>
      </c>
      <c r="AU142" s="17" t="s">
        <v>85</v>
      </c>
    </row>
    <row r="143" s="13" customFormat="1">
      <c r="A143" s="13"/>
      <c r="B143" s="191"/>
      <c r="C143" s="13"/>
      <c r="D143" s="185" t="s">
        <v>138</v>
      </c>
      <c r="E143" s="192" t="s">
        <v>1</v>
      </c>
      <c r="F143" s="193" t="s">
        <v>156</v>
      </c>
      <c r="G143" s="13"/>
      <c r="H143" s="194">
        <v>351.60000000000002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138</v>
      </c>
      <c r="AU143" s="192" t="s">
        <v>85</v>
      </c>
      <c r="AV143" s="13" t="s">
        <v>85</v>
      </c>
      <c r="AW143" s="13" t="s">
        <v>31</v>
      </c>
      <c r="AX143" s="13" t="s">
        <v>75</v>
      </c>
      <c r="AY143" s="192" t="s">
        <v>126</v>
      </c>
    </row>
    <row r="144" s="2" customFormat="1" ht="21.75" customHeight="1">
      <c r="A144" s="36"/>
      <c r="B144" s="170"/>
      <c r="C144" s="171" t="s">
        <v>132</v>
      </c>
      <c r="D144" s="171" t="s">
        <v>128</v>
      </c>
      <c r="E144" s="172" t="s">
        <v>157</v>
      </c>
      <c r="F144" s="173" t="s">
        <v>158</v>
      </c>
      <c r="G144" s="174" t="s">
        <v>159</v>
      </c>
      <c r="H144" s="175">
        <v>158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40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132</v>
      </c>
      <c r="AT144" s="183" t="s">
        <v>128</v>
      </c>
      <c r="AU144" s="183" t="s">
        <v>85</v>
      </c>
      <c r="AY144" s="17" t="s">
        <v>126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83</v>
      </c>
      <c r="BK144" s="184">
        <f>ROUND(I144*H144,2)</f>
        <v>0</v>
      </c>
      <c r="BL144" s="17" t="s">
        <v>132</v>
      </c>
      <c r="BM144" s="183" t="s">
        <v>160</v>
      </c>
    </row>
    <row r="145" s="2" customFormat="1">
      <c r="A145" s="36"/>
      <c r="B145" s="37"/>
      <c r="C145" s="36"/>
      <c r="D145" s="185" t="s">
        <v>134</v>
      </c>
      <c r="E145" s="36"/>
      <c r="F145" s="186" t="s">
        <v>158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134</v>
      </c>
      <c r="AU145" s="17" t="s">
        <v>85</v>
      </c>
    </row>
    <row r="146" s="2" customFormat="1">
      <c r="A146" s="36"/>
      <c r="B146" s="37"/>
      <c r="C146" s="36"/>
      <c r="D146" s="185" t="s">
        <v>136</v>
      </c>
      <c r="E146" s="36"/>
      <c r="F146" s="190" t="s">
        <v>161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136</v>
      </c>
      <c r="AU146" s="17" t="s">
        <v>85</v>
      </c>
    </row>
    <row r="147" s="13" customFormat="1">
      <c r="A147" s="13"/>
      <c r="B147" s="191"/>
      <c r="C147" s="13"/>
      <c r="D147" s="185" t="s">
        <v>138</v>
      </c>
      <c r="E147" s="192" t="s">
        <v>1</v>
      </c>
      <c r="F147" s="193" t="s">
        <v>162</v>
      </c>
      <c r="G147" s="13"/>
      <c r="H147" s="194">
        <v>158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138</v>
      </c>
      <c r="AU147" s="192" t="s">
        <v>85</v>
      </c>
      <c r="AV147" s="13" t="s">
        <v>85</v>
      </c>
      <c r="AW147" s="13" t="s">
        <v>31</v>
      </c>
      <c r="AX147" s="13" t="s">
        <v>83</v>
      </c>
      <c r="AY147" s="192" t="s">
        <v>126</v>
      </c>
    </row>
    <row r="148" s="2" customFormat="1" ht="16.5" customHeight="1">
      <c r="A148" s="36"/>
      <c r="B148" s="170"/>
      <c r="C148" s="171" t="s">
        <v>163</v>
      </c>
      <c r="D148" s="171" t="s">
        <v>128</v>
      </c>
      <c r="E148" s="172" t="s">
        <v>164</v>
      </c>
      <c r="F148" s="173" t="s">
        <v>165</v>
      </c>
      <c r="G148" s="174" t="s">
        <v>142</v>
      </c>
      <c r="H148" s="175">
        <v>1196.7000000000001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40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132</v>
      </c>
      <c r="AT148" s="183" t="s">
        <v>128</v>
      </c>
      <c r="AU148" s="183" t="s">
        <v>85</v>
      </c>
      <c r="AY148" s="17" t="s">
        <v>126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83</v>
      </c>
      <c r="BK148" s="184">
        <f>ROUND(I148*H148,2)</f>
        <v>0</v>
      </c>
      <c r="BL148" s="17" t="s">
        <v>132</v>
      </c>
      <c r="BM148" s="183" t="s">
        <v>166</v>
      </c>
    </row>
    <row r="149" s="2" customFormat="1">
      <c r="A149" s="36"/>
      <c r="B149" s="37"/>
      <c r="C149" s="36"/>
      <c r="D149" s="185" t="s">
        <v>134</v>
      </c>
      <c r="E149" s="36"/>
      <c r="F149" s="186" t="s">
        <v>165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134</v>
      </c>
      <c r="AU149" s="17" t="s">
        <v>85</v>
      </c>
    </row>
    <row r="150" s="2" customFormat="1">
      <c r="A150" s="36"/>
      <c r="B150" s="37"/>
      <c r="C150" s="36"/>
      <c r="D150" s="185" t="s">
        <v>136</v>
      </c>
      <c r="E150" s="36"/>
      <c r="F150" s="190" t="s">
        <v>167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136</v>
      </c>
      <c r="AU150" s="17" t="s">
        <v>85</v>
      </c>
    </row>
    <row r="151" s="13" customFormat="1">
      <c r="A151" s="13"/>
      <c r="B151" s="191"/>
      <c r="C151" s="13"/>
      <c r="D151" s="185" t="s">
        <v>138</v>
      </c>
      <c r="E151" s="192" t="s">
        <v>1</v>
      </c>
      <c r="F151" s="193" t="s">
        <v>168</v>
      </c>
      <c r="G151" s="13"/>
      <c r="H151" s="194">
        <v>1196.7000000000001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138</v>
      </c>
      <c r="AU151" s="192" t="s">
        <v>85</v>
      </c>
      <c r="AV151" s="13" t="s">
        <v>85</v>
      </c>
      <c r="AW151" s="13" t="s">
        <v>31</v>
      </c>
      <c r="AX151" s="13" t="s">
        <v>83</v>
      </c>
      <c r="AY151" s="192" t="s">
        <v>126</v>
      </c>
    </row>
    <row r="152" s="2" customFormat="1" ht="21.75" customHeight="1">
      <c r="A152" s="36"/>
      <c r="B152" s="170"/>
      <c r="C152" s="171" t="s">
        <v>169</v>
      </c>
      <c r="D152" s="171" t="s">
        <v>128</v>
      </c>
      <c r="E152" s="172" t="s">
        <v>170</v>
      </c>
      <c r="F152" s="173" t="s">
        <v>171</v>
      </c>
      <c r="G152" s="174" t="s">
        <v>142</v>
      </c>
      <c r="H152" s="175">
        <v>6534.9200000000001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132</v>
      </c>
      <c r="AT152" s="183" t="s">
        <v>128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132</v>
      </c>
      <c r="BM152" s="183" t="s">
        <v>172</v>
      </c>
    </row>
    <row r="153" s="2" customFormat="1">
      <c r="A153" s="36"/>
      <c r="B153" s="37"/>
      <c r="C153" s="36"/>
      <c r="D153" s="185" t="s">
        <v>134</v>
      </c>
      <c r="E153" s="36"/>
      <c r="F153" s="186" t="s">
        <v>173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134</v>
      </c>
      <c r="AU153" s="17" t="s">
        <v>85</v>
      </c>
    </row>
    <row r="154" s="2" customFormat="1">
      <c r="A154" s="36"/>
      <c r="B154" s="37"/>
      <c r="C154" s="36"/>
      <c r="D154" s="185" t="s">
        <v>136</v>
      </c>
      <c r="E154" s="36"/>
      <c r="F154" s="190" t="s">
        <v>174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136</v>
      </c>
      <c r="AU154" s="17" t="s">
        <v>85</v>
      </c>
    </row>
    <row r="155" s="13" customFormat="1">
      <c r="A155" s="13"/>
      <c r="B155" s="191"/>
      <c r="C155" s="13"/>
      <c r="D155" s="185" t="s">
        <v>138</v>
      </c>
      <c r="E155" s="192" t="s">
        <v>1</v>
      </c>
      <c r="F155" s="193" t="s">
        <v>175</v>
      </c>
      <c r="G155" s="13"/>
      <c r="H155" s="194">
        <v>3586.3200000000002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138</v>
      </c>
      <c r="AU155" s="192" t="s">
        <v>85</v>
      </c>
      <c r="AV155" s="13" t="s">
        <v>85</v>
      </c>
      <c r="AW155" s="13" t="s">
        <v>31</v>
      </c>
      <c r="AX155" s="13" t="s">
        <v>75</v>
      </c>
      <c r="AY155" s="192" t="s">
        <v>126</v>
      </c>
    </row>
    <row r="156" s="13" customFormat="1">
      <c r="A156" s="13"/>
      <c r="B156" s="191"/>
      <c r="C156" s="13"/>
      <c r="D156" s="185" t="s">
        <v>138</v>
      </c>
      <c r="E156" s="192" t="s">
        <v>1</v>
      </c>
      <c r="F156" s="193" t="s">
        <v>176</v>
      </c>
      <c r="G156" s="13"/>
      <c r="H156" s="194">
        <v>1595.5999999999999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138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138</v>
      </c>
      <c r="E157" s="192" t="s">
        <v>1</v>
      </c>
      <c r="F157" s="193" t="s">
        <v>177</v>
      </c>
      <c r="G157" s="13"/>
      <c r="H157" s="194">
        <v>1125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138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4" customFormat="1">
      <c r="A158" s="14"/>
      <c r="B158" s="199"/>
      <c r="C158" s="14"/>
      <c r="D158" s="185" t="s">
        <v>138</v>
      </c>
      <c r="E158" s="200" t="s">
        <v>1</v>
      </c>
      <c r="F158" s="201" t="s">
        <v>178</v>
      </c>
      <c r="G158" s="14"/>
      <c r="H158" s="200" t="s">
        <v>1</v>
      </c>
      <c r="I158" s="202"/>
      <c r="J158" s="14"/>
      <c r="K158" s="14"/>
      <c r="L158" s="199"/>
      <c r="M158" s="203"/>
      <c r="N158" s="204"/>
      <c r="O158" s="204"/>
      <c r="P158" s="204"/>
      <c r="Q158" s="204"/>
      <c r="R158" s="204"/>
      <c r="S158" s="204"/>
      <c r="T158" s="20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138</v>
      </c>
      <c r="AU158" s="200" t="s">
        <v>85</v>
      </c>
      <c r="AV158" s="14" t="s">
        <v>83</v>
      </c>
      <c r="AW158" s="14" t="s">
        <v>31</v>
      </c>
      <c r="AX158" s="14" t="s">
        <v>75</v>
      </c>
      <c r="AY158" s="200" t="s">
        <v>126</v>
      </c>
    </row>
    <row r="159" s="13" customFormat="1">
      <c r="A159" s="13"/>
      <c r="B159" s="191"/>
      <c r="C159" s="13"/>
      <c r="D159" s="185" t="s">
        <v>138</v>
      </c>
      <c r="E159" s="192" t="s">
        <v>1</v>
      </c>
      <c r="F159" s="193" t="s">
        <v>179</v>
      </c>
      <c r="G159" s="13"/>
      <c r="H159" s="194">
        <v>13.5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138</v>
      </c>
      <c r="AU159" s="192" t="s">
        <v>85</v>
      </c>
      <c r="AV159" s="13" t="s">
        <v>85</v>
      </c>
      <c r="AW159" s="13" t="s">
        <v>31</v>
      </c>
      <c r="AX159" s="13" t="s">
        <v>75</v>
      </c>
      <c r="AY159" s="192" t="s">
        <v>126</v>
      </c>
    </row>
    <row r="160" s="13" customFormat="1">
      <c r="A160" s="13"/>
      <c r="B160" s="191"/>
      <c r="C160" s="13"/>
      <c r="D160" s="185" t="s">
        <v>138</v>
      </c>
      <c r="E160" s="192" t="s">
        <v>1</v>
      </c>
      <c r="F160" s="193" t="s">
        <v>180</v>
      </c>
      <c r="G160" s="13"/>
      <c r="H160" s="194">
        <v>33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138</v>
      </c>
      <c r="AU160" s="192" t="s">
        <v>85</v>
      </c>
      <c r="AV160" s="13" t="s">
        <v>85</v>
      </c>
      <c r="AW160" s="13" t="s">
        <v>31</v>
      </c>
      <c r="AX160" s="13" t="s">
        <v>75</v>
      </c>
      <c r="AY160" s="192" t="s">
        <v>126</v>
      </c>
    </row>
    <row r="161" s="13" customFormat="1">
      <c r="A161" s="13"/>
      <c r="B161" s="191"/>
      <c r="C161" s="13"/>
      <c r="D161" s="185" t="s">
        <v>138</v>
      </c>
      <c r="E161" s="192" t="s">
        <v>1</v>
      </c>
      <c r="F161" s="193" t="s">
        <v>181</v>
      </c>
      <c r="G161" s="13"/>
      <c r="H161" s="194">
        <v>16.5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138</v>
      </c>
      <c r="AU161" s="192" t="s">
        <v>85</v>
      </c>
      <c r="AV161" s="13" t="s">
        <v>85</v>
      </c>
      <c r="AW161" s="13" t="s">
        <v>31</v>
      </c>
      <c r="AX161" s="13" t="s">
        <v>75</v>
      </c>
      <c r="AY161" s="192" t="s">
        <v>126</v>
      </c>
    </row>
    <row r="162" s="13" customFormat="1">
      <c r="A162" s="13"/>
      <c r="B162" s="191"/>
      <c r="C162" s="13"/>
      <c r="D162" s="185" t="s">
        <v>138</v>
      </c>
      <c r="E162" s="192" t="s">
        <v>1</v>
      </c>
      <c r="F162" s="193" t="s">
        <v>182</v>
      </c>
      <c r="G162" s="13"/>
      <c r="H162" s="194">
        <v>10.5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138</v>
      </c>
      <c r="AU162" s="192" t="s">
        <v>85</v>
      </c>
      <c r="AV162" s="13" t="s">
        <v>85</v>
      </c>
      <c r="AW162" s="13" t="s">
        <v>31</v>
      </c>
      <c r="AX162" s="13" t="s">
        <v>75</v>
      </c>
      <c r="AY162" s="192" t="s">
        <v>126</v>
      </c>
    </row>
    <row r="163" s="13" customFormat="1">
      <c r="A163" s="13"/>
      <c r="B163" s="191"/>
      <c r="C163" s="13"/>
      <c r="D163" s="185" t="s">
        <v>138</v>
      </c>
      <c r="E163" s="192" t="s">
        <v>1</v>
      </c>
      <c r="F163" s="193" t="s">
        <v>183</v>
      </c>
      <c r="G163" s="13"/>
      <c r="H163" s="194">
        <v>13.5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138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138</v>
      </c>
      <c r="E164" s="192" t="s">
        <v>1</v>
      </c>
      <c r="F164" s="193" t="s">
        <v>184</v>
      </c>
      <c r="G164" s="13"/>
      <c r="H164" s="194">
        <v>12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138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13" customFormat="1">
      <c r="A165" s="13"/>
      <c r="B165" s="191"/>
      <c r="C165" s="13"/>
      <c r="D165" s="185" t="s">
        <v>138</v>
      </c>
      <c r="E165" s="192" t="s">
        <v>1</v>
      </c>
      <c r="F165" s="193" t="s">
        <v>185</v>
      </c>
      <c r="G165" s="13"/>
      <c r="H165" s="194">
        <v>10.5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138</v>
      </c>
      <c r="AU165" s="192" t="s">
        <v>85</v>
      </c>
      <c r="AV165" s="13" t="s">
        <v>85</v>
      </c>
      <c r="AW165" s="13" t="s">
        <v>31</v>
      </c>
      <c r="AX165" s="13" t="s">
        <v>75</v>
      </c>
      <c r="AY165" s="192" t="s">
        <v>126</v>
      </c>
    </row>
    <row r="166" s="13" customFormat="1">
      <c r="A166" s="13"/>
      <c r="B166" s="191"/>
      <c r="C166" s="13"/>
      <c r="D166" s="185" t="s">
        <v>138</v>
      </c>
      <c r="E166" s="192" t="s">
        <v>1</v>
      </c>
      <c r="F166" s="193" t="s">
        <v>186</v>
      </c>
      <c r="G166" s="13"/>
      <c r="H166" s="194">
        <v>12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138</v>
      </c>
      <c r="AU166" s="192" t="s">
        <v>85</v>
      </c>
      <c r="AV166" s="13" t="s">
        <v>85</v>
      </c>
      <c r="AW166" s="13" t="s">
        <v>31</v>
      </c>
      <c r="AX166" s="13" t="s">
        <v>75</v>
      </c>
      <c r="AY166" s="192" t="s">
        <v>126</v>
      </c>
    </row>
    <row r="167" s="13" customFormat="1">
      <c r="A167" s="13"/>
      <c r="B167" s="191"/>
      <c r="C167" s="13"/>
      <c r="D167" s="185" t="s">
        <v>138</v>
      </c>
      <c r="E167" s="192" t="s">
        <v>1</v>
      </c>
      <c r="F167" s="193" t="s">
        <v>187</v>
      </c>
      <c r="G167" s="13"/>
      <c r="H167" s="194">
        <v>12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138</v>
      </c>
      <c r="AU167" s="192" t="s">
        <v>85</v>
      </c>
      <c r="AV167" s="13" t="s">
        <v>85</v>
      </c>
      <c r="AW167" s="13" t="s">
        <v>31</v>
      </c>
      <c r="AX167" s="13" t="s">
        <v>75</v>
      </c>
      <c r="AY167" s="192" t="s">
        <v>126</v>
      </c>
    </row>
    <row r="168" s="13" customFormat="1">
      <c r="A168" s="13"/>
      <c r="B168" s="191"/>
      <c r="C168" s="13"/>
      <c r="D168" s="185" t="s">
        <v>138</v>
      </c>
      <c r="E168" s="192" t="s">
        <v>1</v>
      </c>
      <c r="F168" s="193" t="s">
        <v>188</v>
      </c>
      <c r="G168" s="13"/>
      <c r="H168" s="194">
        <v>12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138</v>
      </c>
      <c r="AU168" s="192" t="s">
        <v>85</v>
      </c>
      <c r="AV168" s="13" t="s">
        <v>85</v>
      </c>
      <c r="AW168" s="13" t="s">
        <v>31</v>
      </c>
      <c r="AX168" s="13" t="s">
        <v>75</v>
      </c>
      <c r="AY168" s="192" t="s">
        <v>126</v>
      </c>
    </row>
    <row r="169" s="13" customFormat="1">
      <c r="A169" s="13"/>
      <c r="B169" s="191"/>
      <c r="C169" s="13"/>
      <c r="D169" s="185" t="s">
        <v>138</v>
      </c>
      <c r="E169" s="192" t="s">
        <v>1</v>
      </c>
      <c r="F169" s="193" t="s">
        <v>189</v>
      </c>
      <c r="G169" s="13"/>
      <c r="H169" s="194">
        <v>12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138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3" customFormat="1">
      <c r="A170" s="13"/>
      <c r="B170" s="191"/>
      <c r="C170" s="13"/>
      <c r="D170" s="185" t="s">
        <v>138</v>
      </c>
      <c r="E170" s="192" t="s">
        <v>1</v>
      </c>
      <c r="F170" s="193" t="s">
        <v>190</v>
      </c>
      <c r="G170" s="13"/>
      <c r="H170" s="194">
        <v>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138</v>
      </c>
      <c r="AU170" s="192" t="s">
        <v>85</v>
      </c>
      <c r="AV170" s="13" t="s">
        <v>85</v>
      </c>
      <c r="AW170" s="13" t="s">
        <v>31</v>
      </c>
      <c r="AX170" s="13" t="s">
        <v>75</v>
      </c>
      <c r="AY170" s="192" t="s">
        <v>126</v>
      </c>
    </row>
    <row r="171" s="13" customFormat="1">
      <c r="A171" s="13"/>
      <c r="B171" s="191"/>
      <c r="C171" s="13"/>
      <c r="D171" s="185" t="s">
        <v>138</v>
      </c>
      <c r="E171" s="192" t="s">
        <v>1</v>
      </c>
      <c r="F171" s="193" t="s">
        <v>191</v>
      </c>
      <c r="G171" s="13"/>
      <c r="H171" s="194">
        <v>18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138</v>
      </c>
      <c r="AU171" s="192" t="s">
        <v>85</v>
      </c>
      <c r="AV171" s="13" t="s">
        <v>85</v>
      </c>
      <c r="AW171" s="13" t="s">
        <v>31</v>
      </c>
      <c r="AX171" s="13" t="s">
        <v>75</v>
      </c>
      <c r="AY171" s="192" t="s">
        <v>126</v>
      </c>
    </row>
    <row r="172" s="13" customFormat="1">
      <c r="A172" s="13"/>
      <c r="B172" s="191"/>
      <c r="C172" s="13"/>
      <c r="D172" s="185" t="s">
        <v>138</v>
      </c>
      <c r="E172" s="192" t="s">
        <v>1</v>
      </c>
      <c r="F172" s="193" t="s">
        <v>192</v>
      </c>
      <c r="G172" s="13"/>
      <c r="H172" s="194">
        <v>10.5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138</v>
      </c>
      <c r="AU172" s="192" t="s">
        <v>85</v>
      </c>
      <c r="AV172" s="13" t="s">
        <v>85</v>
      </c>
      <c r="AW172" s="13" t="s">
        <v>31</v>
      </c>
      <c r="AX172" s="13" t="s">
        <v>75</v>
      </c>
      <c r="AY172" s="192" t="s">
        <v>126</v>
      </c>
    </row>
    <row r="173" s="13" customFormat="1">
      <c r="A173" s="13"/>
      <c r="B173" s="191"/>
      <c r="C173" s="13"/>
      <c r="D173" s="185" t="s">
        <v>138</v>
      </c>
      <c r="E173" s="192" t="s">
        <v>1</v>
      </c>
      <c r="F173" s="193" t="s">
        <v>193</v>
      </c>
      <c r="G173" s="13"/>
      <c r="H173" s="194">
        <v>13.5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138</v>
      </c>
      <c r="AU173" s="192" t="s">
        <v>85</v>
      </c>
      <c r="AV173" s="13" t="s">
        <v>85</v>
      </c>
      <c r="AW173" s="13" t="s">
        <v>31</v>
      </c>
      <c r="AX173" s="13" t="s">
        <v>75</v>
      </c>
      <c r="AY173" s="192" t="s">
        <v>126</v>
      </c>
    </row>
    <row r="174" s="13" customFormat="1">
      <c r="A174" s="13"/>
      <c r="B174" s="191"/>
      <c r="C174" s="13"/>
      <c r="D174" s="185" t="s">
        <v>138</v>
      </c>
      <c r="E174" s="192" t="s">
        <v>1</v>
      </c>
      <c r="F174" s="193" t="s">
        <v>194</v>
      </c>
      <c r="G174" s="13"/>
      <c r="H174" s="194">
        <v>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138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13" customFormat="1">
      <c r="A175" s="13"/>
      <c r="B175" s="191"/>
      <c r="C175" s="13"/>
      <c r="D175" s="185" t="s">
        <v>138</v>
      </c>
      <c r="E175" s="192" t="s">
        <v>1</v>
      </c>
      <c r="F175" s="193" t="s">
        <v>195</v>
      </c>
      <c r="G175" s="13"/>
      <c r="H175" s="194">
        <v>10.5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138</v>
      </c>
      <c r="AU175" s="192" t="s">
        <v>85</v>
      </c>
      <c r="AV175" s="13" t="s">
        <v>85</v>
      </c>
      <c r="AW175" s="13" t="s">
        <v>31</v>
      </c>
      <c r="AX175" s="13" t="s">
        <v>75</v>
      </c>
      <c r="AY175" s="192" t="s">
        <v>126</v>
      </c>
    </row>
    <row r="176" s="2" customFormat="1" ht="21.75" customHeight="1">
      <c r="A176" s="36"/>
      <c r="B176" s="170"/>
      <c r="C176" s="171" t="s">
        <v>196</v>
      </c>
      <c r="D176" s="171" t="s">
        <v>128</v>
      </c>
      <c r="E176" s="172" t="s">
        <v>197</v>
      </c>
      <c r="F176" s="173" t="s">
        <v>171</v>
      </c>
      <c r="G176" s="174" t="s">
        <v>142</v>
      </c>
      <c r="H176" s="175">
        <v>3908.6100000000001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40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132</v>
      </c>
      <c r="AT176" s="183" t="s">
        <v>128</v>
      </c>
      <c r="AU176" s="183" t="s">
        <v>85</v>
      </c>
      <c r="AY176" s="17" t="s">
        <v>126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83</v>
      </c>
      <c r="BK176" s="184">
        <f>ROUND(I176*H176,2)</f>
        <v>0</v>
      </c>
      <c r="BL176" s="17" t="s">
        <v>132</v>
      </c>
      <c r="BM176" s="183" t="s">
        <v>198</v>
      </c>
    </row>
    <row r="177" s="2" customFormat="1">
      <c r="A177" s="36"/>
      <c r="B177" s="37"/>
      <c r="C177" s="36"/>
      <c r="D177" s="185" t="s">
        <v>134</v>
      </c>
      <c r="E177" s="36"/>
      <c r="F177" s="186" t="s">
        <v>199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134</v>
      </c>
      <c r="AU177" s="17" t="s">
        <v>85</v>
      </c>
    </row>
    <row r="178" s="2" customFormat="1">
      <c r="A178" s="36"/>
      <c r="B178" s="37"/>
      <c r="C178" s="36"/>
      <c r="D178" s="185" t="s">
        <v>136</v>
      </c>
      <c r="E178" s="36"/>
      <c r="F178" s="190" t="s">
        <v>174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136</v>
      </c>
      <c r="AU178" s="17" t="s">
        <v>85</v>
      </c>
    </row>
    <row r="179" s="13" customFormat="1">
      <c r="A179" s="13"/>
      <c r="B179" s="191"/>
      <c r="C179" s="13"/>
      <c r="D179" s="185" t="s">
        <v>138</v>
      </c>
      <c r="E179" s="192" t="s">
        <v>1</v>
      </c>
      <c r="F179" s="193" t="s">
        <v>200</v>
      </c>
      <c r="G179" s="13"/>
      <c r="H179" s="194">
        <v>251.16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138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13" customFormat="1">
      <c r="A180" s="13"/>
      <c r="B180" s="191"/>
      <c r="C180" s="13"/>
      <c r="D180" s="185" t="s">
        <v>138</v>
      </c>
      <c r="E180" s="192" t="s">
        <v>1</v>
      </c>
      <c r="F180" s="193" t="s">
        <v>201</v>
      </c>
      <c r="G180" s="13"/>
      <c r="H180" s="194">
        <v>127.75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138</v>
      </c>
      <c r="AU180" s="192" t="s">
        <v>85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138</v>
      </c>
      <c r="E181" s="192" t="s">
        <v>1</v>
      </c>
      <c r="F181" s="193" t="s">
        <v>202</v>
      </c>
      <c r="G181" s="13"/>
      <c r="H181" s="194">
        <v>3291.8400000000001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138</v>
      </c>
      <c r="AU181" s="192" t="s">
        <v>85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13" customFormat="1">
      <c r="A182" s="13"/>
      <c r="B182" s="191"/>
      <c r="C182" s="13"/>
      <c r="D182" s="185" t="s">
        <v>138</v>
      </c>
      <c r="E182" s="192" t="s">
        <v>1</v>
      </c>
      <c r="F182" s="193" t="s">
        <v>203</v>
      </c>
      <c r="G182" s="13"/>
      <c r="H182" s="194">
        <v>136.71000000000001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138</v>
      </c>
      <c r="AU182" s="192" t="s">
        <v>85</v>
      </c>
      <c r="AV182" s="13" t="s">
        <v>85</v>
      </c>
      <c r="AW182" s="13" t="s">
        <v>31</v>
      </c>
      <c r="AX182" s="13" t="s">
        <v>75</v>
      </c>
      <c r="AY182" s="192" t="s">
        <v>126</v>
      </c>
    </row>
    <row r="183" s="13" customFormat="1">
      <c r="A183" s="13"/>
      <c r="B183" s="191"/>
      <c r="C183" s="13"/>
      <c r="D183" s="185" t="s">
        <v>138</v>
      </c>
      <c r="E183" s="192" t="s">
        <v>1</v>
      </c>
      <c r="F183" s="193" t="s">
        <v>204</v>
      </c>
      <c r="G183" s="13"/>
      <c r="H183" s="194">
        <v>101.15000000000001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138</v>
      </c>
      <c r="AU183" s="192" t="s">
        <v>85</v>
      </c>
      <c r="AV183" s="13" t="s">
        <v>85</v>
      </c>
      <c r="AW183" s="13" t="s">
        <v>31</v>
      </c>
      <c r="AX183" s="13" t="s">
        <v>75</v>
      </c>
      <c r="AY183" s="192" t="s">
        <v>126</v>
      </c>
    </row>
    <row r="184" s="2" customFormat="1" ht="16.5" customHeight="1">
      <c r="A184" s="36"/>
      <c r="B184" s="170"/>
      <c r="C184" s="171" t="s">
        <v>205</v>
      </c>
      <c r="D184" s="171" t="s">
        <v>128</v>
      </c>
      <c r="E184" s="172" t="s">
        <v>206</v>
      </c>
      <c r="F184" s="173" t="s">
        <v>207</v>
      </c>
      <c r="G184" s="174" t="s">
        <v>208</v>
      </c>
      <c r="H184" s="175">
        <v>2933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40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132</v>
      </c>
      <c r="AT184" s="183" t="s">
        <v>128</v>
      </c>
      <c r="AU184" s="183" t="s">
        <v>85</v>
      </c>
      <c r="AY184" s="17" t="s">
        <v>126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83</v>
      </c>
      <c r="BK184" s="184">
        <f>ROUND(I184*H184,2)</f>
        <v>0</v>
      </c>
      <c r="BL184" s="17" t="s">
        <v>132</v>
      </c>
      <c r="BM184" s="183" t="s">
        <v>209</v>
      </c>
    </row>
    <row r="185" s="2" customFormat="1">
      <c r="A185" s="36"/>
      <c r="B185" s="37"/>
      <c r="C185" s="36"/>
      <c r="D185" s="185" t="s">
        <v>134</v>
      </c>
      <c r="E185" s="36"/>
      <c r="F185" s="186" t="s">
        <v>207</v>
      </c>
      <c r="G185" s="36"/>
      <c r="H185" s="36"/>
      <c r="I185" s="187"/>
      <c r="J185" s="36"/>
      <c r="K185" s="36"/>
      <c r="L185" s="37"/>
      <c r="M185" s="188"/>
      <c r="N185" s="189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134</v>
      </c>
      <c r="AU185" s="17" t="s">
        <v>85</v>
      </c>
    </row>
    <row r="186" s="2" customFormat="1">
      <c r="A186" s="36"/>
      <c r="B186" s="37"/>
      <c r="C186" s="36"/>
      <c r="D186" s="185" t="s">
        <v>136</v>
      </c>
      <c r="E186" s="36"/>
      <c r="F186" s="190" t="s">
        <v>210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136</v>
      </c>
      <c r="AU186" s="17" t="s">
        <v>85</v>
      </c>
    </row>
    <row r="187" s="13" customFormat="1">
      <c r="A187" s="13"/>
      <c r="B187" s="191"/>
      <c r="C187" s="13"/>
      <c r="D187" s="185" t="s">
        <v>138</v>
      </c>
      <c r="E187" s="192" t="s">
        <v>1</v>
      </c>
      <c r="F187" s="193" t="s">
        <v>211</v>
      </c>
      <c r="G187" s="13"/>
      <c r="H187" s="194">
        <v>2933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138</v>
      </c>
      <c r="AU187" s="192" t="s">
        <v>85</v>
      </c>
      <c r="AV187" s="13" t="s">
        <v>85</v>
      </c>
      <c r="AW187" s="13" t="s">
        <v>31</v>
      </c>
      <c r="AX187" s="13" t="s">
        <v>83</v>
      </c>
      <c r="AY187" s="192" t="s">
        <v>126</v>
      </c>
    </row>
    <row r="188" s="2" customFormat="1" ht="16.5" customHeight="1">
      <c r="A188" s="36"/>
      <c r="B188" s="170"/>
      <c r="C188" s="171" t="s">
        <v>212</v>
      </c>
      <c r="D188" s="171" t="s">
        <v>128</v>
      </c>
      <c r="E188" s="172" t="s">
        <v>213</v>
      </c>
      <c r="F188" s="173" t="s">
        <v>214</v>
      </c>
      <c r="G188" s="174" t="s">
        <v>159</v>
      </c>
      <c r="H188" s="175">
        <v>3989</v>
      </c>
      <c r="I188" s="176"/>
      <c r="J188" s="177">
        <f>ROUND(I188*H188,2)</f>
        <v>0</v>
      </c>
      <c r="K188" s="178"/>
      <c r="L188" s="37"/>
      <c r="M188" s="179" t="s">
        <v>1</v>
      </c>
      <c r="N188" s="180" t="s">
        <v>40</v>
      </c>
      <c r="O188" s="75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3" t="s">
        <v>132</v>
      </c>
      <c r="AT188" s="183" t="s">
        <v>128</v>
      </c>
      <c r="AU188" s="183" t="s">
        <v>85</v>
      </c>
      <c r="AY188" s="17" t="s">
        <v>126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7" t="s">
        <v>83</v>
      </c>
      <c r="BK188" s="184">
        <f>ROUND(I188*H188,2)</f>
        <v>0</v>
      </c>
      <c r="BL188" s="17" t="s">
        <v>132</v>
      </c>
      <c r="BM188" s="183" t="s">
        <v>215</v>
      </c>
    </row>
    <row r="189" s="2" customFormat="1">
      <c r="A189" s="36"/>
      <c r="B189" s="37"/>
      <c r="C189" s="36"/>
      <c r="D189" s="185" t="s">
        <v>134</v>
      </c>
      <c r="E189" s="36"/>
      <c r="F189" s="186" t="s">
        <v>214</v>
      </c>
      <c r="G189" s="36"/>
      <c r="H189" s="36"/>
      <c r="I189" s="187"/>
      <c r="J189" s="36"/>
      <c r="K189" s="36"/>
      <c r="L189" s="37"/>
      <c r="M189" s="188"/>
      <c r="N189" s="189"/>
      <c r="O189" s="75"/>
      <c r="P189" s="75"/>
      <c r="Q189" s="75"/>
      <c r="R189" s="75"/>
      <c r="S189" s="75"/>
      <c r="T189" s="7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134</v>
      </c>
      <c r="AU189" s="17" t="s">
        <v>85</v>
      </c>
    </row>
    <row r="190" s="2" customFormat="1">
      <c r="A190" s="36"/>
      <c r="B190" s="37"/>
      <c r="C190" s="36"/>
      <c r="D190" s="185" t="s">
        <v>136</v>
      </c>
      <c r="E190" s="36"/>
      <c r="F190" s="190" t="s">
        <v>210</v>
      </c>
      <c r="G190" s="36"/>
      <c r="H190" s="36"/>
      <c r="I190" s="187"/>
      <c r="J190" s="36"/>
      <c r="K190" s="36"/>
      <c r="L190" s="37"/>
      <c r="M190" s="188"/>
      <c r="N190" s="189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136</v>
      </c>
      <c r="AU190" s="17" t="s">
        <v>85</v>
      </c>
    </row>
    <row r="191" s="13" customFormat="1">
      <c r="A191" s="13"/>
      <c r="B191" s="191"/>
      <c r="C191" s="13"/>
      <c r="D191" s="185" t="s">
        <v>138</v>
      </c>
      <c r="E191" s="192" t="s">
        <v>1</v>
      </c>
      <c r="F191" s="193" t="s">
        <v>216</v>
      </c>
      <c r="G191" s="13"/>
      <c r="H191" s="194">
        <v>3989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138</v>
      </c>
      <c r="AU191" s="192" t="s">
        <v>85</v>
      </c>
      <c r="AV191" s="13" t="s">
        <v>85</v>
      </c>
      <c r="AW191" s="13" t="s">
        <v>31</v>
      </c>
      <c r="AX191" s="13" t="s">
        <v>83</v>
      </c>
      <c r="AY191" s="192" t="s">
        <v>126</v>
      </c>
    </row>
    <row r="192" s="2" customFormat="1" ht="16.5" customHeight="1">
      <c r="A192" s="36"/>
      <c r="B192" s="170"/>
      <c r="C192" s="171" t="s">
        <v>217</v>
      </c>
      <c r="D192" s="171" t="s">
        <v>128</v>
      </c>
      <c r="E192" s="172" t="s">
        <v>218</v>
      </c>
      <c r="F192" s="173" t="s">
        <v>219</v>
      </c>
      <c r="G192" s="174" t="s">
        <v>159</v>
      </c>
      <c r="H192" s="175">
        <v>165</v>
      </c>
      <c r="I192" s="176"/>
      <c r="J192" s="177">
        <f>ROUND(I192*H192,2)</f>
        <v>0</v>
      </c>
      <c r="K192" s="178"/>
      <c r="L192" s="37"/>
      <c r="M192" s="179" t="s">
        <v>1</v>
      </c>
      <c r="N192" s="180" t="s">
        <v>40</v>
      </c>
      <c r="O192" s="75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3" t="s">
        <v>132</v>
      </c>
      <c r="AT192" s="183" t="s">
        <v>128</v>
      </c>
      <c r="AU192" s="183" t="s">
        <v>85</v>
      </c>
      <c r="AY192" s="17" t="s">
        <v>126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83</v>
      </c>
      <c r="BK192" s="184">
        <f>ROUND(I192*H192,2)</f>
        <v>0</v>
      </c>
      <c r="BL192" s="17" t="s">
        <v>132</v>
      </c>
      <c r="BM192" s="183" t="s">
        <v>220</v>
      </c>
    </row>
    <row r="193" s="2" customFormat="1">
      <c r="A193" s="36"/>
      <c r="B193" s="37"/>
      <c r="C193" s="36"/>
      <c r="D193" s="185" t="s">
        <v>134</v>
      </c>
      <c r="E193" s="36"/>
      <c r="F193" s="186" t="s">
        <v>221</v>
      </c>
      <c r="G193" s="36"/>
      <c r="H193" s="36"/>
      <c r="I193" s="187"/>
      <c r="J193" s="36"/>
      <c r="K193" s="36"/>
      <c r="L193" s="37"/>
      <c r="M193" s="188"/>
      <c r="N193" s="189"/>
      <c r="O193" s="75"/>
      <c r="P193" s="75"/>
      <c r="Q193" s="75"/>
      <c r="R193" s="75"/>
      <c r="S193" s="75"/>
      <c r="T193" s="7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7" t="s">
        <v>134</v>
      </c>
      <c r="AU193" s="17" t="s">
        <v>85</v>
      </c>
    </row>
    <row r="194" s="2" customFormat="1">
      <c r="A194" s="36"/>
      <c r="B194" s="37"/>
      <c r="C194" s="36"/>
      <c r="D194" s="185" t="s">
        <v>136</v>
      </c>
      <c r="E194" s="36"/>
      <c r="F194" s="190" t="s">
        <v>210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136</v>
      </c>
      <c r="AU194" s="17" t="s">
        <v>85</v>
      </c>
    </row>
    <row r="195" s="13" customFormat="1">
      <c r="A195" s="13"/>
      <c r="B195" s="191"/>
      <c r="C195" s="13"/>
      <c r="D195" s="185" t="s">
        <v>138</v>
      </c>
      <c r="E195" s="192" t="s">
        <v>1</v>
      </c>
      <c r="F195" s="193" t="s">
        <v>222</v>
      </c>
      <c r="G195" s="13"/>
      <c r="H195" s="194">
        <v>165</v>
      </c>
      <c r="I195" s="195"/>
      <c r="J195" s="13"/>
      <c r="K195" s="13"/>
      <c r="L195" s="191"/>
      <c r="M195" s="196"/>
      <c r="N195" s="197"/>
      <c r="O195" s="197"/>
      <c r="P195" s="197"/>
      <c r="Q195" s="197"/>
      <c r="R195" s="197"/>
      <c r="S195" s="197"/>
      <c r="T195" s="19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2" t="s">
        <v>138</v>
      </c>
      <c r="AU195" s="192" t="s">
        <v>85</v>
      </c>
      <c r="AV195" s="13" t="s">
        <v>85</v>
      </c>
      <c r="AW195" s="13" t="s">
        <v>31</v>
      </c>
      <c r="AX195" s="13" t="s">
        <v>83</v>
      </c>
      <c r="AY195" s="192" t="s">
        <v>126</v>
      </c>
    </row>
    <row r="196" s="2" customFormat="1" ht="21.75" customHeight="1">
      <c r="A196" s="36"/>
      <c r="B196" s="170"/>
      <c r="C196" s="171" t="s">
        <v>223</v>
      </c>
      <c r="D196" s="171" t="s">
        <v>128</v>
      </c>
      <c r="E196" s="172" t="s">
        <v>224</v>
      </c>
      <c r="F196" s="173" t="s">
        <v>225</v>
      </c>
      <c r="G196" s="174" t="s">
        <v>142</v>
      </c>
      <c r="H196" s="175">
        <v>1064.4000000000001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40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132</v>
      </c>
      <c r="AT196" s="183" t="s">
        <v>128</v>
      </c>
      <c r="AU196" s="183" t="s">
        <v>85</v>
      </c>
      <c r="AY196" s="17" t="s">
        <v>126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83</v>
      </c>
      <c r="BK196" s="184">
        <f>ROUND(I196*H196,2)</f>
        <v>0</v>
      </c>
      <c r="BL196" s="17" t="s">
        <v>132</v>
      </c>
      <c r="BM196" s="183" t="s">
        <v>226</v>
      </c>
    </row>
    <row r="197" s="2" customFormat="1">
      <c r="A197" s="36"/>
      <c r="B197" s="37"/>
      <c r="C197" s="36"/>
      <c r="D197" s="185" t="s">
        <v>134</v>
      </c>
      <c r="E197" s="36"/>
      <c r="F197" s="186" t="s">
        <v>225</v>
      </c>
      <c r="G197" s="36"/>
      <c r="H197" s="36"/>
      <c r="I197" s="187"/>
      <c r="J197" s="36"/>
      <c r="K197" s="36"/>
      <c r="L197" s="37"/>
      <c r="M197" s="188"/>
      <c r="N197" s="189"/>
      <c r="O197" s="75"/>
      <c r="P197" s="75"/>
      <c r="Q197" s="75"/>
      <c r="R197" s="75"/>
      <c r="S197" s="75"/>
      <c r="T197" s="7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7" t="s">
        <v>134</v>
      </c>
      <c r="AU197" s="17" t="s">
        <v>85</v>
      </c>
    </row>
    <row r="198" s="2" customFormat="1">
      <c r="A198" s="36"/>
      <c r="B198" s="37"/>
      <c r="C198" s="36"/>
      <c r="D198" s="185" t="s">
        <v>136</v>
      </c>
      <c r="E198" s="36"/>
      <c r="F198" s="190" t="s">
        <v>227</v>
      </c>
      <c r="G198" s="36"/>
      <c r="H198" s="36"/>
      <c r="I198" s="187"/>
      <c r="J198" s="36"/>
      <c r="K198" s="36"/>
      <c r="L198" s="37"/>
      <c r="M198" s="188"/>
      <c r="N198" s="189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136</v>
      </c>
      <c r="AU198" s="17" t="s">
        <v>85</v>
      </c>
    </row>
    <row r="199" s="13" customFormat="1">
      <c r="A199" s="13"/>
      <c r="B199" s="191"/>
      <c r="C199" s="13"/>
      <c r="D199" s="185" t="s">
        <v>138</v>
      </c>
      <c r="E199" s="192" t="s">
        <v>1</v>
      </c>
      <c r="F199" s="193" t="s">
        <v>228</v>
      </c>
      <c r="G199" s="13"/>
      <c r="H199" s="194">
        <v>1064.4000000000001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138</v>
      </c>
      <c r="AU199" s="192" t="s">
        <v>85</v>
      </c>
      <c r="AV199" s="13" t="s">
        <v>85</v>
      </c>
      <c r="AW199" s="13" t="s">
        <v>31</v>
      </c>
      <c r="AX199" s="13" t="s">
        <v>75</v>
      </c>
      <c r="AY199" s="192" t="s">
        <v>126</v>
      </c>
    </row>
    <row r="200" s="2" customFormat="1" ht="21.75" customHeight="1">
      <c r="A200" s="36"/>
      <c r="B200" s="170"/>
      <c r="C200" s="171" t="s">
        <v>229</v>
      </c>
      <c r="D200" s="171" t="s">
        <v>128</v>
      </c>
      <c r="E200" s="172" t="s">
        <v>230</v>
      </c>
      <c r="F200" s="173" t="s">
        <v>231</v>
      </c>
      <c r="G200" s="174" t="s">
        <v>142</v>
      </c>
      <c r="H200" s="175">
        <v>804.29999999999995</v>
      </c>
      <c r="I200" s="176"/>
      <c r="J200" s="177">
        <f>ROUND(I200*H200,2)</f>
        <v>0</v>
      </c>
      <c r="K200" s="178"/>
      <c r="L200" s="37"/>
      <c r="M200" s="179" t="s">
        <v>1</v>
      </c>
      <c r="N200" s="180" t="s">
        <v>40</v>
      </c>
      <c r="O200" s="75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132</v>
      </c>
      <c r="AT200" s="183" t="s">
        <v>128</v>
      </c>
      <c r="AU200" s="183" t="s">
        <v>85</v>
      </c>
      <c r="AY200" s="17" t="s">
        <v>126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83</v>
      </c>
      <c r="BK200" s="184">
        <f>ROUND(I200*H200,2)</f>
        <v>0</v>
      </c>
      <c r="BL200" s="17" t="s">
        <v>132</v>
      </c>
      <c r="BM200" s="183" t="s">
        <v>232</v>
      </c>
    </row>
    <row r="201" s="2" customFormat="1">
      <c r="A201" s="36"/>
      <c r="B201" s="37"/>
      <c r="C201" s="36"/>
      <c r="D201" s="185" t="s">
        <v>134</v>
      </c>
      <c r="E201" s="36"/>
      <c r="F201" s="186" t="s">
        <v>231</v>
      </c>
      <c r="G201" s="36"/>
      <c r="H201" s="36"/>
      <c r="I201" s="187"/>
      <c r="J201" s="36"/>
      <c r="K201" s="36"/>
      <c r="L201" s="37"/>
      <c r="M201" s="188"/>
      <c r="N201" s="189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134</v>
      </c>
      <c r="AU201" s="17" t="s">
        <v>85</v>
      </c>
    </row>
    <row r="202" s="2" customFormat="1">
      <c r="A202" s="36"/>
      <c r="B202" s="37"/>
      <c r="C202" s="36"/>
      <c r="D202" s="185" t="s">
        <v>136</v>
      </c>
      <c r="E202" s="36"/>
      <c r="F202" s="190" t="s">
        <v>233</v>
      </c>
      <c r="G202" s="36"/>
      <c r="H202" s="36"/>
      <c r="I202" s="187"/>
      <c r="J202" s="36"/>
      <c r="K202" s="36"/>
      <c r="L202" s="37"/>
      <c r="M202" s="188"/>
      <c r="N202" s="189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136</v>
      </c>
      <c r="AU202" s="17" t="s">
        <v>85</v>
      </c>
    </row>
    <row r="203" s="13" customFormat="1">
      <c r="A203" s="13"/>
      <c r="B203" s="191"/>
      <c r="C203" s="13"/>
      <c r="D203" s="185" t="s">
        <v>138</v>
      </c>
      <c r="E203" s="192" t="s">
        <v>1</v>
      </c>
      <c r="F203" s="193" t="s">
        <v>234</v>
      </c>
      <c r="G203" s="13"/>
      <c r="H203" s="194">
        <v>750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138</v>
      </c>
      <c r="AU203" s="192" t="s">
        <v>85</v>
      </c>
      <c r="AV203" s="13" t="s">
        <v>85</v>
      </c>
      <c r="AW203" s="13" t="s">
        <v>31</v>
      </c>
      <c r="AX203" s="13" t="s">
        <v>75</v>
      </c>
      <c r="AY203" s="192" t="s">
        <v>126</v>
      </c>
    </row>
    <row r="204" s="13" customFormat="1">
      <c r="A204" s="13"/>
      <c r="B204" s="191"/>
      <c r="C204" s="13"/>
      <c r="D204" s="185" t="s">
        <v>138</v>
      </c>
      <c r="E204" s="192" t="s">
        <v>1</v>
      </c>
      <c r="F204" s="193" t="s">
        <v>235</v>
      </c>
      <c r="G204" s="13"/>
      <c r="H204" s="194">
        <v>3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138</v>
      </c>
      <c r="AU204" s="192" t="s">
        <v>85</v>
      </c>
      <c r="AV204" s="13" t="s">
        <v>85</v>
      </c>
      <c r="AW204" s="13" t="s">
        <v>31</v>
      </c>
      <c r="AX204" s="13" t="s">
        <v>75</v>
      </c>
      <c r="AY204" s="192" t="s">
        <v>126</v>
      </c>
    </row>
    <row r="205" s="13" customFormat="1">
      <c r="A205" s="13"/>
      <c r="B205" s="191"/>
      <c r="C205" s="13"/>
      <c r="D205" s="185" t="s">
        <v>138</v>
      </c>
      <c r="E205" s="192" t="s">
        <v>1</v>
      </c>
      <c r="F205" s="193" t="s">
        <v>236</v>
      </c>
      <c r="G205" s="13"/>
      <c r="H205" s="194">
        <v>6.9000000000000004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138</v>
      </c>
      <c r="AU205" s="192" t="s">
        <v>85</v>
      </c>
      <c r="AV205" s="13" t="s">
        <v>85</v>
      </c>
      <c r="AW205" s="13" t="s">
        <v>31</v>
      </c>
      <c r="AX205" s="13" t="s">
        <v>75</v>
      </c>
      <c r="AY205" s="192" t="s">
        <v>126</v>
      </c>
    </row>
    <row r="206" s="13" customFormat="1">
      <c r="A206" s="13"/>
      <c r="B206" s="191"/>
      <c r="C206" s="13"/>
      <c r="D206" s="185" t="s">
        <v>138</v>
      </c>
      <c r="E206" s="192" t="s">
        <v>1</v>
      </c>
      <c r="F206" s="193" t="s">
        <v>237</v>
      </c>
      <c r="G206" s="13"/>
      <c r="H206" s="194">
        <v>3.6000000000000001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138</v>
      </c>
      <c r="AU206" s="192" t="s">
        <v>85</v>
      </c>
      <c r="AV206" s="13" t="s">
        <v>85</v>
      </c>
      <c r="AW206" s="13" t="s">
        <v>31</v>
      </c>
      <c r="AX206" s="13" t="s">
        <v>75</v>
      </c>
      <c r="AY206" s="192" t="s">
        <v>126</v>
      </c>
    </row>
    <row r="207" s="13" customFormat="1">
      <c r="A207" s="13"/>
      <c r="B207" s="191"/>
      <c r="C207" s="13"/>
      <c r="D207" s="185" t="s">
        <v>138</v>
      </c>
      <c r="E207" s="192" t="s">
        <v>1</v>
      </c>
      <c r="F207" s="193" t="s">
        <v>238</v>
      </c>
      <c r="G207" s="13"/>
      <c r="H207" s="194">
        <v>2.3999999999999999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138</v>
      </c>
      <c r="AU207" s="192" t="s">
        <v>85</v>
      </c>
      <c r="AV207" s="13" t="s">
        <v>85</v>
      </c>
      <c r="AW207" s="13" t="s">
        <v>31</v>
      </c>
      <c r="AX207" s="13" t="s">
        <v>75</v>
      </c>
      <c r="AY207" s="192" t="s">
        <v>126</v>
      </c>
    </row>
    <row r="208" s="13" customFormat="1">
      <c r="A208" s="13"/>
      <c r="B208" s="191"/>
      <c r="C208" s="13"/>
      <c r="D208" s="185" t="s">
        <v>138</v>
      </c>
      <c r="E208" s="192" t="s">
        <v>1</v>
      </c>
      <c r="F208" s="193" t="s">
        <v>239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138</v>
      </c>
      <c r="AU208" s="192" t="s">
        <v>85</v>
      </c>
      <c r="AV208" s="13" t="s">
        <v>85</v>
      </c>
      <c r="AW208" s="13" t="s">
        <v>31</v>
      </c>
      <c r="AX208" s="13" t="s">
        <v>75</v>
      </c>
      <c r="AY208" s="192" t="s">
        <v>126</v>
      </c>
    </row>
    <row r="209" s="13" customFormat="1">
      <c r="A209" s="13"/>
      <c r="B209" s="191"/>
      <c r="C209" s="13"/>
      <c r="D209" s="185" t="s">
        <v>138</v>
      </c>
      <c r="E209" s="192" t="s">
        <v>1</v>
      </c>
      <c r="F209" s="193" t="s">
        <v>240</v>
      </c>
      <c r="G209" s="13"/>
      <c r="H209" s="194">
        <v>4.0499999999999998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138</v>
      </c>
      <c r="AU209" s="192" t="s">
        <v>85</v>
      </c>
      <c r="AV209" s="13" t="s">
        <v>85</v>
      </c>
      <c r="AW209" s="13" t="s">
        <v>31</v>
      </c>
      <c r="AX209" s="13" t="s">
        <v>75</v>
      </c>
      <c r="AY209" s="192" t="s">
        <v>126</v>
      </c>
    </row>
    <row r="210" s="13" customFormat="1">
      <c r="A210" s="13"/>
      <c r="B210" s="191"/>
      <c r="C210" s="13"/>
      <c r="D210" s="185" t="s">
        <v>138</v>
      </c>
      <c r="E210" s="192" t="s">
        <v>1</v>
      </c>
      <c r="F210" s="193" t="s">
        <v>241</v>
      </c>
      <c r="G210" s="13"/>
      <c r="H210" s="194">
        <v>3.6000000000000001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138</v>
      </c>
      <c r="AU210" s="192" t="s">
        <v>85</v>
      </c>
      <c r="AV210" s="13" t="s">
        <v>85</v>
      </c>
      <c r="AW210" s="13" t="s">
        <v>31</v>
      </c>
      <c r="AX210" s="13" t="s">
        <v>75</v>
      </c>
      <c r="AY210" s="192" t="s">
        <v>126</v>
      </c>
    </row>
    <row r="211" s="13" customFormat="1">
      <c r="A211" s="13"/>
      <c r="B211" s="191"/>
      <c r="C211" s="13"/>
      <c r="D211" s="185" t="s">
        <v>138</v>
      </c>
      <c r="E211" s="192" t="s">
        <v>1</v>
      </c>
      <c r="F211" s="193" t="s">
        <v>242</v>
      </c>
      <c r="G211" s="13"/>
      <c r="H211" s="194">
        <v>2.7000000000000002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138</v>
      </c>
      <c r="AU211" s="192" t="s">
        <v>85</v>
      </c>
      <c r="AV211" s="13" t="s">
        <v>85</v>
      </c>
      <c r="AW211" s="13" t="s">
        <v>31</v>
      </c>
      <c r="AX211" s="13" t="s">
        <v>75</v>
      </c>
      <c r="AY211" s="192" t="s">
        <v>126</v>
      </c>
    </row>
    <row r="212" s="13" customFormat="1">
      <c r="A212" s="13"/>
      <c r="B212" s="191"/>
      <c r="C212" s="13"/>
      <c r="D212" s="185" t="s">
        <v>138</v>
      </c>
      <c r="E212" s="192" t="s">
        <v>1</v>
      </c>
      <c r="F212" s="193" t="s">
        <v>243</v>
      </c>
      <c r="G212" s="13"/>
      <c r="H212" s="194">
        <v>2.7000000000000002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138</v>
      </c>
      <c r="AU212" s="192" t="s">
        <v>85</v>
      </c>
      <c r="AV212" s="13" t="s">
        <v>85</v>
      </c>
      <c r="AW212" s="13" t="s">
        <v>31</v>
      </c>
      <c r="AX212" s="13" t="s">
        <v>75</v>
      </c>
      <c r="AY212" s="192" t="s">
        <v>126</v>
      </c>
    </row>
    <row r="213" s="13" customFormat="1">
      <c r="A213" s="13"/>
      <c r="B213" s="191"/>
      <c r="C213" s="13"/>
      <c r="D213" s="185" t="s">
        <v>138</v>
      </c>
      <c r="E213" s="192" t="s">
        <v>1</v>
      </c>
      <c r="F213" s="193" t="s">
        <v>244</v>
      </c>
      <c r="G213" s="13"/>
      <c r="H213" s="194">
        <v>2.7000000000000002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138</v>
      </c>
      <c r="AU213" s="192" t="s">
        <v>85</v>
      </c>
      <c r="AV213" s="13" t="s">
        <v>85</v>
      </c>
      <c r="AW213" s="13" t="s">
        <v>31</v>
      </c>
      <c r="AX213" s="13" t="s">
        <v>75</v>
      </c>
      <c r="AY213" s="192" t="s">
        <v>126</v>
      </c>
    </row>
    <row r="214" s="13" customFormat="1">
      <c r="A214" s="13"/>
      <c r="B214" s="191"/>
      <c r="C214" s="13"/>
      <c r="D214" s="185" t="s">
        <v>138</v>
      </c>
      <c r="E214" s="192" t="s">
        <v>1</v>
      </c>
      <c r="F214" s="193" t="s">
        <v>245</v>
      </c>
      <c r="G214" s="13"/>
      <c r="H214" s="194">
        <v>2.7000000000000002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138</v>
      </c>
      <c r="AU214" s="192" t="s">
        <v>85</v>
      </c>
      <c r="AV214" s="13" t="s">
        <v>85</v>
      </c>
      <c r="AW214" s="13" t="s">
        <v>31</v>
      </c>
      <c r="AX214" s="13" t="s">
        <v>75</v>
      </c>
      <c r="AY214" s="192" t="s">
        <v>126</v>
      </c>
    </row>
    <row r="215" s="13" customFormat="1">
      <c r="A215" s="13"/>
      <c r="B215" s="191"/>
      <c r="C215" s="13"/>
      <c r="D215" s="185" t="s">
        <v>138</v>
      </c>
      <c r="E215" s="192" t="s">
        <v>1</v>
      </c>
      <c r="F215" s="193" t="s">
        <v>246</v>
      </c>
      <c r="G215" s="13"/>
      <c r="H215" s="194">
        <v>2.1000000000000001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138</v>
      </c>
      <c r="AU215" s="192" t="s">
        <v>85</v>
      </c>
      <c r="AV215" s="13" t="s">
        <v>85</v>
      </c>
      <c r="AW215" s="13" t="s">
        <v>31</v>
      </c>
      <c r="AX215" s="13" t="s">
        <v>75</v>
      </c>
      <c r="AY215" s="192" t="s">
        <v>126</v>
      </c>
    </row>
    <row r="216" s="13" customFormat="1">
      <c r="A216" s="13"/>
      <c r="B216" s="191"/>
      <c r="C216" s="13"/>
      <c r="D216" s="185" t="s">
        <v>138</v>
      </c>
      <c r="E216" s="192" t="s">
        <v>1</v>
      </c>
      <c r="F216" s="193" t="s">
        <v>247</v>
      </c>
      <c r="G216" s="13"/>
      <c r="H216" s="194">
        <v>3.8999999999999999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138</v>
      </c>
      <c r="AU216" s="192" t="s">
        <v>85</v>
      </c>
      <c r="AV216" s="13" t="s">
        <v>85</v>
      </c>
      <c r="AW216" s="13" t="s">
        <v>31</v>
      </c>
      <c r="AX216" s="13" t="s">
        <v>75</v>
      </c>
      <c r="AY216" s="192" t="s">
        <v>126</v>
      </c>
    </row>
    <row r="217" s="13" customFormat="1">
      <c r="A217" s="13"/>
      <c r="B217" s="191"/>
      <c r="C217" s="13"/>
      <c r="D217" s="185" t="s">
        <v>138</v>
      </c>
      <c r="E217" s="192" t="s">
        <v>1</v>
      </c>
      <c r="F217" s="193" t="s">
        <v>248</v>
      </c>
      <c r="G217" s="13"/>
      <c r="H217" s="194">
        <v>2.3999999999999999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138</v>
      </c>
      <c r="AU217" s="192" t="s">
        <v>85</v>
      </c>
      <c r="AV217" s="13" t="s">
        <v>85</v>
      </c>
      <c r="AW217" s="13" t="s">
        <v>31</v>
      </c>
      <c r="AX217" s="13" t="s">
        <v>75</v>
      </c>
      <c r="AY217" s="192" t="s">
        <v>126</v>
      </c>
    </row>
    <row r="218" s="13" customFormat="1">
      <c r="A218" s="13"/>
      <c r="B218" s="191"/>
      <c r="C218" s="13"/>
      <c r="D218" s="185" t="s">
        <v>138</v>
      </c>
      <c r="E218" s="192" t="s">
        <v>1</v>
      </c>
      <c r="F218" s="193" t="s">
        <v>249</v>
      </c>
      <c r="G218" s="13"/>
      <c r="H218" s="194">
        <v>3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138</v>
      </c>
      <c r="AU218" s="192" t="s">
        <v>85</v>
      </c>
      <c r="AV218" s="13" t="s">
        <v>85</v>
      </c>
      <c r="AW218" s="13" t="s">
        <v>31</v>
      </c>
      <c r="AX218" s="13" t="s">
        <v>75</v>
      </c>
      <c r="AY218" s="192" t="s">
        <v>126</v>
      </c>
    </row>
    <row r="219" s="13" customFormat="1">
      <c r="A219" s="13"/>
      <c r="B219" s="191"/>
      <c r="C219" s="13"/>
      <c r="D219" s="185" t="s">
        <v>138</v>
      </c>
      <c r="E219" s="192" t="s">
        <v>1</v>
      </c>
      <c r="F219" s="193" t="s">
        <v>250</v>
      </c>
      <c r="G219" s="13"/>
      <c r="H219" s="194">
        <v>3.1499999999999999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138</v>
      </c>
      <c r="AU219" s="192" t="s">
        <v>85</v>
      </c>
      <c r="AV219" s="13" t="s">
        <v>85</v>
      </c>
      <c r="AW219" s="13" t="s">
        <v>31</v>
      </c>
      <c r="AX219" s="13" t="s">
        <v>75</v>
      </c>
      <c r="AY219" s="192" t="s">
        <v>126</v>
      </c>
    </row>
    <row r="220" s="13" customFormat="1">
      <c r="A220" s="13"/>
      <c r="B220" s="191"/>
      <c r="C220" s="13"/>
      <c r="D220" s="185" t="s">
        <v>138</v>
      </c>
      <c r="E220" s="192" t="s">
        <v>1</v>
      </c>
      <c r="F220" s="193" t="s">
        <v>251</v>
      </c>
      <c r="G220" s="13"/>
      <c r="H220" s="194">
        <v>2.3999999999999999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138</v>
      </c>
      <c r="AU220" s="192" t="s">
        <v>85</v>
      </c>
      <c r="AV220" s="13" t="s">
        <v>85</v>
      </c>
      <c r="AW220" s="13" t="s">
        <v>31</v>
      </c>
      <c r="AX220" s="13" t="s">
        <v>75</v>
      </c>
      <c r="AY220" s="192" t="s">
        <v>126</v>
      </c>
    </row>
    <row r="221" s="2" customFormat="1" ht="21.75" customHeight="1">
      <c r="A221" s="36"/>
      <c r="B221" s="170"/>
      <c r="C221" s="171" t="s">
        <v>252</v>
      </c>
      <c r="D221" s="171" t="s">
        <v>128</v>
      </c>
      <c r="E221" s="172" t="s">
        <v>253</v>
      </c>
      <c r="F221" s="173" t="s">
        <v>254</v>
      </c>
      <c r="G221" s="174" t="s">
        <v>142</v>
      </c>
      <c r="H221" s="175">
        <v>54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40</v>
      </c>
      <c r="O221" s="75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132</v>
      </c>
      <c r="AT221" s="183" t="s">
        <v>128</v>
      </c>
      <c r="AU221" s="183" t="s">
        <v>85</v>
      </c>
      <c r="AY221" s="17" t="s">
        <v>126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83</v>
      </c>
      <c r="BK221" s="184">
        <f>ROUND(I221*H221,2)</f>
        <v>0</v>
      </c>
      <c r="BL221" s="17" t="s">
        <v>132</v>
      </c>
      <c r="BM221" s="183" t="s">
        <v>255</v>
      </c>
    </row>
    <row r="222" s="2" customFormat="1">
      <c r="A222" s="36"/>
      <c r="B222" s="37"/>
      <c r="C222" s="36"/>
      <c r="D222" s="185" t="s">
        <v>134</v>
      </c>
      <c r="E222" s="36"/>
      <c r="F222" s="186" t="s">
        <v>254</v>
      </c>
      <c r="G222" s="36"/>
      <c r="H222" s="36"/>
      <c r="I222" s="187"/>
      <c r="J222" s="36"/>
      <c r="K222" s="36"/>
      <c r="L222" s="37"/>
      <c r="M222" s="188"/>
      <c r="N222" s="189"/>
      <c r="O222" s="75"/>
      <c r="P222" s="75"/>
      <c r="Q222" s="75"/>
      <c r="R222" s="75"/>
      <c r="S222" s="75"/>
      <c r="T222" s="7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7" t="s">
        <v>134</v>
      </c>
      <c r="AU222" s="17" t="s">
        <v>85</v>
      </c>
    </row>
    <row r="223" s="2" customFormat="1">
      <c r="A223" s="36"/>
      <c r="B223" s="37"/>
      <c r="C223" s="36"/>
      <c r="D223" s="185" t="s">
        <v>136</v>
      </c>
      <c r="E223" s="36"/>
      <c r="F223" s="190" t="s">
        <v>256</v>
      </c>
      <c r="G223" s="36"/>
      <c r="H223" s="36"/>
      <c r="I223" s="187"/>
      <c r="J223" s="36"/>
      <c r="K223" s="36"/>
      <c r="L223" s="37"/>
      <c r="M223" s="188"/>
      <c r="N223" s="189"/>
      <c r="O223" s="75"/>
      <c r="P223" s="75"/>
      <c r="Q223" s="75"/>
      <c r="R223" s="75"/>
      <c r="S223" s="75"/>
      <c r="T223" s="7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136</v>
      </c>
      <c r="AU223" s="17" t="s">
        <v>85</v>
      </c>
    </row>
    <row r="224" s="13" customFormat="1">
      <c r="A224" s="13"/>
      <c r="B224" s="191"/>
      <c r="C224" s="13"/>
      <c r="D224" s="185" t="s">
        <v>138</v>
      </c>
      <c r="E224" s="192" t="s">
        <v>1</v>
      </c>
      <c r="F224" s="193" t="s">
        <v>257</v>
      </c>
      <c r="G224" s="13"/>
      <c r="H224" s="194">
        <v>3.2000000000000002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138</v>
      </c>
      <c r="AU224" s="192" t="s">
        <v>85</v>
      </c>
      <c r="AV224" s="13" t="s">
        <v>85</v>
      </c>
      <c r="AW224" s="13" t="s">
        <v>31</v>
      </c>
      <c r="AX224" s="13" t="s">
        <v>75</v>
      </c>
      <c r="AY224" s="192" t="s">
        <v>126</v>
      </c>
    </row>
    <row r="225" s="13" customFormat="1">
      <c r="A225" s="13"/>
      <c r="B225" s="191"/>
      <c r="C225" s="13"/>
      <c r="D225" s="185" t="s">
        <v>138</v>
      </c>
      <c r="E225" s="192" t="s">
        <v>1</v>
      </c>
      <c r="F225" s="193" t="s">
        <v>258</v>
      </c>
      <c r="G225" s="13"/>
      <c r="H225" s="194">
        <v>8.4000000000000004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138</v>
      </c>
      <c r="AU225" s="192" t="s">
        <v>85</v>
      </c>
      <c r="AV225" s="13" t="s">
        <v>85</v>
      </c>
      <c r="AW225" s="13" t="s">
        <v>31</v>
      </c>
      <c r="AX225" s="13" t="s">
        <v>75</v>
      </c>
      <c r="AY225" s="192" t="s">
        <v>126</v>
      </c>
    </row>
    <row r="226" s="13" customFormat="1">
      <c r="A226" s="13"/>
      <c r="B226" s="191"/>
      <c r="C226" s="13"/>
      <c r="D226" s="185" t="s">
        <v>138</v>
      </c>
      <c r="E226" s="192" t="s">
        <v>1</v>
      </c>
      <c r="F226" s="193" t="s">
        <v>259</v>
      </c>
      <c r="G226" s="13"/>
      <c r="H226" s="194">
        <v>4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138</v>
      </c>
      <c r="AU226" s="192" t="s">
        <v>85</v>
      </c>
      <c r="AV226" s="13" t="s">
        <v>85</v>
      </c>
      <c r="AW226" s="13" t="s">
        <v>31</v>
      </c>
      <c r="AX226" s="13" t="s">
        <v>75</v>
      </c>
      <c r="AY226" s="192" t="s">
        <v>126</v>
      </c>
    </row>
    <row r="227" s="13" customFormat="1">
      <c r="A227" s="13"/>
      <c r="B227" s="191"/>
      <c r="C227" s="13"/>
      <c r="D227" s="185" t="s">
        <v>138</v>
      </c>
      <c r="E227" s="192" t="s">
        <v>1</v>
      </c>
      <c r="F227" s="193" t="s">
        <v>260</v>
      </c>
      <c r="G227" s="13"/>
      <c r="H227" s="194">
        <v>2.3999999999999999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138</v>
      </c>
      <c r="AU227" s="192" t="s">
        <v>85</v>
      </c>
      <c r="AV227" s="13" t="s">
        <v>85</v>
      </c>
      <c r="AW227" s="13" t="s">
        <v>31</v>
      </c>
      <c r="AX227" s="13" t="s">
        <v>75</v>
      </c>
      <c r="AY227" s="192" t="s">
        <v>126</v>
      </c>
    </row>
    <row r="228" s="13" customFormat="1">
      <c r="A228" s="13"/>
      <c r="B228" s="191"/>
      <c r="C228" s="13"/>
      <c r="D228" s="185" t="s">
        <v>138</v>
      </c>
      <c r="E228" s="192" t="s">
        <v>1</v>
      </c>
      <c r="F228" s="193" t="s">
        <v>261</v>
      </c>
      <c r="G228" s="13"/>
      <c r="H228" s="194">
        <v>3.2000000000000002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138</v>
      </c>
      <c r="AU228" s="192" t="s">
        <v>85</v>
      </c>
      <c r="AV228" s="13" t="s">
        <v>85</v>
      </c>
      <c r="AW228" s="13" t="s">
        <v>31</v>
      </c>
      <c r="AX228" s="13" t="s">
        <v>75</v>
      </c>
      <c r="AY228" s="192" t="s">
        <v>126</v>
      </c>
    </row>
    <row r="229" s="13" customFormat="1">
      <c r="A229" s="13"/>
      <c r="B229" s="191"/>
      <c r="C229" s="13"/>
      <c r="D229" s="185" t="s">
        <v>138</v>
      </c>
      <c r="E229" s="192" t="s">
        <v>1</v>
      </c>
      <c r="F229" s="193" t="s">
        <v>262</v>
      </c>
      <c r="G229" s="13"/>
      <c r="H229" s="194">
        <v>2.7999999999999998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138</v>
      </c>
      <c r="AU229" s="192" t="s">
        <v>85</v>
      </c>
      <c r="AV229" s="13" t="s">
        <v>85</v>
      </c>
      <c r="AW229" s="13" t="s">
        <v>31</v>
      </c>
      <c r="AX229" s="13" t="s">
        <v>75</v>
      </c>
      <c r="AY229" s="192" t="s">
        <v>126</v>
      </c>
    </row>
    <row r="230" s="13" customFormat="1">
      <c r="A230" s="13"/>
      <c r="B230" s="191"/>
      <c r="C230" s="13"/>
      <c r="D230" s="185" t="s">
        <v>138</v>
      </c>
      <c r="E230" s="192" t="s">
        <v>1</v>
      </c>
      <c r="F230" s="193" t="s">
        <v>263</v>
      </c>
      <c r="G230" s="13"/>
      <c r="H230" s="194">
        <v>2.3999999999999999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138</v>
      </c>
      <c r="AU230" s="192" t="s">
        <v>85</v>
      </c>
      <c r="AV230" s="13" t="s">
        <v>85</v>
      </c>
      <c r="AW230" s="13" t="s">
        <v>31</v>
      </c>
      <c r="AX230" s="13" t="s">
        <v>75</v>
      </c>
      <c r="AY230" s="192" t="s">
        <v>126</v>
      </c>
    </row>
    <row r="231" s="13" customFormat="1">
      <c r="A231" s="13"/>
      <c r="B231" s="191"/>
      <c r="C231" s="13"/>
      <c r="D231" s="185" t="s">
        <v>138</v>
      </c>
      <c r="E231" s="192" t="s">
        <v>1</v>
      </c>
      <c r="F231" s="193" t="s">
        <v>264</v>
      </c>
      <c r="G231" s="13"/>
      <c r="H231" s="194">
        <v>2.7999999999999998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138</v>
      </c>
      <c r="AU231" s="192" t="s">
        <v>85</v>
      </c>
      <c r="AV231" s="13" t="s">
        <v>85</v>
      </c>
      <c r="AW231" s="13" t="s">
        <v>31</v>
      </c>
      <c r="AX231" s="13" t="s">
        <v>75</v>
      </c>
      <c r="AY231" s="192" t="s">
        <v>126</v>
      </c>
    </row>
    <row r="232" s="13" customFormat="1">
      <c r="A232" s="13"/>
      <c r="B232" s="191"/>
      <c r="C232" s="13"/>
      <c r="D232" s="185" t="s">
        <v>138</v>
      </c>
      <c r="E232" s="192" t="s">
        <v>1</v>
      </c>
      <c r="F232" s="193" t="s">
        <v>265</v>
      </c>
      <c r="G232" s="13"/>
      <c r="H232" s="194">
        <v>2.7999999999999998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138</v>
      </c>
      <c r="AU232" s="192" t="s">
        <v>85</v>
      </c>
      <c r="AV232" s="13" t="s">
        <v>85</v>
      </c>
      <c r="AW232" s="13" t="s">
        <v>31</v>
      </c>
      <c r="AX232" s="13" t="s">
        <v>75</v>
      </c>
      <c r="AY232" s="192" t="s">
        <v>126</v>
      </c>
    </row>
    <row r="233" s="13" customFormat="1">
      <c r="A233" s="13"/>
      <c r="B233" s="191"/>
      <c r="C233" s="13"/>
      <c r="D233" s="185" t="s">
        <v>138</v>
      </c>
      <c r="E233" s="192" t="s">
        <v>1</v>
      </c>
      <c r="F233" s="193" t="s">
        <v>266</v>
      </c>
      <c r="G233" s="13"/>
      <c r="H233" s="194">
        <v>2.7999999999999998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138</v>
      </c>
      <c r="AU233" s="192" t="s">
        <v>85</v>
      </c>
      <c r="AV233" s="13" t="s">
        <v>85</v>
      </c>
      <c r="AW233" s="13" t="s">
        <v>31</v>
      </c>
      <c r="AX233" s="13" t="s">
        <v>75</v>
      </c>
      <c r="AY233" s="192" t="s">
        <v>126</v>
      </c>
    </row>
    <row r="234" s="13" customFormat="1">
      <c r="A234" s="13"/>
      <c r="B234" s="191"/>
      <c r="C234" s="13"/>
      <c r="D234" s="185" t="s">
        <v>138</v>
      </c>
      <c r="E234" s="192" t="s">
        <v>1</v>
      </c>
      <c r="F234" s="193" t="s">
        <v>267</v>
      </c>
      <c r="G234" s="13"/>
      <c r="H234" s="194">
        <v>2.7999999999999998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138</v>
      </c>
      <c r="AU234" s="192" t="s">
        <v>85</v>
      </c>
      <c r="AV234" s="13" t="s">
        <v>85</v>
      </c>
      <c r="AW234" s="13" t="s">
        <v>31</v>
      </c>
      <c r="AX234" s="13" t="s">
        <v>75</v>
      </c>
      <c r="AY234" s="192" t="s">
        <v>126</v>
      </c>
    </row>
    <row r="235" s="13" customFormat="1">
      <c r="A235" s="13"/>
      <c r="B235" s="191"/>
      <c r="C235" s="13"/>
      <c r="D235" s="185" t="s">
        <v>138</v>
      </c>
      <c r="E235" s="192" t="s">
        <v>1</v>
      </c>
      <c r="F235" s="193" t="s">
        <v>268</v>
      </c>
      <c r="G235" s="13"/>
      <c r="H235" s="194">
        <v>2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138</v>
      </c>
      <c r="AU235" s="192" t="s">
        <v>85</v>
      </c>
      <c r="AV235" s="13" t="s">
        <v>85</v>
      </c>
      <c r="AW235" s="13" t="s">
        <v>31</v>
      </c>
      <c r="AX235" s="13" t="s">
        <v>75</v>
      </c>
      <c r="AY235" s="192" t="s">
        <v>126</v>
      </c>
    </row>
    <row r="236" s="13" customFormat="1">
      <c r="A236" s="13"/>
      <c r="B236" s="191"/>
      <c r="C236" s="13"/>
      <c r="D236" s="185" t="s">
        <v>138</v>
      </c>
      <c r="E236" s="192" t="s">
        <v>1</v>
      </c>
      <c r="F236" s="193" t="s">
        <v>269</v>
      </c>
      <c r="G236" s="13"/>
      <c r="H236" s="194">
        <v>4.4000000000000004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138</v>
      </c>
      <c r="AU236" s="192" t="s">
        <v>85</v>
      </c>
      <c r="AV236" s="13" t="s">
        <v>85</v>
      </c>
      <c r="AW236" s="13" t="s">
        <v>31</v>
      </c>
      <c r="AX236" s="13" t="s">
        <v>75</v>
      </c>
      <c r="AY236" s="192" t="s">
        <v>126</v>
      </c>
    </row>
    <row r="237" s="13" customFormat="1">
      <c r="A237" s="13"/>
      <c r="B237" s="191"/>
      <c r="C237" s="13"/>
      <c r="D237" s="185" t="s">
        <v>138</v>
      </c>
      <c r="E237" s="192" t="s">
        <v>1</v>
      </c>
      <c r="F237" s="193" t="s">
        <v>270</v>
      </c>
      <c r="G237" s="13"/>
      <c r="H237" s="194">
        <v>2.3999999999999999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138</v>
      </c>
      <c r="AU237" s="192" t="s">
        <v>85</v>
      </c>
      <c r="AV237" s="13" t="s">
        <v>85</v>
      </c>
      <c r="AW237" s="13" t="s">
        <v>31</v>
      </c>
      <c r="AX237" s="13" t="s">
        <v>75</v>
      </c>
      <c r="AY237" s="192" t="s">
        <v>126</v>
      </c>
    </row>
    <row r="238" s="13" customFormat="1">
      <c r="A238" s="13"/>
      <c r="B238" s="191"/>
      <c r="C238" s="13"/>
      <c r="D238" s="185" t="s">
        <v>138</v>
      </c>
      <c r="E238" s="192" t="s">
        <v>1</v>
      </c>
      <c r="F238" s="193" t="s">
        <v>271</v>
      </c>
      <c r="G238" s="13"/>
      <c r="H238" s="194">
        <v>3.2000000000000002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138</v>
      </c>
      <c r="AU238" s="192" t="s">
        <v>85</v>
      </c>
      <c r="AV238" s="13" t="s">
        <v>85</v>
      </c>
      <c r="AW238" s="13" t="s">
        <v>31</v>
      </c>
      <c r="AX238" s="13" t="s">
        <v>75</v>
      </c>
      <c r="AY238" s="192" t="s">
        <v>126</v>
      </c>
    </row>
    <row r="239" s="13" customFormat="1">
      <c r="A239" s="13"/>
      <c r="B239" s="191"/>
      <c r="C239" s="13"/>
      <c r="D239" s="185" t="s">
        <v>138</v>
      </c>
      <c r="E239" s="192" t="s">
        <v>1</v>
      </c>
      <c r="F239" s="193" t="s">
        <v>272</v>
      </c>
      <c r="G239" s="13"/>
      <c r="H239" s="194">
        <v>2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138</v>
      </c>
      <c r="AU239" s="192" t="s">
        <v>85</v>
      </c>
      <c r="AV239" s="13" t="s">
        <v>85</v>
      </c>
      <c r="AW239" s="13" t="s">
        <v>31</v>
      </c>
      <c r="AX239" s="13" t="s">
        <v>75</v>
      </c>
      <c r="AY239" s="192" t="s">
        <v>126</v>
      </c>
    </row>
    <row r="240" s="13" customFormat="1">
      <c r="A240" s="13"/>
      <c r="B240" s="191"/>
      <c r="C240" s="13"/>
      <c r="D240" s="185" t="s">
        <v>138</v>
      </c>
      <c r="E240" s="192" t="s">
        <v>1</v>
      </c>
      <c r="F240" s="193" t="s">
        <v>273</v>
      </c>
      <c r="G240" s="13"/>
      <c r="H240" s="194">
        <v>2.3999999999999999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138</v>
      </c>
      <c r="AU240" s="192" t="s">
        <v>85</v>
      </c>
      <c r="AV240" s="13" t="s">
        <v>85</v>
      </c>
      <c r="AW240" s="13" t="s">
        <v>31</v>
      </c>
      <c r="AX240" s="13" t="s">
        <v>75</v>
      </c>
      <c r="AY240" s="192" t="s">
        <v>126</v>
      </c>
    </row>
    <row r="241" s="2" customFormat="1" ht="16.5" customHeight="1">
      <c r="A241" s="36"/>
      <c r="B241" s="170"/>
      <c r="C241" s="171" t="s">
        <v>274</v>
      </c>
      <c r="D241" s="171" t="s">
        <v>128</v>
      </c>
      <c r="E241" s="172" t="s">
        <v>275</v>
      </c>
      <c r="F241" s="173" t="s">
        <v>276</v>
      </c>
      <c r="G241" s="174" t="s">
        <v>142</v>
      </c>
      <c r="H241" s="175">
        <v>1196.7000000000001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40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132</v>
      </c>
      <c r="AT241" s="183" t="s">
        <v>128</v>
      </c>
      <c r="AU241" s="183" t="s">
        <v>85</v>
      </c>
      <c r="AY241" s="17" t="s">
        <v>126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83</v>
      </c>
      <c r="BK241" s="184">
        <f>ROUND(I241*H241,2)</f>
        <v>0</v>
      </c>
      <c r="BL241" s="17" t="s">
        <v>132</v>
      </c>
      <c r="BM241" s="183" t="s">
        <v>277</v>
      </c>
    </row>
    <row r="242" s="2" customFormat="1">
      <c r="A242" s="36"/>
      <c r="B242" s="37"/>
      <c r="C242" s="36"/>
      <c r="D242" s="185" t="s">
        <v>134</v>
      </c>
      <c r="E242" s="36"/>
      <c r="F242" s="186" t="s">
        <v>276</v>
      </c>
      <c r="G242" s="36"/>
      <c r="H242" s="36"/>
      <c r="I242" s="187"/>
      <c r="J242" s="36"/>
      <c r="K242" s="36"/>
      <c r="L242" s="37"/>
      <c r="M242" s="188"/>
      <c r="N242" s="189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134</v>
      </c>
      <c r="AU242" s="17" t="s">
        <v>85</v>
      </c>
    </row>
    <row r="243" s="2" customFormat="1">
      <c r="A243" s="36"/>
      <c r="B243" s="37"/>
      <c r="C243" s="36"/>
      <c r="D243" s="185" t="s">
        <v>136</v>
      </c>
      <c r="E243" s="36"/>
      <c r="F243" s="190" t="s">
        <v>278</v>
      </c>
      <c r="G243" s="36"/>
      <c r="H243" s="36"/>
      <c r="I243" s="187"/>
      <c r="J243" s="36"/>
      <c r="K243" s="36"/>
      <c r="L243" s="37"/>
      <c r="M243" s="188"/>
      <c r="N243" s="189"/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7" t="s">
        <v>136</v>
      </c>
      <c r="AU243" s="17" t="s">
        <v>85</v>
      </c>
    </row>
    <row r="244" s="13" customFormat="1">
      <c r="A244" s="13"/>
      <c r="B244" s="191"/>
      <c r="C244" s="13"/>
      <c r="D244" s="185" t="s">
        <v>138</v>
      </c>
      <c r="E244" s="192" t="s">
        <v>1</v>
      </c>
      <c r="F244" s="193" t="s">
        <v>279</v>
      </c>
      <c r="G244" s="13"/>
      <c r="H244" s="194">
        <v>1196.7000000000001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138</v>
      </c>
      <c r="AU244" s="192" t="s">
        <v>85</v>
      </c>
      <c r="AV244" s="13" t="s">
        <v>85</v>
      </c>
      <c r="AW244" s="13" t="s">
        <v>31</v>
      </c>
      <c r="AX244" s="13" t="s">
        <v>83</v>
      </c>
      <c r="AY244" s="192" t="s">
        <v>126</v>
      </c>
    </row>
    <row r="245" s="2" customFormat="1" ht="21.75" customHeight="1">
      <c r="A245" s="36"/>
      <c r="B245" s="170"/>
      <c r="C245" s="171" t="s">
        <v>8</v>
      </c>
      <c r="D245" s="171" t="s">
        <v>128</v>
      </c>
      <c r="E245" s="172" t="s">
        <v>280</v>
      </c>
      <c r="F245" s="173" t="s">
        <v>281</v>
      </c>
      <c r="G245" s="174" t="s">
        <v>208</v>
      </c>
      <c r="H245" s="175">
        <v>7978</v>
      </c>
      <c r="I245" s="176"/>
      <c r="J245" s="177">
        <f>ROUND(I245*H245,2)</f>
        <v>0</v>
      </c>
      <c r="K245" s="178"/>
      <c r="L245" s="37"/>
      <c r="M245" s="179" t="s">
        <v>1</v>
      </c>
      <c r="N245" s="180" t="s">
        <v>40</v>
      </c>
      <c r="O245" s="75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3" t="s">
        <v>132</v>
      </c>
      <c r="AT245" s="183" t="s">
        <v>128</v>
      </c>
      <c r="AU245" s="183" t="s">
        <v>85</v>
      </c>
      <c r="AY245" s="17" t="s">
        <v>126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7" t="s">
        <v>83</v>
      </c>
      <c r="BK245" s="184">
        <f>ROUND(I245*H245,2)</f>
        <v>0</v>
      </c>
      <c r="BL245" s="17" t="s">
        <v>132</v>
      </c>
      <c r="BM245" s="183" t="s">
        <v>282</v>
      </c>
    </row>
    <row r="246" s="2" customFormat="1">
      <c r="A246" s="36"/>
      <c r="B246" s="37"/>
      <c r="C246" s="36"/>
      <c r="D246" s="185" t="s">
        <v>134</v>
      </c>
      <c r="E246" s="36"/>
      <c r="F246" s="186" t="s">
        <v>281</v>
      </c>
      <c r="G246" s="36"/>
      <c r="H246" s="36"/>
      <c r="I246" s="187"/>
      <c r="J246" s="36"/>
      <c r="K246" s="36"/>
      <c r="L246" s="37"/>
      <c r="M246" s="188"/>
      <c r="N246" s="189"/>
      <c r="O246" s="75"/>
      <c r="P246" s="75"/>
      <c r="Q246" s="75"/>
      <c r="R246" s="75"/>
      <c r="S246" s="75"/>
      <c r="T246" s="7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7" t="s">
        <v>134</v>
      </c>
      <c r="AU246" s="17" t="s">
        <v>85</v>
      </c>
    </row>
    <row r="247" s="2" customFormat="1">
      <c r="A247" s="36"/>
      <c r="B247" s="37"/>
      <c r="C247" s="36"/>
      <c r="D247" s="185" t="s">
        <v>136</v>
      </c>
      <c r="E247" s="36"/>
      <c r="F247" s="190" t="s">
        <v>283</v>
      </c>
      <c r="G247" s="36"/>
      <c r="H247" s="36"/>
      <c r="I247" s="187"/>
      <c r="J247" s="36"/>
      <c r="K247" s="36"/>
      <c r="L247" s="37"/>
      <c r="M247" s="188"/>
      <c r="N247" s="189"/>
      <c r="O247" s="75"/>
      <c r="P247" s="75"/>
      <c r="Q247" s="75"/>
      <c r="R247" s="75"/>
      <c r="S247" s="75"/>
      <c r="T247" s="7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7" t="s">
        <v>136</v>
      </c>
      <c r="AU247" s="17" t="s">
        <v>85</v>
      </c>
    </row>
    <row r="248" s="13" customFormat="1">
      <c r="A248" s="13"/>
      <c r="B248" s="191"/>
      <c r="C248" s="13"/>
      <c r="D248" s="185" t="s">
        <v>138</v>
      </c>
      <c r="E248" s="192" t="s">
        <v>1</v>
      </c>
      <c r="F248" s="193" t="s">
        <v>284</v>
      </c>
      <c r="G248" s="13"/>
      <c r="H248" s="194">
        <v>7978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138</v>
      </c>
      <c r="AU248" s="192" t="s">
        <v>85</v>
      </c>
      <c r="AV248" s="13" t="s">
        <v>85</v>
      </c>
      <c r="AW248" s="13" t="s">
        <v>31</v>
      </c>
      <c r="AX248" s="13" t="s">
        <v>83</v>
      </c>
      <c r="AY248" s="192" t="s">
        <v>126</v>
      </c>
    </row>
    <row r="249" s="2" customFormat="1" ht="33" customHeight="1">
      <c r="A249" s="36"/>
      <c r="B249" s="170"/>
      <c r="C249" s="171" t="s">
        <v>285</v>
      </c>
      <c r="D249" s="171" t="s">
        <v>128</v>
      </c>
      <c r="E249" s="172" t="s">
        <v>286</v>
      </c>
      <c r="F249" s="173" t="s">
        <v>287</v>
      </c>
      <c r="G249" s="174" t="s">
        <v>131</v>
      </c>
      <c r="H249" s="175">
        <v>18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40</v>
      </c>
      <c r="O249" s="75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132</v>
      </c>
      <c r="AT249" s="183" t="s">
        <v>128</v>
      </c>
      <c r="AU249" s="183" t="s">
        <v>85</v>
      </c>
      <c r="AY249" s="17" t="s">
        <v>126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83</v>
      </c>
      <c r="BK249" s="184">
        <f>ROUND(I249*H249,2)</f>
        <v>0</v>
      </c>
      <c r="BL249" s="17" t="s">
        <v>132</v>
      </c>
      <c r="BM249" s="183" t="s">
        <v>288</v>
      </c>
    </row>
    <row r="250" s="2" customFormat="1">
      <c r="A250" s="36"/>
      <c r="B250" s="37"/>
      <c r="C250" s="36"/>
      <c r="D250" s="185" t="s">
        <v>134</v>
      </c>
      <c r="E250" s="36"/>
      <c r="F250" s="186" t="s">
        <v>289</v>
      </c>
      <c r="G250" s="36"/>
      <c r="H250" s="36"/>
      <c r="I250" s="187"/>
      <c r="J250" s="36"/>
      <c r="K250" s="36"/>
      <c r="L250" s="37"/>
      <c r="M250" s="188"/>
      <c r="N250" s="189"/>
      <c r="O250" s="75"/>
      <c r="P250" s="75"/>
      <c r="Q250" s="75"/>
      <c r="R250" s="75"/>
      <c r="S250" s="75"/>
      <c r="T250" s="7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7" t="s">
        <v>134</v>
      </c>
      <c r="AU250" s="17" t="s">
        <v>85</v>
      </c>
    </row>
    <row r="251" s="2" customFormat="1">
      <c r="A251" s="36"/>
      <c r="B251" s="37"/>
      <c r="C251" s="36"/>
      <c r="D251" s="185" t="s">
        <v>136</v>
      </c>
      <c r="E251" s="36"/>
      <c r="F251" s="190" t="s">
        <v>290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136</v>
      </c>
      <c r="AU251" s="17" t="s">
        <v>85</v>
      </c>
    </row>
    <row r="252" s="12" customFormat="1" ht="22.8" customHeight="1">
      <c r="A252" s="12"/>
      <c r="B252" s="157"/>
      <c r="C252" s="12"/>
      <c r="D252" s="158" t="s">
        <v>74</v>
      </c>
      <c r="E252" s="168" t="s">
        <v>85</v>
      </c>
      <c r="F252" s="168" t="s">
        <v>291</v>
      </c>
      <c r="G252" s="12"/>
      <c r="H252" s="12"/>
      <c r="I252" s="160"/>
      <c r="J252" s="169">
        <f>BK252</f>
        <v>0</v>
      </c>
      <c r="K252" s="12"/>
      <c r="L252" s="157"/>
      <c r="M252" s="162"/>
      <c r="N252" s="163"/>
      <c r="O252" s="163"/>
      <c r="P252" s="164">
        <f>SUM(P253:P322)</f>
        <v>0</v>
      </c>
      <c r="Q252" s="163"/>
      <c r="R252" s="164">
        <f>SUM(R253:R322)</f>
        <v>0</v>
      </c>
      <c r="S252" s="163"/>
      <c r="T252" s="165">
        <f>SUM(T253:T322)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8" t="s">
        <v>83</v>
      </c>
      <c r="AT252" s="166" t="s">
        <v>74</v>
      </c>
      <c r="AU252" s="166" t="s">
        <v>83</v>
      </c>
      <c r="AY252" s="158" t="s">
        <v>126</v>
      </c>
      <c r="BK252" s="167">
        <f>SUM(BK253:BK322)</f>
        <v>0</v>
      </c>
    </row>
    <row r="253" s="2" customFormat="1" ht="21.75" customHeight="1">
      <c r="A253" s="36"/>
      <c r="B253" s="170"/>
      <c r="C253" s="171" t="s">
        <v>292</v>
      </c>
      <c r="D253" s="171" t="s">
        <v>128</v>
      </c>
      <c r="E253" s="172" t="s">
        <v>293</v>
      </c>
      <c r="F253" s="173" t="s">
        <v>294</v>
      </c>
      <c r="G253" s="174" t="s">
        <v>159</v>
      </c>
      <c r="H253" s="175">
        <v>3750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40</v>
      </c>
      <c r="O253" s="75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132</v>
      </c>
      <c r="AT253" s="183" t="s">
        <v>128</v>
      </c>
      <c r="AU253" s="183" t="s">
        <v>85</v>
      </c>
      <c r="AY253" s="17" t="s">
        <v>126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83</v>
      </c>
      <c r="BK253" s="184">
        <f>ROUND(I253*H253,2)</f>
        <v>0</v>
      </c>
      <c r="BL253" s="17" t="s">
        <v>132</v>
      </c>
      <c r="BM253" s="183" t="s">
        <v>295</v>
      </c>
    </row>
    <row r="254" s="2" customFormat="1">
      <c r="A254" s="36"/>
      <c r="B254" s="37"/>
      <c r="C254" s="36"/>
      <c r="D254" s="185" t="s">
        <v>134</v>
      </c>
      <c r="E254" s="36"/>
      <c r="F254" s="186" t="s">
        <v>294</v>
      </c>
      <c r="G254" s="36"/>
      <c r="H254" s="36"/>
      <c r="I254" s="187"/>
      <c r="J254" s="36"/>
      <c r="K254" s="36"/>
      <c r="L254" s="37"/>
      <c r="M254" s="188"/>
      <c r="N254" s="189"/>
      <c r="O254" s="75"/>
      <c r="P254" s="75"/>
      <c r="Q254" s="75"/>
      <c r="R254" s="75"/>
      <c r="S254" s="75"/>
      <c r="T254" s="7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134</v>
      </c>
      <c r="AU254" s="17" t="s">
        <v>85</v>
      </c>
    </row>
    <row r="255" s="2" customFormat="1">
      <c r="A255" s="36"/>
      <c r="B255" s="37"/>
      <c r="C255" s="36"/>
      <c r="D255" s="185" t="s">
        <v>136</v>
      </c>
      <c r="E255" s="36"/>
      <c r="F255" s="190" t="s">
        <v>296</v>
      </c>
      <c r="G255" s="36"/>
      <c r="H255" s="36"/>
      <c r="I255" s="187"/>
      <c r="J255" s="36"/>
      <c r="K255" s="36"/>
      <c r="L255" s="37"/>
      <c r="M255" s="188"/>
      <c r="N255" s="189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136</v>
      </c>
      <c r="AU255" s="17" t="s">
        <v>85</v>
      </c>
    </row>
    <row r="256" s="13" customFormat="1">
      <c r="A256" s="13"/>
      <c r="B256" s="191"/>
      <c r="C256" s="13"/>
      <c r="D256" s="185" t="s">
        <v>138</v>
      </c>
      <c r="E256" s="192" t="s">
        <v>1</v>
      </c>
      <c r="F256" s="193" t="s">
        <v>297</v>
      </c>
      <c r="G256" s="13"/>
      <c r="H256" s="194">
        <v>3750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138</v>
      </c>
      <c r="AU256" s="192" t="s">
        <v>85</v>
      </c>
      <c r="AV256" s="13" t="s">
        <v>85</v>
      </c>
      <c r="AW256" s="13" t="s">
        <v>31</v>
      </c>
      <c r="AX256" s="13" t="s">
        <v>83</v>
      </c>
      <c r="AY256" s="192" t="s">
        <v>126</v>
      </c>
    </row>
    <row r="257" s="2" customFormat="1" ht="16.5" customHeight="1">
      <c r="A257" s="36"/>
      <c r="B257" s="170"/>
      <c r="C257" s="171" t="s">
        <v>298</v>
      </c>
      <c r="D257" s="171" t="s">
        <v>128</v>
      </c>
      <c r="E257" s="172" t="s">
        <v>299</v>
      </c>
      <c r="F257" s="173" t="s">
        <v>300</v>
      </c>
      <c r="G257" s="174" t="s">
        <v>142</v>
      </c>
      <c r="H257" s="175">
        <v>3291.8400000000001</v>
      </c>
      <c r="I257" s="176"/>
      <c r="J257" s="177">
        <f>ROUND(I257*H257,2)</f>
        <v>0</v>
      </c>
      <c r="K257" s="178"/>
      <c r="L257" s="37"/>
      <c r="M257" s="179" t="s">
        <v>1</v>
      </c>
      <c r="N257" s="180" t="s">
        <v>40</v>
      </c>
      <c r="O257" s="75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132</v>
      </c>
      <c r="AT257" s="183" t="s">
        <v>128</v>
      </c>
      <c r="AU257" s="183" t="s">
        <v>85</v>
      </c>
      <c r="AY257" s="17" t="s">
        <v>126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83</v>
      </c>
      <c r="BK257" s="184">
        <f>ROUND(I257*H257,2)</f>
        <v>0</v>
      </c>
      <c r="BL257" s="17" t="s">
        <v>132</v>
      </c>
      <c r="BM257" s="183" t="s">
        <v>301</v>
      </c>
    </row>
    <row r="258" s="2" customFormat="1">
      <c r="A258" s="36"/>
      <c r="B258" s="37"/>
      <c r="C258" s="36"/>
      <c r="D258" s="185" t="s">
        <v>134</v>
      </c>
      <c r="E258" s="36"/>
      <c r="F258" s="186" t="s">
        <v>302</v>
      </c>
      <c r="G258" s="36"/>
      <c r="H258" s="36"/>
      <c r="I258" s="187"/>
      <c r="J258" s="36"/>
      <c r="K258" s="36"/>
      <c r="L258" s="37"/>
      <c r="M258" s="188"/>
      <c r="N258" s="189"/>
      <c r="O258" s="75"/>
      <c r="P258" s="75"/>
      <c r="Q258" s="75"/>
      <c r="R258" s="75"/>
      <c r="S258" s="75"/>
      <c r="T258" s="7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7" t="s">
        <v>134</v>
      </c>
      <c r="AU258" s="17" t="s">
        <v>85</v>
      </c>
    </row>
    <row r="259" s="2" customFormat="1">
      <c r="A259" s="36"/>
      <c r="B259" s="37"/>
      <c r="C259" s="36"/>
      <c r="D259" s="185" t="s">
        <v>136</v>
      </c>
      <c r="E259" s="36"/>
      <c r="F259" s="190" t="s">
        <v>303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136</v>
      </c>
      <c r="AU259" s="17" t="s">
        <v>85</v>
      </c>
    </row>
    <row r="260" s="13" customFormat="1">
      <c r="A260" s="13"/>
      <c r="B260" s="191"/>
      <c r="C260" s="13"/>
      <c r="D260" s="185" t="s">
        <v>138</v>
      </c>
      <c r="E260" s="192" t="s">
        <v>1</v>
      </c>
      <c r="F260" s="193" t="s">
        <v>304</v>
      </c>
      <c r="G260" s="13"/>
      <c r="H260" s="194">
        <v>3291.8400000000001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138</v>
      </c>
      <c r="AU260" s="192" t="s">
        <v>85</v>
      </c>
      <c r="AV260" s="13" t="s">
        <v>85</v>
      </c>
      <c r="AW260" s="13" t="s">
        <v>31</v>
      </c>
      <c r="AX260" s="13" t="s">
        <v>75</v>
      </c>
      <c r="AY260" s="192" t="s">
        <v>126</v>
      </c>
    </row>
    <row r="261" s="2" customFormat="1" ht="16.5" customHeight="1">
      <c r="A261" s="36"/>
      <c r="B261" s="170"/>
      <c r="C261" s="171" t="s">
        <v>305</v>
      </c>
      <c r="D261" s="171" t="s">
        <v>128</v>
      </c>
      <c r="E261" s="172" t="s">
        <v>306</v>
      </c>
      <c r="F261" s="173" t="s">
        <v>307</v>
      </c>
      <c r="G261" s="174" t="s">
        <v>142</v>
      </c>
      <c r="H261" s="175">
        <v>20.725000000000001</v>
      </c>
      <c r="I261" s="176"/>
      <c r="J261" s="177">
        <f>ROUND(I261*H261,2)</f>
        <v>0</v>
      </c>
      <c r="K261" s="178"/>
      <c r="L261" s="37"/>
      <c r="M261" s="179" t="s">
        <v>1</v>
      </c>
      <c r="N261" s="180" t="s">
        <v>40</v>
      </c>
      <c r="O261" s="75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132</v>
      </c>
      <c r="AT261" s="183" t="s">
        <v>128</v>
      </c>
      <c r="AU261" s="183" t="s">
        <v>85</v>
      </c>
      <c r="AY261" s="17" t="s">
        <v>126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83</v>
      </c>
      <c r="BK261" s="184">
        <f>ROUND(I261*H261,2)</f>
        <v>0</v>
      </c>
      <c r="BL261" s="17" t="s">
        <v>132</v>
      </c>
      <c r="BM261" s="183" t="s">
        <v>308</v>
      </c>
    </row>
    <row r="262" s="2" customFormat="1">
      <c r="A262" s="36"/>
      <c r="B262" s="37"/>
      <c r="C262" s="36"/>
      <c r="D262" s="185" t="s">
        <v>134</v>
      </c>
      <c r="E262" s="36"/>
      <c r="F262" s="186" t="s">
        <v>307</v>
      </c>
      <c r="G262" s="36"/>
      <c r="H262" s="36"/>
      <c r="I262" s="187"/>
      <c r="J262" s="36"/>
      <c r="K262" s="36"/>
      <c r="L262" s="37"/>
      <c r="M262" s="188"/>
      <c r="N262" s="189"/>
      <c r="O262" s="75"/>
      <c r="P262" s="75"/>
      <c r="Q262" s="75"/>
      <c r="R262" s="75"/>
      <c r="S262" s="75"/>
      <c r="T262" s="7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7" t="s">
        <v>134</v>
      </c>
      <c r="AU262" s="17" t="s">
        <v>85</v>
      </c>
    </row>
    <row r="263" s="2" customFormat="1">
      <c r="A263" s="36"/>
      <c r="B263" s="37"/>
      <c r="C263" s="36"/>
      <c r="D263" s="185" t="s">
        <v>136</v>
      </c>
      <c r="E263" s="36"/>
      <c r="F263" s="190" t="s">
        <v>309</v>
      </c>
      <c r="G263" s="36"/>
      <c r="H263" s="36"/>
      <c r="I263" s="187"/>
      <c r="J263" s="36"/>
      <c r="K263" s="36"/>
      <c r="L263" s="37"/>
      <c r="M263" s="188"/>
      <c r="N263" s="189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136</v>
      </c>
      <c r="AU263" s="17" t="s">
        <v>85</v>
      </c>
    </row>
    <row r="264" s="14" customFormat="1">
      <c r="A264" s="14"/>
      <c r="B264" s="199"/>
      <c r="C264" s="14"/>
      <c r="D264" s="185" t="s">
        <v>138</v>
      </c>
      <c r="E264" s="200" t="s">
        <v>1</v>
      </c>
      <c r="F264" s="201" t="s">
        <v>310</v>
      </c>
      <c r="G264" s="14"/>
      <c r="H264" s="200" t="s">
        <v>1</v>
      </c>
      <c r="I264" s="202"/>
      <c r="J264" s="14"/>
      <c r="K264" s="14"/>
      <c r="L264" s="199"/>
      <c r="M264" s="203"/>
      <c r="N264" s="204"/>
      <c r="O264" s="204"/>
      <c r="P264" s="204"/>
      <c r="Q264" s="204"/>
      <c r="R264" s="204"/>
      <c r="S264" s="204"/>
      <c r="T264" s="20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138</v>
      </c>
      <c r="AU264" s="200" t="s">
        <v>85</v>
      </c>
      <c r="AV264" s="14" t="s">
        <v>83</v>
      </c>
      <c r="AW264" s="14" t="s">
        <v>31</v>
      </c>
      <c r="AX264" s="14" t="s">
        <v>75</v>
      </c>
      <c r="AY264" s="200" t="s">
        <v>126</v>
      </c>
    </row>
    <row r="265" s="13" customFormat="1">
      <c r="A265" s="13"/>
      <c r="B265" s="191"/>
      <c r="C265" s="13"/>
      <c r="D265" s="185" t="s">
        <v>138</v>
      </c>
      <c r="E265" s="192" t="s">
        <v>1</v>
      </c>
      <c r="F265" s="193" t="s">
        <v>311</v>
      </c>
      <c r="G265" s="13"/>
      <c r="H265" s="194">
        <v>0.22500000000000001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138</v>
      </c>
      <c r="AU265" s="192" t="s">
        <v>85</v>
      </c>
      <c r="AV265" s="13" t="s">
        <v>85</v>
      </c>
      <c r="AW265" s="13" t="s">
        <v>31</v>
      </c>
      <c r="AX265" s="13" t="s">
        <v>75</v>
      </c>
      <c r="AY265" s="192" t="s">
        <v>126</v>
      </c>
    </row>
    <row r="266" s="13" customFormat="1">
      <c r="A266" s="13"/>
      <c r="B266" s="191"/>
      <c r="C266" s="13"/>
      <c r="D266" s="185" t="s">
        <v>138</v>
      </c>
      <c r="E266" s="192" t="s">
        <v>1</v>
      </c>
      <c r="F266" s="193" t="s">
        <v>312</v>
      </c>
      <c r="G266" s="13"/>
      <c r="H266" s="194">
        <v>1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2" t="s">
        <v>138</v>
      </c>
      <c r="AU266" s="192" t="s">
        <v>85</v>
      </c>
      <c r="AV266" s="13" t="s">
        <v>85</v>
      </c>
      <c r="AW266" s="13" t="s">
        <v>31</v>
      </c>
      <c r="AX266" s="13" t="s">
        <v>75</v>
      </c>
      <c r="AY266" s="192" t="s">
        <v>126</v>
      </c>
    </row>
    <row r="267" s="14" customFormat="1">
      <c r="A267" s="14"/>
      <c r="B267" s="199"/>
      <c r="C267" s="14"/>
      <c r="D267" s="185" t="s">
        <v>138</v>
      </c>
      <c r="E267" s="200" t="s">
        <v>1</v>
      </c>
      <c r="F267" s="201" t="s">
        <v>313</v>
      </c>
      <c r="G267" s="14"/>
      <c r="H267" s="200" t="s">
        <v>1</v>
      </c>
      <c r="I267" s="202"/>
      <c r="J267" s="14"/>
      <c r="K267" s="14"/>
      <c r="L267" s="199"/>
      <c r="M267" s="203"/>
      <c r="N267" s="204"/>
      <c r="O267" s="204"/>
      <c r="P267" s="204"/>
      <c r="Q267" s="204"/>
      <c r="R267" s="204"/>
      <c r="S267" s="204"/>
      <c r="T267" s="20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0" t="s">
        <v>138</v>
      </c>
      <c r="AU267" s="200" t="s">
        <v>85</v>
      </c>
      <c r="AV267" s="14" t="s">
        <v>83</v>
      </c>
      <c r="AW267" s="14" t="s">
        <v>31</v>
      </c>
      <c r="AX267" s="14" t="s">
        <v>75</v>
      </c>
      <c r="AY267" s="200" t="s">
        <v>126</v>
      </c>
    </row>
    <row r="268" s="13" customFormat="1">
      <c r="A268" s="13"/>
      <c r="B268" s="191"/>
      <c r="C268" s="13"/>
      <c r="D268" s="185" t="s">
        <v>138</v>
      </c>
      <c r="E268" s="192" t="s">
        <v>1</v>
      </c>
      <c r="F268" s="193" t="s">
        <v>311</v>
      </c>
      <c r="G268" s="13"/>
      <c r="H268" s="194">
        <v>0.22500000000000001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138</v>
      </c>
      <c r="AU268" s="192" t="s">
        <v>85</v>
      </c>
      <c r="AV268" s="13" t="s">
        <v>85</v>
      </c>
      <c r="AW268" s="13" t="s">
        <v>31</v>
      </c>
      <c r="AX268" s="13" t="s">
        <v>75</v>
      </c>
      <c r="AY268" s="192" t="s">
        <v>126</v>
      </c>
    </row>
    <row r="269" s="13" customFormat="1">
      <c r="A269" s="13"/>
      <c r="B269" s="191"/>
      <c r="C269" s="13"/>
      <c r="D269" s="185" t="s">
        <v>138</v>
      </c>
      <c r="E269" s="192" t="s">
        <v>1</v>
      </c>
      <c r="F269" s="193" t="s">
        <v>314</v>
      </c>
      <c r="G269" s="13"/>
      <c r="H269" s="194">
        <v>2.2999999999999998</v>
      </c>
      <c r="I269" s="195"/>
      <c r="J269" s="13"/>
      <c r="K269" s="13"/>
      <c r="L269" s="191"/>
      <c r="M269" s="196"/>
      <c r="N269" s="197"/>
      <c r="O269" s="197"/>
      <c r="P269" s="197"/>
      <c r="Q269" s="197"/>
      <c r="R269" s="197"/>
      <c r="S269" s="197"/>
      <c r="T269" s="19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2" t="s">
        <v>138</v>
      </c>
      <c r="AU269" s="192" t="s">
        <v>85</v>
      </c>
      <c r="AV269" s="13" t="s">
        <v>85</v>
      </c>
      <c r="AW269" s="13" t="s">
        <v>31</v>
      </c>
      <c r="AX269" s="13" t="s">
        <v>75</v>
      </c>
      <c r="AY269" s="192" t="s">
        <v>126</v>
      </c>
    </row>
    <row r="270" s="14" customFormat="1">
      <c r="A270" s="14"/>
      <c r="B270" s="199"/>
      <c r="C270" s="14"/>
      <c r="D270" s="185" t="s">
        <v>138</v>
      </c>
      <c r="E270" s="200" t="s">
        <v>1</v>
      </c>
      <c r="F270" s="201" t="s">
        <v>315</v>
      </c>
      <c r="G270" s="14"/>
      <c r="H270" s="200" t="s">
        <v>1</v>
      </c>
      <c r="I270" s="202"/>
      <c r="J270" s="14"/>
      <c r="K270" s="14"/>
      <c r="L270" s="199"/>
      <c r="M270" s="203"/>
      <c r="N270" s="204"/>
      <c r="O270" s="204"/>
      <c r="P270" s="204"/>
      <c r="Q270" s="204"/>
      <c r="R270" s="204"/>
      <c r="S270" s="204"/>
      <c r="T270" s="20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138</v>
      </c>
      <c r="AU270" s="200" t="s">
        <v>85</v>
      </c>
      <c r="AV270" s="14" t="s">
        <v>83</v>
      </c>
      <c r="AW270" s="14" t="s">
        <v>31</v>
      </c>
      <c r="AX270" s="14" t="s">
        <v>75</v>
      </c>
      <c r="AY270" s="200" t="s">
        <v>126</v>
      </c>
    </row>
    <row r="271" s="13" customFormat="1">
      <c r="A271" s="13"/>
      <c r="B271" s="191"/>
      <c r="C271" s="13"/>
      <c r="D271" s="185" t="s">
        <v>138</v>
      </c>
      <c r="E271" s="192" t="s">
        <v>1</v>
      </c>
      <c r="F271" s="193" t="s">
        <v>311</v>
      </c>
      <c r="G271" s="13"/>
      <c r="H271" s="194">
        <v>0.22500000000000001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138</v>
      </c>
      <c r="AU271" s="192" t="s">
        <v>85</v>
      </c>
      <c r="AV271" s="13" t="s">
        <v>85</v>
      </c>
      <c r="AW271" s="13" t="s">
        <v>31</v>
      </c>
      <c r="AX271" s="13" t="s">
        <v>75</v>
      </c>
      <c r="AY271" s="192" t="s">
        <v>126</v>
      </c>
    </row>
    <row r="272" s="13" customFormat="1">
      <c r="A272" s="13"/>
      <c r="B272" s="191"/>
      <c r="C272" s="13"/>
      <c r="D272" s="185" t="s">
        <v>138</v>
      </c>
      <c r="E272" s="192" t="s">
        <v>1</v>
      </c>
      <c r="F272" s="193" t="s">
        <v>316</v>
      </c>
      <c r="G272" s="13"/>
      <c r="H272" s="194">
        <v>1.2</v>
      </c>
      <c r="I272" s="195"/>
      <c r="J272" s="13"/>
      <c r="K272" s="13"/>
      <c r="L272" s="191"/>
      <c r="M272" s="196"/>
      <c r="N272" s="197"/>
      <c r="O272" s="197"/>
      <c r="P272" s="197"/>
      <c r="Q272" s="197"/>
      <c r="R272" s="197"/>
      <c r="S272" s="197"/>
      <c r="T272" s="19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138</v>
      </c>
      <c r="AU272" s="192" t="s">
        <v>85</v>
      </c>
      <c r="AV272" s="13" t="s">
        <v>85</v>
      </c>
      <c r="AW272" s="13" t="s">
        <v>31</v>
      </c>
      <c r="AX272" s="13" t="s">
        <v>75</v>
      </c>
      <c r="AY272" s="192" t="s">
        <v>126</v>
      </c>
    </row>
    <row r="273" s="14" customFormat="1">
      <c r="A273" s="14"/>
      <c r="B273" s="199"/>
      <c r="C273" s="14"/>
      <c r="D273" s="185" t="s">
        <v>138</v>
      </c>
      <c r="E273" s="200" t="s">
        <v>1</v>
      </c>
      <c r="F273" s="201" t="s">
        <v>317</v>
      </c>
      <c r="G273" s="14"/>
      <c r="H273" s="200" t="s">
        <v>1</v>
      </c>
      <c r="I273" s="202"/>
      <c r="J273" s="14"/>
      <c r="K273" s="14"/>
      <c r="L273" s="199"/>
      <c r="M273" s="203"/>
      <c r="N273" s="204"/>
      <c r="O273" s="204"/>
      <c r="P273" s="204"/>
      <c r="Q273" s="204"/>
      <c r="R273" s="204"/>
      <c r="S273" s="204"/>
      <c r="T273" s="20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0" t="s">
        <v>138</v>
      </c>
      <c r="AU273" s="200" t="s">
        <v>85</v>
      </c>
      <c r="AV273" s="14" t="s">
        <v>83</v>
      </c>
      <c r="AW273" s="14" t="s">
        <v>31</v>
      </c>
      <c r="AX273" s="14" t="s">
        <v>75</v>
      </c>
      <c r="AY273" s="200" t="s">
        <v>126</v>
      </c>
    </row>
    <row r="274" s="13" customFormat="1">
      <c r="A274" s="13"/>
      <c r="B274" s="191"/>
      <c r="C274" s="13"/>
      <c r="D274" s="185" t="s">
        <v>138</v>
      </c>
      <c r="E274" s="192" t="s">
        <v>1</v>
      </c>
      <c r="F274" s="193" t="s">
        <v>311</v>
      </c>
      <c r="G274" s="13"/>
      <c r="H274" s="194">
        <v>0.22500000000000001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138</v>
      </c>
      <c r="AU274" s="192" t="s">
        <v>85</v>
      </c>
      <c r="AV274" s="13" t="s">
        <v>85</v>
      </c>
      <c r="AW274" s="13" t="s">
        <v>31</v>
      </c>
      <c r="AX274" s="13" t="s">
        <v>75</v>
      </c>
      <c r="AY274" s="192" t="s">
        <v>126</v>
      </c>
    </row>
    <row r="275" s="13" customFormat="1">
      <c r="A275" s="13"/>
      <c r="B275" s="191"/>
      <c r="C275" s="13"/>
      <c r="D275" s="185" t="s">
        <v>138</v>
      </c>
      <c r="E275" s="192" t="s">
        <v>1</v>
      </c>
      <c r="F275" s="193" t="s">
        <v>318</v>
      </c>
      <c r="G275" s="13"/>
      <c r="H275" s="194">
        <v>0.80000000000000004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2" t="s">
        <v>138</v>
      </c>
      <c r="AU275" s="192" t="s">
        <v>85</v>
      </c>
      <c r="AV275" s="13" t="s">
        <v>85</v>
      </c>
      <c r="AW275" s="13" t="s">
        <v>31</v>
      </c>
      <c r="AX275" s="13" t="s">
        <v>75</v>
      </c>
      <c r="AY275" s="192" t="s">
        <v>126</v>
      </c>
    </row>
    <row r="276" s="14" customFormat="1">
      <c r="A276" s="14"/>
      <c r="B276" s="199"/>
      <c r="C276" s="14"/>
      <c r="D276" s="185" t="s">
        <v>138</v>
      </c>
      <c r="E276" s="200" t="s">
        <v>1</v>
      </c>
      <c r="F276" s="201" t="s">
        <v>319</v>
      </c>
      <c r="G276" s="14"/>
      <c r="H276" s="200" t="s">
        <v>1</v>
      </c>
      <c r="I276" s="202"/>
      <c r="J276" s="14"/>
      <c r="K276" s="14"/>
      <c r="L276" s="199"/>
      <c r="M276" s="203"/>
      <c r="N276" s="204"/>
      <c r="O276" s="204"/>
      <c r="P276" s="204"/>
      <c r="Q276" s="204"/>
      <c r="R276" s="204"/>
      <c r="S276" s="204"/>
      <c r="T276" s="20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138</v>
      </c>
      <c r="AU276" s="200" t="s">
        <v>85</v>
      </c>
      <c r="AV276" s="14" t="s">
        <v>83</v>
      </c>
      <c r="AW276" s="14" t="s">
        <v>31</v>
      </c>
      <c r="AX276" s="14" t="s">
        <v>75</v>
      </c>
      <c r="AY276" s="200" t="s">
        <v>126</v>
      </c>
    </row>
    <row r="277" s="13" customFormat="1">
      <c r="A277" s="13"/>
      <c r="B277" s="191"/>
      <c r="C277" s="13"/>
      <c r="D277" s="185" t="s">
        <v>138</v>
      </c>
      <c r="E277" s="192" t="s">
        <v>1</v>
      </c>
      <c r="F277" s="193" t="s">
        <v>311</v>
      </c>
      <c r="G277" s="13"/>
      <c r="H277" s="194">
        <v>0.22500000000000001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138</v>
      </c>
      <c r="AU277" s="192" t="s">
        <v>85</v>
      </c>
      <c r="AV277" s="13" t="s">
        <v>85</v>
      </c>
      <c r="AW277" s="13" t="s">
        <v>31</v>
      </c>
      <c r="AX277" s="13" t="s">
        <v>75</v>
      </c>
      <c r="AY277" s="192" t="s">
        <v>126</v>
      </c>
    </row>
    <row r="278" s="13" customFormat="1">
      <c r="A278" s="13"/>
      <c r="B278" s="191"/>
      <c r="C278" s="13"/>
      <c r="D278" s="185" t="s">
        <v>138</v>
      </c>
      <c r="E278" s="192" t="s">
        <v>1</v>
      </c>
      <c r="F278" s="193" t="s">
        <v>312</v>
      </c>
      <c r="G278" s="13"/>
      <c r="H278" s="194">
        <v>1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138</v>
      </c>
      <c r="AU278" s="192" t="s">
        <v>85</v>
      </c>
      <c r="AV278" s="13" t="s">
        <v>85</v>
      </c>
      <c r="AW278" s="13" t="s">
        <v>31</v>
      </c>
      <c r="AX278" s="13" t="s">
        <v>75</v>
      </c>
      <c r="AY278" s="192" t="s">
        <v>126</v>
      </c>
    </row>
    <row r="279" s="14" customFormat="1">
      <c r="A279" s="14"/>
      <c r="B279" s="199"/>
      <c r="C279" s="14"/>
      <c r="D279" s="185" t="s">
        <v>138</v>
      </c>
      <c r="E279" s="200" t="s">
        <v>1</v>
      </c>
      <c r="F279" s="201" t="s">
        <v>320</v>
      </c>
      <c r="G279" s="14"/>
      <c r="H279" s="200" t="s">
        <v>1</v>
      </c>
      <c r="I279" s="202"/>
      <c r="J279" s="14"/>
      <c r="K279" s="14"/>
      <c r="L279" s="199"/>
      <c r="M279" s="203"/>
      <c r="N279" s="204"/>
      <c r="O279" s="204"/>
      <c r="P279" s="204"/>
      <c r="Q279" s="204"/>
      <c r="R279" s="204"/>
      <c r="S279" s="204"/>
      <c r="T279" s="20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138</v>
      </c>
      <c r="AU279" s="200" t="s">
        <v>85</v>
      </c>
      <c r="AV279" s="14" t="s">
        <v>83</v>
      </c>
      <c r="AW279" s="14" t="s">
        <v>31</v>
      </c>
      <c r="AX279" s="14" t="s">
        <v>75</v>
      </c>
      <c r="AY279" s="200" t="s">
        <v>126</v>
      </c>
    </row>
    <row r="280" s="13" customFormat="1">
      <c r="A280" s="13"/>
      <c r="B280" s="191"/>
      <c r="C280" s="13"/>
      <c r="D280" s="185" t="s">
        <v>138</v>
      </c>
      <c r="E280" s="192" t="s">
        <v>1</v>
      </c>
      <c r="F280" s="193" t="s">
        <v>311</v>
      </c>
      <c r="G280" s="13"/>
      <c r="H280" s="194">
        <v>0.22500000000000001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2" t="s">
        <v>138</v>
      </c>
      <c r="AU280" s="192" t="s">
        <v>85</v>
      </c>
      <c r="AV280" s="13" t="s">
        <v>85</v>
      </c>
      <c r="AW280" s="13" t="s">
        <v>31</v>
      </c>
      <c r="AX280" s="13" t="s">
        <v>75</v>
      </c>
      <c r="AY280" s="192" t="s">
        <v>126</v>
      </c>
    </row>
    <row r="281" s="13" customFormat="1">
      <c r="A281" s="13"/>
      <c r="B281" s="191"/>
      <c r="C281" s="13"/>
      <c r="D281" s="185" t="s">
        <v>138</v>
      </c>
      <c r="E281" s="192" t="s">
        <v>1</v>
      </c>
      <c r="F281" s="193" t="s">
        <v>321</v>
      </c>
      <c r="G281" s="13"/>
      <c r="H281" s="194">
        <v>0.90000000000000002</v>
      </c>
      <c r="I281" s="195"/>
      <c r="J281" s="13"/>
      <c r="K281" s="13"/>
      <c r="L281" s="191"/>
      <c r="M281" s="196"/>
      <c r="N281" s="197"/>
      <c r="O281" s="197"/>
      <c r="P281" s="197"/>
      <c r="Q281" s="197"/>
      <c r="R281" s="197"/>
      <c r="S281" s="197"/>
      <c r="T281" s="19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2" t="s">
        <v>138</v>
      </c>
      <c r="AU281" s="192" t="s">
        <v>85</v>
      </c>
      <c r="AV281" s="13" t="s">
        <v>85</v>
      </c>
      <c r="AW281" s="13" t="s">
        <v>31</v>
      </c>
      <c r="AX281" s="13" t="s">
        <v>75</v>
      </c>
      <c r="AY281" s="192" t="s">
        <v>126</v>
      </c>
    </row>
    <row r="282" s="14" customFormat="1">
      <c r="A282" s="14"/>
      <c r="B282" s="199"/>
      <c r="C282" s="14"/>
      <c r="D282" s="185" t="s">
        <v>138</v>
      </c>
      <c r="E282" s="200" t="s">
        <v>1</v>
      </c>
      <c r="F282" s="201" t="s">
        <v>322</v>
      </c>
      <c r="G282" s="14"/>
      <c r="H282" s="200" t="s">
        <v>1</v>
      </c>
      <c r="I282" s="202"/>
      <c r="J282" s="14"/>
      <c r="K282" s="14"/>
      <c r="L282" s="199"/>
      <c r="M282" s="203"/>
      <c r="N282" s="204"/>
      <c r="O282" s="204"/>
      <c r="P282" s="204"/>
      <c r="Q282" s="204"/>
      <c r="R282" s="204"/>
      <c r="S282" s="204"/>
      <c r="T282" s="20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138</v>
      </c>
      <c r="AU282" s="200" t="s">
        <v>85</v>
      </c>
      <c r="AV282" s="14" t="s">
        <v>83</v>
      </c>
      <c r="AW282" s="14" t="s">
        <v>31</v>
      </c>
      <c r="AX282" s="14" t="s">
        <v>75</v>
      </c>
      <c r="AY282" s="200" t="s">
        <v>126</v>
      </c>
    </row>
    <row r="283" s="13" customFormat="1">
      <c r="A283" s="13"/>
      <c r="B283" s="191"/>
      <c r="C283" s="13"/>
      <c r="D283" s="185" t="s">
        <v>138</v>
      </c>
      <c r="E283" s="192" t="s">
        <v>1</v>
      </c>
      <c r="F283" s="193" t="s">
        <v>311</v>
      </c>
      <c r="G283" s="13"/>
      <c r="H283" s="194">
        <v>0.22500000000000001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138</v>
      </c>
      <c r="AU283" s="192" t="s">
        <v>85</v>
      </c>
      <c r="AV283" s="13" t="s">
        <v>85</v>
      </c>
      <c r="AW283" s="13" t="s">
        <v>31</v>
      </c>
      <c r="AX283" s="13" t="s">
        <v>75</v>
      </c>
      <c r="AY283" s="192" t="s">
        <v>126</v>
      </c>
    </row>
    <row r="284" s="13" customFormat="1">
      <c r="A284" s="13"/>
      <c r="B284" s="191"/>
      <c r="C284" s="13"/>
      <c r="D284" s="185" t="s">
        <v>138</v>
      </c>
      <c r="E284" s="192" t="s">
        <v>1</v>
      </c>
      <c r="F284" s="193" t="s">
        <v>318</v>
      </c>
      <c r="G284" s="13"/>
      <c r="H284" s="194">
        <v>0.80000000000000004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138</v>
      </c>
      <c r="AU284" s="192" t="s">
        <v>85</v>
      </c>
      <c r="AV284" s="13" t="s">
        <v>85</v>
      </c>
      <c r="AW284" s="13" t="s">
        <v>31</v>
      </c>
      <c r="AX284" s="13" t="s">
        <v>75</v>
      </c>
      <c r="AY284" s="192" t="s">
        <v>126</v>
      </c>
    </row>
    <row r="285" s="14" customFormat="1">
      <c r="A285" s="14"/>
      <c r="B285" s="199"/>
      <c r="C285" s="14"/>
      <c r="D285" s="185" t="s">
        <v>138</v>
      </c>
      <c r="E285" s="200" t="s">
        <v>1</v>
      </c>
      <c r="F285" s="201" t="s">
        <v>323</v>
      </c>
      <c r="G285" s="14"/>
      <c r="H285" s="200" t="s">
        <v>1</v>
      </c>
      <c r="I285" s="202"/>
      <c r="J285" s="14"/>
      <c r="K285" s="14"/>
      <c r="L285" s="199"/>
      <c r="M285" s="203"/>
      <c r="N285" s="204"/>
      <c r="O285" s="204"/>
      <c r="P285" s="204"/>
      <c r="Q285" s="204"/>
      <c r="R285" s="204"/>
      <c r="S285" s="204"/>
      <c r="T285" s="20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138</v>
      </c>
      <c r="AU285" s="200" t="s">
        <v>85</v>
      </c>
      <c r="AV285" s="14" t="s">
        <v>83</v>
      </c>
      <c r="AW285" s="14" t="s">
        <v>31</v>
      </c>
      <c r="AX285" s="14" t="s">
        <v>75</v>
      </c>
      <c r="AY285" s="200" t="s">
        <v>126</v>
      </c>
    </row>
    <row r="286" s="13" customFormat="1">
      <c r="A286" s="13"/>
      <c r="B286" s="191"/>
      <c r="C286" s="13"/>
      <c r="D286" s="185" t="s">
        <v>138</v>
      </c>
      <c r="E286" s="192" t="s">
        <v>1</v>
      </c>
      <c r="F286" s="193" t="s">
        <v>311</v>
      </c>
      <c r="G286" s="13"/>
      <c r="H286" s="194">
        <v>0.22500000000000001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138</v>
      </c>
      <c r="AU286" s="192" t="s">
        <v>85</v>
      </c>
      <c r="AV286" s="13" t="s">
        <v>85</v>
      </c>
      <c r="AW286" s="13" t="s">
        <v>31</v>
      </c>
      <c r="AX286" s="13" t="s">
        <v>75</v>
      </c>
      <c r="AY286" s="192" t="s">
        <v>126</v>
      </c>
    </row>
    <row r="287" s="13" customFormat="1">
      <c r="A287" s="13"/>
      <c r="B287" s="191"/>
      <c r="C287" s="13"/>
      <c r="D287" s="185" t="s">
        <v>138</v>
      </c>
      <c r="E287" s="192" t="s">
        <v>1</v>
      </c>
      <c r="F287" s="193" t="s">
        <v>321</v>
      </c>
      <c r="G287" s="13"/>
      <c r="H287" s="194">
        <v>0.90000000000000002</v>
      </c>
      <c r="I287" s="195"/>
      <c r="J287" s="13"/>
      <c r="K287" s="13"/>
      <c r="L287" s="191"/>
      <c r="M287" s="196"/>
      <c r="N287" s="197"/>
      <c r="O287" s="197"/>
      <c r="P287" s="197"/>
      <c r="Q287" s="197"/>
      <c r="R287" s="197"/>
      <c r="S287" s="197"/>
      <c r="T287" s="19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2" t="s">
        <v>138</v>
      </c>
      <c r="AU287" s="192" t="s">
        <v>85</v>
      </c>
      <c r="AV287" s="13" t="s">
        <v>85</v>
      </c>
      <c r="AW287" s="13" t="s">
        <v>31</v>
      </c>
      <c r="AX287" s="13" t="s">
        <v>75</v>
      </c>
      <c r="AY287" s="192" t="s">
        <v>126</v>
      </c>
    </row>
    <row r="288" s="14" customFormat="1">
      <c r="A288" s="14"/>
      <c r="B288" s="199"/>
      <c r="C288" s="14"/>
      <c r="D288" s="185" t="s">
        <v>138</v>
      </c>
      <c r="E288" s="200" t="s">
        <v>1</v>
      </c>
      <c r="F288" s="201" t="s">
        <v>324</v>
      </c>
      <c r="G288" s="14"/>
      <c r="H288" s="200" t="s">
        <v>1</v>
      </c>
      <c r="I288" s="202"/>
      <c r="J288" s="14"/>
      <c r="K288" s="14"/>
      <c r="L288" s="199"/>
      <c r="M288" s="203"/>
      <c r="N288" s="204"/>
      <c r="O288" s="204"/>
      <c r="P288" s="204"/>
      <c r="Q288" s="204"/>
      <c r="R288" s="204"/>
      <c r="S288" s="204"/>
      <c r="T288" s="20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0" t="s">
        <v>138</v>
      </c>
      <c r="AU288" s="200" t="s">
        <v>85</v>
      </c>
      <c r="AV288" s="14" t="s">
        <v>83</v>
      </c>
      <c r="AW288" s="14" t="s">
        <v>31</v>
      </c>
      <c r="AX288" s="14" t="s">
        <v>75</v>
      </c>
      <c r="AY288" s="200" t="s">
        <v>126</v>
      </c>
    </row>
    <row r="289" s="13" customFormat="1">
      <c r="A289" s="13"/>
      <c r="B289" s="191"/>
      <c r="C289" s="13"/>
      <c r="D289" s="185" t="s">
        <v>138</v>
      </c>
      <c r="E289" s="192" t="s">
        <v>1</v>
      </c>
      <c r="F289" s="193" t="s">
        <v>311</v>
      </c>
      <c r="G289" s="13"/>
      <c r="H289" s="194">
        <v>0.22500000000000001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138</v>
      </c>
      <c r="AU289" s="192" t="s">
        <v>85</v>
      </c>
      <c r="AV289" s="13" t="s">
        <v>85</v>
      </c>
      <c r="AW289" s="13" t="s">
        <v>31</v>
      </c>
      <c r="AX289" s="13" t="s">
        <v>75</v>
      </c>
      <c r="AY289" s="192" t="s">
        <v>126</v>
      </c>
    </row>
    <row r="290" s="13" customFormat="1">
      <c r="A290" s="13"/>
      <c r="B290" s="191"/>
      <c r="C290" s="13"/>
      <c r="D290" s="185" t="s">
        <v>138</v>
      </c>
      <c r="E290" s="192" t="s">
        <v>1</v>
      </c>
      <c r="F290" s="193" t="s">
        <v>321</v>
      </c>
      <c r="G290" s="13"/>
      <c r="H290" s="194">
        <v>0.90000000000000002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2" t="s">
        <v>138</v>
      </c>
      <c r="AU290" s="192" t="s">
        <v>85</v>
      </c>
      <c r="AV290" s="13" t="s">
        <v>85</v>
      </c>
      <c r="AW290" s="13" t="s">
        <v>31</v>
      </c>
      <c r="AX290" s="13" t="s">
        <v>75</v>
      </c>
      <c r="AY290" s="192" t="s">
        <v>126</v>
      </c>
    </row>
    <row r="291" s="14" customFormat="1">
      <c r="A291" s="14"/>
      <c r="B291" s="199"/>
      <c r="C291" s="14"/>
      <c r="D291" s="185" t="s">
        <v>138</v>
      </c>
      <c r="E291" s="200" t="s">
        <v>1</v>
      </c>
      <c r="F291" s="201" t="s">
        <v>325</v>
      </c>
      <c r="G291" s="14"/>
      <c r="H291" s="200" t="s">
        <v>1</v>
      </c>
      <c r="I291" s="202"/>
      <c r="J291" s="14"/>
      <c r="K291" s="14"/>
      <c r="L291" s="199"/>
      <c r="M291" s="203"/>
      <c r="N291" s="204"/>
      <c r="O291" s="204"/>
      <c r="P291" s="204"/>
      <c r="Q291" s="204"/>
      <c r="R291" s="204"/>
      <c r="S291" s="204"/>
      <c r="T291" s="20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138</v>
      </c>
      <c r="AU291" s="200" t="s">
        <v>85</v>
      </c>
      <c r="AV291" s="14" t="s">
        <v>83</v>
      </c>
      <c r="AW291" s="14" t="s">
        <v>31</v>
      </c>
      <c r="AX291" s="14" t="s">
        <v>75</v>
      </c>
      <c r="AY291" s="200" t="s">
        <v>126</v>
      </c>
    </row>
    <row r="292" s="13" customFormat="1">
      <c r="A292" s="13"/>
      <c r="B292" s="191"/>
      <c r="C292" s="13"/>
      <c r="D292" s="185" t="s">
        <v>138</v>
      </c>
      <c r="E292" s="192" t="s">
        <v>1</v>
      </c>
      <c r="F292" s="193" t="s">
        <v>311</v>
      </c>
      <c r="G292" s="13"/>
      <c r="H292" s="194">
        <v>0.22500000000000001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138</v>
      </c>
      <c r="AU292" s="192" t="s">
        <v>85</v>
      </c>
      <c r="AV292" s="13" t="s">
        <v>85</v>
      </c>
      <c r="AW292" s="13" t="s">
        <v>31</v>
      </c>
      <c r="AX292" s="13" t="s">
        <v>75</v>
      </c>
      <c r="AY292" s="192" t="s">
        <v>126</v>
      </c>
    </row>
    <row r="293" s="13" customFormat="1">
      <c r="A293" s="13"/>
      <c r="B293" s="191"/>
      <c r="C293" s="13"/>
      <c r="D293" s="185" t="s">
        <v>138</v>
      </c>
      <c r="E293" s="192" t="s">
        <v>1</v>
      </c>
      <c r="F293" s="193" t="s">
        <v>321</v>
      </c>
      <c r="G293" s="13"/>
      <c r="H293" s="194">
        <v>0.90000000000000002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138</v>
      </c>
      <c r="AU293" s="192" t="s">
        <v>85</v>
      </c>
      <c r="AV293" s="13" t="s">
        <v>85</v>
      </c>
      <c r="AW293" s="13" t="s">
        <v>31</v>
      </c>
      <c r="AX293" s="13" t="s">
        <v>75</v>
      </c>
      <c r="AY293" s="192" t="s">
        <v>126</v>
      </c>
    </row>
    <row r="294" s="14" customFormat="1">
      <c r="A294" s="14"/>
      <c r="B294" s="199"/>
      <c r="C294" s="14"/>
      <c r="D294" s="185" t="s">
        <v>138</v>
      </c>
      <c r="E294" s="200" t="s">
        <v>1</v>
      </c>
      <c r="F294" s="201" t="s">
        <v>326</v>
      </c>
      <c r="G294" s="14"/>
      <c r="H294" s="200" t="s">
        <v>1</v>
      </c>
      <c r="I294" s="202"/>
      <c r="J294" s="14"/>
      <c r="K294" s="14"/>
      <c r="L294" s="199"/>
      <c r="M294" s="203"/>
      <c r="N294" s="204"/>
      <c r="O294" s="204"/>
      <c r="P294" s="204"/>
      <c r="Q294" s="204"/>
      <c r="R294" s="204"/>
      <c r="S294" s="204"/>
      <c r="T294" s="20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138</v>
      </c>
      <c r="AU294" s="200" t="s">
        <v>85</v>
      </c>
      <c r="AV294" s="14" t="s">
        <v>83</v>
      </c>
      <c r="AW294" s="14" t="s">
        <v>31</v>
      </c>
      <c r="AX294" s="14" t="s">
        <v>75</v>
      </c>
      <c r="AY294" s="200" t="s">
        <v>126</v>
      </c>
    </row>
    <row r="295" s="13" customFormat="1">
      <c r="A295" s="13"/>
      <c r="B295" s="191"/>
      <c r="C295" s="13"/>
      <c r="D295" s="185" t="s">
        <v>138</v>
      </c>
      <c r="E295" s="192" t="s">
        <v>1</v>
      </c>
      <c r="F295" s="193" t="s">
        <v>311</v>
      </c>
      <c r="G295" s="13"/>
      <c r="H295" s="194">
        <v>0.22500000000000001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138</v>
      </c>
      <c r="AU295" s="192" t="s">
        <v>85</v>
      </c>
      <c r="AV295" s="13" t="s">
        <v>85</v>
      </c>
      <c r="AW295" s="13" t="s">
        <v>31</v>
      </c>
      <c r="AX295" s="13" t="s">
        <v>75</v>
      </c>
      <c r="AY295" s="192" t="s">
        <v>126</v>
      </c>
    </row>
    <row r="296" s="13" customFormat="1">
      <c r="A296" s="13"/>
      <c r="B296" s="191"/>
      <c r="C296" s="13"/>
      <c r="D296" s="185" t="s">
        <v>138</v>
      </c>
      <c r="E296" s="192" t="s">
        <v>1</v>
      </c>
      <c r="F296" s="193" t="s">
        <v>321</v>
      </c>
      <c r="G296" s="13"/>
      <c r="H296" s="194">
        <v>0.90000000000000002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138</v>
      </c>
      <c r="AU296" s="192" t="s">
        <v>85</v>
      </c>
      <c r="AV296" s="13" t="s">
        <v>85</v>
      </c>
      <c r="AW296" s="13" t="s">
        <v>31</v>
      </c>
      <c r="AX296" s="13" t="s">
        <v>75</v>
      </c>
      <c r="AY296" s="192" t="s">
        <v>126</v>
      </c>
    </row>
    <row r="297" s="14" customFormat="1">
      <c r="A297" s="14"/>
      <c r="B297" s="199"/>
      <c r="C297" s="14"/>
      <c r="D297" s="185" t="s">
        <v>138</v>
      </c>
      <c r="E297" s="200" t="s">
        <v>1</v>
      </c>
      <c r="F297" s="201" t="s">
        <v>327</v>
      </c>
      <c r="G297" s="14"/>
      <c r="H297" s="200" t="s">
        <v>1</v>
      </c>
      <c r="I297" s="202"/>
      <c r="J297" s="14"/>
      <c r="K297" s="14"/>
      <c r="L297" s="199"/>
      <c r="M297" s="203"/>
      <c r="N297" s="204"/>
      <c r="O297" s="204"/>
      <c r="P297" s="204"/>
      <c r="Q297" s="204"/>
      <c r="R297" s="204"/>
      <c r="S297" s="204"/>
      <c r="T297" s="20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0" t="s">
        <v>138</v>
      </c>
      <c r="AU297" s="200" t="s">
        <v>85</v>
      </c>
      <c r="AV297" s="14" t="s">
        <v>83</v>
      </c>
      <c r="AW297" s="14" t="s">
        <v>31</v>
      </c>
      <c r="AX297" s="14" t="s">
        <v>75</v>
      </c>
      <c r="AY297" s="200" t="s">
        <v>126</v>
      </c>
    </row>
    <row r="298" s="13" customFormat="1">
      <c r="A298" s="13"/>
      <c r="B298" s="191"/>
      <c r="C298" s="13"/>
      <c r="D298" s="185" t="s">
        <v>138</v>
      </c>
      <c r="E298" s="192" t="s">
        <v>1</v>
      </c>
      <c r="F298" s="193" t="s">
        <v>311</v>
      </c>
      <c r="G298" s="13"/>
      <c r="H298" s="194">
        <v>0.22500000000000001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2" t="s">
        <v>138</v>
      </c>
      <c r="AU298" s="192" t="s">
        <v>85</v>
      </c>
      <c r="AV298" s="13" t="s">
        <v>85</v>
      </c>
      <c r="AW298" s="13" t="s">
        <v>31</v>
      </c>
      <c r="AX298" s="13" t="s">
        <v>75</v>
      </c>
      <c r="AY298" s="192" t="s">
        <v>126</v>
      </c>
    </row>
    <row r="299" s="13" customFormat="1">
      <c r="A299" s="13"/>
      <c r="B299" s="191"/>
      <c r="C299" s="13"/>
      <c r="D299" s="185" t="s">
        <v>138</v>
      </c>
      <c r="E299" s="192" t="s">
        <v>1</v>
      </c>
      <c r="F299" s="193" t="s">
        <v>328</v>
      </c>
      <c r="G299" s="13"/>
      <c r="H299" s="194">
        <v>0.69999999999999996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138</v>
      </c>
      <c r="AU299" s="192" t="s">
        <v>85</v>
      </c>
      <c r="AV299" s="13" t="s">
        <v>85</v>
      </c>
      <c r="AW299" s="13" t="s">
        <v>31</v>
      </c>
      <c r="AX299" s="13" t="s">
        <v>75</v>
      </c>
      <c r="AY299" s="192" t="s">
        <v>126</v>
      </c>
    </row>
    <row r="300" s="14" customFormat="1">
      <c r="A300" s="14"/>
      <c r="B300" s="199"/>
      <c r="C300" s="14"/>
      <c r="D300" s="185" t="s">
        <v>138</v>
      </c>
      <c r="E300" s="200" t="s">
        <v>1</v>
      </c>
      <c r="F300" s="201" t="s">
        <v>329</v>
      </c>
      <c r="G300" s="14"/>
      <c r="H300" s="200" t="s">
        <v>1</v>
      </c>
      <c r="I300" s="202"/>
      <c r="J300" s="14"/>
      <c r="K300" s="14"/>
      <c r="L300" s="199"/>
      <c r="M300" s="203"/>
      <c r="N300" s="204"/>
      <c r="O300" s="204"/>
      <c r="P300" s="204"/>
      <c r="Q300" s="204"/>
      <c r="R300" s="204"/>
      <c r="S300" s="204"/>
      <c r="T300" s="20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0" t="s">
        <v>138</v>
      </c>
      <c r="AU300" s="200" t="s">
        <v>85</v>
      </c>
      <c r="AV300" s="14" t="s">
        <v>83</v>
      </c>
      <c r="AW300" s="14" t="s">
        <v>31</v>
      </c>
      <c r="AX300" s="14" t="s">
        <v>75</v>
      </c>
      <c r="AY300" s="200" t="s">
        <v>126</v>
      </c>
    </row>
    <row r="301" s="13" customFormat="1">
      <c r="A301" s="13"/>
      <c r="B301" s="191"/>
      <c r="C301" s="13"/>
      <c r="D301" s="185" t="s">
        <v>138</v>
      </c>
      <c r="E301" s="192" t="s">
        <v>1</v>
      </c>
      <c r="F301" s="193" t="s">
        <v>311</v>
      </c>
      <c r="G301" s="13"/>
      <c r="H301" s="194">
        <v>0.22500000000000001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138</v>
      </c>
      <c r="AU301" s="192" t="s">
        <v>85</v>
      </c>
      <c r="AV301" s="13" t="s">
        <v>85</v>
      </c>
      <c r="AW301" s="13" t="s">
        <v>31</v>
      </c>
      <c r="AX301" s="13" t="s">
        <v>75</v>
      </c>
      <c r="AY301" s="192" t="s">
        <v>126</v>
      </c>
    </row>
    <row r="302" s="13" customFormat="1">
      <c r="A302" s="13"/>
      <c r="B302" s="191"/>
      <c r="C302" s="13"/>
      <c r="D302" s="185" t="s">
        <v>138</v>
      </c>
      <c r="E302" s="192" t="s">
        <v>1</v>
      </c>
      <c r="F302" s="193" t="s">
        <v>330</v>
      </c>
      <c r="G302" s="13"/>
      <c r="H302" s="194">
        <v>1.3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138</v>
      </c>
      <c r="AU302" s="192" t="s">
        <v>85</v>
      </c>
      <c r="AV302" s="13" t="s">
        <v>85</v>
      </c>
      <c r="AW302" s="13" t="s">
        <v>31</v>
      </c>
      <c r="AX302" s="13" t="s">
        <v>75</v>
      </c>
      <c r="AY302" s="192" t="s">
        <v>126</v>
      </c>
    </row>
    <row r="303" s="14" customFormat="1">
      <c r="A303" s="14"/>
      <c r="B303" s="199"/>
      <c r="C303" s="14"/>
      <c r="D303" s="185" t="s">
        <v>138</v>
      </c>
      <c r="E303" s="200" t="s">
        <v>1</v>
      </c>
      <c r="F303" s="201" t="s">
        <v>331</v>
      </c>
      <c r="G303" s="14"/>
      <c r="H303" s="200" t="s">
        <v>1</v>
      </c>
      <c r="I303" s="202"/>
      <c r="J303" s="14"/>
      <c r="K303" s="14"/>
      <c r="L303" s="199"/>
      <c r="M303" s="203"/>
      <c r="N303" s="204"/>
      <c r="O303" s="204"/>
      <c r="P303" s="204"/>
      <c r="Q303" s="204"/>
      <c r="R303" s="204"/>
      <c r="S303" s="204"/>
      <c r="T303" s="20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138</v>
      </c>
      <c r="AU303" s="200" t="s">
        <v>85</v>
      </c>
      <c r="AV303" s="14" t="s">
        <v>83</v>
      </c>
      <c r="AW303" s="14" t="s">
        <v>31</v>
      </c>
      <c r="AX303" s="14" t="s">
        <v>75</v>
      </c>
      <c r="AY303" s="200" t="s">
        <v>126</v>
      </c>
    </row>
    <row r="304" s="13" customFormat="1">
      <c r="A304" s="13"/>
      <c r="B304" s="191"/>
      <c r="C304" s="13"/>
      <c r="D304" s="185" t="s">
        <v>138</v>
      </c>
      <c r="E304" s="192" t="s">
        <v>1</v>
      </c>
      <c r="F304" s="193" t="s">
        <v>311</v>
      </c>
      <c r="G304" s="13"/>
      <c r="H304" s="194">
        <v>0.22500000000000001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138</v>
      </c>
      <c r="AU304" s="192" t="s">
        <v>85</v>
      </c>
      <c r="AV304" s="13" t="s">
        <v>85</v>
      </c>
      <c r="AW304" s="13" t="s">
        <v>31</v>
      </c>
      <c r="AX304" s="13" t="s">
        <v>75</v>
      </c>
      <c r="AY304" s="192" t="s">
        <v>126</v>
      </c>
    </row>
    <row r="305" s="13" customFormat="1">
      <c r="A305" s="13"/>
      <c r="B305" s="191"/>
      <c r="C305" s="13"/>
      <c r="D305" s="185" t="s">
        <v>138</v>
      </c>
      <c r="E305" s="192" t="s">
        <v>1</v>
      </c>
      <c r="F305" s="193" t="s">
        <v>318</v>
      </c>
      <c r="G305" s="13"/>
      <c r="H305" s="194">
        <v>0.80000000000000004</v>
      </c>
      <c r="I305" s="195"/>
      <c r="J305" s="13"/>
      <c r="K305" s="13"/>
      <c r="L305" s="191"/>
      <c r="M305" s="196"/>
      <c r="N305" s="197"/>
      <c r="O305" s="197"/>
      <c r="P305" s="197"/>
      <c r="Q305" s="197"/>
      <c r="R305" s="197"/>
      <c r="S305" s="197"/>
      <c r="T305" s="19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2" t="s">
        <v>138</v>
      </c>
      <c r="AU305" s="192" t="s">
        <v>85</v>
      </c>
      <c r="AV305" s="13" t="s">
        <v>85</v>
      </c>
      <c r="AW305" s="13" t="s">
        <v>31</v>
      </c>
      <c r="AX305" s="13" t="s">
        <v>75</v>
      </c>
      <c r="AY305" s="192" t="s">
        <v>126</v>
      </c>
    </row>
    <row r="306" s="14" customFormat="1">
      <c r="A306" s="14"/>
      <c r="B306" s="199"/>
      <c r="C306" s="14"/>
      <c r="D306" s="185" t="s">
        <v>138</v>
      </c>
      <c r="E306" s="200" t="s">
        <v>1</v>
      </c>
      <c r="F306" s="201" t="s">
        <v>332</v>
      </c>
      <c r="G306" s="14"/>
      <c r="H306" s="200" t="s">
        <v>1</v>
      </c>
      <c r="I306" s="202"/>
      <c r="J306" s="14"/>
      <c r="K306" s="14"/>
      <c r="L306" s="199"/>
      <c r="M306" s="203"/>
      <c r="N306" s="204"/>
      <c r="O306" s="204"/>
      <c r="P306" s="204"/>
      <c r="Q306" s="204"/>
      <c r="R306" s="204"/>
      <c r="S306" s="204"/>
      <c r="T306" s="20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0" t="s">
        <v>138</v>
      </c>
      <c r="AU306" s="200" t="s">
        <v>85</v>
      </c>
      <c r="AV306" s="14" t="s">
        <v>83</v>
      </c>
      <c r="AW306" s="14" t="s">
        <v>31</v>
      </c>
      <c r="AX306" s="14" t="s">
        <v>75</v>
      </c>
      <c r="AY306" s="200" t="s">
        <v>126</v>
      </c>
    </row>
    <row r="307" s="13" customFormat="1">
      <c r="A307" s="13"/>
      <c r="B307" s="191"/>
      <c r="C307" s="13"/>
      <c r="D307" s="185" t="s">
        <v>138</v>
      </c>
      <c r="E307" s="192" t="s">
        <v>1</v>
      </c>
      <c r="F307" s="193" t="s">
        <v>311</v>
      </c>
      <c r="G307" s="13"/>
      <c r="H307" s="194">
        <v>0.22500000000000001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138</v>
      </c>
      <c r="AU307" s="192" t="s">
        <v>85</v>
      </c>
      <c r="AV307" s="13" t="s">
        <v>85</v>
      </c>
      <c r="AW307" s="13" t="s">
        <v>31</v>
      </c>
      <c r="AX307" s="13" t="s">
        <v>75</v>
      </c>
      <c r="AY307" s="192" t="s">
        <v>126</v>
      </c>
    </row>
    <row r="308" s="13" customFormat="1">
      <c r="A308" s="13"/>
      <c r="B308" s="191"/>
      <c r="C308" s="13"/>
      <c r="D308" s="185" t="s">
        <v>138</v>
      </c>
      <c r="E308" s="192" t="s">
        <v>1</v>
      </c>
      <c r="F308" s="193" t="s">
        <v>312</v>
      </c>
      <c r="G308" s="13"/>
      <c r="H308" s="194">
        <v>1</v>
      </c>
      <c r="I308" s="195"/>
      <c r="J308" s="13"/>
      <c r="K308" s="13"/>
      <c r="L308" s="191"/>
      <c r="M308" s="196"/>
      <c r="N308" s="197"/>
      <c r="O308" s="197"/>
      <c r="P308" s="197"/>
      <c r="Q308" s="197"/>
      <c r="R308" s="197"/>
      <c r="S308" s="197"/>
      <c r="T308" s="19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2" t="s">
        <v>138</v>
      </c>
      <c r="AU308" s="192" t="s">
        <v>85</v>
      </c>
      <c r="AV308" s="13" t="s">
        <v>85</v>
      </c>
      <c r="AW308" s="13" t="s">
        <v>31</v>
      </c>
      <c r="AX308" s="13" t="s">
        <v>75</v>
      </c>
      <c r="AY308" s="192" t="s">
        <v>126</v>
      </c>
    </row>
    <row r="309" s="14" customFormat="1">
      <c r="A309" s="14"/>
      <c r="B309" s="199"/>
      <c r="C309" s="14"/>
      <c r="D309" s="185" t="s">
        <v>138</v>
      </c>
      <c r="E309" s="200" t="s">
        <v>1</v>
      </c>
      <c r="F309" s="201" t="s">
        <v>333</v>
      </c>
      <c r="G309" s="14"/>
      <c r="H309" s="200" t="s">
        <v>1</v>
      </c>
      <c r="I309" s="202"/>
      <c r="J309" s="14"/>
      <c r="K309" s="14"/>
      <c r="L309" s="199"/>
      <c r="M309" s="203"/>
      <c r="N309" s="204"/>
      <c r="O309" s="204"/>
      <c r="P309" s="204"/>
      <c r="Q309" s="204"/>
      <c r="R309" s="204"/>
      <c r="S309" s="204"/>
      <c r="T309" s="20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0" t="s">
        <v>138</v>
      </c>
      <c r="AU309" s="200" t="s">
        <v>85</v>
      </c>
      <c r="AV309" s="14" t="s">
        <v>83</v>
      </c>
      <c r="AW309" s="14" t="s">
        <v>31</v>
      </c>
      <c r="AX309" s="14" t="s">
        <v>75</v>
      </c>
      <c r="AY309" s="200" t="s">
        <v>126</v>
      </c>
    </row>
    <row r="310" s="13" customFormat="1">
      <c r="A310" s="13"/>
      <c r="B310" s="191"/>
      <c r="C310" s="13"/>
      <c r="D310" s="185" t="s">
        <v>138</v>
      </c>
      <c r="E310" s="192" t="s">
        <v>1</v>
      </c>
      <c r="F310" s="193" t="s">
        <v>311</v>
      </c>
      <c r="G310" s="13"/>
      <c r="H310" s="194">
        <v>0.22500000000000001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138</v>
      </c>
      <c r="AU310" s="192" t="s">
        <v>85</v>
      </c>
      <c r="AV310" s="13" t="s">
        <v>85</v>
      </c>
      <c r="AW310" s="13" t="s">
        <v>31</v>
      </c>
      <c r="AX310" s="13" t="s">
        <v>75</v>
      </c>
      <c r="AY310" s="192" t="s">
        <v>126</v>
      </c>
    </row>
    <row r="311" s="13" customFormat="1">
      <c r="A311" s="13"/>
      <c r="B311" s="191"/>
      <c r="C311" s="13"/>
      <c r="D311" s="185" t="s">
        <v>138</v>
      </c>
      <c r="E311" s="192" t="s">
        <v>1</v>
      </c>
      <c r="F311" s="193" t="s">
        <v>328</v>
      </c>
      <c r="G311" s="13"/>
      <c r="H311" s="194">
        <v>0.69999999999999996</v>
      </c>
      <c r="I311" s="195"/>
      <c r="J311" s="13"/>
      <c r="K311" s="13"/>
      <c r="L311" s="191"/>
      <c r="M311" s="196"/>
      <c r="N311" s="197"/>
      <c r="O311" s="197"/>
      <c r="P311" s="197"/>
      <c r="Q311" s="197"/>
      <c r="R311" s="197"/>
      <c r="S311" s="197"/>
      <c r="T311" s="19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2" t="s">
        <v>138</v>
      </c>
      <c r="AU311" s="192" t="s">
        <v>85</v>
      </c>
      <c r="AV311" s="13" t="s">
        <v>85</v>
      </c>
      <c r="AW311" s="13" t="s">
        <v>31</v>
      </c>
      <c r="AX311" s="13" t="s">
        <v>75</v>
      </c>
      <c r="AY311" s="192" t="s">
        <v>126</v>
      </c>
    </row>
    <row r="312" s="14" customFormat="1">
      <c r="A312" s="14"/>
      <c r="B312" s="199"/>
      <c r="C312" s="14"/>
      <c r="D312" s="185" t="s">
        <v>138</v>
      </c>
      <c r="E312" s="200" t="s">
        <v>1</v>
      </c>
      <c r="F312" s="201" t="s">
        <v>334</v>
      </c>
      <c r="G312" s="14"/>
      <c r="H312" s="200" t="s">
        <v>1</v>
      </c>
      <c r="I312" s="202"/>
      <c r="J312" s="14"/>
      <c r="K312" s="14"/>
      <c r="L312" s="199"/>
      <c r="M312" s="203"/>
      <c r="N312" s="204"/>
      <c r="O312" s="204"/>
      <c r="P312" s="204"/>
      <c r="Q312" s="204"/>
      <c r="R312" s="204"/>
      <c r="S312" s="204"/>
      <c r="T312" s="20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0" t="s">
        <v>138</v>
      </c>
      <c r="AU312" s="200" t="s">
        <v>85</v>
      </c>
      <c r="AV312" s="14" t="s">
        <v>83</v>
      </c>
      <c r="AW312" s="14" t="s">
        <v>31</v>
      </c>
      <c r="AX312" s="14" t="s">
        <v>75</v>
      </c>
      <c r="AY312" s="200" t="s">
        <v>126</v>
      </c>
    </row>
    <row r="313" s="13" customFormat="1">
      <c r="A313" s="13"/>
      <c r="B313" s="191"/>
      <c r="C313" s="13"/>
      <c r="D313" s="185" t="s">
        <v>138</v>
      </c>
      <c r="E313" s="192" t="s">
        <v>1</v>
      </c>
      <c r="F313" s="193" t="s">
        <v>311</v>
      </c>
      <c r="G313" s="13"/>
      <c r="H313" s="194">
        <v>0.22500000000000001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138</v>
      </c>
      <c r="AU313" s="192" t="s">
        <v>85</v>
      </c>
      <c r="AV313" s="13" t="s">
        <v>85</v>
      </c>
      <c r="AW313" s="13" t="s">
        <v>31</v>
      </c>
      <c r="AX313" s="13" t="s">
        <v>75</v>
      </c>
      <c r="AY313" s="192" t="s">
        <v>126</v>
      </c>
    </row>
    <row r="314" s="13" customFormat="1">
      <c r="A314" s="13"/>
      <c r="B314" s="191"/>
      <c r="C314" s="13"/>
      <c r="D314" s="185" t="s">
        <v>138</v>
      </c>
      <c r="E314" s="192" t="s">
        <v>1</v>
      </c>
      <c r="F314" s="193" t="s">
        <v>318</v>
      </c>
      <c r="G314" s="13"/>
      <c r="H314" s="194">
        <v>0.80000000000000004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138</v>
      </c>
      <c r="AU314" s="192" t="s">
        <v>85</v>
      </c>
      <c r="AV314" s="13" t="s">
        <v>85</v>
      </c>
      <c r="AW314" s="13" t="s">
        <v>31</v>
      </c>
      <c r="AX314" s="13" t="s">
        <v>75</v>
      </c>
      <c r="AY314" s="192" t="s">
        <v>126</v>
      </c>
    </row>
    <row r="315" s="2" customFormat="1" ht="21.75" customHeight="1">
      <c r="A315" s="36"/>
      <c r="B315" s="170"/>
      <c r="C315" s="171" t="s">
        <v>335</v>
      </c>
      <c r="D315" s="171" t="s">
        <v>128</v>
      </c>
      <c r="E315" s="172" t="s">
        <v>336</v>
      </c>
      <c r="F315" s="173" t="s">
        <v>337</v>
      </c>
      <c r="G315" s="174" t="s">
        <v>208</v>
      </c>
      <c r="H315" s="175">
        <v>6750</v>
      </c>
      <c r="I315" s="176"/>
      <c r="J315" s="177">
        <f>ROUND(I315*H315,2)</f>
        <v>0</v>
      </c>
      <c r="K315" s="178"/>
      <c r="L315" s="37"/>
      <c r="M315" s="179" t="s">
        <v>1</v>
      </c>
      <c r="N315" s="180" t="s">
        <v>40</v>
      </c>
      <c r="O315" s="75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3" t="s">
        <v>132</v>
      </c>
      <c r="AT315" s="183" t="s">
        <v>128</v>
      </c>
      <c r="AU315" s="183" t="s">
        <v>85</v>
      </c>
      <c r="AY315" s="17" t="s">
        <v>126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7" t="s">
        <v>83</v>
      </c>
      <c r="BK315" s="184">
        <f>ROUND(I315*H315,2)</f>
        <v>0</v>
      </c>
      <c r="BL315" s="17" t="s">
        <v>132</v>
      </c>
      <c r="BM315" s="183" t="s">
        <v>338</v>
      </c>
    </row>
    <row r="316" s="2" customFormat="1">
      <c r="A316" s="36"/>
      <c r="B316" s="37"/>
      <c r="C316" s="36"/>
      <c r="D316" s="185" t="s">
        <v>134</v>
      </c>
      <c r="E316" s="36"/>
      <c r="F316" s="186" t="s">
        <v>337</v>
      </c>
      <c r="G316" s="36"/>
      <c r="H316" s="36"/>
      <c r="I316" s="187"/>
      <c r="J316" s="36"/>
      <c r="K316" s="36"/>
      <c r="L316" s="37"/>
      <c r="M316" s="188"/>
      <c r="N316" s="189"/>
      <c r="O316" s="75"/>
      <c r="P316" s="75"/>
      <c r="Q316" s="75"/>
      <c r="R316" s="75"/>
      <c r="S316" s="75"/>
      <c r="T316" s="7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7" t="s">
        <v>134</v>
      </c>
      <c r="AU316" s="17" t="s">
        <v>85</v>
      </c>
    </row>
    <row r="317" s="2" customFormat="1">
      <c r="A317" s="36"/>
      <c r="B317" s="37"/>
      <c r="C317" s="36"/>
      <c r="D317" s="185" t="s">
        <v>136</v>
      </c>
      <c r="E317" s="36"/>
      <c r="F317" s="190" t="s">
        <v>339</v>
      </c>
      <c r="G317" s="36"/>
      <c r="H317" s="36"/>
      <c r="I317" s="187"/>
      <c r="J317" s="36"/>
      <c r="K317" s="36"/>
      <c r="L317" s="37"/>
      <c r="M317" s="188"/>
      <c r="N317" s="189"/>
      <c r="O317" s="75"/>
      <c r="P317" s="75"/>
      <c r="Q317" s="75"/>
      <c r="R317" s="75"/>
      <c r="S317" s="75"/>
      <c r="T317" s="7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7" t="s">
        <v>136</v>
      </c>
      <c r="AU317" s="17" t="s">
        <v>85</v>
      </c>
    </row>
    <row r="318" s="13" customFormat="1">
      <c r="A318" s="13"/>
      <c r="B318" s="191"/>
      <c r="C318" s="13"/>
      <c r="D318" s="185" t="s">
        <v>138</v>
      </c>
      <c r="E318" s="192" t="s">
        <v>1</v>
      </c>
      <c r="F318" s="193" t="s">
        <v>340</v>
      </c>
      <c r="G318" s="13"/>
      <c r="H318" s="194">
        <v>6750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138</v>
      </c>
      <c r="AU318" s="192" t="s">
        <v>85</v>
      </c>
      <c r="AV318" s="13" t="s">
        <v>85</v>
      </c>
      <c r="AW318" s="13" t="s">
        <v>31</v>
      </c>
      <c r="AX318" s="13" t="s">
        <v>75</v>
      </c>
      <c r="AY318" s="192" t="s">
        <v>126</v>
      </c>
    </row>
    <row r="319" s="2" customFormat="1" ht="21.75" customHeight="1">
      <c r="A319" s="36"/>
      <c r="B319" s="170"/>
      <c r="C319" s="171" t="s">
        <v>7</v>
      </c>
      <c r="D319" s="171" t="s">
        <v>128</v>
      </c>
      <c r="E319" s="172" t="s">
        <v>341</v>
      </c>
      <c r="F319" s="173" t="s">
        <v>337</v>
      </c>
      <c r="G319" s="174" t="s">
        <v>208</v>
      </c>
      <c r="H319" s="175">
        <v>3291.8400000000001</v>
      </c>
      <c r="I319" s="176"/>
      <c r="J319" s="177">
        <f>ROUND(I319*H319,2)</f>
        <v>0</v>
      </c>
      <c r="K319" s="178"/>
      <c r="L319" s="37"/>
      <c r="M319" s="179" t="s">
        <v>1</v>
      </c>
      <c r="N319" s="180" t="s">
        <v>40</v>
      </c>
      <c r="O319" s="75"/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3" t="s">
        <v>132</v>
      </c>
      <c r="AT319" s="183" t="s">
        <v>128</v>
      </c>
      <c r="AU319" s="183" t="s">
        <v>85</v>
      </c>
      <c r="AY319" s="17" t="s">
        <v>126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7" t="s">
        <v>83</v>
      </c>
      <c r="BK319" s="184">
        <f>ROUND(I319*H319,2)</f>
        <v>0</v>
      </c>
      <c r="BL319" s="17" t="s">
        <v>132</v>
      </c>
      <c r="BM319" s="183" t="s">
        <v>342</v>
      </c>
    </row>
    <row r="320" s="2" customFormat="1">
      <c r="A320" s="36"/>
      <c r="B320" s="37"/>
      <c r="C320" s="36"/>
      <c r="D320" s="185" t="s">
        <v>134</v>
      </c>
      <c r="E320" s="36"/>
      <c r="F320" s="186" t="s">
        <v>343</v>
      </c>
      <c r="G320" s="36"/>
      <c r="H320" s="36"/>
      <c r="I320" s="187"/>
      <c r="J320" s="36"/>
      <c r="K320" s="36"/>
      <c r="L320" s="37"/>
      <c r="M320" s="188"/>
      <c r="N320" s="189"/>
      <c r="O320" s="75"/>
      <c r="P320" s="75"/>
      <c r="Q320" s="75"/>
      <c r="R320" s="75"/>
      <c r="S320" s="75"/>
      <c r="T320" s="7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7" t="s">
        <v>134</v>
      </c>
      <c r="AU320" s="17" t="s">
        <v>85</v>
      </c>
    </row>
    <row r="321" s="2" customFormat="1">
      <c r="A321" s="36"/>
      <c r="B321" s="37"/>
      <c r="C321" s="36"/>
      <c r="D321" s="185" t="s">
        <v>136</v>
      </c>
      <c r="E321" s="36"/>
      <c r="F321" s="190" t="s">
        <v>339</v>
      </c>
      <c r="G321" s="36"/>
      <c r="H321" s="36"/>
      <c r="I321" s="187"/>
      <c r="J321" s="36"/>
      <c r="K321" s="36"/>
      <c r="L321" s="37"/>
      <c r="M321" s="188"/>
      <c r="N321" s="189"/>
      <c r="O321" s="75"/>
      <c r="P321" s="75"/>
      <c r="Q321" s="75"/>
      <c r="R321" s="75"/>
      <c r="S321" s="75"/>
      <c r="T321" s="7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7" t="s">
        <v>136</v>
      </c>
      <c r="AU321" s="17" t="s">
        <v>85</v>
      </c>
    </row>
    <row r="322" s="13" customFormat="1">
      <c r="A322" s="13"/>
      <c r="B322" s="191"/>
      <c r="C322" s="13"/>
      <c r="D322" s="185" t="s">
        <v>138</v>
      </c>
      <c r="E322" s="192" t="s">
        <v>1</v>
      </c>
      <c r="F322" s="193" t="s">
        <v>304</v>
      </c>
      <c r="G322" s="13"/>
      <c r="H322" s="194">
        <v>3291.8400000000001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138</v>
      </c>
      <c r="AU322" s="192" t="s">
        <v>85</v>
      </c>
      <c r="AV322" s="13" t="s">
        <v>85</v>
      </c>
      <c r="AW322" s="13" t="s">
        <v>31</v>
      </c>
      <c r="AX322" s="13" t="s">
        <v>75</v>
      </c>
      <c r="AY322" s="192" t="s">
        <v>126</v>
      </c>
    </row>
    <row r="323" s="12" customFormat="1" ht="22.8" customHeight="1">
      <c r="A323" s="12"/>
      <c r="B323" s="157"/>
      <c r="C323" s="12"/>
      <c r="D323" s="158" t="s">
        <v>74</v>
      </c>
      <c r="E323" s="168" t="s">
        <v>132</v>
      </c>
      <c r="F323" s="168" t="s">
        <v>344</v>
      </c>
      <c r="G323" s="12"/>
      <c r="H323" s="12"/>
      <c r="I323" s="160"/>
      <c r="J323" s="169">
        <f>BK323</f>
        <v>0</v>
      </c>
      <c r="K323" s="12"/>
      <c r="L323" s="157"/>
      <c r="M323" s="162"/>
      <c r="N323" s="163"/>
      <c r="O323" s="163"/>
      <c r="P323" s="164">
        <f>SUM(P324:P342)</f>
        <v>0</v>
      </c>
      <c r="Q323" s="163"/>
      <c r="R323" s="164">
        <f>SUM(R324:R342)</f>
        <v>0</v>
      </c>
      <c r="S323" s="163"/>
      <c r="T323" s="165">
        <f>SUM(T324:T342)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8" t="s">
        <v>83</v>
      </c>
      <c r="AT323" s="166" t="s">
        <v>74</v>
      </c>
      <c r="AU323" s="166" t="s">
        <v>83</v>
      </c>
      <c r="AY323" s="158" t="s">
        <v>126</v>
      </c>
      <c r="BK323" s="167">
        <f>SUM(BK324:BK342)</f>
        <v>0</v>
      </c>
    </row>
    <row r="324" s="2" customFormat="1" ht="16.5" customHeight="1">
      <c r="A324" s="36"/>
      <c r="B324" s="170"/>
      <c r="C324" s="171" t="s">
        <v>345</v>
      </c>
      <c r="D324" s="171" t="s">
        <v>128</v>
      </c>
      <c r="E324" s="172" t="s">
        <v>346</v>
      </c>
      <c r="F324" s="173" t="s">
        <v>347</v>
      </c>
      <c r="G324" s="174" t="s">
        <v>142</v>
      </c>
      <c r="H324" s="175">
        <v>13.02</v>
      </c>
      <c r="I324" s="176"/>
      <c r="J324" s="177">
        <f>ROUND(I324*H324,2)</f>
        <v>0</v>
      </c>
      <c r="K324" s="178"/>
      <c r="L324" s="37"/>
      <c r="M324" s="179" t="s">
        <v>1</v>
      </c>
      <c r="N324" s="180" t="s">
        <v>40</v>
      </c>
      <c r="O324" s="75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3" t="s">
        <v>132</v>
      </c>
      <c r="AT324" s="183" t="s">
        <v>128</v>
      </c>
      <c r="AU324" s="183" t="s">
        <v>85</v>
      </c>
      <c r="AY324" s="17" t="s">
        <v>126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7" t="s">
        <v>83</v>
      </c>
      <c r="BK324" s="184">
        <f>ROUND(I324*H324,2)</f>
        <v>0</v>
      </c>
      <c r="BL324" s="17" t="s">
        <v>132</v>
      </c>
      <c r="BM324" s="183" t="s">
        <v>348</v>
      </c>
    </row>
    <row r="325" s="2" customFormat="1">
      <c r="A325" s="36"/>
      <c r="B325" s="37"/>
      <c r="C325" s="36"/>
      <c r="D325" s="185" t="s">
        <v>134</v>
      </c>
      <c r="E325" s="36"/>
      <c r="F325" s="186" t="s">
        <v>347</v>
      </c>
      <c r="G325" s="36"/>
      <c r="H325" s="36"/>
      <c r="I325" s="187"/>
      <c r="J325" s="36"/>
      <c r="K325" s="36"/>
      <c r="L325" s="37"/>
      <c r="M325" s="188"/>
      <c r="N325" s="189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134</v>
      </c>
      <c r="AU325" s="17" t="s">
        <v>85</v>
      </c>
    </row>
    <row r="326" s="2" customFormat="1">
      <c r="A326" s="36"/>
      <c r="B326" s="37"/>
      <c r="C326" s="36"/>
      <c r="D326" s="185" t="s">
        <v>136</v>
      </c>
      <c r="E326" s="36"/>
      <c r="F326" s="190" t="s">
        <v>349</v>
      </c>
      <c r="G326" s="36"/>
      <c r="H326" s="36"/>
      <c r="I326" s="187"/>
      <c r="J326" s="36"/>
      <c r="K326" s="36"/>
      <c r="L326" s="37"/>
      <c r="M326" s="188"/>
      <c r="N326" s="189"/>
      <c r="O326" s="75"/>
      <c r="P326" s="75"/>
      <c r="Q326" s="75"/>
      <c r="R326" s="75"/>
      <c r="S326" s="75"/>
      <c r="T326" s="7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7" t="s">
        <v>136</v>
      </c>
      <c r="AU326" s="17" t="s">
        <v>85</v>
      </c>
    </row>
    <row r="327" s="13" customFormat="1">
      <c r="A327" s="13"/>
      <c r="B327" s="191"/>
      <c r="C327" s="13"/>
      <c r="D327" s="185" t="s">
        <v>138</v>
      </c>
      <c r="E327" s="192" t="s">
        <v>1</v>
      </c>
      <c r="F327" s="193" t="s">
        <v>350</v>
      </c>
      <c r="G327" s="13"/>
      <c r="H327" s="194">
        <v>0.41999999999999998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138</v>
      </c>
      <c r="AU327" s="192" t="s">
        <v>85</v>
      </c>
      <c r="AV327" s="13" t="s">
        <v>85</v>
      </c>
      <c r="AW327" s="13" t="s">
        <v>31</v>
      </c>
      <c r="AX327" s="13" t="s">
        <v>75</v>
      </c>
      <c r="AY327" s="192" t="s">
        <v>126</v>
      </c>
    </row>
    <row r="328" s="13" customFormat="1">
      <c r="A328" s="13"/>
      <c r="B328" s="191"/>
      <c r="C328" s="13"/>
      <c r="D328" s="185" t="s">
        <v>138</v>
      </c>
      <c r="E328" s="192" t="s">
        <v>1</v>
      </c>
      <c r="F328" s="193" t="s">
        <v>351</v>
      </c>
      <c r="G328" s="13"/>
      <c r="H328" s="194">
        <v>0.83999999999999997</v>
      </c>
      <c r="I328" s="195"/>
      <c r="J328" s="13"/>
      <c r="K328" s="13"/>
      <c r="L328" s="191"/>
      <c r="M328" s="196"/>
      <c r="N328" s="197"/>
      <c r="O328" s="197"/>
      <c r="P328" s="197"/>
      <c r="Q328" s="197"/>
      <c r="R328" s="197"/>
      <c r="S328" s="197"/>
      <c r="T328" s="19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2" t="s">
        <v>138</v>
      </c>
      <c r="AU328" s="192" t="s">
        <v>85</v>
      </c>
      <c r="AV328" s="13" t="s">
        <v>85</v>
      </c>
      <c r="AW328" s="13" t="s">
        <v>31</v>
      </c>
      <c r="AX328" s="13" t="s">
        <v>75</v>
      </c>
      <c r="AY328" s="192" t="s">
        <v>126</v>
      </c>
    </row>
    <row r="329" s="13" customFormat="1">
      <c r="A329" s="13"/>
      <c r="B329" s="191"/>
      <c r="C329" s="13"/>
      <c r="D329" s="185" t="s">
        <v>138</v>
      </c>
      <c r="E329" s="192" t="s">
        <v>1</v>
      </c>
      <c r="F329" s="193" t="s">
        <v>352</v>
      </c>
      <c r="G329" s="13"/>
      <c r="H329" s="194">
        <v>0.83999999999999997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138</v>
      </c>
      <c r="AU329" s="192" t="s">
        <v>85</v>
      </c>
      <c r="AV329" s="13" t="s">
        <v>85</v>
      </c>
      <c r="AW329" s="13" t="s">
        <v>31</v>
      </c>
      <c r="AX329" s="13" t="s">
        <v>75</v>
      </c>
      <c r="AY329" s="192" t="s">
        <v>126</v>
      </c>
    </row>
    <row r="330" s="13" customFormat="1">
      <c r="A330" s="13"/>
      <c r="B330" s="191"/>
      <c r="C330" s="13"/>
      <c r="D330" s="185" t="s">
        <v>138</v>
      </c>
      <c r="E330" s="192" t="s">
        <v>1</v>
      </c>
      <c r="F330" s="193" t="s">
        <v>353</v>
      </c>
      <c r="G330" s="13"/>
      <c r="H330" s="194">
        <v>0.83999999999999997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138</v>
      </c>
      <c r="AU330" s="192" t="s">
        <v>85</v>
      </c>
      <c r="AV330" s="13" t="s">
        <v>85</v>
      </c>
      <c r="AW330" s="13" t="s">
        <v>31</v>
      </c>
      <c r="AX330" s="13" t="s">
        <v>75</v>
      </c>
      <c r="AY330" s="192" t="s">
        <v>126</v>
      </c>
    </row>
    <row r="331" s="13" customFormat="1">
      <c r="A331" s="13"/>
      <c r="B331" s="191"/>
      <c r="C331" s="13"/>
      <c r="D331" s="185" t="s">
        <v>138</v>
      </c>
      <c r="E331" s="192" t="s">
        <v>1</v>
      </c>
      <c r="F331" s="193" t="s">
        <v>354</v>
      </c>
      <c r="G331" s="13"/>
      <c r="H331" s="194">
        <v>0.83999999999999997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138</v>
      </c>
      <c r="AU331" s="192" t="s">
        <v>85</v>
      </c>
      <c r="AV331" s="13" t="s">
        <v>85</v>
      </c>
      <c r="AW331" s="13" t="s">
        <v>31</v>
      </c>
      <c r="AX331" s="13" t="s">
        <v>75</v>
      </c>
      <c r="AY331" s="192" t="s">
        <v>126</v>
      </c>
    </row>
    <row r="332" s="13" customFormat="1">
      <c r="A332" s="13"/>
      <c r="B332" s="191"/>
      <c r="C332" s="13"/>
      <c r="D332" s="185" t="s">
        <v>138</v>
      </c>
      <c r="E332" s="192" t="s">
        <v>1</v>
      </c>
      <c r="F332" s="193" t="s">
        <v>355</v>
      </c>
      <c r="G332" s="13"/>
      <c r="H332" s="194">
        <v>0.83999999999999997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2" t="s">
        <v>138</v>
      </c>
      <c r="AU332" s="192" t="s">
        <v>85</v>
      </c>
      <c r="AV332" s="13" t="s">
        <v>85</v>
      </c>
      <c r="AW332" s="13" t="s">
        <v>31</v>
      </c>
      <c r="AX332" s="13" t="s">
        <v>75</v>
      </c>
      <c r="AY332" s="192" t="s">
        <v>126</v>
      </c>
    </row>
    <row r="333" s="13" customFormat="1">
      <c r="A333" s="13"/>
      <c r="B333" s="191"/>
      <c r="C333" s="13"/>
      <c r="D333" s="185" t="s">
        <v>138</v>
      </c>
      <c r="E333" s="192" t="s">
        <v>1</v>
      </c>
      <c r="F333" s="193" t="s">
        <v>356</v>
      </c>
      <c r="G333" s="13"/>
      <c r="H333" s="194">
        <v>0.83999999999999997</v>
      </c>
      <c r="I333" s="195"/>
      <c r="J333" s="13"/>
      <c r="K333" s="13"/>
      <c r="L333" s="191"/>
      <c r="M333" s="196"/>
      <c r="N333" s="197"/>
      <c r="O333" s="197"/>
      <c r="P333" s="197"/>
      <c r="Q333" s="197"/>
      <c r="R333" s="197"/>
      <c r="S333" s="197"/>
      <c r="T333" s="19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2" t="s">
        <v>138</v>
      </c>
      <c r="AU333" s="192" t="s">
        <v>85</v>
      </c>
      <c r="AV333" s="13" t="s">
        <v>85</v>
      </c>
      <c r="AW333" s="13" t="s">
        <v>31</v>
      </c>
      <c r="AX333" s="13" t="s">
        <v>75</v>
      </c>
      <c r="AY333" s="192" t="s">
        <v>126</v>
      </c>
    </row>
    <row r="334" s="13" customFormat="1">
      <c r="A334" s="13"/>
      <c r="B334" s="191"/>
      <c r="C334" s="13"/>
      <c r="D334" s="185" t="s">
        <v>138</v>
      </c>
      <c r="E334" s="192" t="s">
        <v>1</v>
      </c>
      <c r="F334" s="193" t="s">
        <v>357</v>
      </c>
      <c r="G334" s="13"/>
      <c r="H334" s="194">
        <v>0.83999999999999997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2" t="s">
        <v>138</v>
      </c>
      <c r="AU334" s="192" t="s">
        <v>85</v>
      </c>
      <c r="AV334" s="13" t="s">
        <v>85</v>
      </c>
      <c r="AW334" s="13" t="s">
        <v>31</v>
      </c>
      <c r="AX334" s="13" t="s">
        <v>75</v>
      </c>
      <c r="AY334" s="192" t="s">
        <v>126</v>
      </c>
    </row>
    <row r="335" s="13" customFormat="1">
      <c r="A335" s="13"/>
      <c r="B335" s="191"/>
      <c r="C335" s="13"/>
      <c r="D335" s="185" t="s">
        <v>138</v>
      </c>
      <c r="E335" s="192" t="s">
        <v>1</v>
      </c>
      <c r="F335" s="193" t="s">
        <v>358</v>
      </c>
      <c r="G335" s="13"/>
      <c r="H335" s="194">
        <v>0.83999999999999997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138</v>
      </c>
      <c r="AU335" s="192" t="s">
        <v>85</v>
      </c>
      <c r="AV335" s="13" t="s">
        <v>85</v>
      </c>
      <c r="AW335" s="13" t="s">
        <v>31</v>
      </c>
      <c r="AX335" s="13" t="s">
        <v>75</v>
      </c>
      <c r="AY335" s="192" t="s">
        <v>126</v>
      </c>
    </row>
    <row r="336" s="13" customFormat="1">
      <c r="A336" s="13"/>
      <c r="B336" s="191"/>
      <c r="C336" s="13"/>
      <c r="D336" s="185" t="s">
        <v>138</v>
      </c>
      <c r="E336" s="192" t="s">
        <v>1</v>
      </c>
      <c r="F336" s="193" t="s">
        <v>359</v>
      </c>
      <c r="G336" s="13"/>
      <c r="H336" s="194">
        <v>0.83999999999999997</v>
      </c>
      <c r="I336" s="195"/>
      <c r="J336" s="13"/>
      <c r="K336" s="13"/>
      <c r="L336" s="191"/>
      <c r="M336" s="196"/>
      <c r="N336" s="197"/>
      <c r="O336" s="197"/>
      <c r="P336" s="197"/>
      <c r="Q336" s="197"/>
      <c r="R336" s="197"/>
      <c r="S336" s="197"/>
      <c r="T336" s="19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2" t="s">
        <v>138</v>
      </c>
      <c r="AU336" s="192" t="s">
        <v>85</v>
      </c>
      <c r="AV336" s="13" t="s">
        <v>85</v>
      </c>
      <c r="AW336" s="13" t="s">
        <v>31</v>
      </c>
      <c r="AX336" s="13" t="s">
        <v>75</v>
      </c>
      <c r="AY336" s="192" t="s">
        <v>126</v>
      </c>
    </row>
    <row r="337" s="13" customFormat="1">
      <c r="A337" s="13"/>
      <c r="B337" s="191"/>
      <c r="C337" s="13"/>
      <c r="D337" s="185" t="s">
        <v>138</v>
      </c>
      <c r="E337" s="192" t="s">
        <v>1</v>
      </c>
      <c r="F337" s="193" t="s">
        <v>360</v>
      </c>
      <c r="G337" s="13"/>
      <c r="H337" s="194">
        <v>0.83999999999999997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138</v>
      </c>
      <c r="AU337" s="192" t="s">
        <v>85</v>
      </c>
      <c r="AV337" s="13" t="s">
        <v>85</v>
      </c>
      <c r="AW337" s="13" t="s">
        <v>31</v>
      </c>
      <c r="AX337" s="13" t="s">
        <v>75</v>
      </c>
      <c r="AY337" s="192" t="s">
        <v>126</v>
      </c>
    </row>
    <row r="338" s="13" customFormat="1">
      <c r="A338" s="13"/>
      <c r="B338" s="191"/>
      <c r="C338" s="13"/>
      <c r="D338" s="185" t="s">
        <v>138</v>
      </c>
      <c r="E338" s="192" t="s">
        <v>1</v>
      </c>
      <c r="F338" s="193" t="s">
        <v>361</v>
      </c>
      <c r="G338" s="13"/>
      <c r="H338" s="194">
        <v>0.83999999999999997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138</v>
      </c>
      <c r="AU338" s="192" t="s">
        <v>85</v>
      </c>
      <c r="AV338" s="13" t="s">
        <v>85</v>
      </c>
      <c r="AW338" s="13" t="s">
        <v>31</v>
      </c>
      <c r="AX338" s="13" t="s">
        <v>75</v>
      </c>
      <c r="AY338" s="192" t="s">
        <v>126</v>
      </c>
    </row>
    <row r="339" s="13" customFormat="1">
      <c r="A339" s="13"/>
      <c r="B339" s="191"/>
      <c r="C339" s="13"/>
      <c r="D339" s="185" t="s">
        <v>138</v>
      </c>
      <c r="E339" s="192" t="s">
        <v>1</v>
      </c>
      <c r="F339" s="193" t="s">
        <v>362</v>
      </c>
      <c r="G339" s="13"/>
      <c r="H339" s="194">
        <v>0.83999999999999997</v>
      </c>
      <c r="I339" s="195"/>
      <c r="J339" s="13"/>
      <c r="K339" s="13"/>
      <c r="L339" s="191"/>
      <c r="M339" s="196"/>
      <c r="N339" s="197"/>
      <c r="O339" s="197"/>
      <c r="P339" s="197"/>
      <c r="Q339" s="197"/>
      <c r="R339" s="197"/>
      <c r="S339" s="197"/>
      <c r="T339" s="19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2" t="s">
        <v>138</v>
      </c>
      <c r="AU339" s="192" t="s">
        <v>85</v>
      </c>
      <c r="AV339" s="13" t="s">
        <v>85</v>
      </c>
      <c r="AW339" s="13" t="s">
        <v>31</v>
      </c>
      <c r="AX339" s="13" t="s">
        <v>75</v>
      </c>
      <c r="AY339" s="192" t="s">
        <v>126</v>
      </c>
    </row>
    <row r="340" s="13" customFormat="1">
      <c r="A340" s="13"/>
      <c r="B340" s="191"/>
      <c r="C340" s="13"/>
      <c r="D340" s="185" t="s">
        <v>138</v>
      </c>
      <c r="E340" s="192" t="s">
        <v>1</v>
      </c>
      <c r="F340" s="193" t="s">
        <v>363</v>
      </c>
      <c r="G340" s="13"/>
      <c r="H340" s="194">
        <v>0.83999999999999997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138</v>
      </c>
      <c r="AU340" s="192" t="s">
        <v>85</v>
      </c>
      <c r="AV340" s="13" t="s">
        <v>85</v>
      </c>
      <c r="AW340" s="13" t="s">
        <v>31</v>
      </c>
      <c r="AX340" s="13" t="s">
        <v>75</v>
      </c>
      <c r="AY340" s="192" t="s">
        <v>126</v>
      </c>
    </row>
    <row r="341" s="13" customFormat="1">
      <c r="A341" s="13"/>
      <c r="B341" s="191"/>
      <c r="C341" s="13"/>
      <c r="D341" s="185" t="s">
        <v>138</v>
      </c>
      <c r="E341" s="192" t="s">
        <v>1</v>
      </c>
      <c r="F341" s="193" t="s">
        <v>364</v>
      </c>
      <c r="G341" s="13"/>
      <c r="H341" s="194">
        <v>0.83999999999999997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138</v>
      </c>
      <c r="AU341" s="192" t="s">
        <v>85</v>
      </c>
      <c r="AV341" s="13" t="s">
        <v>85</v>
      </c>
      <c r="AW341" s="13" t="s">
        <v>31</v>
      </c>
      <c r="AX341" s="13" t="s">
        <v>75</v>
      </c>
      <c r="AY341" s="192" t="s">
        <v>126</v>
      </c>
    </row>
    <row r="342" s="13" customFormat="1">
      <c r="A342" s="13"/>
      <c r="B342" s="191"/>
      <c r="C342" s="13"/>
      <c r="D342" s="185" t="s">
        <v>138</v>
      </c>
      <c r="E342" s="192" t="s">
        <v>1</v>
      </c>
      <c r="F342" s="193" t="s">
        <v>365</v>
      </c>
      <c r="G342" s="13"/>
      <c r="H342" s="194">
        <v>0.83999999999999997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2" t="s">
        <v>138</v>
      </c>
      <c r="AU342" s="192" t="s">
        <v>85</v>
      </c>
      <c r="AV342" s="13" t="s">
        <v>85</v>
      </c>
      <c r="AW342" s="13" t="s">
        <v>31</v>
      </c>
      <c r="AX342" s="13" t="s">
        <v>75</v>
      </c>
      <c r="AY342" s="192" t="s">
        <v>126</v>
      </c>
    </row>
    <row r="343" s="12" customFormat="1" ht="22.8" customHeight="1">
      <c r="A343" s="12"/>
      <c r="B343" s="157"/>
      <c r="C343" s="12"/>
      <c r="D343" s="158" t="s">
        <v>74</v>
      </c>
      <c r="E343" s="168" t="s">
        <v>163</v>
      </c>
      <c r="F343" s="168" t="s">
        <v>81</v>
      </c>
      <c r="G343" s="12"/>
      <c r="H343" s="12"/>
      <c r="I343" s="160"/>
      <c r="J343" s="169">
        <f>BK343</f>
        <v>0</v>
      </c>
      <c r="K343" s="12"/>
      <c r="L343" s="157"/>
      <c r="M343" s="162"/>
      <c r="N343" s="163"/>
      <c r="O343" s="163"/>
      <c r="P343" s="164">
        <f>SUM(P344:P432)</f>
        <v>0</v>
      </c>
      <c r="Q343" s="163"/>
      <c r="R343" s="164">
        <f>SUM(R344:R432)</f>
        <v>0</v>
      </c>
      <c r="S343" s="163"/>
      <c r="T343" s="165">
        <f>SUM(T344:T432)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58" t="s">
        <v>83</v>
      </c>
      <c r="AT343" s="166" t="s">
        <v>74</v>
      </c>
      <c r="AU343" s="166" t="s">
        <v>83</v>
      </c>
      <c r="AY343" s="158" t="s">
        <v>126</v>
      </c>
      <c r="BK343" s="167">
        <f>SUM(BK344:BK432)</f>
        <v>0</v>
      </c>
    </row>
    <row r="344" s="2" customFormat="1" ht="21.75" customHeight="1">
      <c r="A344" s="36"/>
      <c r="B344" s="170"/>
      <c r="C344" s="171" t="s">
        <v>366</v>
      </c>
      <c r="D344" s="171" t="s">
        <v>128</v>
      </c>
      <c r="E344" s="172" t="s">
        <v>367</v>
      </c>
      <c r="F344" s="173" t="s">
        <v>368</v>
      </c>
      <c r="G344" s="174" t="s">
        <v>142</v>
      </c>
      <c r="H344" s="175">
        <v>264.32999999999998</v>
      </c>
      <c r="I344" s="176"/>
      <c r="J344" s="177">
        <f>ROUND(I344*H344,2)</f>
        <v>0</v>
      </c>
      <c r="K344" s="178"/>
      <c r="L344" s="37"/>
      <c r="M344" s="179" t="s">
        <v>1</v>
      </c>
      <c r="N344" s="180" t="s">
        <v>40</v>
      </c>
      <c r="O344" s="75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3" t="s">
        <v>132</v>
      </c>
      <c r="AT344" s="183" t="s">
        <v>128</v>
      </c>
      <c r="AU344" s="183" t="s">
        <v>85</v>
      </c>
      <c r="AY344" s="17" t="s">
        <v>126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7" t="s">
        <v>83</v>
      </c>
      <c r="BK344" s="184">
        <f>ROUND(I344*H344,2)</f>
        <v>0</v>
      </c>
      <c r="BL344" s="17" t="s">
        <v>132</v>
      </c>
      <c r="BM344" s="183" t="s">
        <v>369</v>
      </c>
    </row>
    <row r="345" s="2" customFormat="1">
      <c r="A345" s="36"/>
      <c r="B345" s="37"/>
      <c r="C345" s="36"/>
      <c r="D345" s="185" t="s">
        <v>134</v>
      </c>
      <c r="E345" s="36"/>
      <c r="F345" s="186" t="s">
        <v>370</v>
      </c>
      <c r="G345" s="36"/>
      <c r="H345" s="36"/>
      <c r="I345" s="187"/>
      <c r="J345" s="36"/>
      <c r="K345" s="36"/>
      <c r="L345" s="37"/>
      <c r="M345" s="188"/>
      <c r="N345" s="189"/>
      <c r="O345" s="75"/>
      <c r="P345" s="75"/>
      <c r="Q345" s="75"/>
      <c r="R345" s="75"/>
      <c r="S345" s="75"/>
      <c r="T345" s="7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7" t="s">
        <v>134</v>
      </c>
      <c r="AU345" s="17" t="s">
        <v>85</v>
      </c>
    </row>
    <row r="346" s="2" customFormat="1">
      <c r="A346" s="36"/>
      <c r="B346" s="37"/>
      <c r="C346" s="36"/>
      <c r="D346" s="185" t="s">
        <v>136</v>
      </c>
      <c r="E346" s="36"/>
      <c r="F346" s="190" t="s">
        <v>371</v>
      </c>
      <c r="G346" s="36"/>
      <c r="H346" s="36"/>
      <c r="I346" s="187"/>
      <c r="J346" s="36"/>
      <c r="K346" s="36"/>
      <c r="L346" s="37"/>
      <c r="M346" s="188"/>
      <c r="N346" s="189"/>
      <c r="O346" s="75"/>
      <c r="P346" s="75"/>
      <c r="Q346" s="75"/>
      <c r="R346" s="75"/>
      <c r="S346" s="75"/>
      <c r="T346" s="7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7" t="s">
        <v>136</v>
      </c>
      <c r="AU346" s="17" t="s">
        <v>85</v>
      </c>
    </row>
    <row r="347" s="13" customFormat="1">
      <c r="A347" s="13"/>
      <c r="B347" s="191"/>
      <c r="C347" s="13"/>
      <c r="D347" s="185" t="s">
        <v>138</v>
      </c>
      <c r="E347" s="192" t="s">
        <v>1</v>
      </c>
      <c r="F347" s="193" t="s">
        <v>372</v>
      </c>
      <c r="G347" s="13"/>
      <c r="H347" s="194">
        <v>107.64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138</v>
      </c>
      <c r="AU347" s="192" t="s">
        <v>85</v>
      </c>
      <c r="AV347" s="13" t="s">
        <v>85</v>
      </c>
      <c r="AW347" s="13" t="s">
        <v>31</v>
      </c>
      <c r="AX347" s="13" t="s">
        <v>75</v>
      </c>
      <c r="AY347" s="192" t="s">
        <v>126</v>
      </c>
    </row>
    <row r="348" s="13" customFormat="1">
      <c r="A348" s="13"/>
      <c r="B348" s="191"/>
      <c r="C348" s="13"/>
      <c r="D348" s="185" t="s">
        <v>138</v>
      </c>
      <c r="E348" s="192" t="s">
        <v>1</v>
      </c>
      <c r="F348" s="193" t="s">
        <v>373</v>
      </c>
      <c r="G348" s="13"/>
      <c r="H348" s="194">
        <v>54.75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138</v>
      </c>
      <c r="AU348" s="192" t="s">
        <v>85</v>
      </c>
      <c r="AV348" s="13" t="s">
        <v>85</v>
      </c>
      <c r="AW348" s="13" t="s">
        <v>31</v>
      </c>
      <c r="AX348" s="13" t="s">
        <v>75</v>
      </c>
      <c r="AY348" s="192" t="s">
        <v>126</v>
      </c>
    </row>
    <row r="349" s="13" customFormat="1">
      <c r="A349" s="13"/>
      <c r="B349" s="191"/>
      <c r="C349" s="13"/>
      <c r="D349" s="185" t="s">
        <v>138</v>
      </c>
      <c r="E349" s="192" t="s">
        <v>1</v>
      </c>
      <c r="F349" s="193" t="s">
        <v>374</v>
      </c>
      <c r="G349" s="13"/>
      <c r="H349" s="194">
        <v>58.590000000000003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138</v>
      </c>
      <c r="AU349" s="192" t="s">
        <v>85</v>
      </c>
      <c r="AV349" s="13" t="s">
        <v>85</v>
      </c>
      <c r="AW349" s="13" t="s">
        <v>31</v>
      </c>
      <c r="AX349" s="13" t="s">
        <v>75</v>
      </c>
      <c r="AY349" s="192" t="s">
        <v>126</v>
      </c>
    </row>
    <row r="350" s="13" customFormat="1">
      <c r="A350" s="13"/>
      <c r="B350" s="191"/>
      <c r="C350" s="13"/>
      <c r="D350" s="185" t="s">
        <v>138</v>
      </c>
      <c r="E350" s="192" t="s">
        <v>1</v>
      </c>
      <c r="F350" s="193" t="s">
        <v>375</v>
      </c>
      <c r="G350" s="13"/>
      <c r="H350" s="194">
        <v>43.350000000000001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2" t="s">
        <v>138</v>
      </c>
      <c r="AU350" s="192" t="s">
        <v>85</v>
      </c>
      <c r="AV350" s="13" t="s">
        <v>85</v>
      </c>
      <c r="AW350" s="13" t="s">
        <v>31</v>
      </c>
      <c r="AX350" s="13" t="s">
        <v>75</v>
      </c>
      <c r="AY350" s="192" t="s">
        <v>126</v>
      </c>
    </row>
    <row r="351" s="2" customFormat="1" ht="16.5" customHeight="1">
      <c r="A351" s="36"/>
      <c r="B351" s="170"/>
      <c r="C351" s="171" t="s">
        <v>376</v>
      </c>
      <c r="D351" s="171" t="s">
        <v>128</v>
      </c>
      <c r="E351" s="172" t="s">
        <v>377</v>
      </c>
      <c r="F351" s="173" t="s">
        <v>378</v>
      </c>
      <c r="G351" s="174" t="s">
        <v>142</v>
      </c>
      <c r="H351" s="175">
        <v>57.781999999999996</v>
      </c>
      <c r="I351" s="176"/>
      <c r="J351" s="177">
        <f>ROUND(I351*H351,2)</f>
        <v>0</v>
      </c>
      <c r="K351" s="178"/>
      <c r="L351" s="37"/>
      <c r="M351" s="179" t="s">
        <v>1</v>
      </c>
      <c r="N351" s="180" t="s">
        <v>40</v>
      </c>
      <c r="O351" s="75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3" t="s">
        <v>132</v>
      </c>
      <c r="AT351" s="183" t="s">
        <v>128</v>
      </c>
      <c r="AU351" s="183" t="s">
        <v>85</v>
      </c>
      <c r="AY351" s="17" t="s">
        <v>126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7" t="s">
        <v>83</v>
      </c>
      <c r="BK351" s="184">
        <f>ROUND(I351*H351,2)</f>
        <v>0</v>
      </c>
      <c r="BL351" s="17" t="s">
        <v>132</v>
      </c>
      <c r="BM351" s="183" t="s">
        <v>379</v>
      </c>
    </row>
    <row r="352" s="2" customFormat="1">
      <c r="A352" s="36"/>
      <c r="B352" s="37"/>
      <c r="C352" s="36"/>
      <c r="D352" s="185" t="s">
        <v>134</v>
      </c>
      <c r="E352" s="36"/>
      <c r="F352" s="186" t="s">
        <v>378</v>
      </c>
      <c r="G352" s="36"/>
      <c r="H352" s="36"/>
      <c r="I352" s="187"/>
      <c r="J352" s="36"/>
      <c r="K352" s="36"/>
      <c r="L352" s="37"/>
      <c r="M352" s="188"/>
      <c r="N352" s="189"/>
      <c r="O352" s="75"/>
      <c r="P352" s="75"/>
      <c r="Q352" s="75"/>
      <c r="R352" s="75"/>
      <c r="S352" s="75"/>
      <c r="T352" s="7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7" t="s">
        <v>134</v>
      </c>
      <c r="AU352" s="17" t="s">
        <v>85</v>
      </c>
    </row>
    <row r="353" s="2" customFormat="1">
      <c r="A353" s="36"/>
      <c r="B353" s="37"/>
      <c r="C353" s="36"/>
      <c r="D353" s="185" t="s">
        <v>136</v>
      </c>
      <c r="E353" s="36"/>
      <c r="F353" s="190" t="s">
        <v>380</v>
      </c>
      <c r="G353" s="36"/>
      <c r="H353" s="36"/>
      <c r="I353" s="187"/>
      <c r="J353" s="36"/>
      <c r="K353" s="36"/>
      <c r="L353" s="37"/>
      <c r="M353" s="188"/>
      <c r="N353" s="189"/>
      <c r="O353" s="75"/>
      <c r="P353" s="75"/>
      <c r="Q353" s="75"/>
      <c r="R353" s="75"/>
      <c r="S353" s="75"/>
      <c r="T353" s="7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7" t="s">
        <v>136</v>
      </c>
      <c r="AU353" s="17" t="s">
        <v>85</v>
      </c>
    </row>
    <row r="354" s="13" customFormat="1">
      <c r="A354" s="13"/>
      <c r="B354" s="191"/>
      <c r="C354" s="13"/>
      <c r="D354" s="185" t="s">
        <v>138</v>
      </c>
      <c r="E354" s="192" t="s">
        <v>1</v>
      </c>
      <c r="F354" s="193" t="s">
        <v>381</v>
      </c>
      <c r="G354" s="13"/>
      <c r="H354" s="194">
        <v>3.4199999999999999</v>
      </c>
      <c r="I354" s="195"/>
      <c r="J354" s="13"/>
      <c r="K354" s="13"/>
      <c r="L354" s="191"/>
      <c r="M354" s="196"/>
      <c r="N354" s="197"/>
      <c r="O354" s="197"/>
      <c r="P354" s="197"/>
      <c r="Q354" s="197"/>
      <c r="R354" s="197"/>
      <c r="S354" s="197"/>
      <c r="T354" s="19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2" t="s">
        <v>138</v>
      </c>
      <c r="AU354" s="192" t="s">
        <v>85</v>
      </c>
      <c r="AV354" s="13" t="s">
        <v>85</v>
      </c>
      <c r="AW354" s="13" t="s">
        <v>31</v>
      </c>
      <c r="AX354" s="13" t="s">
        <v>75</v>
      </c>
      <c r="AY354" s="192" t="s">
        <v>126</v>
      </c>
    </row>
    <row r="355" s="13" customFormat="1">
      <c r="A355" s="13"/>
      <c r="B355" s="191"/>
      <c r="C355" s="13"/>
      <c r="D355" s="185" t="s">
        <v>138</v>
      </c>
      <c r="E355" s="192" t="s">
        <v>1</v>
      </c>
      <c r="F355" s="193" t="s">
        <v>382</v>
      </c>
      <c r="G355" s="13"/>
      <c r="H355" s="194">
        <v>9.2699999999999996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2" t="s">
        <v>138</v>
      </c>
      <c r="AU355" s="192" t="s">
        <v>85</v>
      </c>
      <c r="AV355" s="13" t="s">
        <v>85</v>
      </c>
      <c r="AW355" s="13" t="s">
        <v>31</v>
      </c>
      <c r="AX355" s="13" t="s">
        <v>75</v>
      </c>
      <c r="AY355" s="192" t="s">
        <v>126</v>
      </c>
    </row>
    <row r="356" s="13" customFormat="1">
      <c r="A356" s="13"/>
      <c r="B356" s="191"/>
      <c r="C356" s="13"/>
      <c r="D356" s="185" t="s">
        <v>138</v>
      </c>
      <c r="E356" s="192" t="s">
        <v>1</v>
      </c>
      <c r="F356" s="193" t="s">
        <v>383</v>
      </c>
      <c r="G356" s="13"/>
      <c r="H356" s="194">
        <v>4.3780000000000001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138</v>
      </c>
      <c r="AU356" s="192" t="s">
        <v>85</v>
      </c>
      <c r="AV356" s="13" t="s">
        <v>85</v>
      </c>
      <c r="AW356" s="13" t="s">
        <v>31</v>
      </c>
      <c r="AX356" s="13" t="s">
        <v>75</v>
      </c>
      <c r="AY356" s="192" t="s">
        <v>126</v>
      </c>
    </row>
    <row r="357" s="13" customFormat="1">
      <c r="A357" s="13"/>
      <c r="B357" s="191"/>
      <c r="C357" s="13"/>
      <c r="D357" s="185" t="s">
        <v>138</v>
      </c>
      <c r="E357" s="192" t="s">
        <v>1</v>
      </c>
      <c r="F357" s="193" t="s">
        <v>384</v>
      </c>
      <c r="G357" s="13"/>
      <c r="H357" s="194">
        <v>2.52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138</v>
      </c>
      <c r="AU357" s="192" t="s">
        <v>85</v>
      </c>
      <c r="AV357" s="13" t="s">
        <v>85</v>
      </c>
      <c r="AW357" s="13" t="s">
        <v>31</v>
      </c>
      <c r="AX357" s="13" t="s">
        <v>75</v>
      </c>
      <c r="AY357" s="192" t="s">
        <v>126</v>
      </c>
    </row>
    <row r="358" s="13" customFormat="1">
      <c r="A358" s="13"/>
      <c r="B358" s="191"/>
      <c r="C358" s="13"/>
      <c r="D358" s="185" t="s">
        <v>138</v>
      </c>
      <c r="E358" s="192" t="s">
        <v>1</v>
      </c>
      <c r="F358" s="193" t="s">
        <v>385</v>
      </c>
      <c r="G358" s="13"/>
      <c r="H358" s="194">
        <v>3.4199999999999999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138</v>
      </c>
      <c r="AU358" s="192" t="s">
        <v>85</v>
      </c>
      <c r="AV358" s="13" t="s">
        <v>85</v>
      </c>
      <c r="AW358" s="13" t="s">
        <v>31</v>
      </c>
      <c r="AX358" s="13" t="s">
        <v>75</v>
      </c>
      <c r="AY358" s="192" t="s">
        <v>126</v>
      </c>
    </row>
    <row r="359" s="13" customFormat="1">
      <c r="A359" s="13"/>
      <c r="B359" s="191"/>
      <c r="C359" s="13"/>
      <c r="D359" s="185" t="s">
        <v>138</v>
      </c>
      <c r="E359" s="192" t="s">
        <v>1</v>
      </c>
      <c r="F359" s="193" t="s">
        <v>386</v>
      </c>
      <c r="G359" s="13"/>
      <c r="H359" s="194">
        <v>2.9700000000000002</v>
      </c>
      <c r="I359" s="195"/>
      <c r="J359" s="13"/>
      <c r="K359" s="13"/>
      <c r="L359" s="191"/>
      <c r="M359" s="196"/>
      <c r="N359" s="197"/>
      <c r="O359" s="197"/>
      <c r="P359" s="197"/>
      <c r="Q359" s="197"/>
      <c r="R359" s="197"/>
      <c r="S359" s="197"/>
      <c r="T359" s="19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2" t="s">
        <v>138</v>
      </c>
      <c r="AU359" s="192" t="s">
        <v>85</v>
      </c>
      <c r="AV359" s="13" t="s">
        <v>85</v>
      </c>
      <c r="AW359" s="13" t="s">
        <v>31</v>
      </c>
      <c r="AX359" s="13" t="s">
        <v>75</v>
      </c>
      <c r="AY359" s="192" t="s">
        <v>126</v>
      </c>
    </row>
    <row r="360" s="13" customFormat="1">
      <c r="A360" s="13"/>
      <c r="B360" s="191"/>
      <c r="C360" s="13"/>
      <c r="D360" s="185" t="s">
        <v>138</v>
      </c>
      <c r="E360" s="192" t="s">
        <v>1</v>
      </c>
      <c r="F360" s="193" t="s">
        <v>387</v>
      </c>
      <c r="G360" s="13"/>
      <c r="H360" s="194">
        <v>2.52</v>
      </c>
      <c r="I360" s="195"/>
      <c r="J360" s="13"/>
      <c r="K360" s="13"/>
      <c r="L360" s="191"/>
      <c r="M360" s="196"/>
      <c r="N360" s="197"/>
      <c r="O360" s="197"/>
      <c r="P360" s="197"/>
      <c r="Q360" s="197"/>
      <c r="R360" s="197"/>
      <c r="S360" s="197"/>
      <c r="T360" s="19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2" t="s">
        <v>138</v>
      </c>
      <c r="AU360" s="192" t="s">
        <v>85</v>
      </c>
      <c r="AV360" s="13" t="s">
        <v>85</v>
      </c>
      <c r="AW360" s="13" t="s">
        <v>31</v>
      </c>
      <c r="AX360" s="13" t="s">
        <v>75</v>
      </c>
      <c r="AY360" s="192" t="s">
        <v>126</v>
      </c>
    </row>
    <row r="361" s="13" customFormat="1">
      <c r="A361" s="13"/>
      <c r="B361" s="191"/>
      <c r="C361" s="13"/>
      <c r="D361" s="185" t="s">
        <v>138</v>
      </c>
      <c r="E361" s="192" t="s">
        <v>1</v>
      </c>
      <c r="F361" s="193" t="s">
        <v>388</v>
      </c>
      <c r="G361" s="13"/>
      <c r="H361" s="194">
        <v>2.9700000000000002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138</v>
      </c>
      <c r="AU361" s="192" t="s">
        <v>85</v>
      </c>
      <c r="AV361" s="13" t="s">
        <v>85</v>
      </c>
      <c r="AW361" s="13" t="s">
        <v>31</v>
      </c>
      <c r="AX361" s="13" t="s">
        <v>75</v>
      </c>
      <c r="AY361" s="192" t="s">
        <v>126</v>
      </c>
    </row>
    <row r="362" s="13" customFormat="1">
      <c r="A362" s="13"/>
      <c r="B362" s="191"/>
      <c r="C362" s="13"/>
      <c r="D362" s="185" t="s">
        <v>138</v>
      </c>
      <c r="E362" s="192" t="s">
        <v>1</v>
      </c>
      <c r="F362" s="193" t="s">
        <v>389</v>
      </c>
      <c r="G362" s="13"/>
      <c r="H362" s="194">
        <v>2.9700000000000002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138</v>
      </c>
      <c r="AU362" s="192" t="s">
        <v>85</v>
      </c>
      <c r="AV362" s="13" t="s">
        <v>85</v>
      </c>
      <c r="AW362" s="13" t="s">
        <v>31</v>
      </c>
      <c r="AX362" s="13" t="s">
        <v>75</v>
      </c>
      <c r="AY362" s="192" t="s">
        <v>126</v>
      </c>
    </row>
    <row r="363" s="13" customFormat="1">
      <c r="A363" s="13"/>
      <c r="B363" s="191"/>
      <c r="C363" s="13"/>
      <c r="D363" s="185" t="s">
        <v>138</v>
      </c>
      <c r="E363" s="192" t="s">
        <v>1</v>
      </c>
      <c r="F363" s="193" t="s">
        <v>390</v>
      </c>
      <c r="G363" s="13"/>
      <c r="H363" s="194">
        <v>2.9700000000000002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138</v>
      </c>
      <c r="AU363" s="192" t="s">
        <v>85</v>
      </c>
      <c r="AV363" s="13" t="s">
        <v>85</v>
      </c>
      <c r="AW363" s="13" t="s">
        <v>31</v>
      </c>
      <c r="AX363" s="13" t="s">
        <v>75</v>
      </c>
      <c r="AY363" s="192" t="s">
        <v>126</v>
      </c>
    </row>
    <row r="364" s="13" customFormat="1">
      <c r="A364" s="13"/>
      <c r="B364" s="191"/>
      <c r="C364" s="13"/>
      <c r="D364" s="185" t="s">
        <v>138</v>
      </c>
      <c r="E364" s="192" t="s">
        <v>1</v>
      </c>
      <c r="F364" s="193" t="s">
        <v>391</v>
      </c>
      <c r="G364" s="13"/>
      <c r="H364" s="194">
        <v>2.9700000000000002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138</v>
      </c>
      <c r="AU364" s="192" t="s">
        <v>85</v>
      </c>
      <c r="AV364" s="13" t="s">
        <v>85</v>
      </c>
      <c r="AW364" s="13" t="s">
        <v>31</v>
      </c>
      <c r="AX364" s="13" t="s">
        <v>75</v>
      </c>
      <c r="AY364" s="192" t="s">
        <v>126</v>
      </c>
    </row>
    <row r="365" s="13" customFormat="1">
      <c r="A365" s="13"/>
      <c r="B365" s="191"/>
      <c r="C365" s="13"/>
      <c r="D365" s="185" t="s">
        <v>138</v>
      </c>
      <c r="E365" s="192" t="s">
        <v>1</v>
      </c>
      <c r="F365" s="193" t="s">
        <v>392</v>
      </c>
      <c r="G365" s="13"/>
      <c r="H365" s="194">
        <v>2.0699999999999998</v>
      </c>
      <c r="I365" s="195"/>
      <c r="J365" s="13"/>
      <c r="K365" s="13"/>
      <c r="L365" s="191"/>
      <c r="M365" s="196"/>
      <c r="N365" s="197"/>
      <c r="O365" s="197"/>
      <c r="P365" s="197"/>
      <c r="Q365" s="197"/>
      <c r="R365" s="197"/>
      <c r="S365" s="197"/>
      <c r="T365" s="19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2" t="s">
        <v>138</v>
      </c>
      <c r="AU365" s="192" t="s">
        <v>85</v>
      </c>
      <c r="AV365" s="13" t="s">
        <v>85</v>
      </c>
      <c r="AW365" s="13" t="s">
        <v>31</v>
      </c>
      <c r="AX365" s="13" t="s">
        <v>75</v>
      </c>
      <c r="AY365" s="192" t="s">
        <v>126</v>
      </c>
    </row>
    <row r="366" s="13" customFormat="1">
      <c r="A366" s="13"/>
      <c r="B366" s="191"/>
      <c r="C366" s="13"/>
      <c r="D366" s="185" t="s">
        <v>138</v>
      </c>
      <c r="E366" s="192" t="s">
        <v>1</v>
      </c>
      <c r="F366" s="193" t="s">
        <v>393</v>
      </c>
      <c r="G366" s="13"/>
      <c r="H366" s="194">
        <v>4.7699999999999996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138</v>
      </c>
      <c r="AU366" s="192" t="s">
        <v>85</v>
      </c>
      <c r="AV366" s="13" t="s">
        <v>85</v>
      </c>
      <c r="AW366" s="13" t="s">
        <v>31</v>
      </c>
      <c r="AX366" s="13" t="s">
        <v>75</v>
      </c>
      <c r="AY366" s="192" t="s">
        <v>126</v>
      </c>
    </row>
    <row r="367" s="13" customFormat="1">
      <c r="A367" s="13"/>
      <c r="B367" s="191"/>
      <c r="C367" s="13"/>
      <c r="D367" s="185" t="s">
        <v>138</v>
      </c>
      <c r="E367" s="192" t="s">
        <v>1</v>
      </c>
      <c r="F367" s="193" t="s">
        <v>394</v>
      </c>
      <c r="G367" s="13"/>
      <c r="H367" s="194">
        <v>2.52</v>
      </c>
      <c r="I367" s="195"/>
      <c r="J367" s="13"/>
      <c r="K367" s="13"/>
      <c r="L367" s="191"/>
      <c r="M367" s="196"/>
      <c r="N367" s="197"/>
      <c r="O367" s="197"/>
      <c r="P367" s="197"/>
      <c r="Q367" s="197"/>
      <c r="R367" s="197"/>
      <c r="S367" s="197"/>
      <c r="T367" s="19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2" t="s">
        <v>138</v>
      </c>
      <c r="AU367" s="192" t="s">
        <v>85</v>
      </c>
      <c r="AV367" s="13" t="s">
        <v>85</v>
      </c>
      <c r="AW367" s="13" t="s">
        <v>31</v>
      </c>
      <c r="AX367" s="13" t="s">
        <v>75</v>
      </c>
      <c r="AY367" s="192" t="s">
        <v>126</v>
      </c>
    </row>
    <row r="368" s="13" customFormat="1">
      <c r="A368" s="13"/>
      <c r="B368" s="191"/>
      <c r="C368" s="13"/>
      <c r="D368" s="185" t="s">
        <v>138</v>
      </c>
      <c r="E368" s="192" t="s">
        <v>1</v>
      </c>
      <c r="F368" s="193" t="s">
        <v>395</v>
      </c>
      <c r="G368" s="13"/>
      <c r="H368" s="194">
        <v>3.4199999999999999</v>
      </c>
      <c r="I368" s="195"/>
      <c r="J368" s="13"/>
      <c r="K368" s="13"/>
      <c r="L368" s="191"/>
      <c r="M368" s="196"/>
      <c r="N368" s="197"/>
      <c r="O368" s="197"/>
      <c r="P368" s="197"/>
      <c r="Q368" s="197"/>
      <c r="R368" s="197"/>
      <c r="S368" s="197"/>
      <c r="T368" s="19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2" t="s">
        <v>138</v>
      </c>
      <c r="AU368" s="192" t="s">
        <v>85</v>
      </c>
      <c r="AV368" s="13" t="s">
        <v>85</v>
      </c>
      <c r="AW368" s="13" t="s">
        <v>31</v>
      </c>
      <c r="AX368" s="13" t="s">
        <v>75</v>
      </c>
      <c r="AY368" s="192" t="s">
        <v>126</v>
      </c>
    </row>
    <row r="369" s="13" customFormat="1">
      <c r="A369" s="13"/>
      <c r="B369" s="191"/>
      <c r="C369" s="13"/>
      <c r="D369" s="185" t="s">
        <v>138</v>
      </c>
      <c r="E369" s="192" t="s">
        <v>1</v>
      </c>
      <c r="F369" s="193" t="s">
        <v>396</v>
      </c>
      <c r="G369" s="13"/>
      <c r="H369" s="194">
        <v>2.0699999999999998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138</v>
      </c>
      <c r="AU369" s="192" t="s">
        <v>85</v>
      </c>
      <c r="AV369" s="13" t="s">
        <v>85</v>
      </c>
      <c r="AW369" s="13" t="s">
        <v>31</v>
      </c>
      <c r="AX369" s="13" t="s">
        <v>75</v>
      </c>
      <c r="AY369" s="192" t="s">
        <v>126</v>
      </c>
    </row>
    <row r="370" s="13" customFormat="1">
      <c r="A370" s="13"/>
      <c r="B370" s="191"/>
      <c r="C370" s="13"/>
      <c r="D370" s="185" t="s">
        <v>138</v>
      </c>
      <c r="E370" s="192" t="s">
        <v>1</v>
      </c>
      <c r="F370" s="193" t="s">
        <v>397</v>
      </c>
      <c r="G370" s="13"/>
      <c r="H370" s="194">
        <v>2.5539999999999998</v>
      </c>
      <c r="I370" s="195"/>
      <c r="J370" s="13"/>
      <c r="K370" s="13"/>
      <c r="L370" s="191"/>
      <c r="M370" s="196"/>
      <c r="N370" s="197"/>
      <c r="O370" s="197"/>
      <c r="P370" s="197"/>
      <c r="Q370" s="197"/>
      <c r="R370" s="197"/>
      <c r="S370" s="197"/>
      <c r="T370" s="19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138</v>
      </c>
      <c r="AU370" s="192" t="s">
        <v>85</v>
      </c>
      <c r="AV370" s="13" t="s">
        <v>85</v>
      </c>
      <c r="AW370" s="13" t="s">
        <v>31</v>
      </c>
      <c r="AX370" s="13" t="s">
        <v>75</v>
      </c>
      <c r="AY370" s="192" t="s">
        <v>126</v>
      </c>
    </row>
    <row r="371" s="2" customFormat="1" ht="16.5" customHeight="1">
      <c r="A371" s="36"/>
      <c r="B371" s="170"/>
      <c r="C371" s="171" t="s">
        <v>398</v>
      </c>
      <c r="D371" s="171" t="s">
        <v>128</v>
      </c>
      <c r="E371" s="172" t="s">
        <v>399</v>
      </c>
      <c r="F371" s="173" t="s">
        <v>378</v>
      </c>
      <c r="G371" s="174" t="s">
        <v>142</v>
      </c>
      <c r="H371" s="175">
        <v>352.44</v>
      </c>
      <c r="I371" s="176"/>
      <c r="J371" s="177">
        <f>ROUND(I371*H371,2)</f>
        <v>0</v>
      </c>
      <c r="K371" s="178"/>
      <c r="L371" s="37"/>
      <c r="M371" s="179" t="s">
        <v>1</v>
      </c>
      <c r="N371" s="180" t="s">
        <v>40</v>
      </c>
      <c r="O371" s="75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3" t="s">
        <v>132</v>
      </c>
      <c r="AT371" s="183" t="s">
        <v>128</v>
      </c>
      <c r="AU371" s="183" t="s">
        <v>85</v>
      </c>
      <c r="AY371" s="17" t="s">
        <v>126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7" t="s">
        <v>83</v>
      </c>
      <c r="BK371" s="184">
        <f>ROUND(I371*H371,2)</f>
        <v>0</v>
      </c>
      <c r="BL371" s="17" t="s">
        <v>132</v>
      </c>
      <c r="BM371" s="183" t="s">
        <v>400</v>
      </c>
    </row>
    <row r="372" s="2" customFormat="1">
      <c r="A372" s="36"/>
      <c r="B372" s="37"/>
      <c r="C372" s="36"/>
      <c r="D372" s="185" t="s">
        <v>134</v>
      </c>
      <c r="E372" s="36"/>
      <c r="F372" s="186" t="s">
        <v>401</v>
      </c>
      <c r="G372" s="36"/>
      <c r="H372" s="36"/>
      <c r="I372" s="187"/>
      <c r="J372" s="36"/>
      <c r="K372" s="36"/>
      <c r="L372" s="37"/>
      <c r="M372" s="188"/>
      <c r="N372" s="189"/>
      <c r="O372" s="75"/>
      <c r="P372" s="75"/>
      <c r="Q372" s="75"/>
      <c r="R372" s="75"/>
      <c r="S372" s="75"/>
      <c r="T372" s="7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7" t="s">
        <v>134</v>
      </c>
      <c r="AU372" s="17" t="s">
        <v>85</v>
      </c>
    </row>
    <row r="373" s="2" customFormat="1">
      <c r="A373" s="36"/>
      <c r="B373" s="37"/>
      <c r="C373" s="36"/>
      <c r="D373" s="185" t="s">
        <v>136</v>
      </c>
      <c r="E373" s="36"/>
      <c r="F373" s="190" t="s">
        <v>380</v>
      </c>
      <c r="G373" s="36"/>
      <c r="H373" s="36"/>
      <c r="I373" s="187"/>
      <c r="J373" s="36"/>
      <c r="K373" s="36"/>
      <c r="L373" s="37"/>
      <c r="M373" s="188"/>
      <c r="N373" s="189"/>
      <c r="O373" s="75"/>
      <c r="P373" s="75"/>
      <c r="Q373" s="75"/>
      <c r="R373" s="75"/>
      <c r="S373" s="75"/>
      <c r="T373" s="7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7" t="s">
        <v>136</v>
      </c>
      <c r="AU373" s="17" t="s">
        <v>85</v>
      </c>
    </row>
    <row r="374" s="13" customFormat="1">
      <c r="A374" s="13"/>
      <c r="B374" s="191"/>
      <c r="C374" s="13"/>
      <c r="D374" s="185" t="s">
        <v>138</v>
      </c>
      <c r="E374" s="192" t="s">
        <v>1</v>
      </c>
      <c r="F374" s="193" t="s">
        <v>402</v>
      </c>
      <c r="G374" s="13"/>
      <c r="H374" s="194">
        <v>143.52000000000001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138</v>
      </c>
      <c r="AU374" s="192" t="s">
        <v>85</v>
      </c>
      <c r="AV374" s="13" t="s">
        <v>85</v>
      </c>
      <c r="AW374" s="13" t="s">
        <v>31</v>
      </c>
      <c r="AX374" s="13" t="s">
        <v>75</v>
      </c>
      <c r="AY374" s="192" t="s">
        <v>126</v>
      </c>
    </row>
    <row r="375" s="13" customFormat="1">
      <c r="A375" s="13"/>
      <c r="B375" s="191"/>
      <c r="C375" s="13"/>
      <c r="D375" s="185" t="s">
        <v>138</v>
      </c>
      <c r="E375" s="192" t="s">
        <v>1</v>
      </c>
      <c r="F375" s="193" t="s">
        <v>403</v>
      </c>
      <c r="G375" s="13"/>
      <c r="H375" s="194">
        <v>73</v>
      </c>
      <c r="I375" s="195"/>
      <c r="J375" s="13"/>
      <c r="K375" s="13"/>
      <c r="L375" s="191"/>
      <c r="M375" s="196"/>
      <c r="N375" s="197"/>
      <c r="O375" s="197"/>
      <c r="P375" s="197"/>
      <c r="Q375" s="197"/>
      <c r="R375" s="197"/>
      <c r="S375" s="197"/>
      <c r="T375" s="19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2" t="s">
        <v>138</v>
      </c>
      <c r="AU375" s="192" t="s">
        <v>85</v>
      </c>
      <c r="AV375" s="13" t="s">
        <v>85</v>
      </c>
      <c r="AW375" s="13" t="s">
        <v>31</v>
      </c>
      <c r="AX375" s="13" t="s">
        <v>75</v>
      </c>
      <c r="AY375" s="192" t="s">
        <v>126</v>
      </c>
    </row>
    <row r="376" s="13" customFormat="1">
      <c r="A376" s="13"/>
      <c r="B376" s="191"/>
      <c r="C376" s="13"/>
      <c r="D376" s="185" t="s">
        <v>138</v>
      </c>
      <c r="E376" s="192" t="s">
        <v>1</v>
      </c>
      <c r="F376" s="193" t="s">
        <v>404</v>
      </c>
      <c r="G376" s="13"/>
      <c r="H376" s="194">
        <v>78.120000000000005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138</v>
      </c>
      <c r="AU376" s="192" t="s">
        <v>85</v>
      </c>
      <c r="AV376" s="13" t="s">
        <v>85</v>
      </c>
      <c r="AW376" s="13" t="s">
        <v>31</v>
      </c>
      <c r="AX376" s="13" t="s">
        <v>75</v>
      </c>
      <c r="AY376" s="192" t="s">
        <v>126</v>
      </c>
    </row>
    <row r="377" s="13" customFormat="1">
      <c r="A377" s="13"/>
      <c r="B377" s="191"/>
      <c r="C377" s="13"/>
      <c r="D377" s="185" t="s">
        <v>138</v>
      </c>
      <c r="E377" s="192" t="s">
        <v>1</v>
      </c>
      <c r="F377" s="193" t="s">
        <v>405</v>
      </c>
      <c r="G377" s="13"/>
      <c r="H377" s="194">
        <v>57.799999999999997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138</v>
      </c>
      <c r="AU377" s="192" t="s">
        <v>85</v>
      </c>
      <c r="AV377" s="13" t="s">
        <v>85</v>
      </c>
      <c r="AW377" s="13" t="s">
        <v>31</v>
      </c>
      <c r="AX377" s="13" t="s">
        <v>75</v>
      </c>
      <c r="AY377" s="192" t="s">
        <v>126</v>
      </c>
    </row>
    <row r="378" s="2" customFormat="1" ht="21.75" customHeight="1">
      <c r="A378" s="36"/>
      <c r="B378" s="170"/>
      <c r="C378" s="171" t="s">
        <v>406</v>
      </c>
      <c r="D378" s="171" t="s">
        <v>128</v>
      </c>
      <c r="E378" s="172" t="s">
        <v>407</v>
      </c>
      <c r="F378" s="173" t="s">
        <v>408</v>
      </c>
      <c r="G378" s="174" t="s">
        <v>208</v>
      </c>
      <c r="H378" s="175">
        <v>12573</v>
      </c>
      <c r="I378" s="176"/>
      <c r="J378" s="177">
        <f>ROUND(I378*H378,2)</f>
        <v>0</v>
      </c>
      <c r="K378" s="178"/>
      <c r="L378" s="37"/>
      <c r="M378" s="179" t="s">
        <v>1</v>
      </c>
      <c r="N378" s="180" t="s">
        <v>40</v>
      </c>
      <c r="O378" s="75"/>
      <c r="P378" s="181">
        <f>O378*H378</f>
        <v>0</v>
      </c>
      <c r="Q378" s="181">
        <v>0</v>
      </c>
      <c r="R378" s="181">
        <f>Q378*H378</f>
        <v>0</v>
      </c>
      <c r="S378" s="181">
        <v>0</v>
      </c>
      <c r="T378" s="18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3" t="s">
        <v>132</v>
      </c>
      <c r="AT378" s="183" t="s">
        <v>128</v>
      </c>
      <c r="AU378" s="183" t="s">
        <v>85</v>
      </c>
      <c r="AY378" s="17" t="s">
        <v>126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7" t="s">
        <v>83</v>
      </c>
      <c r="BK378" s="184">
        <f>ROUND(I378*H378,2)</f>
        <v>0</v>
      </c>
      <c r="BL378" s="17" t="s">
        <v>132</v>
      </c>
      <c r="BM378" s="183" t="s">
        <v>409</v>
      </c>
    </row>
    <row r="379" s="2" customFormat="1">
      <c r="A379" s="36"/>
      <c r="B379" s="37"/>
      <c r="C379" s="36"/>
      <c r="D379" s="185" t="s">
        <v>134</v>
      </c>
      <c r="E379" s="36"/>
      <c r="F379" s="186" t="s">
        <v>408</v>
      </c>
      <c r="G379" s="36"/>
      <c r="H379" s="36"/>
      <c r="I379" s="187"/>
      <c r="J379" s="36"/>
      <c r="K379" s="36"/>
      <c r="L379" s="37"/>
      <c r="M379" s="188"/>
      <c r="N379" s="189"/>
      <c r="O379" s="75"/>
      <c r="P379" s="75"/>
      <c r="Q379" s="75"/>
      <c r="R379" s="75"/>
      <c r="S379" s="75"/>
      <c r="T379" s="7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7" t="s">
        <v>134</v>
      </c>
      <c r="AU379" s="17" t="s">
        <v>85</v>
      </c>
    </row>
    <row r="380" s="2" customFormat="1">
      <c r="A380" s="36"/>
      <c r="B380" s="37"/>
      <c r="C380" s="36"/>
      <c r="D380" s="185" t="s">
        <v>136</v>
      </c>
      <c r="E380" s="36"/>
      <c r="F380" s="190" t="s">
        <v>380</v>
      </c>
      <c r="G380" s="36"/>
      <c r="H380" s="36"/>
      <c r="I380" s="187"/>
      <c r="J380" s="36"/>
      <c r="K380" s="36"/>
      <c r="L380" s="37"/>
      <c r="M380" s="188"/>
      <c r="N380" s="189"/>
      <c r="O380" s="75"/>
      <c r="P380" s="75"/>
      <c r="Q380" s="75"/>
      <c r="R380" s="75"/>
      <c r="S380" s="75"/>
      <c r="T380" s="7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7" t="s">
        <v>136</v>
      </c>
      <c r="AU380" s="17" t="s">
        <v>85</v>
      </c>
    </row>
    <row r="381" s="13" customFormat="1">
      <c r="A381" s="13"/>
      <c r="B381" s="191"/>
      <c r="C381" s="13"/>
      <c r="D381" s="185" t="s">
        <v>138</v>
      </c>
      <c r="E381" s="192" t="s">
        <v>1</v>
      </c>
      <c r="F381" s="193" t="s">
        <v>410</v>
      </c>
      <c r="G381" s="13"/>
      <c r="H381" s="194">
        <v>12573</v>
      </c>
      <c r="I381" s="195"/>
      <c r="J381" s="13"/>
      <c r="K381" s="13"/>
      <c r="L381" s="191"/>
      <c r="M381" s="196"/>
      <c r="N381" s="197"/>
      <c r="O381" s="197"/>
      <c r="P381" s="197"/>
      <c r="Q381" s="197"/>
      <c r="R381" s="197"/>
      <c r="S381" s="197"/>
      <c r="T381" s="19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2" t="s">
        <v>138</v>
      </c>
      <c r="AU381" s="192" t="s">
        <v>85</v>
      </c>
      <c r="AV381" s="13" t="s">
        <v>85</v>
      </c>
      <c r="AW381" s="13" t="s">
        <v>31</v>
      </c>
      <c r="AX381" s="13" t="s">
        <v>83</v>
      </c>
      <c r="AY381" s="192" t="s">
        <v>126</v>
      </c>
    </row>
    <row r="382" s="2" customFormat="1" ht="21.75" customHeight="1">
      <c r="A382" s="36"/>
      <c r="B382" s="170"/>
      <c r="C382" s="171" t="s">
        <v>411</v>
      </c>
      <c r="D382" s="171" t="s">
        <v>128</v>
      </c>
      <c r="E382" s="172" t="s">
        <v>412</v>
      </c>
      <c r="F382" s="173" t="s">
        <v>413</v>
      </c>
      <c r="G382" s="174" t="s">
        <v>208</v>
      </c>
      <c r="H382" s="175">
        <v>13716</v>
      </c>
      <c r="I382" s="176"/>
      <c r="J382" s="177">
        <f>ROUND(I382*H382,2)</f>
        <v>0</v>
      </c>
      <c r="K382" s="178"/>
      <c r="L382" s="37"/>
      <c r="M382" s="179" t="s">
        <v>1</v>
      </c>
      <c r="N382" s="180" t="s">
        <v>40</v>
      </c>
      <c r="O382" s="75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3" t="s">
        <v>132</v>
      </c>
      <c r="AT382" s="183" t="s">
        <v>128</v>
      </c>
      <c r="AU382" s="183" t="s">
        <v>85</v>
      </c>
      <c r="AY382" s="17" t="s">
        <v>126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7" t="s">
        <v>83</v>
      </c>
      <c r="BK382" s="184">
        <f>ROUND(I382*H382,2)</f>
        <v>0</v>
      </c>
      <c r="BL382" s="17" t="s">
        <v>132</v>
      </c>
      <c r="BM382" s="183" t="s">
        <v>414</v>
      </c>
    </row>
    <row r="383" s="2" customFormat="1">
      <c r="A383" s="36"/>
      <c r="B383" s="37"/>
      <c r="C383" s="36"/>
      <c r="D383" s="185" t="s">
        <v>134</v>
      </c>
      <c r="E383" s="36"/>
      <c r="F383" s="186" t="s">
        <v>413</v>
      </c>
      <c r="G383" s="36"/>
      <c r="H383" s="36"/>
      <c r="I383" s="187"/>
      <c r="J383" s="36"/>
      <c r="K383" s="36"/>
      <c r="L383" s="37"/>
      <c r="M383" s="188"/>
      <c r="N383" s="189"/>
      <c r="O383" s="75"/>
      <c r="P383" s="75"/>
      <c r="Q383" s="75"/>
      <c r="R383" s="75"/>
      <c r="S383" s="75"/>
      <c r="T383" s="7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7" t="s">
        <v>134</v>
      </c>
      <c r="AU383" s="17" t="s">
        <v>85</v>
      </c>
    </row>
    <row r="384" s="2" customFormat="1">
      <c r="A384" s="36"/>
      <c r="B384" s="37"/>
      <c r="C384" s="36"/>
      <c r="D384" s="185" t="s">
        <v>136</v>
      </c>
      <c r="E384" s="36"/>
      <c r="F384" s="190" t="s">
        <v>380</v>
      </c>
      <c r="G384" s="36"/>
      <c r="H384" s="36"/>
      <c r="I384" s="187"/>
      <c r="J384" s="36"/>
      <c r="K384" s="36"/>
      <c r="L384" s="37"/>
      <c r="M384" s="188"/>
      <c r="N384" s="189"/>
      <c r="O384" s="75"/>
      <c r="P384" s="75"/>
      <c r="Q384" s="75"/>
      <c r="R384" s="75"/>
      <c r="S384" s="75"/>
      <c r="T384" s="7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7" t="s">
        <v>136</v>
      </c>
      <c r="AU384" s="17" t="s">
        <v>85</v>
      </c>
    </row>
    <row r="385" s="13" customFormat="1">
      <c r="A385" s="13"/>
      <c r="B385" s="191"/>
      <c r="C385" s="13"/>
      <c r="D385" s="185" t="s">
        <v>138</v>
      </c>
      <c r="E385" s="192" t="s">
        <v>1</v>
      </c>
      <c r="F385" s="193" t="s">
        <v>415</v>
      </c>
      <c r="G385" s="13"/>
      <c r="H385" s="194">
        <v>13716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138</v>
      </c>
      <c r="AU385" s="192" t="s">
        <v>85</v>
      </c>
      <c r="AV385" s="13" t="s">
        <v>85</v>
      </c>
      <c r="AW385" s="13" t="s">
        <v>31</v>
      </c>
      <c r="AX385" s="13" t="s">
        <v>83</v>
      </c>
      <c r="AY385" s="192" t="s">
        <v>126</v>
      </c>
    </row>
    <row r="386" s="2" customFormat="1" ht="21.75" customHeight="1">
      <c r="A386" s="36"/>
      <c r="B386" s="170"/>
      <c r="C386" s="171" t="s">
        <v>416</v>
      </c>
      <c r="D386" s="171" t="s">
        <v>128</v>
      </c>
      <c r="E386" s="172" t="s">
        <v>417</v>
      </c>
      <c r="F386" s="173" t="s">
        <v>418</v>
      </c>
      <c r="G386" s="174" t="s">
        <v>208</v>
      </c>
      <c r="H386" s="175">
        <v>369</v>
      </c>
      <c r="I386" s="176"/>
      <c r="J386" s="177">
        <f>ROUND(I386*H386,2)</f>
        <v>0</v>
      </c>
      <c r="K386" s="178"/>
      <c r="L386" s="37"/>
      <c r="M386" s="179" t="s">
        <v>1</v>
      </c>
      <c r="N386" s="180" t="s">
        <v>40</v>
      </c>
      <c r="O386" s="75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3" t="s">
        <v>132</v>
      </c>
      <c r="AT386" s="183" t="s">
        <v>128</v>
      </c>
      <c r="AU386" s="183" t="s">
        <v>85</v>
      </c>
      <c r="AY386" s="17" t="s">
        <v>126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7" t="s">
        <v>83</v>
      </c>
      <c r="BK386" s="184">
        <f>ROUND(I386*H386,2)</f>
        <v>0</v>
      </c>
      <c r="BL386" s="17" t="s">
        <v>132</v>
      </c>
      <c r="BM386" s="183" t="s">
        <v>419</v>
      </c>
    </row>
    <row r="387" s="2" customFormat="1">
      <c r="A387" s="36"/>
      <c r="B387" s="37"/>
      <c r="C387" s="36"/>
      <c r="D387" s="185" t="s">
        <v>134</v>
      </c>
      <c r="E387" s="36"/>
      <c r="F387" s="186" t="s">
        <v>418</v>
      </c>
      <c r="G387" s="36"/>
      <c r="H387" s="36"/>
      <c r="I387" s="187"/>
      <c r="J387" s="36"/>
      <c r="K387" s="36"/>
      <c r="L387" s="37"/>
      <c r="M387" s="188"/>
      <c r="N387" s="189"/>
      <c r="O387" s="75"/>
      <c r="P387" s="75"/>
      <c r="Q387" s="75"/>
      <c r="R387" s="75"/>
      <c r="S387" s="75"/>
      <c r="T387" s="7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7" t="s">
        <v>134</v>
      </c>
      <c r="AU387" s="17" t="s">
        <v>85</v>
      </c>
    </row>
    <row r="388" s="2" customFormat="1">
      <c r="A388" s="36"/>
      <c r="B388" s="37"/>
      <c r="C388" s="36"/>
      <c r="D388" s="185" t="s">
        <v>136</v>
      </c>
      <c r="E388" s="36"/>
      <c r="F388" s="190" t="s">
        <v>420</v>
      </c>
      <c r="G388" s="36"/>
      <c r="H388" s="36"/>
      <c r="I388" s="187"/>
      <c r="J388" s="36"/>
      <c r="K388" s="36"/>
      <c r="L388" s="37"/>
      <c r="M388" s="188"/>
      <c r="N388" s="189"/>
      <c r="O388" s="75"/>
      <c r="P388" s="75"/>
      <c r="Q388" s="75"/>
      <c r="R388" s="75"/>
      <c r="S388" s="75"/>
      <c r="T388" s="7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7" t="s">
        <v>136</v>
      </c>
      <c r="AU388" s="17" t="s">
        <v>85</v>
      </c>
    </row>
    <row r="389" s="13" customFormat="1">
      <c r="A389" s="13"/>
      <c r="B389" s="191"/>
      <c r="C389" s="13"/>
      <c r="D389" s="185" t="s">
        <v>138</v>
      </c>
      <c r="E389" s="192" t="s">
        <v>1</v>
      </c>
      <c r="F389" s="193" t="s">
        <v>421</v>
      </c>
      <c r="G389" s="13"/>
      <c r="H389" s="194">
        <v>369</v>
      </c>
      <c r="I389" s="195"/>
      <c r="J389" s="13"/>
      <c r="K389" s="13"/>
      <c r="L389" s="191"/>
      <c r="M389" s="196"/>
      <c r="N389" s="197"/>
      <c r="O389" s="197"/>
      <c r="P389" s="197"/>
      <c r="Q389" s="197"/>
      <c r="R389" s="197"/>
      <c r="S389" s="197"/>
      <c r="T389" s="19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2" t="s">
        <v>138</v>
      </c>
      <c r="AU389" s="192" t="s">
        <v>85</v>
      </c>
      <c r="AV389" s="13" t="s">
        <v>85</v>
      </c>
      <c r="AW389" s="13" t="s">
        <v>31</v>
      </c>
      <c r="AX389" s="13" t="s">
        <v>83</v>
      </c>
      <c r="AY389" s="192" t="s">
        <v>126</v>
      </c>
    </row>
    <row r="390" s="2" customFormat="1" ht="21.75" customHeight="1">
      <c r="A390" s="36"/>
      <c r="B390" s="170"/>
      <c r="C390" s="171" t="s">
        <v>422</v>
      </c>
      <c r="D390" s="171" t="s">
        <v>128</v>
      </c>
      <c r="E390" s="172" t="s">
        <v>423</v>
      </c>
      <c r="F390" s="173" t="s">
        <v>424</v>
      </c>
      <c r="G390" s="174" t="s">
        <v>208</v>
      </c>
      <c r="H390" s="175">
        <v>2933</v>
      </c>
      <c r="I390" s="176"/>
      <c r="J390" s="177">
        <f>ROUND(I390*H390,2)</f>
        <v>0</v>
      </c>
      <c r="K390" s="178"/>
      <c r="L390" s="37"/>
      <c r="M390" s="179" t="s">
        <v>1</v>
      </c>
      <c r="N390" s="180" t="s">
        <v>40</v>
      </c>
      <c r="O390" s="75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3" t="s">
        <v>132</v>
      </c>
      <c r="AT390" s="183" t="s">
        <v>128</v>
      </c>
      <c r="AU390" s="183" t="s">
        <v>85</v>
      </c>
      <c r="AY390" s="17" t="s">
        <v>126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7" t="s">
        <v>83</v>
      </c>
      <c r="BK390" s="184">
        <f>ROUND(I390*H390,2)</f>
        <v>0</v>
      </c>
      <c r="BL390" s="17" t="s">
        <v>132</v>
      </c>
      <c r="BM390" s="183" t="s">
        <v>425</v>
      </c>
    </row>
    <row r="391" s="2" customFormat="1">
      <c r="A391" s="36"/>
      <c r="B391" s="37"/>
      <c r="C391" s="36"/>
      <c r="D391" s="185" t="s">
        <v>134</v>
      </c>
      <c r="E391" s="36"/>
      <c r="F391" s="186" t="s">
        <v>426</v>
      </c>
      <c r="G391" s="36"/>
      <c r="H391" s="36"/>
      <c r="I391" s="187"/>
      <c r="J391" s="36"/>
      <c r="K391" s="36"/>
      <c r="L391" s="37"/>
      <c r="M391" s="188"/>
      <c r="N391" s="189"/>
      <c r="O391" s="75"/>
      <c r="P391" s="75"/>
      <c r="Q391" s="75"/>
      <c r="R391" s="75"/>
      <c r="S391" s="75"/>
      <c r="T391" s="7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7" t="s">
        <v>134</v>
      </c>
      <c r="AU391" s="17" t="s">
        <v>85</v>
      </c>
    </row>
    <row r="392" s="2" customFormat="1">
      <c r="A392" s="36"/>
      <c r="B392" s="37"/>
      <c r="C392" s="36"/>
      <c r="D392" s="185" t="s">
        <v>136</v>
      </c>
      <c r="E392" s="36"/>
      <c r="F392" s="190" t="s">
        <v>420</v>
      </c>
      <c r="G392" s="36"/>
      <c r="H392" s="36"/>
      <c r="I392" s="187"/>
      <c r="J392" s="36"/>
      <c r="K392" s="36"/>
      <c r="L392" s="37"/>
      <c r="M392" s="188"/>
      <c r="N392" s="189"/>
      <c r="O392" s="75"/>
      <c r="P392" s="75"/>
      <c r="Q392" s="75"/>
      <c r="R392" s="75"/>
      <c r="S392" s="75"/>
      <c r="T392" s="7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7" t="s">
        <v>136</v>
      </c>
      <c r="AU392" s="17" t="s">
        <v>85</v>
      </c>
    </row>
    <row r="393" s="13" customFormat="1">
      <c r="A393" s="13"/>
      <c r="B393" s="191"/>
      <c r="C393" s="13"/>
      <c r="D393" s="185" t="s">
        <v>138</v>
      </c>
      <c r="E393" s="192" t="s">
        <v>1</v>
      </c>
      <c r="F393" s="193" t="s">
        <v>427</v>
      </c>
      <c r="G393" s="13"/>
      <c r="H393" s="194">
        <v>2933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2" t="s">
        <v>138</v>
      </c>
      <c r="AU393" s="192" t="s">
        <v>85</v>
      </c>
      <c r="AV393" s="13" t="s">
        <v>85</v>
      </c>
      <c r="AW393" s="13" t="s">
        <v>31</v>
      </c>
      <c r="AX393" s="13" t="s">
        <v>83</v>
      </c>
      <c r="AY393" s="192" t="s">
        <v>126</v>
      </c>
    </row>
    <row r="394" s="2" customFormat="1" ht="16.5" customHeight="1">
      <c r="A394" s="36"/>
      <c r="B394" s="170"/>
      <c r="C394" s="171" t="s">
        <v>428</v>
      </c>
      <c r="D394" s="171" t="s">
        <v>128</v>
      </c>
      <c r="E394" s="172" t="s">
        <v>429</v>
      </c>
      <c r="F394" s="173" t="s">
        <v>430</v>
      </c>
      <c r="G394" s="174" t="s">
        <v>208</v>
      </c>
      <c r="H394" s="175">
        <v>12573</v>
      </c>
      <c r="I394" s="176"/>
      <c r="J394" s="177">
        <f>ROUND(I394*H394,2)</f>
        <v>0</v>
      </c>
      <c r="K394" s="178"/>
      <c r="L394" s="37"/>
      <c r="M394" s="179" t="s">
        <v>1</v>
      </c>
      <c r="N394" s="180" t="s">
        <v>40</v>
      </c>
      <c r="O394" s="75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132</v>
      </c>
      <c r="AT394" s="183" t="s">
        <v>128</v>
      </c>
      <c r="AU394" s="183" t="s">
        <v>85</v>
      </c>
      <c r="AY394" s="17" t="s">
        <v>126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7" t="s">
        <v>83</v>
      </c>
      <c r="BK394" s="184">
        <f>ROUND(I394*H394,2)</f>
        <v>0</v>
      </c>
      <c r="BL394" s="17" t="s">
        <v>132</v>
      </c>
      <c r="BM394" s="183" t="s">
        <v>431</v>
      </c>
    </row>
    <row r="395" s="2" customFormat="1">
      <c r="A395" s="36"/>
      <c r="B395" s="37"/>
      <c r="C395" s="36"/>
      <c r="D395" s="185" t="s">
        <v>134</v>
      </c>
      <c r="E395" s="36"/>
      <c r="F395" s="186" t="s">
        <v>430</v>
      </c>
      <c r="G395" s="36"/>
      <c r="H395" s="36"/>
      <c r="I395" s="187"/>
      <c r="J395" s="36"/>
      <c r="K395" s="36"/>
      <c r="L395" s="37"/>
      <c r="M395" s="188"/>
      <c r="N395" s="189"/>
      <c r="O395" s="75"/>
      <c r="P395" s="75"/>
      <c r="Q395" s="75"/>
      <c r="R395" s="75"/>
      <c r="S395" s="75"/>
      <c r="T395" s="7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7" t="s">
        <v>134</v>
      </c>
      <c r="AU395" s="17" t="s">
        <v>85</v>
      </c>
    </row>
    <row r="396" s="2" customFormat="1">
      <c r="A396" s="36"/>
      <c r="B396" s="37"/>
      <c r="C396" s="36"/>
      <c r="D396" s="185" t="s">
        <v>136</v>
      </c>
      <c r="E396" s="36"/>
      <c r="F396" s="190" t="s">
        <v>432</v>
      </c>
      <c r="G396" s="36"/>
      <c r="H396" s="36"/>
      <c r="I396" s="187"/>
      <c r="J396" s="36"/>
      <c r="K396" s="36"/>
      <c r="L396" s="37"/>
      <c r="M396" s="188"/>
      <c r="N396" s="189"/>
      <c r="O396" s="75"/>
      <c r="P396" s="75"/>
      <c r="Q396" s="75"/>
      <c r="R396" s="75"/>
      <c r="S396" s="75"/>
      <c r="T396" s="7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7" t="s">
        <v>136</v>
      </c>
      <c r="AU396" s="17" t="s">
        <v>85</v>
      </c>
    </row>
    <row r="397" s="13" customFormat="1">
      <c r="A397" s="13"/>
      <c r="B397" s="191"/>
      <c r="C397" s="13"/>
      <c r="D397" s="185" t="s">
        <v>138</v>
      </c>
      <c r="E397" s="192" t="s">
        <v>1</v>
      </c>
      <c r="F397" s="193" t="s">
        <v>433</v>
      </c>
      <c r="G397" s="13"/>
      <c r="H397" s="194">
        <v>12573</v>
      </c>
      <c r="I397" s="195"/>
      <c r="J397" s="13"/>
      <c r="K397" s="13"/>
      <c r="L397" s="191"/>
      <c r="M397" s="196"/>
      <c r="N397" s="197"/>
      <c r="O397" s="197"/>
      <c r="P397" s="197"/>
      <c r="Q397" s="197"/>
      <c r="R397" s="197"/>
      <c r="S397" s="197"/>
      <c r="T397" s="19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2" t="s">
        <v>138</v>
      </c>
      <c r="AU397" s="192" t="s">
        <v>85</v>
      </c>
      <c r="AV397" s="13" t="s">
        <v>85</v>
      </c>
      <c r="AW397" s="13" t="s">
        <v>31</v>
      </c>
      <c r="AX397" s="13" t="s">
        <v>83</v>
      </c>
      <c r="AY397" s="192" t="s">
        <v>126</v>
      </c>
    </row>
    <row r="398" s="2" customFormat="1" ht="16.5" customHeight="1">
      <c r="A398" s="36"/>
      <c r="B398" s="170"/>
      <c r="C398" s="171" t="s">
        <v>434</v>
      </c>
      <c r="D398" s="171" t="s">
        <v>128</v>
      </c>
      <c r="E398" s="172" t="s">
        <v>435</v>
      </c>
      <c r="F398" s="173" t="s">
        <v>436</v>
      </c>
      <c r="G398" s="174" t="s">
        <v>208</v>
      </c>
      <c r="H398" s="175">
        <v>18868.5</v>
      </c>
      <c r="I398" s="176"/>
      <c r="J398" s="177">
        <f>ROUND(I398*H398,2)</f>
        <v>0</v>
      </c>
      <c r="K398" s="178"/>
      <c r="L398" s="37"/>
      <c r="M398" s="179" t="s">
        <v>1</v>
      </c>
      <c r="N398" s="180" t="s">
        <v>40</v>
      </c>
      <c r="O398" s="75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3" t="s">
        <v>132</v>
      </c>
      <c r="AT398" s="183" t="s">
        <v>128</v>
      </c>
      <c r="AU398" s="183" t="s">
        <v>85</v>
      </c>
      <c r="AY398" s="17" t="s">
        <v>126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7" t="s">
        <v>83</v>
      </c>
      <c r="BK398" s="184">
        <f>ROUND(I398*H398,2)</f>
        <v>0</v>
      </c>
      <c r="BL398" s="17" t="s">
        <v>132</v>
      </c>
      <c r="BM398" s="183" t="s">
        <v>437</v>
      </c>
    </row>
    <row r="399" s="2" customFormat="1">
      <c r="A399" s="36"/>
      <c r="B399" s="37"/>
      <c r="C399" s="36"/>
      <c r="D399" s="185" t="s">
        <v>134</v>
      </c>
      <c r="E399" s="36"/>
      <c r="F399" s="186" t="s">
        <v>436</v>
      </c>
      <c r="G399" s="36"/>
      <c r="H399" s="36"/>
      <c r="I399" s="187"/>
      <c r="J399" s="36"/>
      <c r="K399" s="36"/>
      <c r="L399" s="37"/>
      <c r="M399" s="188"/>
      <c r="N399" s="189"/>
      <c r="O399" s="75"/>
      <c r="P399" s="75"/>
      <c r="Q399" s="75"/>
      <c r="R399" s="75"/>
      <c r="S399" s="75"/>
      <c r="T399" s="7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7" t="s">
        <v>134</v>
      </c>
      <c r="AU399" s="17" t="s">
        <v>85</v>
      </c>
    </row>
    <row r="400" s="2" customFormat="1">
      <c r="A400" s="36"/>
      <c r="B400" s="37"/>
      <c r="C400" s="36"/>
      <c r="D400" s="185" t="s">
        <v>136</v>
      </c>
      <c r="E400" s="36"/>
      <c r="F400" s="190" t="s">
        <v>432</v>
      </c>
      <c r="G400" s="36"/>
      <c r="H400" s="36"/>
      <c r="I400" s="187"/>
      <c r="J400" s="36"/>
      <c r="K400" s="36"/>
      <c r="L400" s="37"/>
      <c r="M400" s="188"/>
      <c r="N400" s="189"/>
      <c r="O400" s="75"/>
      <c r="P400" s="75"/>
      <c r="Q400" s="75"/>
      <c r="R400" s="75"/>
      <c r="S400" s="75"/>
      <c r="T400" s="7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7" t="s">
        <v>136</v>
      </c>
      <c r="AU400" s="17" t="s">
        <v>85</v>
      </c>
    </row>
    <row r="401" s="13" customFormat="1">
      <c r="A401" s="13"/>
      <c r="B401" s="191"/>
      <c r="C401" s="13"/>
      <c r="D401" s="185" t="s">
        <v>138</v>
      </c>
      <c r="E401" s="192" t="s">
        <v>1</v>
      </c>
      <c r="F401" s="193" t="s">
        <v>438</v>
      </c>
      <c r="G401" s="13"/>
      <c r="H401" s="194">
        <v>3832.5</v>
      </c>
      <c r="I401" s="195"/>
      <c r="J401" s="13"/>
      <c r="K401" s="13"/>
      <c r="L401" s="191"/>
      <c r="M401" s="196"/>
      <c r="N401" s="197"/>
      <c r="O401" s="197"/>
      <c r="P401" s="197"/>
      <c r="Q401" s="197"/>
      <c r="R401" s="197"/>
      <c r="S401" s="197"/>
      <c r="T401" s="19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2" t="s">
        <v>138</v>
      </c>
      <c r="AU401" s="192" t="s">
        <v>85</v>
      </c>
      <c r="AV401" s="13" t="s">
        <v>85</v>
      </c>
      <c r="AW401" s="13" t="s">
        <v>31</v>
      </c>
      <c r="AX401" s="13" t="s">
        <v>75</v>
      </c>
      <c r="AY401" s="192" t="s">
        <v>126</v>
      </c>
    </row>
    <row r="402" s="13" customFormat="1">
      <c r="A402" s="13"/>
      <c r="B402" s="191"/>
      <c r="C402" s="13"/>
      <c r="D402" s="185" t="s">
        <v>138</v>
      </c>
      <c r="E402" s="192" t="s">
        <v>1</v>
      </c>
      <c r="F402" s="193" t="s">
        <v>439</v>
      </c>
      <c r="G402" s="13"/>
      <c r="H402" s="194">
        <v>12001.5</v>
      </c>
      <c r="I402" s="195"/>
      <c r="J402" s="13"/>
      <c r="K402" s="13"/>
      <c r="L402" s="191"/>
      <c r="M402" s="196"/>
      <c r="N402" s="197"/>
      <c r="O402" s="197"/>
      <c r="P402" s="197"/>
      <c r="Q402" s="197"/>
      <c r="R402" s="197"/>
      <c r="S402" s="197"/>
      <c r="T402" s="19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2" t="s">
        <v>138</v>
      </c>
      <c r="AU402" s="192" t="s">
        <v>85</v>
      </c>
      <c r="AV402" s="13" t="s">
        <v>85</v>
      </c>
      <c r="AW402" s="13" t="s">
        <v>31</v>
      </c>
      <c r="AX402" s="13" t="s">
        <v>75</v>
      </c>
      <c r="AY402" s="192" t="s">
        <v>126</v>
      </c>
    </row>
    <row r="403" s="13" customFormat="1">
      <c r="A403" s="13"/>
      <c r="B403" s="191"/>
      <c r="C403" s="13"/>
      <c r="D403" s="185" t="s">
        <v>138</v>
      </c>
      <c r="E403" s="192" t="s">
        <v>1</v>
      </c>
      <c r="F403" s="193" t="s">
        <v>440</v>
      </c>
      <c r="G403" s="13"/>
      <c r="H403" s="194">
        <v>3034.5</v>
      </c>
      <c r="I403" s="195"/>
      <c r="J403" s="13"/>
      <c r="K403" s="13"/>
      <c r="L403" s="191"/>
      <c r="M403" s="196"/>
      <c r="N403" s="197"/>
      <c r="O403" s="197"/>
      <c r="P403" s="197"/>
      <c r="Q403" s="197"/>
      <c r="R403" s="197"/>
      <c r="S403" s="197"/>
      <c r="T403" s="19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2" t="s">
        <v>138</v>
      </c>
      <c r="AU403" s="192" t="s">
        <v>85</v>
      </c>
      <c r="AV403" s="13" t="s">
        <v>85</v>
      </c>
      <c r="AW403" s="13" t="s">
        <v>31</v>
      </c>
      <c r="AX403" s="13" t="s">
        <v>75</v>
      </c>
      <c r="AY403" s="192" t="s">
        <v>126</v>
      </c>
    </row>
    <row r="404" s="2" customFormat="1" ht="16.5" customHeight="1">
      <c r="A404" s="36"/>
      <c r="B404" s="170"/>
      <c r="C404" s="171" t="s">
        <v>441</v>
      </c>
      <c r="D404" s="171" t="s">
        <v>128</v>
      </c>
      <c r="E404" s="172" t="s">
        <v>442</v>
      </c>
      <c r="F404" s="173" t="s">
        <v>443</v>
      </c>
      <c r="G404" s="174" t="s">
        <v>208</v>
      </c>
      <c r="H404" s="175">
        <v>7647.3999999999996</v>
      </c>
      <c r="I404" s="176"/>
      <c r="J404" s="177">
        <f>ROUND(I404*H404,2)</f>
        <v>0</v>
      </c>
      <c r="K404" s="178"/>
      <c r="L404" s="37"/>
      <c r="M404" s="179" t="s">
        <v>1</v>
      </c>
      <c r="N404" s="180" t="s">
        <v>40</v>
      </c>
      <c r="O404" s="75"/>
      <c r="P404" s="181">
        <f>O404*H404</f>
        <v>0</v>
      </c>
      <c r="Q404" s="181">
        <v>0</v>
      </c>
      <c r="R404" s="181">
        <f>Q404*H404</f>
        <v>0</v>
      </c>
      <c r="S404" s="181">
        <v>0</v>
      </c>
      <c r="T404" s="182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3" t="s">
        <v>132</v>
      </c>
      <c r="AT404" s="183" t="s">
        <v>128</v>
      </c>
      <c r="AU404" s="183" t="s">
        <v>85</v>
      </c>
      <c r="AY404" s="17" t="s">
        <v>126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7" t="s">
        <v>83</v>
      </c>
      <c r="BK404" s="184">
        <f>ROUND(I404*H404,2)</f>
        <v>0</v>
      </c>
      <c r="BL404" s="17" t="s">
        <v>132</v>
      </c>
      <c r="BM404" s="183" t="s">
        <v>444</v>
      </c>
    </row>
    <row r="405" s="2" customFormat="1">
      <c r="A405" s="36"/>
      <c r="B405" s="37"/>
      <c r="C405" s="36"/>
      <c r="D405" s="185" t="s">
        <v>134</v>
      </c>
      <c r="E405" s="36"/>
      <c r="F405" s="186" t="s">
        <v>443</v>
      </c>
      <c r="G405" s="36"/>
      <c r="H405" s="36"/>
      <c r="I405" s="187"/>
      <c r="J405" s="36"/>
      <c r="K405" s="36"/>
      <c r="L405" s="37"/>
      <c r="M405" s="188"/>
      <c r="N405" s="189"/>
      <c r="O405" s="75"/>
      <c r="P405" s="75"/>
      <c r="Q405" s="75"/>
      <c r="R405" s="75"/>
      <c r="S405" s="75"/>
      <c r="T405" s="7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7" t="s">
        <v>134</v>
      </c>
      <c r="AU405" s="17" t="s">
        <v>85</v>
      </c>
    </row>
    <row r="406" s="2" customFormat="1">
      <c r="A406" s="36"/>
      <c r="B406" s="37"/>
      <c r="C406" s="36"/>
      <c r="D406" s="185" t="s">
        <v>136</v>
      </c>
      <c r="E406" s="36"/>
      <c r="F406" s="190" t="s">
        <v>432</v>
      </c>
      <c r="G406" s="36"/>
      <c r="H406" s="36"/>
      <c r="I406" s="187"/>
      <c r="J406" s="36"/>
      <c r="K406" s="36"/>
      <c r="L406" s="37"/>
      <c r="M406" s="188"/>
      <c r="N406" s="189"/>
      <c r="O406" s="75"/>
      <c r="P406" s="75"/>
      <c r="Q406" s="75"/>
      <c r="R406" s="75"/>
      <c r="S406" s="75"/>
      <c r="T406" s="7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7" t="s">
        <v>136</v>
      </c>
      <c r="AU406" s="17" t="s">
        <v>85</v>
      </c>
    </row>
    <row r="407" s="13" customFormat="1">
      <c r="A407" s="13"/>
      <c r="B407" s="191"/>
      <c r="C407" s="13"/>
      <c r="D407" s="185" t="s">
        <v>138</v>
      </c>
      <c r="E407" s="192" t="s">
        <v>1</v>
      </c>
      <c r="F407" s="193" t="s">
        <v>445</v>
      </c>
      <c r="G407" s="13"/>
      <c r="H407" s="194">
        <v>4015</v>
      </c>
      <c r="I407" s="195"/>
      <c r="J407" s="13"/>
      <c r="K407" s="13"/>
      <c r="L407" s="191"/>
      <c r="M407" s="196"/>
      <c r="N407" s="197"/>
      <c r="O407" s="197"/>
      <c r="P407" s="197"/>
      <c r="Q407" s="197"/>
      <c r="R407" s="197"/>
      <c r="S407" s="197"/>
      <c r="T407" s="19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2" t="s">
        <v>138</v>
      </c>
      <c r="AU407" s="192" t="s">
        <v>85</v>
      </c>
      <c r="AV407" s="13" t="s">
        <v>85</v>
      </c>
      <c r="AW407" s="13" t="s">
        <v>31</v>
      </c>
      <c r="AX407" s="13" t="s">
        <v>75</v>
      </c>
      <c r="AY407" s="192" t="s">
        <v>126</v>
      </c>
    </row>
    <row r="408" s="13" customFormat="1">
      <c r="A408" s="13"/>
      <c r="B408" s="191"/>
      <c r="C408" s="13"/>
      <c r="D408" s="185" t="s">
        <v>138</v>
      </c>
      <c r="E408" s="192" t="s">
        <v>1</v>
      </c>
      <c r="F408" s="193" t="s">
        <v>446</v>
      </c>
      <c r="G408" s="13"/>
      <c r="H408" s="194">
        <v>3179</v>
      </c>
      <c r="I408" s="195"/>
      <c r="J408" s="13"/>
      <c r="K408" s="13"/>
      <c r="L408" s="191"/>
      <c r="M408" s="196"/>
      <c r="N408" s="197"/>
      <c r="O408" s="197"/>
      <c r="P408" s="197"/>
      <c r="Q408" s="197"/>
      <c r="R408" s="197"/>
      <c r="S408" s="197"/>
      <c r="T408" s="19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2" t="s">
        <v>138</v>
      </c>
      <c r="AU408" s="192" t="s">
        <v>85</v>
      </c>
      <c r="AV408" s="13" t="s">
        <v>85</v>
      </c>
      <c r="AW408" s="13" t="s">
        <v>31</v>
      </c>
      <c r="AX408" s="13" t="s">
        <v>75</v>
      </c>
      <c r="AY408" s="192" t="s">
        <v>126</v>
      </c>
    </row>
    <row r="409" s="13" customFormat="1">
      <c r="A409" s="13"/>
      <c r="B409" s="191"/>
      <c r="C409" s="13"/>
      <c r="D409" s="185" t="s">
        <v>138</v>
      </c>
      <c r="E409" s="192" t="s">
        <v>1</v>
      </c>
      <c r="F409" s="193" t="s">
        <v>447</v>
      </c>
      <c r="G409" s="13"/>
      <c r="H409" s="194">
        <v>334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2" t="s">
        <v>138</v>
      </c>
      <c r="AU409" s="192" t="s">
        <v>85</v>
      </c>
      <c r="AV409" s="13" t="s">
        <v>85</v>
      </c>
      <c r="AW409" s="13" t="s">
        <v>31</v>
      </c>
      <c r="AX409" s="13" t="s">
        <v>75</v>
      </c>
      <c r="AY409" s="192" t="s">
        <v>126</v>
      </c>
    </row>
    <row r="410" s="13" customFormat="1">
      <c r="A410" s="13"/>
      <c r="B410" s="191"/>
      <c r="C410" s="13"/>
      <c r="D410" s="185" t="s">
        <v>138</v>
      </c>
      <c r="E410" s="192" t="s">
        <v>1</v>
      </c>
      <c r="F410" s="193" t="s">
        <v>448</v>
      </c>
      <c r="G410" s="13"/>
      <c r="H410" s="194">
        <v>119.40000000000001</v>
      </c>
      <c r="I410" s="195"/>
      <c r="J410" s="13"/>
      <c r="K410" s="13"/>
      <c r="L410" s="191"/>
      <c r="M410" s="196"/>
      <c r="N410" s="197"/>
      <c r="O410" s="197"/>
      <c r="P410" s="197"/>
      <c r="Q410" s="197"/>
      <c r="R410" s="197"/>
      <c r="S410" s="197"/>
      <c r="T410" s="19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2" t="s">
        <v>138</v>
      </c>
      <c r="AU410" s="192" t="s">
        <v>85</v>
      </c>
      <c r="AV410" s="13" t="s">
        <v>85</v>
      </c>
      <c r="AW410" s="13" t="s">
        <v>31</v>
      </c>
      <c r="AX410" s="13" t="s">
        <v>75</v>
      </c>
      <c r="AY410" s="192" t="s">
        <v>126</v>
      </c>
    </row>
    <row r="411" s="2" customFormat="1" ht="21.75" customHeight="1">
      <c r="A411" s="36"/>
      <c r="B411" s="170"/>
      <c r="C411" s="171" t="s">
        <v>449</v>
      </c>
      <c r="D411" s="171" t="s">
        <v>128</v>
      </c>
      <c r="E411" s="172" t="s">
        <v>450</v>
      </c>
      <c r="F411" s="173" t="s">
        <v>451</v>
      </c>
      <c r="G411" s="174" t="s">
        <v>208</v>
      </c>
      <c r="H411" s="175">
        <v>18423.400000000001</v>
      </c>
      <c r="I411" s="176"/>
      <c r="J411" s="177">
        <f>ROUND(I411*H411,2)</f>
        <v>0</v>
      </c>
      <c r="K411" s="178"/>
      <c r="L411" s="37"/>
      <c r="M411" s="179" t="s">
        <v>1</v>
      </c>
      <c r="N411" s="180" t="s">
        <v>40</v>
      </c>
      <c r="O411" s="75"/>
      <c r="P411" s="181">
        <f>O411*H411</f>
        <v>0</v>
      </c>
      <c r="Q411" s="181">
        <v>0</v>
      </c>
      <c r="R411" s="181">
        <f>Q411*H411</f>
        <v>0</v>
      </c>
      <c r="S411" s="181">
        <v>0</v>
      </c>
      <c r="T411" s="18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3" t="s">
        <v>132</v>
      </c>
      <c r="AT411" s="183" t="s">
        <v>128</v>
      </c>
      <c r="AU411" s="183" t="s">
        <v>85</v>
      </c>
      <c r="AY411" s="17" t="s">
        <v>126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7" t="s">
        <v>83</v>
      </c>
      <c r="BK411" s="184">
        <f>ROUND(I411*H411,2)</f>
        <v>0</v>
      </c>
      <c r="BL411" s="17" t="s">
        <v>132</v>
      </c>
      <c r="BM411" s="183" t="s">
        <v>452</v>
      </c>
    </row>
    <row r="412" s="2" customFormat="1">
      <c r="A412" s="36"/>
      <c r="B412" s="37"/>
      <c r="C412" s="36"/>
      <c r="D412" s="185" t="s">
        <v>134</v>
      </c>
      <c r="E412" s="36"/>
      <c r="F412" s="186" t="s">
        <v>451</v>
      </c>
      <c r="G412" s="36"/>
      <c r="H412" s="36"/>
      <c r="I412" s="187"/>
      <c r="J412" s="36"/>
      <c r="K412" s="36"/>
      <c r="L412" s="37"/>
      <c r="M412" s="188"/>
      <c r="N412" s="189"/>
      <c r="O412" s="75"/>
      <c r="P412" s="75"/>
      <c r="Q412" s="75"/>
      <c r="R412" s="75"/>
      <c r="S412" s="75"/>
      <c r="T412" s="7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7" t="s">
        <v>134</v>
      </c>
      <c r="AU412" s="17" t="s">
        <v>85</v>
      </c>
    </row>
    <row r="413" s="2" customFormat="1">
      <c r="A413" s="36"/>
      <c r="B413" s="37"/>
      <c r="C413" s="36"/>
      <c r="D413" s="185" t="s">
        <v>136</v>
      </c>
      <c r="E413" s="36"/>
      <c r="F413" s="190" t="s">
        <v>453</v>
      </c>
      <c r="G413" s="36"/>
      <c r="H413" s="36"/>
      <c r="I413" s="187"/>
      <c r="J413" s="36"/>
      <c r="K413" s="36"/>
      <c r="L413" s="37"/>
      <c r="M413" s="188"/>
      <c r="N413" s="189"/>
      <c r="O413" s="75"/>
      <c r="P413" s="75"/>
      <c r="Q413" s="75"/>
      <c r="R413" s="75"/>
      <c r="S413" s="75"/>
      <c r="T413" s="7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7" t="s">
        <v>136</v>
      </c>
      <c r="AU413" s="17" t="s">
        <v>85</v>
      </c>
    </row>
    <row r="414" s="13" customFormat="1">
      <c r="A414" s="13"/>
      <c r="B414" s="191"/>
      <c r="C414" s="13"/>
      <c r="D414" s="185" t="s">
        <v>138</v>
      </c>
      <c r="E414" s="192" t="s">
        <v>1</v>
      </c>
      <c r="F414" s="193" t="s">
        <v>454</v>
      </c>
      <c r="G414" s="13"/>
      <c r="H414" s="194">
        <v>3650</v>
      </c>
      <c r="I414" s="195"/>
      <c r="J414" s="13"/>
      <c r="K414" s="13"/>
      <c r="L414" s="191"/>
      <c r="M414" s="196"/>
      <c r="N414" s="197"/>
      <c r="O414" s="197"/>
      <c r="P414" s="197"/>
      <c r="Q414" s="197"/>
      <c r="R414" s="197"/>
      <c r="S414" s="197"/>
      <c r="T414" s="19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2" t="s">
        <v>138</v>
      </c>
      <c r="AU414" s="192" t="s">
        <v>85</v>
      </c>
      <c r="AV414" s="13" t="s">
        <v>85</v>
      </c>
      <c r="AW414" s="13" t="s">
        <v>31</v>
      </c>
      <c r="AX414" s="13" t="s">
        <v>75</v>
      </c>
      <c r="AY414" s="192" t="s">
        <v>126</v>
      </c>
    </row>
    <row r="415" s="13" customFormat="1">
      <c r="A415" s="13"/>
      <c r="B415" s="191"/>
      <c r="C415" s="13"/>
      <c r="D415" s="185" t="s">
        <v>138</v>
      </c>
      <c r="E415" s="192" t="s">
        <v>1</v>
      </c>
      <c r="F415" s="193" t="s">
        <v>455</v>
      </c>
      <c r="G415" s="13"/>
      <c r="H415" s="194">
        <v>11430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2" t="s">
        <v>138</v>
      </c>
      <c r="AU415" s="192" t="s">
        <v>85</v>
      </c>
      <c r="AV415" s="13" t="s">
        <v>85</v>
      </c>
      <c r="AW415" s="13" t="s">
        <v>31</v>
      </c>
      <c r="AX415" s="13" t="s">
        <v>75</v>
      </c>
      <c r="AY415" s="192" t="s">
        <v>126</v>
      </c>
    </row>
    <row r="416" s="13" customFormat="1">
      <c r="A416" s="13"/>
      <c r="B416" s="191"/>
      <c r="C416" s="13"/>
      <c r="D416" s="185" t="s">
        <v>138</v>
      </c>
      <c r="E416" s="192" t="s">
        <v>1</v>
      </c>
      <c r="F416" s="193" t="s">
        <v>456</v>
      </c>
      <c r="G416" s="13"/>
      <c r="H416" s="194">
        <v>2890</v>
      </c>
      <c r="I416" s="195"/>
      <c r="J416" s="13"/>
      <c r="K416" s="13"/>
      <c r="L416" s="191"/>
      <c r="M416" s="196"/>
      <c r="N416" s="197"/>
      <c r="O416" s="197"/>
      <c r="P416" s="197"/>
      <c r="Q416" s="197"/>
      <c r="R416" s="197"/>
      <c r="S416" s="197"/>
      <c r="T416" s="19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2" t="s">
        <v>138</v>
      </c>
      <c r="AU416" s="192" t="s">
        <v>85</v>
      </c>
      <c r="AV416" s="13" t="s">
        <v>85</v>
      </c>
      <c r="AW416" s="13" t="s">
        <v>31</v>
      </c>
      <c r="AX416" s="13" t="s">
        <v>75</v>
      </c>
      <c r="AY416" s="192" t="s">
        <v>126</v>
      </c>
    </row>
    <row r="417" s="13" customFormat="1">
      <c r="A417" s="13"/>
      <c r="B417" s="191"/>
      <c r="C417" s="13"/>
      <c r="D417" s="185" t="s">
        <v>138</v>
      </c>
      <c r="E417" s="192" t="s">
        <v>1</v>
      </c>
      <c r="F417" s="193" t="s">
        <v>457</v>
      </c>
      <c r="G417" s="13"/>
      <c r="H417" s="194">
        <v>334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2" t="s">
        <v>138</v>
      </c>
      <c r="AU417" s="192" t="s">
        <v>85</v>
      </c>
      <c r="AV417" s="13" t="s">
        <v>85</v>
      </c>
      <c r="AW417" s="13" t="s">
        <v>31</v>
      </c>
      <c r="AX417" s="13" t="s">
        <v>75</v>
      </c>
      <c r="AY417" s="192" t="s">
        <v>126</v>
      </c>
    </row>
    <row r="418" s="13" customFormat="1">
      <c r="A418" s="13"/>
      <c r="B418" s="191"/>
      <c r="C418" s="13"/>
      <c r="D418" s="185" t="s">
        <v>138</v>
      </c>
      <c r="E418" s="192" t="s">
        <v>1</v>
      </c>
      <c r="F418" s="193" t="s">
        <v>458</v>
      </c>
      <c r="G418" s="13"/>
      <c r="H418" s="194">
        <v>119.40000000000001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2" t="s">
        <v>138</v>
      </c>
      <c r="AU418" s="192" t="s">
        <v>85</v>
      </c>
      <c r="AV418" s="13" t="s">
        <v>85</v>
      </c>
      <c r="AW418" s="13" t="s">
        <v>31</v>
      </c>
      <c r="AX418" s="13" t="s">
        <v>75</v>
      </c>
      <c r="AY418" s="192" t="s">
        <v>126</v>
      </c>
    </row>
    <row r="419" s="2" customFormat="1" ht="21.75" customHeight="1">
      <c r="A419" s="36"/>
      <c r="B419" s="170"/>
      <c r="C419" s="171" t="s">
        <v>459</v>
      </c>
      <c r="D419" s="171" t="s">
        <v>128</v>
      </c>
      <c r="E419" s="172" t="s">
        <v>460</v>
      </c>
      <c r="F419" s="173" t="s">
        <v>461</v>
      </c>
      <c r="G419" s="174" t="s">
        <v>208</v>
      </c>
      <c r="H419" s="175">
        <v>18868.5</v>
      </c>
      <c r="I419" s="176"/>
      <c r="J419" s="177">
        <f>ROUND(I419*H419,2)</f>
        <v>0</v>
      </c>
      <c r="K419" s="178"/>
      <c r="L419" s="37"/>
      <c r="M419" s="179" t="s">
        <v>1</v>
      </c>
      <c r="N419" s="180" t="s">
        <v>40</v>
      </c>
      <c r="O419" s="75"/>
      <c r="P419" s="181">
        <f>O419*H419</f>
        <v>0</v>
      </c>
      <c r="Q419" s="181">
        <v>0</v>
      </c>
      <c r="R419" s="181">
        <f>Q419*H419</f>
        <v>0</v>
      </c>
      <c r="S419" s="181">
        <v>0</v>
      </c>
      <c r="T419" s="18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3" t="s">
        <v>132</v>
      </c>
      <c r="AT419" s="183" t="s">
        <v>128</v>
      </c>
      <c r="AU419" s="183" t="s">
        <v>85</v>
      </c>
      <c r="AY419" s="17" t="s">
        <v>126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7" t="s">
        <v>83</v>
      </c>
      <c r="BK419" s="184">
        <f>ROUND(I419*H419,2)</f>
        <v>0</v>
      </c>
      <c r="BL419" s="17" t="s">
        <v>132</v>
      </c>
      <c r="BM419" s="183" t="s">
        <v>462</v>
      </c>
    </row>
    <row r="420" s="2" customFormat="1">
      <c r="A420" s="36"/>
      <c r="B420" s="37"/>
      <c r="C420" s="36"/>
      <c r="D420" s="185" t="s">
        <v>134</v>
      </c>
      <c r="E420" s="36"/>
      <c r="F420" s="186" t="s">
        <v>461</v>
      </c>
      <c r="G420" s="36"/>
      <c r="H420" s="36"/>
      <c r="I420" s="187"/>
      <c r="J420" s="36"/>
      <c r="K420" s="36"/>
      <c r="L420" s="37"/>
      <c r="M420" s="188"/>
      <c r="N420" s="189"/>
      <c r="O420" s="75"/>
      <c r="P420" s="75"/>
      <c r="Q420" s="75"/>
      <c r="R420" s="75"/>
      <c r="S420" s="75"/>
      <c r="T420" s="7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7" t="s">
        <v>134</v>
      </c>
      <c r="AU420" s="17" t="s">
        <v>85</v>
      </c>
    </row>
    <row r="421" s="2" customFormat="1">
      <c r="A421" s="36"/>
      <c r="B421" s="37"/>
      <c r="C421" s="36"/>
      <c r="D421" s="185" t="s">
        <v>136</v>
      </c>
      <c r="E421" s="36"/>
      <c r="F421" s="190" t="s">
        <v>453</v>
      </c>
      <c r="G421" s="36"/>
      <c r="H421" s="36"/>
      <c r="I421" s="187"/>
      <c r="J421" s="36"/>
      <c r="K421" s="36"/>
      <c r="L421" s="37"/>
      <c r="M421" s="188"/>
      <c r="N421" s="189"/>
      <c r="O421" s="75"/>
      <c r="P421" s="75"/>
      <c r="Q421" s="75"/>
      <c r="R421" s="75"/>
      <c r="S421" s="75"/>
      <c r="T421" s="7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7" t="s">
        <v>136</v>
      </c>
      <c r="AU421" s="17" t="s">
        <v>85</v>
      </c>
    </row>
    <row r="422" s="13" customFormat="1">
      <c r="A422" s="13"/>
      <c r="B422" s="191"/>
      <c r="C422" s="13"/>
      <c r="D422" s="185" t="s">
        <v>138</v>
      </c>
      <c r="E422" s="192" t="s">
        <v>1</v>
      </c>
      <c r="F422" s="193" t="s">
        <v>463</v>
      </c>
      <c r="G422" s="13"/>
      <c r="H422" s="194">
        <v>3832.5</v>
      </c>
      <c r="I422" s="195"/>
      <c r="J422" s="13"/>
      <c r="K422" s="13"/>
      <c r="L422" s="191"/>
      <c r="M422" s="196"/>
      <c r="N422" s="197"/>
      <c r="O422" s="197"/>
      <c r="P422" s="197"/>
      <c r="Q422" s="197"/>
      <c r="R422" s="197"/>
      <c r="S422" s="197"/>
      <c r="T422" s="19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2" t="s">
        <v>138</v>
      </c>
      <c r="AU422" s="192" t="s">
        <v>85</v>
      </c>
      <c r="AV422" s="13" t="s">
        <v>85</v>
      </c>
      <c r="AW422" s="13" t="s">
        <v>31</v>
      </c>
      <c r="AX422" s="13" t="s">
        <v>75</v>
      </c>
      <c r="AY422" s="192" t="s">
        <v>126</v>
      </c>
    </row>
    <row r="423" s="13" customFormat="1">
      <c r="A423" s="13"/>
      <c r="B423" s="191"/>
      <c r="C423" s="13"/>
      <c r="D423" s="185" t="s">
        <v>138</v>
      </c>
      <c r="E423" s="192" t="s">
        <v>1</v>
      </c>
      <c r="F423" s="193" t="s">
        <v>464</v>
      </c>
      <c r="G423" s="13"/>
      <c r="H423" s="194">
        <v>12001.5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2" t="s">
        <v>138</v>
      </c>
      <c r="AU423" s="192" t="s">
        <v>85</v>
      </c>
      <c r="AV423" s="13" t="s">
        <v>85</v>
      </c>
      <c r="AW423" s="13" t="s">
        <v>31</v>
      </c>
      <c r="AX423" s="13" t="s">
        <v>75</v>
      </c>
      <c r="AY423" s="192" t="s">
        <v>126</v>
      </c>
    </row>
    <row r="424" s="13" customFormat="1">
      <c r="A424" s="13"/>
      <c r="B424" s="191"/>
      <c r="C424" s="13"/>
      <c r="D424" s="185" t="s">
        <v>138</v>
      </c>
      <c r="E424" s="192" t="s">
        <v>1</v>
      </c>
      <c r="F424" s="193" t="s">
        <v>465</v>
      </c>
      <c r="G424" s="13"/>
      <c r="H424" s="194">
        <v>3034.5</v>
      </c>
      <c r="I424" s="195"/>
      <c r="J424" s="13"/>
      <c r="K424" s="13"/>
      <c r="L424" s="191"/>
      <c r="M424" s="196"/>
      <c r="N424" s="197"/>
      <c r="O424" s="197"/>
      <c r="P424" s="197"/>
      <c r="Q424" s="197"/>
      <c r="R424" s="197"/>
      <c r="S424" s="197"/>
      <c r="T424" s="19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2" t="s">
        <v>138</v>
      </c>
      <c r="AU424" s="192" t="s">
        <v>85</v>
      </c>
      <c r="AV424" s="13" t="s">
        <v>85</v>
      </c>
      <c r="AW424" s="13" t="s">
        <v>31</v>
      </c>
      <c r="AX424" s="13" t="s">
        <v>75</v>
      </c>
      <c r="AY424" s="192" t="s">
        <v>126</v>
      </c>
    </row>
    <row r="425" s="2" customFormat="1" ht="21.75" customHeight="1">
      <c r="A425" s="36"/>
      <c r="B425" s="170"/>
      <c r="C425" s="171" t="s">
        <v>466</v>
      </c>
      <c r="D425" s="171" t="s">
        <v>128</v>
      </c>
      <c r="E425" s="172" t="s">
        <v>467</v>
      </c>
      <c r="F425" s="173" t="s">
        <v>468</v>
      </c>
      <c r="G425" s="174" t="s">
        <v>159</v>
      </c>
      <c r="H425" s="175">
        <v>228.983</v>
      </c>
      <c r="I425" s="176"/>
      <c r="J425" s="177">
        <f>ROUND(I425*H425,2)</f>
        <v>0</v>
      </c>
      <c r="K425" s="178"/>
      <c r="L425" s="37"/>
      <c r="M425" s="179" t="s">
        <v>1</v>
      </c>
      <c r="N425" s="180" t="s">
        <v>40</v>
      </c>
      <c r="O425" s="75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3" t="s">
        <v>132</v>
      </c>
      <c r="AT425" s="183" t="s">
        <v>128</v>
      </c>
      <c r="AU425" s="183" t="s">
        <v>85</v>
      </c>
      <c r="AY425" s="17" t="s">
        <v>126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7" t="s">
        <v>83</v>
      </c>
      <c r="BK425" s="184">
        <f>ROUND(I425*H425,2)</f>
        <v>0</v>
      </c>
      <c r="BL425" s="17" t="s">
        <v>132</v>
      </c>
      <c r="BM425" s="183" t="s">
        <v>469</v>
      </c>
    </row>
    <row r="426" s="2" customFormat="1">
      <c r="A426" s="36"/>
      <c r="B426" s="37"/>
      <c r="C426" s="36"/>
      <c r="D426" s="185" t="s">
        <v>134</v>
      </c>
      <c r="E426" s="36"/>
      <c r="F426" s="186" t="s">
        <v>468</v>
      </c>
      <c r="G426" s="36"/>
      <c r="H426" s="36"/>
      <c r="I426" s="187"/>
      <c r="J426" s="36"/>
      <c r="K426" s="36"/>
      <c r="L426" s="37"/>
      <c r="M426" s="188"/>
      <c r="N426" s="189"/>
      <c r="O426" s="75"/>
      <c r="P426" s="75"/>
      <c r="Q426" s="75"/>
      <c r="R426" s="75"/>
      <c r="S426" s="75"/>
      <c r="T426" s="7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7" t="s">
        <v>134</v>
      </c>
      <c r="AU426" s="17" t="s">
        <v>85</v>
      </c>
    </row>
    <row r="427" s="2" customFormat="1">
      <c r="A427" s="36"/>
      <c r="B427" s="37"/>
      <c r="C427" s="36"/>
      <c r="D427" s="185" t="s">
        <v>136</v>
      </c>
      <c r="E427" s="36"/>
      <c r="F427" s="190" t="s">
        <v>470</v>
      </c>
      <c r="G427" s="36"/>
      <c r="H427" s="36"/>
      <c r="I427" s="187"/>
      <c r="J427" s="36"/>
      <c r="K427" s="36"/>
      <c r="L427" s="37"/>
      <c r="M427" s="188"/>
      <c r="N427" s="189"/>
      <c r="O427" s="75"/>
      <c r="P427" s="75"/>
      <c r="Q427" s="75"/>
      <c r="R427" s="75"/>
      <c r="S427" s="75"/>
      <c r="T427" s="7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7" t="s">
        <v>136</v>
      </c>
      <c r="AU427" s="17" t="s">
        <v>85</v>
      </c>
    </row>
    <row r="428" s="13" customFormat="1">
      <c r="A428" s="13"/>
      <c r="B428" s="191"/>
      <c r="C428" s="13"/>
      <c r="D428" s="185" t="s">
        <v>138</v>
      </c>
      <c r="E428" s="192" t="s">
        <v>1</v>
      </c>
      <c r="F428" s="193" t="s">
        <v>471</v>
      </c>
      <c r="G428" s="13"/>
      <c r="H428" s="194">
        <v>228.983</v>
      </c>
      <c r="I428" s="195"/>
      <c r="J428" s="13"/>
      <c r="K428" s="13"/>
      <c r="L428" s="191"/>
      <c r="M428" s="196"/>
      <c r="N428" s="197"/>
      <c r="O428" s="197"/>
      <c r="P428" s="197"/>
      <c r="Q428" s="197"/>
      <c r="R428" s="197"/>
      <c r="S428" s="197"/>
      <c r="T428" s="19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2" t="s">
        <v>138</v>
      </c>
      <c r="AU428" s="192" t="s">
        <v>85</v>
      </c>
      <c r="AV428" s="13" t="s">
        <v>85</v>
      </c>
      <c r="AW428" s="13" t="s">
        <v>31</v>
      </c>
      <c r="AX428" s="13" t="s">
        <v>75</v>
      </c>
      <c r="AY428" s="192" t="s">
        <v>126</v>
      </c>
    </row>
    <row r="429" s="2" customFormat="1" ht="16.5" customHeight="1">
      <c r="A429" s="36"/>
      <c r="B429" s="170"/>
      <c r="C429" s="171" t="s">
        <v>472</v>
      </c>
      <c r="D429" s="171" t="s">
        <v>128</v>
      </c>
      <c r="E429" s="172" t="s">
        <v>473</v>
      </c>
      <c r="F429" s="173" t="s">
        <v>474</v>
      </c>
      <c r="G429" s="174" t="s">
        <v>159</v>
      </c>
      <c r="H429" s="175">
        <v>158</v>
      </c>
      <c r="I429" s="176"/>
      <c r="J429" s="177">
        <f>ROUND(I429*H429,2)</f>
        <v>0</v>
      </c>
      <c r="K429" s="178"/>
      <c r="L429" s="37"/>
      <c r="M429" s="179" t="s">
        <v>1</v>
      </c>
      <c r="N429" s="180" t="s">
        <v>40</v>
      </c>
      <c r="O429" s="75"/>
      <c r="P429" s="181">
        <f>O429*H429</f>
        <v>0</v>
      </c>
      <c r="Q429" s="181">
        <v>0</v>
      </c>
      <c r="R429" s="181">
        <f>Q429*H429</f>
        <v>0</v>
      </c>
      <c r="S429" s="181">
        <v>0</v>
      </c>
      <c r="T429" s="18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3" t="s">
        <v>132</v>
      </c>
      <c r="AT429" s="183" t="s">
        <v>128</v>
      </c>
      <c r="AU429" s="183" t="s">
        <v>85</v>
      </c>
      <c r="AY429" s="17" t="s">
        <v>126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7" t="s">
        <v>83</v>
      </c>
      <c r="BK429" s="184">
        <f>ROUND(I429*H429,2)</f>
        <v>0</v>
      </c>
      <c r="BL429" s="17" t="s">
        <v>132</v>
      </c>
      <c r="BM429" s="183" t="s">
        <v>475</v>
      </c>
    </row>
    <row r="430" s="2" customFormat="1">
      <c r="A430" s="36"/>
      <c r="B430" s="37"/>
      <c r="C430" s="36"/>
      <c r="D430" s="185" t="s">
        <v>134</v>
      </c>
      <c r="E430" s="36"/>
      <c r="F430" s="186" t="s">
        <v>474</v>
      </c>
      <c r="G430" s="36"/>
      <c r="H430" s="36"/>
      <c r="I430" s="187"/>
      <c r="J430" s="36"/>
      <c r="K430" s="36"/>
      <c r="L430" s="37"/>
      <c r="M430" s="188"/>
      <c r="N430" s="189"/>
      <c r="O430" s="75"/>
      <c r="P430" s="75"/>
      <c r="Q430" s="75"/>
      <c r="R430" s="75"/>
      <c r="S430" s="75"/>
      <c r="T430" s="7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7" t="s">
        <v>134</v>
      </c>
      <c r="AU430" s="17" t="s">
        <v>85</v>
      </c>
    </row>
    <row r="431" s="2" customFormat="1">
      <c r="A431" s="36"/>
      <c r="B431" s="37"/>
      <c r="C431" s="36"/>
      <c r="D431" s="185" t="s">
        <v>136</v>
      </c>
      <c r="E431" s="36"/>
      <c r="F431" s="190" t="s">
        <v>476</v>
      </c>
      <c r="G431" s="36"/>
      <c r="H431" s="36"/>
      <c r="I431" s="187"/>
      <c r="J431" s="36"/>
      <c r="K431" s="36"/>
      <c r="L431" s="37"/>
      <c r="M431" s="188"/>
      <c r="N431" s="189"/>
      <c r="O431" s="75"/>
      <c r="P431" s="75"/>
      <c r="Q431" s="75"/>
      <c r="R431" s="75"/>
      <c r="S431" s="75"/>
      <c r="T431" s="7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7" t="s">
        <v>136</v>
      </c>
      <c r="AU431" s="17" t="s">
        <v>85</v>
      </c>
    </row>
    <row r="432" s="13" customFormat="1">
      <c r="A432" s="13"/>
      <c r="B432" s="191"/>
      <c r="C432" s="13"/>
      <c r="D432" s="185" t="s">
        <v>138</v>
      </c>
      <c r="E432" s="192" t="s">
        <v>1</v>
      </c>
      <c r="F432" s="193" t="s">
        <v>162</v>
      </c>
      <c r="G432" s="13"/>
      <c r="H432" s="194">
        <v>158</v>
      </c>
      <c r="I432" s="195"/>
      <c r="J432" s="13"/>
      <c r="K432" s="13"/>
      <c r="L432" s="191"/>
      <c r="M432" s="196"/>
      <c r="N432" s="197"/>
      <c r="O432" s="197"/>
      <c r="P432" s="197"/>
      <c r="Q432" s="197"/>
      <c r="R432" s="197"/>
      <c r="S432" s="197"/>
      <c r="T432" s="19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2" t="s">
        <v>138</v>
      </c>
      <c r="AU432" s="192" t="s">
        <v>85</v>
      </c>
      <c r="AV432" s="13" t="s">
        <v>85</v>
      </c>
      <c r="AW432" s="13" t="s">
        <v>31</v>
      </c>
      <c r="AX432" s="13" t="s">
        <v>75</v>
      </c>
      <c r="AY432" s="192" t="s">
        <v>126</v>
      </c>
    </row>
    <row r="433" s="12" customFormat="1" ht="22.8" customHeight="1">
      <c r="A433" s="12"/>
      <c r="B433" s="157"/>
      <c r="C433" s="12"/>
      <c r="D433" s="158" t="s">
        <v>74</v>
      </c>
      <c r="E433" s="168" t="s">
        <v>205</v>
      </c>
      <c r="F433" s="168" t="s">
        <v>477</v>
      </c>
      <c r="G433" s="12"/>
      <c r="H433" s="12"/>
      <c r="I433" s="160"/>
      <c r="J433" s="169">
        <f>BK433</f>
        <v>0</v>
      </c>
      <c r="K433" s="12"/>
      <c r="L433" s="157"/>
      <c r="M433" s="162"/>
      <c r="N433" s="163"/>
      <c r="O433" s="163"/>
      <c r="P433" s="164">
        <f>SUM(P434:P474)</f>
        <v>0</v>
      </c>
      <c r="Q433" s="163"/>
      <c r="R433" s="164">
        <f>SUM(R434:R474)</f>
        <v>0</v>
      </c>
      <c r="S433" s="163"/>
      <c r="T433" s="165">
        <f>SUM(T434:T474)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58" t="s">
        <v>83</v>
      </c>
      <c r="AT433" s="166" t="s">
        <v>74</v>
      </c>
      <c r="AU433" s="166" t="s">
        <v>83</v>
      </c>
      <c r="AY433" s="158" t="s">
        <v>126</v>
      </c>
      <c r="BK433" s="167">
        <f>SUM(BK434:BK474)</f>
        <v>0</v>
      </c>
    </row>
    <row r="434" s="2" customFormat="1" ht="21.75" customHeight="1">
      <c r="A434" s="36"/>
      <c r="B434" s="170"/>
      <c r="C434" s="171" t="s">
        <v>478</v>
      </c>
      <c r="D434" s="171" t="s">
        <v>128</v>
      </c>
      <c r="E434" s="172" t="s">
        <v>479</v>
      </c>
      <c r="F434" s="173" t="s">
        <v>480</v>
      </c>
      <c r="G434" s="174" t="s">
        <v>131</v>
      </c>
      <c r="H434" s="175">
        <v>2</v>
      </c>
      <c r="I434" s="176"/>
      <c r="J434" s="177">
        <f>ROUND(I434*H434,2)</f>
        <v>0</v>
      </c>
      <c r="K434" s="178"/>
      <c r="L434" s="37"/>
      <c r="M434" s="179" t="s">
        <v>1</v>
      </c>
      <c r="N434" s="180" t="s">
        <v>40</v>
      </c>
      <c r="O434" s="75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3" t="s">
        <v>132</v>
      </c>
      <c r="AT434" s="183" t="s">
        <v>128</v>
      </c>
      <c r="AU434" s="183" t="s">
        <v>85</v>
      </c>
      <c r="AY434" s="17" t="s">
        <v>126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7" t="s">
        <v>83</v>
      </c>
      <c r="BK434" s="184">
        <f>ROUND(I434*H434,2)</f>
        <v>0</v>
      </c>
      <c r="BL434" s="17" t="s">
        <v>132</v>
      </c>
      <c r="BM434" s="183" t="s">
        <v>481</v>
      </c>
    </row>
    <row r="435" s="2" customFormat="1">
      <c r="A435" s="36"/>
      <c r="B435" s="37"/>
      <c r="C435" s="36"/>
      <c r="D435" s="185" t="s">
        <v>134</v>
      </c>
      <c r="E435" s="36"/>
      <c r="F435" s="186" t="s">
        <v>480</v>
      </c>
      <c r="G435" s="36"/>
      <c r="H435" s="36"/>
      <c r="I435" s="187"/>
      <c r="J435" s="36"/>
      <c r="K435" s="36"/>
      <c r="L435" s="37"/>
      <c r="M435" s="188"/>
      <c r="N435" s="189"/>
      <c r="O435" s="75"/>
      <c r="P435" s="75"/>
      <c r="Q435" s="75"/>
      <c r="R435" s="75"/>
      <c r="S435" s="75"/>
      <c r="T435" s="7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7" t="s">
        <v>134</v>
      </c>
      <c r="AU435" s="17" t="s">
        <v>85</v>
      </c>
    </row>
    <row r="436" s="2" customFormat="1">
      <c r="A436" s="36"/>
      <c r="B436" s="37"/>
      <c r="C436" s="36"/>
      <c r="D436" s="185" t="s">
        <v>136</v>
      </c>
      <c r="E436" s="36"/>
      <c r="F436" s="190" t="s">
        <v>482</v>
      </c>
      <c r="G436" s="36"/>
      <c r="H436" s="36"/>
      <c r="I436" s="187"/>
      <c r="J436" s="36"/>
      <c r="K436" s="36"/>
      <c r="L436" s="37"/>
      <c r="M436" s="188"/>
      <c r="N436" s="189"/>
      <c r="O436" s="75"/>
      <c r="P436" s="75"/>
      <c r="Q436" s="75"/>
      <c r="R436" s="75"/>
      <c r="S436" s="75"/>
      <c r="T436" s="7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7" t="s">
        <v>136</v>
      </c>
      <c r="AU436" s="17" t="s">
        <v>85</v>
      </c>
    </row>
    <row r="437" s="13" customFormat="1">
      <c r="A437" s="13"/>
      <c r="B437" s="191"/>
      <c r="C437" s="13"/>
      <c r="D437" s="185" t="s">
        <v>138</v>
      </c>
      <c r="E437" s="192" t="s">
        <v>1</v>
      </c>
      <c r="F437" s="193" t="s">
        <v>483</v>
      </c>
      <c r="G437" s="13"/>
      <c r="H437" s="194">
        <v>2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2" t="s">
        <v>138</v>
      </c>
      <c r="AU437" s="192" t="s">
        <v>85</v>
      </c>
      <c r="AV437" s="13" t="s">
        <v>85</v>
      </c>
      <c r="AW437" s="13" t="s">
        <v>31</v>
      </c>
      <c r="AX437" s="13" t="s">
        <v>83</v>
      </c>
      <c r="AY437" s="192" t="s">
        <v>126</v>
      </c>
    </row>
    <row r="438" s="2" customFormat="1" ht="21.75" customHeight="1">
      <c r="A438" s="36"/>
      <c r="B438" s="170"/>
      <c r="C438" s="171" t="s">
        <v>484</v>
      </c>
      <c r="D438" s="171" t="s">
        <v>128</v>
      </c>
      <c r="E438" s="172" t="s">
        <v>485</v>
      </c>
      <c r="F438" s="173" t="s">
        <v>486</v>
      </c>
      <c r="G438" s="174" t="s">
        <v>142</v>
      </c>
      <c r="H438" s="175">
        <v>50.700000000000003</v>
      </c>
      <c r="I438" s="176"/>
      <c r="J438" s="177">
        <f>ROUND(I438*H438,2)</f>
        <v>0</v>
      </c>
      <c r="K438" s="178"/>
      <c r="L438" s="37"/>
      <c r="M438" s="179" t="s">
        <v>1</v>
      </c>
      <c r="N438" s="180" t="s">
        <v>40</v>
      </c>
      <c r="O438" s="75"/>
      <c r="P438" s="181">
        <f>O438*H438</f>
        <v>0</v>
      </c>
      <c r="Q438" s="181">
        <v>0</v>
      </c>
      <c r="R438" s="181">
        <f>Q438*H438</f>
        <v>0</v>
      </c>
      <c r="S438" s="181">
        <v>0</v>
      </c>
      <c r="T438" s="182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3" t="s">
        <v>132</v>
      </c>
      <c r="AT438" s="183" t="s">
        <v>128</v>
      </c>
      <c r="AU438" s="183" t="s">
        <v>85</v>
      </c>
      <c r="AY438" s="17" t="s">
        <v>126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7" t="s">
        <v>83</v>
      </c>
      <c r="BK438" s="184">
        <f>ROUND(I438*H438,2)</f>
        <v>0</v>
      </c>
      <c r="BL438" s="17" t="s">
        <v>132</v>
      </c>
      <c r="BM438" s="183" t="s">
        <v>487</v>
      </c>
    </row>
    <row r="439" s="2" customFormat="1">
      <c r="A439" s="36"/>
      <c r="B439" s="37"/>
      <c r="C439" s="36"/>
      <c r="D439" s="185" t="s">
        <v>134</v>
      </c>
      <c r="E439" s="36"/>
      <c r="F439" s="186" t="s">
        <v>486</v>
      </c>
      <c r="G439" s="36"/>
      <c r="H439" s="36"/>
      <c r="I439" s="187"/>
      <c r="J439" s="36"/>
      <c r="K439" s="36"/>
      <c r="L439" s="37"/>
      <c r="M439" s="188"/>
      <c r="N439" s="189"/>
      <c r="O439" s="75"/>
      <c r="P439" s="75"/>
      <c r="Q439" s="75"/>
      <c r="R439" s="75"/>
      <c r="S439" s="75"/>
      <c r="T439" s="7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7" t="s">
        <v>134</v>
      </c>
      <c r="AU439" s="17" t="s">
        <v>85</v>
      </c>
    </row>
    <row r="440" s="2" customFormat="1">
      <c r="A440" s="36"/>
      <c r="B440" s="37"/>
      <c r="C440" s="36"/>
      <c r="D440" s="185" t="s">
        <v>136</v>
      </c>
      <c r="E440" s="36"/>
      <c r="F440" s="190" t="s">
        <v>488</v>
      </c>
      <c r="G440" s="36"/>
      <c r="H440" s="36"/>
      <c r="I440" s="187"/>
      <c r="J440" s="36"/>
      <c r="K440" s="36"/>
      <c r="L440" s="37"/>
      <c r="M440" s="188"/>
      <c r="N440" s="189"/>
      <c r="O440" s="75"/>
      <c r="P440" s="75"/>
      <c r="Q440" s="75"/>
      <c r="R440" s="75"/>
      <c r="S440" s="75"/>
      <c r="T440" s="7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7" t="s">
        <v>136</v>
      </c>
      <c r="AU440" s="17" t="s">
        <v>85</v>
      </c>
    </row>
    <row r="441" s="14" customFormat="1">
      <c r="A441" s="14"/>
      <c r="B441" s="199"/>
      <c r="C441" s="14"/>
      <c r="D441" s="185" t="s">
        <v>138</v>
      </c>
      <c r="E441" s="200" t="s">
        <v>1</v>
      </c>
      <c r="F441" s="201" t="s">
        <v>310</v>
      </c>
      <c r="G441" s="14"/>
      <c r="H441" s="200" t="s">
        <v>1</v>
      </c>
      <c r="I441" s="202"/>
      <c r="J441" s="14"/>
      <c r="K441" s="14"/>
      <c r="L441" s="199"/>
      <c r="M441" s="203"/>
      <c r="N441" s="204"/>
      <c r="O441" s="204"/>
      <c r="P441" s="204"/>
      <c r="Q441" s="204"/>
      <c r="R441" s="204"/>
      <c r="S441" s="204"/>
      <c r="T441" s="20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0" t="s">
        <v>138</v>
      </c>
      <c r="AU441" s="200" t="s">
        <v>85</v>
      </c>
      <c r="AV441" s="14" t="s">
        <v>83</v>
      </c>
      <c r="AW441" s="14" t="s">
        <v>31</v>
      </c>
      <c r="AX441" s="14" t="s">
        <v>75</v>
      </c>
      <c r="AY441" s="200" t="s">
        <v>126</v>
      </c>
    </row>
    <row r="442" s="13" customFormat="1">
      <c r="A442" s="13"/>
      <c r="B442" s="191"/>
      <c r="C442" s="13"/>
      <c r="D442" s="185" t="s">
        <v>138</v>
      </c>
      <c r="E442" s="192" t="s">
        <v>1</v>
      </c>
      <c r="F442" s="193" t="s">
        <v>489</v>
      </c>
      <c r="G442" s="13"/>
      <c r="H442" s="194">
        <v>3</v>
      </c>
      <c r="I442" s="195"/>
      <c r="J442" s="13"/>
      <c r="K442" s="13"/>
      <c r="L442" s="191"/>
      <c r="M442" s="196"/>
      <c r="N442" s="197"/>
      <c r="O442" s="197"/>
      <c r="P442" s="197"/>
      <c r="Q442" s="197"/>
      <c r="R442" s="197"/>
      <c r="S442" s="197"/>
      <c r="T442" s="19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2" t="s">
        <v>138</v>
      </c>
      <c r="AU442" s="192" t="s">
        <v>85</v>
      </c>
      <c r="AV442" s="13" t="s">
        <v>85</v>
      </c>
      <c r="AW442" s="13" t="s">
        <v>31</v>
      </c>
      <c r="AX442" s="13" t="s">
        <v>75</v>
      </c>
      <c r="AY442" s="192" t="s">
        <v>126</v>
      </c>
    </row>
    <row r="443" s="14" customFormat="1">
      <c r="A443" s="14"/>
      <c r="B443" s="199"/>
      <c r="C443" s="14"/>
      <c r="D443" s="185" t="s">
        <v>138</v>
      </c>
      <c r="E443" s="200" t="s">
        <v>1</v>
      </c>
      <c r="F443" s="201" t="s">
        <v>313</v>
      </c>
      <c r="G443" s="14"/>
      <c r="H443" s="200" t="s">
        <v>1</v>
      </c>
      <c r="I443" s="202"/>
      <c r="J443" s="14"/>
      <c r="K443" s="14"/>
      <c r="L443" s="199"/>
      <c r="M443" s="203"/>
      <c r="N443" s="204"/>
      <c r="O443" s="204"/>
      <c r="P443" s="204"/>
      <c r="Q443" s="204"/>
      <c r="R443" s="204"/>
      <c r="S443" s="204"/>
      <c r="T443" s="20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0" t="s">
        <v>138</v>
      </c>
      <c r="AU443" s="200" t="s">
        <v>85</v>
      </c>
      <c r="AV443" s="14" t="s">
        <v>83</v>
      </c>
      <c r="AW443" s="14" t="s">
        <v>31</v>
      </c>
      <c r="AX443" s="14" t="s">
        <v>75</v>
      </c>
      <c r="AY443" s="200" t="s">
        <v>126</v>
      </c>
    </row>
    <row r="444" s="13" customFormat="1">
      <c r="A444" s="13"/>
      <c r="B444" s="191"/>
      <c r="C444" s="13"/>
      <c r="D444" s="185" t="s">
        <v>138</v>
      </c>
      <c r="E444" s="192" t="s">
        <v>1</v>
      </c>
      <c r="F444" s="193" t="s">
        <v>490</v>
      </c>
      <c r="G444" s="13"/>
      <c r="H444" s="194">
        <v>6.9000000000000004</v>
      </c>
      <c r="I444" s="195"/>
      <c r="J444" s="13"/>
      <c r="K444" s="13"/>
      <c r="L444" s="191"/>
      <c r="M444" s="196"/>
      <c r="N444" s="197"/>
      <c r="O444" s="197"/>
      <c r="P444" s="197"/>
      <c r="Q444" s="197"/>
      <c r="R444" s="197"/>
      <c r="S444" s="197"/>
      <c r="T444" s="19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2" t="s">
        <v>138</v>
      </c>
      <c r="AU444" s="192" t="s">
        <v>85</v>
      </c>
      <c r="AV444" s="13" t="s">
        <v>85</v>
      </c>
      <c r="AW444" s="13" t="s">
        <v>31</v>
      </c>
      <c r="AX444" s="13" t="s">
        <v>75</v>
      </c>
      <c r="AY444" s="192" t="s">
        <v>126</v>
      </c>
    </row>
    <row r="445" s="14" customFormat="1">
      <c r="A445" s="14"/>
      <c r="B445" s="199"/>
      <c r="C445" s="14"/>
      <c r="D445" s="185" t="s">
        <v>138</v>
      </c>
      <c r="E445" s="200" t="s">
        <v>1</v>
      </c>
      <c r="F445" s="201" t="s">
        <v>315</v>
      </c>
      <c r="G445" s="14"/>
      <c r="H445" s="200" t="s">
        <v>1</v>
      </c>
      <c r="I445" s="202"/>
      <c r="J445" s="14"/>
      <c r="K445" s="14"/>
      <c r="L445" s="199"/>
      <c r="M445" s="203"/>
      <c r="N445" s="204"/>
      <c r="O445" s="204"/>
      <c r="P445" s="204"/>
      <c r="Q445" s="204"/>
      <c r="R445" s="204"/>
      <c r="S445" s="204"/>
      <c r="T445" s="20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0" t="s">
        <v>138</v>
      </c>
      <c r="AU445" s="200" t="s">
        <v>85</v>
      </c>
      <c r="AV445" s="14" t="s">
        <v>83</v>
      </c>
      <c r="AW445" s="14" t="s">
        <v>31</v>
      </c>
      <c r="AX445" s="14" t="s">
        <v>75</v>
      </c>
      <c r="AY445" s="200" t="s">
        <v>126</v>
      </c>
    </row>
    <row r="446" s="13" customFormat="1">
      <c r="A446" s="13"/>
      <c r="B446" s="191"/>
      <c r="C446" s="13"/>
      <c r="D446" s="185" t="s">
        <v>138</v>
      </c>
      <c r="E446" s="192" t="s">
        <v>1</v>
      </c>
      <c r="F446" s="193" t="s">
        <v>491</v>
      </c>
      <c r="G446" s="13"/>
      <c r="H446" s="194">
        <v>3.6000000000000001</v>
      </c>
      <c r="I446" s="195"/>
      <c r="J446" s="13"/>
      <c r="K446" s="13"/>
      <c r="L446" s="191"/>
      <c r="M446" s="196"/>
      <c r="N446" s="197"/>
      <c r="O446" s="197"/>
      <c r="P446" s="197"/>
      <c r="Q446" s="197"/>
      <c r="R446" s="197"/>
      <c r="S446" s="197"/>
      <c r="T446" s="19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2" t="s">
        <v>138</v>
      </c>
      <c r="AU446" s="192" t="s">
        <v>85</v>
      </c>
      <c r="AV446" s="13" t="s">
        <v>85</v>
      </c>
      <c r="AW446" s="13" t="s">
        <v>31</v>
      </c>
      <c r="AX446" s="13" t="s">
        <v>75</v>
      </c>
      <c r="AY446" s="192" t="s">
        <v>126</v>
      </c>
    </row>
    <row r="447" s="14" customFormat="1">
      <c r="A447" s="14"/>
      <c r="B447" s="199"/>
      <c r="C447" s="14"/>
      <c r="D447" s="185" t="s">
        <v>138</v>
      </c>
      <c r="E447" s="200" t="s">
        <v>1</v>
      </c>
      <c r="F447" s="201" t="s">
        <v>317</v>
      </c>
      <c r="G447" s="14"/>
      <c r="H447" s="200" t="s">
        <v>1</v>
      </c>
      <c r="I447" s="202"/>
      <c r="J447" s="14"/>
      <c r="K447" s="14"/>
      <c r="L447" s="199"/>
      <c r="M447" s="203"/>
      <c r="N447" s="204"/>
      <c r="O447" s="204"/>
      <c r="P447" s="204"/>
      <c r="Q447" s="204"/>
      <c r="R447" s="204"/>
      <c r="S447" s="204"/>
      <c r="T447" s="20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0" t="s">
        <v>138</v>
      </c>
      <c r="AU447" s="200" t="s">
        <v>85</v>
      </c>
      <c r="AV447" s="14" t="s">
        <v>83</v>
      </c>
      <c r="AW447" s="14" t="s">
        <v>31</v>
      </c>
      <c r="AX447" s="14" t="s">
        <v>75</v>
      </c>
      <c r="AY447" s="200" t="s">
        <v>126</v>
      </c>
    </row>
    <row r="448" s="13" customFormat="1">
      <c r="A448" s="13"/>
      <c r="B448" s="191"/>
      <c r="C448" s="13"/>
      <c r="D448" s="185" t="s">
        <v>138</v>
      </c>
      <c r="E448" s="192" t="s">
        <v>1</v>
      </c>
      <c r="F448" s="193" t="s">
        <v>492</v>
      </c>
      <c r="G448" s="13"/>
      <c r="H448" s="194">
        <v>2.3999999999999999</v>
      </c>
      <c r="I448" s="195"/>
      <c r="J448" s="13"/>
      <c r="K448" s="13"/>
      <c r="L448" s="191"/>
      <c r="M448" s="196"/>
      <c r="N448" s="197"/>
      <c r="O448" s="197"/>
      <c r="P448" s="197"/>
      <c r="Q448" s="197"/>
      <c r="R448" s="197"/>
      <c r="S448" s="197"/>
      <c r="T448" s="19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2" t="s">
        <v>138</v>
      </c>
      <c r="AU448" s="192" t="s">
        <v>85</v>
      </c>
      <c r="AV448" s="13" t="s">
        <v>85</v>
      </c>
      <c r="AW448" s="13" t="s">
        <v>31</v>
      </c>
      <c r="AX448" s="13" t="s">
        <v>75</v>
      </c>
      <c r="AY448" s="192" t="s">
        <v>126</v>
      </c>
    </row>
    <row r="449" s="14" customFormat="1">
      <c r="A449" s="14"/>
      <c r="B449" s="199"/>
      <c r="C449" s="14"/>
      <c r="D449" s="185" t="s">
        <v>138</v>
      </c>
      <c r="E449" s="200" t="s">
        <v>1</v>
      </c>
      <c r="F449" s="201" t="s">
        <v>319</v>
      </c>
      <c r="G449" s="14"/>
      <c r="H449" s="200" t="s">
        <v>1</v>
      </c>
      <c r="I449" s="202"/>
      <c r="J449" s="14"/>
      <c r="K449" s="14"/>
      <c r="L449" s="199"/>
      <c r="M449" s="203"/>
      <c r="N449" s="204"/>
      <c r="O449" s="204"/>
      <c r="P449" s="204"/>
      <c r="Q449" s="204"/>
      <c r="R449" s="204"/>
      <c r="S449" s="204"/>
      <c r="T449" s="20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0" t="s">
        <v>138</v>
      </c>
      <c r="AU449" s="200" t="s">
        <v>85</v>
      </c>
      <c r="AV449" s="14" t="s">
        <v>83</v>
      </c>
      <c r="AW449" s="14" t="s">
        <v>31</v>
      </c>
      <c r="AX449" s="14" t="s">
        <v>75</v>
      </c>
      <c r="AY449" s="200" t="s">
        <v>126</v>
      </c>
    </row>
    <row r="450" s="13" customFormat="1">
      <c r="A450" s="13"/>
      <c r="B450" s="191"/>
      <c r="C450" s="13"/>
      <c r="D450" s="185" t="s">
        <v>138</v>
      </c>
      <c r="E450" s="192" t="s">
        <v>1</v>
      </c>
      <c r="F450" s="193" t="s">
        <v>489</v>
      </c>
      <c r="G450" s="13"/>
      <c r="H450" s="194">
        <v>3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2" t="s">
        <v>138</v>
      </c>
      <c r="AU450" s="192" t="s">
        <v>85</v>
      </c>
      <c r="AV450" s="13" t="s">
        <v>85</v>
      </c>
      <c r="AW450" s="13" t="s">
        <v>31</v>
      </c>
      <c r="AX450" s="13" t="s">
        <v>75</v>
      </c>
      <c r="AY450" s="192" t="s">
        <v>126</v>
      </c>
    </row>
    <row r="451" s="14" customFormat="1">
      <c r="A451" s="14"/>
      <c r="B451" s="199"/>
      <c r="C451" s="14"/>
      <c r="D451" s="185" t="s">
        <v>138</v>
      </c>
      <c r="E451" s="200" t="s">
        <v>1</v>
      </c>
      <c r="F451" s="201" t="s">
        <v>320</v>
      </c>
      <c r="G451" s="14"/>
      <c r="H451" s="200" t="s">
        <v>1</v>
      </c>
      <c r="I451" s="202"/>
      <c r="J451" s="14"/>
      <c r="K451" s="14"/>
      <c r="L451" s="199"/>
      <c r="M451" s="203"/>
      <c r="N451" s="204"/>
      <c r="O451" s="204"/>
      <c r="P451" s="204"/>
      <c r="Q451" s="204"/>
      <c r="R451" s="204"/>
      <c r="S451" s="204"/>
      <c r="T451" s="20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138</v>
      </c>
      <c r="AU451" s="200" t="s">
        <v>85</v>
      </c>
      <c r="AV451" s="14" t="s">
        <v>83</v>
      </c>
      <c r="AW451" s="14" t="s">
        <v>31</v>
      </c>
      <c r="AX451" s="14" t="s">
        <v>75</v>
      </c>
      <c r="AY451" s="200" t="s">
        <v>126</v>
      </c>
    </row>
    <row r="452" s="13" customFormat="1">
      <c r="A452" s="13"/>
      <c r="B452" s="191"/>
      <c r="C452" s="13"/>
      <c r="D452" s="185" t="s">
        <v>138</v>
      </c>
      <c r="E452" s="192" t="s">
        <v>1</v>
      </c>
      <c r="F452" s="193" t="s">
        <v>493</v>
      </c>
      <c r="G452" s="13"/>
      <c r="H452" s="194">
        <v>2.7000000000000002</v>
      </c>
      <c r="I452" s="195"/>
      <c r="J452" s="13"/>
      <c r="K452" s="13"/>
      <c r="L452" s="191"/>
      <c r="M452" s="196"/>
      <c r="N452" s="197"/>
      <c r="O452" s="197"/>
      <c r="P452" s="197"/>
      <c r="Q452" s="197"/>
      <c r="R452" s="197"/>
      <c r="S452" s="197"/>
      <c r="T452" s="19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2" t="s">
        <v>138</v>
      </c>
      <c r="AU452" s="192" t="s">
        <v>85</v>
      </c>
      <c r="AV452" s="13" t="s">
        <v>85</v>
      </c>
      <c r="AW452" s="13" t="s">
        <v>31</v>
      </c>
      <c r="AX452" s="13" t="s">
        <v>75</v>
      </c>
      <c r="AY452" s="192" t="s">
        <v>126</v>
      </c>
    </row>
    <row r="453" s="14" customFormat="1">
      <c r="A453" s="14"/>
      <c r="B453" s="199"/>
      <c r="C453" s="14"/>
      <c r="D453" s="185" t="s">
        <v>138</v>
      </c>
      <c r="E453" s="200" t="s">
        <v>1</v>
      </c>
      <c r="F453" s="201" t="s">
        <v>322</v>
      </c>
      <c r="G453" s="14"/>
      <c r="H453" s="200" t="s">
        <v>1</v>
      </c>
      <c r="I453" s="202"/>
      <c r="J453" s="14"/>
      <c r="K453" s="14"/>
      <c r="L453" s="199"/>
      <c r="M453" s="203"/>
      <c r="N453" s="204"/>
      <c r="O453" s="204"/>
      <c r="P453" s="204"/>
      <c r="Q453" s="204"/>
      <c r="R453" s="204"/>
      <c r="S453" s="204"/>
      <c r="T453" s="20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138</v>
      </c>
      <c r="AU453" s="200" t="s">
        <v>85</v>
      </c>
      <c r="AV453" s="14" t="s">
        <v>83</v>
      </c>
      <c r="AW453" s="14" t="s">
        <v>31</v>
      </c>
      <c r="AX453" s="14" t="s">
        <v>75</v>
      </c>
      <c r="AY453" s="200" t="s">
        <v>126</v>
      </c>
    </row>
    <row r="454" s="13" customFormat="1">
      <c r="A454" s="13"/>
      <c r="B454" s="191"/>
      <c r="C454" s="13"/>
      <c r="D454" s="185" t="s">
        <v>138</v>
      </c>
      <c r="E454" s="192" t="s">
        <v>1</v>
      </c>
      <c r="F454" s="193" t="s">
        <v>492</v>
      </c>
      <c r="G454" s="13"/>
      <c r="H454" s="194">
        <v>2.3999999999999999</v>
      </c>
      <c r="I454" s="195"/>
      <c r="J454" s="13"/>
      <c r="K454" s="13"/>
      <c r="L454" s="191"/>
      <c r="M454" s="196"/>
      <c r="N454" s="197"/>
      <c r="O454" s="197"/>
      <c r="P454" s="197"/>
      <c r="Q454" s="197"/>
      <c r="R454" s="197"/>
      <c r="S454" s="197"/>
      <c r="T454" s="19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2" t="s">
        <v>138</v>
      </c>
      <c r="AU454" s="192" t="s">
        <v>85</v>
      </c>
      <c r="AV454" s="13" t="s">
        <v>85</v>
      </c>
      <c r="AW454" s="13" t="s">
        <v>31</v>
      </c>
      <c r="AX454" s="13" t="s">
        <v>75</v>
      </c>
      <c r="AY454" s="192" t="s">
        <v>126</v>
      </c>
    </row>
    <row r="455" s="14" customFormat="1">
      <c r="A455" s="14"/>
      <c r="B455" s="199"/>
      <c r="C455" s="14"/>
      <c r="D455" s="185" t="s">
        <v>138</v>
      </c>
      <c r="E455" s="200" t="s">
        <v>1</v>
      </c>
      <c r="F455" s="201" t="s">
        <v>323</v>
      </c>
      <c r="G455" s="14"/>
      <c r="H455" s="200" t="s">
        <v>1</v>
      </c>
      <c r="I455" s="202"/>
      <c r="J455" s="14"/>
      <c r="K455" s="14"/>
      <c r="L455" s="199"/>
      <c r="M455" s="203"/>
      <c r="N455" s="204"/>
      <c r="O455" s="204"/>
      <c r="P455" s="204"/>
      <c r="Q455" s="204"/>
      <c r="R455" s="204"/>
      <c r="S455" s="204"/>
      <c r="T455" s="20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0" t="s">
        <v>138</v>
      </c>
      <c r="AU455" s="200" t="s">
        <v>85</v>
      </c>
      <c r="AV455" s="14" t="s">
        <v>83</v>
      </c>
      <c r="AW455" s="14" t="s">
        <v>31</v>
      </c>
      <c r="AX455" s="14" t="s">
        <v>75</v>
      </c>
      <c r="AY455" s="200" t="s">
        <v>126</v>
      </c>
    </row>
    <row r="456" s="13" customFormat="1">
      <c r="A456" s="13"/>
      <c r="B456" s="191"/>
      <c r="C456" s="13"/>
      <c r="D456" s="185" t="s">
        <v>138</v>
      </c>
      <c r="E456" s="192" t="s">
        <v>1</v>
      </c>
      <c r="F456" s="193" t="s">
        <v>493</v>
      </c>
      <c r="G456" s="13"/>
      <c r="H456" s="194">
        <v>2.7000000000000002</v>
      </c>
      <c r="I456" s="195"/>
      <c r="J456" s="13"/>
      <c r="K456" s="13"/>
      <c r="L456" s="191"/>
      <c r="M456" s="196"/>
      <c r="N456" s="197"/>
      <c r="O456" s="197"/>
      <c r="P456" s="197"/>
      <c r="Q456" s="197"/>
      <c r="R456" s="197"/>
      <c r="S456" s="197"/>
      <c r="T456" s="19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2" t="s">
        <v>138</v>
      </c>
      <c r="AU456" s="192" t="s">
        <v>85</v>
      </c>
      <c r="AV456" s="13" t="s">
        <v>85</v>
      </c>
      <c r="AW456" s="13" t="s">
        <v>31</v>
      </c>
      <c r="AX456" s="13" t="s">
        <v>75</v>
      </c>
      <c r="AY456" s="192" t="s">
        <v>126</v>
      </c>
    </row>
    <row r="457" s="14" customFormat="1">
      <c r="A457" s="14"/>
      <c r="B457" s="199"/>
      <c r="C457" s="14"/>
      <c r="D457" s="185" t="s">
        <v>138</v>
      </c>
      <c r="E457" s="200" t="s">
        <v>1</v>
      </c>
      <c r="F457" s="201" t="s">
        <v>324</v>
      </c>
      <c r="G457" s="14"/>
      <c r="H457" s="200" t="s">
        <v>1</v>
      </c>
      <c r="I457" s="202"/>
      <c r="J457" s="14"/>
      <c r="K457" s="14"/>
      <c r="L457" s="199"/>
      <c r="M457" s="203"/>
      <c r="N457" s="204"/>
      <c r="O457" s="204"/>
      <c r="P457" s="204"/>
      <c r="Q457" s="204"/>
      <c r="R457" s="204"/>
      <c r="S457" s="204"/>
      <c r="T457" s="20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0" t="s">
        <v>138</v>
      </c>
      <c r="AU457" s="200" t="s">
        <v>85</v>
      </c>
      <c r="AV457" s="14" t="s">
        <v>83</v>
      </c>
      <c r="AW457" s="14" t="s">
        <v>31</v>
      </c>
      <c r="AX457" s="14" t="s">
        <v>75</v>
      </c>
      <c r="AY457" s="200" t="s">
        <v>126</v>
      </c>
    </row>
    <row r="458" s="13" customFormat="1">
      <c r="A458" s="13"/>
      <c r="B458" s="191"/>
      <c r="C458" s="13"/>
      <c r="D458" s="185" t="s">
        <v>138</v>
      </c>
      <c r="E458" s="192" t="s">
        <v>1</v>
      </c>
      <c r="F458" s="193" t="s">
        <v>493</v>
      </c>
      <c r="G458" s="13"/>
      <c r="H458" s="194">
        <v>2.7000000000000002</v>
      </c>
      <c r="I458" s="195"/>
      <c r="J458" s="13"/>
      <c r="K458" s="13"/>
      <c r="L458" s="191"/>
      <c r="M458" s="196"/>
      <c r="N458" s="197"/>
      <c r="O458" s="197"/>
      <c r="P458" s="197"/>
      <c r="Q458" s="197"/>
      <c r="R458" s="197"/>
      <c r="S458" s="197"/>
      <c r="T458" s="19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2" t="s">
        <v>138</v>
      </c>
      <c r="AU458" s="192" t="s">
        <v>85</v>
      </c>
      <c r="AV458" s="13" t="s">
        <v>85</v>
      </c>
      <c r="AW458" s="13" t="s">
        <v>31</v>
      </c>
      <c r="AX458" s="13" t="s">
        <v>75</v>
      </c>
      <c r="AY458" s="192" t="s">
        <v>126</v>
      </c>
    </row>
    <row r="459" s="14" customFormat="1">
      <c r="A459" s="14"/>
      <c r="B459" s="199"/>
      <c r="C459" s="14"/>
      <c r="D459" s="185" t="s">
        <v>138</v>
      </c>
      <c r="E459" s="200" t="s">
        <v>1</v>
      </c>
      <c r="F459" s="201" t="s">
        <v>325</v>
      </c>
      <c r="G459" s="14"/>
      <c r="H459" s="200" t="s">
        <v>1</v>
      </c>
      <c r="I459" s="202"/>
      <c r="J459" s="14"/>
      <c r="K459" s="14"/>
      <c r="L459" s="199"/>
      <c r="M459" s="203"/>
      <c r="N459" s="204"/>
      <c r="O459" s="204"/>
      <c r="P459" s="204"/>
      <c r="Q459" s="204"/>
      <c r="R459" s="204"/>
      <c r="S459" s="204"/>
      <c r="T459" s="20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0" t="s">
        <v>138</v>
      </c>
      <c r="AU459" s="200" t="s">
        <v>85</v>
      </c>
      <c r="AV459" s="14" t="s">
        <v>83</v>
      </c>
      <c r="AW459" s="14" t="s">
        <v>31</v>
      </c>
      <c r="AX459" s="14" t="s">
        <v>75</v>
      </c>
      <c r="AY459" s="200" t="s">
        <v>126</v>
      </c>
    </row>
    <row r="460" s="13" customFormat="1">
      <c r="A460" s="13"/>
      <c r="B460" s="191"/>
      <c r="C460" s="13"/>
      <c r="D460" s="185" t="s">
        <v>138</v>
      </c>
      <c r="E460" s="192" t="s">
        <v>1</v>
      </c>
      <c r="F460" s="193" t="s">
        <v>493</v>
      </c>
      <c r="G460" s="13"/>
      <c r="H460" s="194">
        <v>2.7000000000000002</v>
      </c>
      <c r="I460" s="195"/>
      <c r="J460" s="13"/>
      <c r="K460" s="13"/>
      <c r="L460" s="191"/>
      <c r="M460" s="196"/>
      <c r="N460" s="197"/>
      <c r="O460" s="197"/>
      <c r="P460" s="197"/>
      <c r="Q460" s="197"/>
      <c r="R460" s="197"/>
      <c r="S460" s="197"/>
      <c r="T460" s="19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2" t="s">
        <v>138</v>
      </c>
      <c r="AU460" s="192" t="s">
        <v>85</v>
      </c>
      <c r="AV460" s="13" t="s">
        <v>85</v>
      </c>
      <c r="AW460" s="13" t="s">
        <v>31</v>
      </c>
      <c r="AX460" s="13" t="s">
        <v>75</v>
      </c>
      <c r="AY460" s="192" t="s">
        <v>126</v>
      </c>
    </row>
    <row r="461" s="14" customFormat="1">
      <c r="A461" s="14"/>
      <c r="B461" s="199"/>
      <c r="C461" s="14"/>
      <c r="D461" s="185" t="s">
        <v>138</v>
      </c>
      <c r="E461" s="200" t="s">
        <v>1</v>
      </c>
      <c r="F461" s="201" t="s">
        <v>326</v>
      </c>
      <c r="G461" s="14"/>
      <c r="H461" s="200" t="s">
        <v>1</v>
      </c>
      <c r="I461" s="202"/>
      <c r="J461" s="14"/>
      <c r="K461" s="14"/>
      <c r="L461" s="199"/>
      <c r="M461" s="203"/>
      <c r="N461" s="204"/>
      <c r="O461" s="204"/>
      <c r="P461" s="204"/>
      <c r="Q461" s="204"/>
      <c r="R461" s="204"/>
      <c r="S461" s="204"/>
      <c r="T461" s="20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0" t="s">
        <v>138</v>
      </c>
      <c r="AU461" s="200" t="s">
        <v>85</v>
      </c>
      <c r="AV461" s="14" t="s">
        <v>83</v>
      </c>
      <c r="AW461" s="14" t="s">
        <v>31</v>
      </c>
      <c r="AX461" s="14" t="s">
        <v>75</v>
      </c>
      <c r="AY461" s="200" t="s">
        <v>126</v>
      </c>
    </row>
    <row r="462" s="13" customFormat="1">
      <c r="A462" s="13"/>
      <c r="B462" s="191"/>
      <c r="C462" s="13"/>
      <c r="D462" s="185" t="s">
        <v>138</v>
      </c>
      <c r="E462" s="192" t="s">
        <v>1</v>
      </c>
      <c r="F462" s="193" t="s">
        <v>493</v>
      </c>
      <c r="G462" s="13"/>
      <c r="H462" s="194">
        <v>2.7000000000000002</v>
      </c>
      <c r="I462" s="195"/>
      <c r="J462" s="13"/>
      <c r="K462" s="13"/>
      <c r="L462" s="191"/>
      <c r="M462" s="196"/>
      <c r="N462" s="197"/>
      <c r="O462" s="197"/>
      <c r="P462" s="197"/>
      <c r="Q462" s="197"/>
      <c r="R462" s="197"/>
      <c r="S462" s="197"/>
      <c r="T462" s="19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2" t="s">
        <v>138</v>
      </c>
      <c r="AU462" s="192" t="s">
        <v>85</v>
      </c>
      <c r="AV462" s="13" t="s">
        <v>85</v>
      </c>
      <c r="AW462" s="13" t="s">
        <v>31</v>
      </c>
      <c r="AX462" s="13" t="s">
        <v>75</v>
      </c>
      <c r="AY462" s="192" t="s">
        <v>126</v>
      </c>
    </row>
    <row r="463" s="14" customFormat="1">
      <c r="A463" s="14"/>
      <c r="B463" s="199"/>
      <c r="C463" s="14"/>
      <c r="D463" s="185" t="s">
        <v>138</v>
      </c>
      <c r="E463" s="200" t="s">
        <v>1</v>
      </c>
      <c r="F463" s="201" t="s">
        <v>327</v>
      </c>
      <c r="G463" s="14"/>
      <c r="H463" s="200" t="s">
        <v>1</v>
      </c>
      <c r="I463" s="202"/>
      <c r="J463" s="14"/>
      <c r="K463" s="14"/>
      <c r="L463" s="199"/>
      <c r="M463" s="203"/>
      <c r="N463" s="204"/>
      <c r="O463" s="204"/>
      <c r="P463" s="204"/>
      <c r="Q463" s="204"/>
      <c r="R463" s="204"/>
      <c r="S463" s="204"/>
      <c r="T463" s="20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0" t="s">
        <v>138</v>
      </c>
      <c r="AU463" s="200" t="s">
        <v>85</v>
      </c>
      <c r="AV463" s="14" t="s">
        <v>83</v>
      </c>
      <c r="AW463" s="14" t="s">
        <v>31</v>
      </c>
      <c r="AX463" s="14" t="s">
        <v>75</v>
      </c>
      <c r="AY463" s="200" t="s">
        <v>126</v>
      </c>
    </row>
    <row r="464" s="13" customFormat="1">
      <c r="A464" s="13"/>
      <c r="B464" s="191"/>
      <c r="C464" s="13"/>
      <c r="D464" s="185" t="s">
        <v>138</v>
      </c>
      <c r="E464" s="192" t="s">
        <v>1</v>
      </c>
      <c r="F464" s="193" t="s">
        <v>494</v>
      </c>
      <c r="G464" s="13"/>
      <c r="H464" s="194">
        <v>2.1000000000000001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2" t="s">
        <v>138</v>
      </c>
      <c r="AU464" s="192" t="s">
        <v>85</v>
      </c>
      <c r="AV464" s="13" t="s">
        <v>85</v>
      </c>
      <c r="AW464" s="13" t="s">
        <v>31</v>
      </c>
      <c r="AX464" s="13" t="s">
        <v>75</v>
      </c>
      <c r="AY464" s="192" t="s">
        <v>126</v>
      </c>
    </row>
    <row r="465" s="14" customFormat="1">
      <c r="A465" s="14"/>
      <c r="B465" s="199"/>
      <c r="C465" s="14"/>
      <c r="D465" s="185" t="s">
        <v>138</v>
      </c>
      <c r="E465" s="200" t="s">
        <v>1</v>
      </c>
      <c r="F465" s="201" t="s">
        <v>329</v>
      </c>
      <c r="G465" s="14"/>
      <c r="H465" s="200" t="s">
        <v>1</v>
      </c>
      <c r="I465" s="202"/>
      <c r="J465" s="14"/>
      <c r="K465" s="14"/>
      <c r="L465" s="199"/>
      <c r="M465" s="203"/>
      <c r="N465" s="204"/>
      <c r="O465" s="204"/>
      <c r="P465" s="204"/>
      <c r="Q465" s="204"/>
      <c r="R465" s="204"/>
      <c r="S465" s="204"/>
      <c r="T465" s="20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0" t="s">
        <v>138</v>
      </c>
      <c r="AU465" s="200" t="s">
        <v>85</v>
      </c>
      <c r="AV465" s="14" t="s">
        <v>83</v>
      </c>
      <c r="AW465" s="14" t="s">
        <v>31</v>
      </c>
      <c r="AX465" s="14" t="s">
        <v>75</v>
      </c>
      <c r="AY465" s="200" t="s">
        <v>126</v>
      </c>
    </row>
    <row r="466" s="13" customFormat="1">
      <c r="A466" s="13"/>
      <c r="B466" s="191"/>
      <c r="C466" s="13"/>
      <c r="D466" s="185" t="s">
        <v>138</v>
      </c>
      <c r="E466" s="192" t="s">
        <v>1</v>
      </c>
      <c r="F466" s="193" t="s">
        <v>495</v>
      </c>
      <c r="G466" s="13"/>
      <c r="H466" s="194">
        <v>3.8999999999999999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2" t="s">
        <v>138</v>
      </c>
      <c r="AU466" s="192" t="s">
        <v>85</v>
      </c>
      <c r="AV466" s="13" t="s">
        <v>85</v>
      </c>
      <c r="AW466" s="13" t="s">
        <v>31</v>
      </c>
      <c r="AX466" s="13" t="s">
        <v>75</v>
      </c>
      <c r="AY466" s="192" t="s">
        <v>126</v>
      </c>
    </row>
    <row r="467" s="14" customFormat="1">
      <c r="A467" s="14"/>
      <c r="B467" s="199"/>
      <c r="C467" s="14"/>
      <c r="D467" s="185" t="s">
        <v>138</v>
      </c>
      <c r="E467" s="200" t="s">
        <v>1</v>
      </c>
      <c r="F467" s="201" t="s">
        <v>331</v>
      </c>
      <c r="G467" s="14"/>
      <c r="H467" s="200" t="s">
        <v>1</v>
      </c>
      <c r="I467" s="202"/>
      <c r="J467" s="14"/>
      <c r="K467" s="14"/>
      <c r="L467" s="199"/>
      <c r="M467" s="203"/>
      <c r="N467" s="204"/>
      <c r="O467" s="204"/>
      <c r="P467" s="204"/>
      <c r="Q467" s="204"/>
      <c r="R467" s="204"/>
      <c r="S467" s="204"/>
      <c r="T467" s="20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138</v>
      </c>
      <c r="AU467" s="200" t="s">
        <v>85</v>
      </c>
      <c r="AV467" s="14" t="s">
        <v>83</v>
      </c>
      <c r="AW467" s="14" t="s">
        <v>31</v>
      </c>
      <c r="AX467" s="14" t="s">
        <v>75</v>
      </c>
      <c r="AY467" s="200" t="s">
        <v>126</v>
      </c>
    </row>
    <row r="468" s="13" customFormat="1">
      <c r="A468" s="13"/>
      <c r="B468" s="191"/>
      <c r="C468" s="13"/>
      <c r="D468" s="185" t="s">
        <v>138</v>
      </c>
      <c r="E468" s="192" t="s">
        <v>1</v>
      </c>
      <c r="F468" s="193" t="s">
        <v>492</v>
      </c>
      <c r="G468" s="13"/>
      <c r="H468" s="194">
        <v>2.3999999999999999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2" t="s">
        <v>138</v>
      </c>
      <c r="AU468" s="192" t="s">
        <v>85</v>
      </c>
      <c r="AV468" s="13" t="s">
        <v>85</v>
      </c>
      <c r="AW468" s="13" t="s">
        <v>31</v>
      </c>
      <c r="AX468" s="13" t="s">
        <v>75</v>
      </c>
      <c r="AY468" s="192" t="s">
        <v>126</v>
      </c>
    </row>
    <row r="469" s="14" customFormat="1">
      <c r="A469" s="14"/>
      <c r="B469" s="199"/>
      <c r="C469" s="14"/>
      <c r="D469" s="185" t="s">
        <v>138</v>
      </c>
      <c r="E469" s="200" t="s">
        <v>1</v>
      </c>
      <c r="F469" s="201" t="s">
        <v>332</v>
      </c>
      <c r="G469" s="14"/>
      <c r="H469" s="200" t="s">
        <v>1</v>
      </c>
      <c r="I469" s="202"/>
      <c r="J469" s="14"/>
      <c r="K469" s="14"/>
      <c r="L469" s="199"/>
      <c r="M469" s="203"/>
      <c r="N469" s="204"/>
      <c r="O469" s="204"/>
      <c r="P469" s="204"/>
      <c r="Q469" s="204"/>
      <c r="R469" s="204"/>
      <c r="S469" s="204"/>
      <c r="T469" s="20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138</v>
      </c>
      <c r="AU469" s="200" t="s">
        <v>85</v>
      </c>
      <c r="AV469" s="14" t="s">
        <v>83</v>
      </c>
      <c r="AW469" s="14" t="s">
        <v>31</v>
      </c>
      <c r="AX469" s="14" t="s">
        <v>75</v>
      </c>
      <c r="AY469" s="200" t="s">
        <v>126</v>
      </c>
    </row>
    <row r="470" s="13" customFormat="1">
      <c r="A470" s="13"/>
      <c r="B470" s="191"/>
      <c r="C470" s="13"/>
      <c r="D470" s="185" t="s">
        <v>138</v>
      </c>
      <c r="E470" s="192" t="s">
        <v>1</v>
      </c>
      <c r="F470" s="193" t="s">
        <v>489</v>
      </c>
      <c r="G470" s="13"/>
      <c r="H470" s="194">
        <v>3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2" t="s">
        <v>138</v>
      </c>
      <c r="AU470" s="192" t="s">
        <v>85</v>
      </c>
      <c r="AV470" s="13" t="s">
        <v>85</v>
      </c>
      <c r="AW470" s="13" t="s">
        <v>31</v>
      </c>
      <c r="AX470" s="13" t="s">
        <v>75</v>
      </c>
      <c r="AY470" s="192" t="s">
        <v>126</v>
      </c>
    </row>
    <row r="471" s="14" customFormat="1">
      <c r="A471" s="14"/>
      <c r="B471" s="199"/>
      <c r="C471" s="14"/>
      <c r="D471" s="185" t="s">
        <v>138</v>
      </c>
      <c r="E471" s="200" t="s">
        <v>1</v>
      </c>
      <c r="F471" s="201" t="s">
        <v>333</v>
      </c>
      <c r="G471" s="14"/>
      <c r="H471" s="200" t="s">
        <v>1</v>
      </c>
      <c r="I471" s="202"/>
      <c r="J471" s="14"/>
      <c r="K471" s="14"/>
      <c r="L471" s="199"/>
      <c r="M471" s="203"/>
      <c r="N471" s="204"/>
      <c r="O471" s="204"/>
      <c r="P471" s="204"/>
      <c r="Q471" s="204"/>
      <c r="R471" s="204"/>
      <c r="S471" s="204"/>
      <c r="T471" s="20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0" t="s">
        <v>138</v>
      </c>
      <c r="AU471" s="200" t="s">
        <v>85</v>
      </c>
      <c r="AV471" s="14" t="s">
        <v>83</v>
      </c>
      <c r="AW471" s="14" t="s">
        <v>31</v>
      </c>
      <c r="AX471" s="14" t="s">
        <v>75</v>
      </c>
      <c r="AY471" s="200" t="s">
        <v>126</v>
      </c>
    </row>
    <row r="472" s="13" customFormat="1">
      <c r="A472" s="13"/>
      <c r="B472" s="191"/>
      <c r="C472" s="13"/>
      <c r="D472" s="185" t="s">
        <v>138</v>
      </c>
      <c r="E472" s="192" t="s">
        <v>1</v>
      </c>
      <c r="F472" s="193" t="s">
        <v>494</v>
      </c>
      <c r="G472" s="13"/>
      <c r="H472" s="194">
        <v>2.1000000000000001</v>
      </c>
      <c r="I472" s="195"/>
      <c r="J472" s="13"/>
      <c r="K472" s="13"/>
      <c r="L472" s="191"/>
      <c r="M472" s="196"/>
      <c r="N472" s="197"/>
      <c r="O472" s="197"/>
      <c r="P472" s="197"/>
      <c r="Q472" s="197"/>
      <c r="R472" s="197"/>
      <c r="S472" s="197"/>
      <c r="T472" s="19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2" t="s">
        <v>138</v>
      </c>
      <c r="AU472" s="192" t="s">
        <v>85</v>
      </c>
      <c r="AV472" s="13" t="s">
        <v>85</v>
      </c>
      <c r="AW472" s="13" t="s">
        <v>31</v>
      </c>
      <c r="AX472" s="13" t="s">
        <v>75</v>
      </c>
      <c r="AY472" s="192" t="s">
        <v>126</v>
      </c>
    </row>
    <row r="473" s="14" customFormat="1">
      <c r="A473" s="14"/>
      <c r="B473" s="199"/>
      <c r="C473" s="14"/>
      <c r="D473" s="185" t="s">
        <v>138</v>
      </c>
      <c r="E473" s="200" t="s">
        <v>1</v>
      </c>
      <c r="F473" s="201" t="s">
        <v>334</v>
      </c>
      <c r="G473" s="14"/>
      <c r="H473" s="200" t="s">
        <v>1</v>
      </c>
      <c r="I473" s="202"/>
      <c r="J473" s="14"/>
      <c r="K473" s="14"/>
      <c r="L473" s="199"/>
      <c r="M473" s="203"/>
      <c r="N473" s="204"/>
      <c r="O473" s="204"/>
      <c r="P473" s="204"/>
      <c r="Q473" s="204"/>
      <c r="R473" s="204"/>
      <c r="S473" s="204"/>
      <c r="T473" s="20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0" t="s">
        <v>138</v>
      </c>
      <c r="AU473" s="200" t="s">
        <v>85</v>
      </c>
      <c r="AV473" s="14" t="s">
        <v>83</v>
      </c>
      <c r="AW473" s="14" t="s">
        <v>31</v>
      </c>
      <c r="AX473" s="14" t="s">
        <v>75</v>
      </c>
      <c r="AY473" s="200" t="s">
        <v>126</v>
      </c>
    </row>
    <row r="474" s="13" customFormat="1">
      <c r="A474" s="13"/>
      <c r="B474" s="191"/>
      <c r="C474" s="13"/>
      <c r="D474" s="185" t="s">
        <v>138</v>
      </c>
      <c r="E474" s="192" t="s">
        <v>1</v>
      </c>
      <c r="F474" s="193" t="s">
        <v>492</v>
      </c>
      <c r="G474" s="13"/>
      <c r="H474" s="194">
        <v>2.3999999999999999</v>
      </c>
      <c r="I474" s="195"/>
      <c r="J474" s="13"/>
      <c r="K474" s="13"/>
      <c r="L474" s="191"/>
      <c r="M474" s="196"/>
      <c r="N474" s="197"/>
      <c r="O474" s="197"/>
      <c r="P474" s="197"/>
      <c r="Q474" s="197"/>
      <c r="R474" s="197"/>
      <c r="S474" s="197"/>
      <c r="T474" s="19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2" t="s">
        <v>138</v>
      </c>
      <c r="AU474" s="192" t="s">
        <v>85</v>
      </c>
      <c r="AV474" s="13" t="s">
        <v>85</v>
      </c>
      <c r="AW474" s="13" t="s">
        <v>31</v>
      </c>
      <c r="AX474" s="13" t="s">
        <v>75</v>
      </c>
      <c r="AY474" s="192" t="s">
        <v>126</v>
      </c>
    </row>
    <row r="475" s="12" customFormat="1" ht="22.8" customHeight="1">
      <c r="A475" s="12"/>
      <c r="B475" s="157"/>
      <c r="C475" s="12"/>
      <c r="D475" s="158" t="s">
        <v>74</v>
      </c>
      <c r="E475" s="168" t="s">
        <v>212</v>
      </c>
      <c r="F475" s="168" t="s">
        <v>496</v>
      </c>
      <c r="G475" s="12"/>
      <c r="H475" s="12"/>
      <c r="I475" s="160"/>
      <c r="J475" s="169">
        <f>BK475</f>
        <v>0</v>
      </c>
      <c r="K475" s="12"/>
      <c r="L475" s="157"/>
      <c r="M475" s="162"/>
      <c r="N475" s="163"/>
      <c r="O475" s="163"/>
      <c r="P475" s="164">
        <f>SUM(P476:P619)</f>
        <v>0</v>
      </c>
      <c r="Q475" s="163"/>
      <c r="R475" s="164">
        <f>SUM(R476:R619)</f>
        <v>0</v>
      </c>
      <c r="S475" s="163"/>
      <c r="T475" s="165">
        <f>SUM(T476:T619)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58" t="s">
        <v>83</v>
      </c>
      <c r="AT475" s="166" t="s">
        <v>74</v>
      </c>
      <c r="AU475" s="166" t="s">
        <v>83</v>
      </c>
      <c r="AY475" s="158" t="s">
        <v>126</v>
      </c>
      <c r="BK475" s="167">
        <f>SUM(BK476:BK619)</f>
        <v>0</v>
      </c>
    </row>
    <row r="476" s="2" customFormat="1" ht="21.75" customHeight="1">
      <c r="A476" s="36"/>
      <c r="B476" s="170"/>
      <c r="C476" s="171" t="s">
        <v>497</v>
      </c>
      <c r="D476" s="171" t="s">
        <v>128</v>
      </c>
      <c r="E476" s="172" t="s">
        <v>498</v>
      </c>
      <c r="F476" s="173" t="s">
        <v>499</v>
      </c>
      <c r="G476" s="174" t="s">
        <v>159</v>
      </c>
      <c r="H476" s="175">
        <v>270</v>
      </c>
      <c r="I476" s="176"/>
      <c r="J476" s="177">
        <f>ROUND(I476*H476,2)</f>
        <v>0</v>
      </c>
      <c r="K476" s="178"/>
      <c r="L476" s="37"/>
      <c r="M476" s="179" t="s">
        <v>1</v>
      </c>
      <c r="N476" s="180" t="s">
        <v>40</v>
      </c>
      <c r="O476" s="75"/>
      <c r="P476" s="181">
        <f>O476*H476</f>
        <v>0</v>
      </c>
      <c r="Q476" s="181">
        <v>0</v>
      </c>
      <c r="R476" s="181">
        <f>Q476*H476</f>
        <v>0</v>
      </c>
      <c r="S476" s="181">
        <v>0</v>
      </c>
      <c r="T476" s="18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3" t="s">
        <v>132</v>
      </c>
      <c r="AT476" s="183" t="s">
        <v>128</v>
      </c>
      <c r="AU476" s="183" t="s">
        <v>85</v>
      </c>
      <c r="AY476" s="17" t="s">
        <v>126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7" t="s">
        <v>83</v>
      </c>
      <c r="BK476" s="184">
        <f>ROUND(I476*H476,2)</f>
        <v>0</v>
      </c>
      <c r="BL476" s="17" t="s">
        <v>132</v>
      </c>
      <c r="BM476" s="183" t="s">
        <v>500</v>
      </c>
    </row>
    <row r="477" s="2" customFormat="1">
      <c r="A477" s="36"/>
      <c r="B477" s="37"/>
      <c r="C477" s="36"/>
      <c r="D477" s="185" t="s">
        <v>134</v>
      </c>
      <c r="E477" s="36"/>
      <c r="F477" s="186" t="s">
        <v>499</v>
      </c>
      <c r="G477" s="36"/>
      <c r="H477" s="36"/>
      <c r="I477" s="187"/>
      <c r="J477" s="36"/>
      <c r="K477" s="36"/>
      <c r="L477" s="37"/>
      <c r="M477" s="188"/>
      <c r="N477" s="189"/>
      <c r="O477" s="75"/>
      <c r="P477" s="75"/>
      <c r="Q477" s="75"/>
      <c r="R477" s="75"/>
      <c r="S477" s="75"/>
      <c r="T477" s="7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7" t="s">
        <v>134</v>
      </c>
      <c r="AU477" s="17" t="s">
        <v>85</v>
      </c>
    </row>
    <row r="478" s="2" customFormat="1">
      <c r="A478" s="36"/>
      <c r="B478" s="37"/>
      <c r="C478" s="36"/>
      <c r="D478" s="185" t="s">
        <v>136</v>
      </c>
      <c r="E478" s="36"/>
      <c r="F478" s="190" t="s">
        <v>501</v>
      </c>
      <c r="G478" s="36"/>
      <c r="H478" s="36"/>
      <c r="I478" s="187"/>
      <c r="J478" s="36"/>
      <c r="K478" s="36"/>
      <c r="L478" s="37"/>
      <c r="M478" s="188"/>
      <c r="N478" s="189"/>
      <c r="O478" s="75"/>
      <c r="P478" s="75"/>
      <c r="Q478" s="75"/>
      <c r="R478" s="75"/>
      <c r="S478" s="75"/>
      <c r="T478" s="7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7" t="s">
        <v>136</v>
      </c>
      <c r="AU478" s="17" t="s">
        <v>85</v>
      </c>
    </row>
    <row r="479" s="13" customFormat="1">
      <c r="A479" s="13"/>
      <c r="B479" s="191"/>
      <c r="C479" s="13"/>
      <c r="D479" s="185" t="s">
        <v>138</v>
      </c>
      <c r="E479" s="192" t="s">
        <v>1</v>
      </c>
      <c r="F479" s="193" t="s">
        <v>502</v>
      </c>
      <c r="G479" s="13"/>
      <c r="H479" s="194">
        <v>270</v>
      </c>
      <c r="I479" s="195"/>
      <c r="J479" s="13"/>
      <c r="K479" s="13"/>
      <c r="L479" s="191"/>
      <c r="M479" s="196"/>
      <c r="N479" s="197"/>
      <c r="O479" s="197"/>
      <c r="P479" s="197"/>
      <c r="Q479" s="197"/>
      <c r="R479" s="197"/>
      <c r="S479" s="197"/>
      <c r="T479" s="19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2" t="s">
        <v>138</v>
      </c>
      <c r="AU479" s="192" t="s">
        <v>85</v>
      </c>
      <c r="AV479" s="13" t="s">
        <v>85</v>
      </c>
      <c r="AW479" s="13" t="s">
        <v>31</v>
      </c>
      <c r="AX479" s="13" t="s">
        <v>83</v>
      </c>
      <c r="AY479" s="192" t="s">
        <v>126</v>
      </c>
    </row>
    <row r="480" s="2" customFormat="1" ht="21.75" customHeight="1">
      <c r="A480" s="36"/>
      <c r="B480" s="170"/>
      <c r="C480" s="171" t="s">
        <v>503</v>
      </c>
      <c r="D480" s="171" t="s">
        <v>128</v>
      </c>
      <c r="E480" s="172" t="s">
        <v>504</v>
      </c>
      <c r="F480" s="173" t="s">
        <v>505</v>
      </c>
      <c r="G480" s="174" t="s">
        <v>131</v>
      </c>
      <c r="H480" s="175">
        <v>199.13300000000001</v>
      </c>
      <c r="I480" s="176"/>
      <c r="J480" s="177">
        <f>ROUND(I480*H480,2)</f>
        <v>0</v>
      </c>
      <c r="K480" s="178"/>
      <c r="L480" s="37"/>
      <c r="M480" s="179" t="s">
        <v>1</v>
      </c>
      <c r="N480" s="180" t="s">
        <v>40</v>
      </c>
      <c r="O480" s="75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3" t="s">
        <v>132</v>
      </c>
      <c r="AT480" s="183" t="s">
        <v>128</v>
      </c>
      <c r="AU480" s="183" t="s">
        <v>85</v>
      </c>
      <c r="AY480" s="17" t="s">
        <v>126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7" t="s">
        <v>83</v>
      </c>
      <c r="BK480" s="184">
        <f>ROUND(I480*H480,2)</f>
        <v>0</v>
      </c>
      <c r="BL480" s="17" t="s">
        <v>132</v>
      </c>
      <c r="BM480" s="183" t="s">
        <v>506</v>
      </c>
    </row>
    <row r="481" s="2" customFormat="1">
      <c r="A481" s="36"/>
      <c r="B481" s="37"/>
      <c r="C481" s="36"/>
      <c r="D481" s="185" t="s">
        <v>134</v>
      </c>
      <c r="E481" s="36"/>
      <c r="F481" s="186" t="s">
        <v>505</v>
      </c>
      <c r="G481" s="36"/>
      <c r="H481" s="36"/>
      <c r="I481" s="187"/>
      <c r="J481" s="36"/>
      <c r="K481" s="36"/>
      <c r="L481" s="37"/>
      <c r="M481" s="188"/>
      <c r="N481" s="189"/>
      <c r="O481" s="75"/>
      <c r="P481" s="75"/>
      <c r="Q481" s="75"/>
      <c r="R481" s="75"/>
      <c r="S481" s="75"/>
      <c r="T481" s="7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7" t="s">
        <v>134</v>
      </c>
      <c r="AU481" s="17" t="s">
        <v>85</v>
      </c>
    </row>
    <row r="482" s="2" customFormat="1">
      <c r="A482" s="36"/>
      <c r="B482" s="37"/>
      <c r="C482" s="36"/>
      <c r="D482" s="185" t="s">
        <v>136</v>
      </c>
      <c r="E482" s="36"/>
      <c r="F482" s="190" t="s">
        <v>507</v>
      </c>
      <c r="G482" s="36"/>
      <c r="H482" s="36"/>
      <c r="I482" s="187"/>
      <c r="J482" s="36"/>
      <c r="K482" s="36"/>
      <c r="L482" s="37"/>
      <c r="M482" s="188"/>
      <c r="N482" s="189"/>
      <c r="O482" s="75"/>
      <c r="P482" s="75"/>
      <c r="Q482" s="75"/>
      <c r="R482" s="75"/>
      <c r="S482" s="75"/>
      <c r="T482" s="7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7" t="s">
        <v>136</v>
      </c>
      <c r="AU482" s="17" t="s">
        <v>85</v>
      </c>
    </row>
    <row r="483" s="13" customFormat="1">
      <c r="A483" s="13"/>
      <c r="B483" s="191"/>
      <c r="C483" s="13"/>
      <c r="D483" s="185" t="s">
        <v>138</v>
      </c>
      <c r="E483" s="192" t="s">
        <v>1</v>
      </c>
      <c r="F483" s="193" t="s">
        <v>508</v>
      </c>
      <c r="G483" s="13"/>
      <c r="H483" s="194">
        <v>199.13300000000001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2" t="s">
        <v>138</v>
      </c>
      <c r="AU483" s="192" t="s">
        <v>85</v>
      </c>
      <c r="AV483" s="13" t="s">
        <v>85</v>
      </c>
      <c r="AW483" s="13" t="s">
        <v>31</v>
      </c>
      <c r="AX483" s="13" t="s">
        <v>83</v>
      </c>
      <c r="AY483" s="192" t="s">
        <v>126</v>
      </c>
    </row>
    <row r="484" s="2" customFormat="1" ht="16.5" customHeight="1">
      <c r="A484" s="36"/>
      <c r="B484" s="170"/>
      <c r="C484" s="171" t="s">
        <v>509</v>
      </c>
      <c r="D484" s="171" t="s">
        <v>128</v>
      </c>
      <c r="E484" s="172" t="s">
        <v>510</v>
      </c>
      <c r="F484" s="173" t="s">
        <v>511</v>
      </c>
      <c r="G484" s="174" t="s">
        <v>131</v>
      </c>
      <c r="H484" s="175">
        <v>1</v>
      </c>
      <c r="I484" s="176"/>
      <c r="J484" s="177">
        <f>ROUND(I484*H484,2)</f>
        <v>0</v>
      </c>
      <c r="K484" s="178"/>
      <c r="L484" s="37"/>
      <c r="M484" s="179" t="s">
        <v>1</v>
      </c>
      <c r="N484" s="180" t="s">
        <v>40</v>
      </c>
      <c r="O484" s="75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132</v>
      </c>
      <c r="AT484" s="183" t="s">
        <v>128</v>
      </c>
      <c r="AU484" s="183" t="s">
        <v>85</v>
      </c>
      <c r="AY484" s="17" t="s">
        <v>126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7" t="s">
        <v>83</v>
      </c>
      <c r="BK484" s="184">
        <f>ROUND(I484*H484,2)</f>
        <v>0</v>
      </c>
      <c r="BL484" s="17" t="s">
        <v>132</v>
      </c>
      <c r="BM484" s="183" t="s">
        <v>512</v>
      </c>
    </row>
    <row r="485" s="2" customFormat="1">
      <c r="A485" s="36"/>
      <c r="B485" s="37"/>
      <c r="C485" s="36"/>
      <c r="D485" s="185" t="s">
        <v>134</v>
      </c>
      <c r="E485" s="36"/>
      <c r="F485" s="186" t="s">
        <v>511</v>
      </c>
      <c r="G485" s="36"/>
      <c r="H485" s="36"/>
      <c r="I485" s="187"/>
      <c r="J485" s="36"/>
      <c r="K485" s="36"/>
      <c r="L485" s="37"/>
      <c r="M485" s="188"/>
      <c r="N485" s="189"/>
      <c r="O485" s="75"/>
      <c r="P485" s="75"/>
      <c r="Q485" s="75"/>
      <c r="R485" s="75"/>
      <c r="S485" s="75"/>
      <c r="T485" s="7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7" t="s">
        <v>134</v>
      </c>
      <c r="AU485" s="17" t="s">
        <v>85</v>
      </c>
    </row>
    <row r="486" s="2" customFormat="1">
      <c r="A486" s="36"/>
      <c r="B486" s="37"/>
      <c r="C486" s="36"/>
      <c r="D486" s="185" t="s">
        <v>136</v>
      </c>
      <c r="E486" s="36"/>
      <c r="F486" s="190" t="s">
        <v>513</v>
      </c>
      <c r="G486" s="36"/>
      <c r="H486" s="36"/>
      <c r="I486" s="187"/>
      <c r="J486" s="36"/>
      <c r="K486" s="36"/>
      <c r="L486" s="37"/>
      <c r="M486" s="188"/>
      <c r="N486" s="189"/>
      <c r="O486" s="75"/>
      <c r="P486" s="75"/>
      <c r="Q486" s="75"/>
      <c r="R486" s="75"/>
      <c r="S486" s="75"/>
      <c r="T486" s="7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7" t="s">
        <v>136</v>
      </c>
      <c r="AU486" s="17" t="s">
        <v>85</v>
      </c>
    </row>
    <row r="487" s="13" customFormat="1">
      <c r="A487" s="13"/>
      <c r="B487" s="191"/>
      <c r="C487" s="13"/>
      <c r="D487" s="185" t="s">
        <v>138</v>
      </c>
      <c r="E487" s="192" t="s">
        <v>1</v>
      </c>
      <c r="F487" s="193" t="s">
        <v>514</v>
      </c>
      <c r="G487" s="13"/>
      <c r="H487" s="194">
        <v>1</v>
      </c>
      <c r="I487" s="195"/>
      <c r="J487" s="13"/>
      <c r="K487" s="13"/>
      <c r="L487" s="191"/>
      <c r="M487" s="196"/>
      <c r="N487" s="197"/>
      <c r="O487" s="197"/>
      <c r="P487" s="197"/>
      <c r="Q487" s="197"/>
      <c r="R487" s="197"/>
      <c r="S487" s="197"/>
      <c r="T487" s="19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2" t="s">
        <v>138</v>
      </c>
      <c r="AU487" s="192" t="s">
        <v>85</v>
      </c>
      <c r="AV487" s="13" t="s">
        <v>85</v>
      </c>
      <c r="AW487" s="13" t="s">
        <v>31</v>
      </c>
      <c r="AX487" s="13" t="s">
        <v>83</v>
      </c>
      <c r="AY487" s="192" t="s">
        <v>126</v>
      </c>
    </row>
    <row r="488" s="2" customFormat="1" ht="21.75" customHeight="1">
      <c r="A488" s="36"/>
      <c r="B488" s="170"/>
      <c r="C488" s="171" t="s">
        <v>515</v>
      </c>
      <c r="D488" s="171" t="s">
        <v>128</v>
      </c>
      <c r="E488" s="172" t="s">
        <v>516</v>
      </c>
      <c r="F488" s="173" t="s">
        <v>517</v>
      </c>
      <c r="G488" s="174" t="s">
        <v>131</v>
      </c>
      <c r="H488" s="175">
        <v>48</v>
      </c>
      <c r="I488" s="176"/>
      <c r="J488" s="177">
        <f>ROUND(I488*H488,2)</f>
        <v>0</v>
      </c>
      <c r="K488" s="178"/>
      <c r="L488" s="37"/>
      <c r="M488" s="179" t="s">
        <v>1</v>
      </c>
      <c r="N488" s="180" t="s">
        <v>40</v>
      </c>
      <c r="O488" s="75"/>
      <c r="P488" s="181">
        <f>O488*H488</f>
        <v>0</v>
      </c>
      <c r="Q488" s="181">
        <v>0</v>
      </c>
      <c r="R488" s="181">
        <f>Q488*H488</f>
        <v>0</v>
      </c>
      <c r="S488" s="181">
        <v>0</v>
      </c>
      <c r="T488" s="182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3" t="s">
        <v>132</v>
      </c>
      <c r="AT488" s="183" t="s">
        <v>128</v>
      </c>
      <c r="AU488" s="183" t="s">
        <v>85</v>
      </c>
      <c r="AY488" s="17" t="s">
        <v>126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7" t="s">
        <v>83</v>
      </c>
      <c r="BK488" s="184">
        <f>ROUND(I488*H488,2)</f>
        <v>0</v>
      </c>
      <c r="BL488" s="17" t="s">
        <v>132</v>
      </c>
      <c r="BM488" s="183" t="s">
        <v>518</v>
      </c>
    </row>
    <row r="489" s="2" customFormat="1">
      <c r="A489" s="36"/>
      <c r="B489" s="37"/>
      <c r="C489" s="36"/>
      <c r="D489" s="185" t="s">
        <v>134</v>
      </c>
      <c r="E489" s="36"/>
      <c r="F489" s="186" t="s">
        <v>517</v>
      </c>
      <c r="G489" s="36"/>
      <c r="H489" s="36"/>
      <c r="I489" s="187"/>
      <c r="J489" s="36"/>
      <c r="K489" s="36"/>
      <c r="L489" s="37"/>
      <c r="M489" s="188"/>
      <c r="N489" s="189"/>
      <c r="O489" s="75"/>
      <c r="P489" s="75"/>
      <c r="Q489" s="75"/>
      <c r="R489" s="75"/>
      <c r="S489" s="75"/>
      <c r="T489" s="7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7" t="s">
        <v>134</v>
      </c>
      <c r="AU489" s="17" t="s">
        <v>85</v>
      </c>
    </row>
    <row r="490" s="2" customFormat="1">
      <c r="A490" s="36"/>
      <c r="B490" s="37"/>
      <c r="C490" s="36"/>
      <c r="D490" s="185" t="s">
        <v>136</v>
      </c>
      <c r="E490" s="36"/>
      <c r="F490" s="190" t="s">
        <v>519</v>
      </c>
      <c r="G490" s="36"/>
      <c r="H490" s="36"/>
      <c r="I490" s="187"/>
      <c r="J490" s="36"/>
      <c r="K490" s="36"/>
      <c r="L490" s="37"/>
      <c r="M490" s="188"/>
      <c r="N490" s="189"/>
      <c r="O490" s="75"/>
      <c r="P490" s="75"/>
      <c r="Q490" s="75"/>
      <c r="R490" s="75"/>
      <c r="S490" s="75"/>
      <c r="T490" s="7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7" t="s">
        <v>136</v>
      </c>
      <c r="AU490" s="17" t="s">
        <v>85</v>
      </c>
    </row>
    <row r="491" s="14" customFormat="1">
      <c r="A491" s="14"/>
      <c r="B491" s="199"/>
      <c r="C491" s="14"/>
      <c r="D491" s="185" t="s">
        <v>138</v>
      </c>
      <c r="E491" s="200" t="s">
        <v>1</v>
      </c>
      <c r="F491" s="201" t="s">
        <v>520</v>
      </c>
      <c r="G491" s="14"/>
      <c r="H491" s="200" t="s">
        <v>1</v>
      </c>
      <c r="I491" s="202"/>
      <c r="J491" s="14"/>
      <c r="K491" s="14"/>
      <c r="L491" s="199"/>
      <c r="M491" s="203"/>
      <c r="N491" s="204"/>
      <c r="O491" s="204"/>
      <c r="P491" s="204"/>
      <c r="Q491" s="204"/>
      <c r="R491" s="204"/>
      <c r="S491" s="204"/>
      <c r="T491" s="20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0" t="s">
        <v>138</v>
      </c>
      <c r="AU491" s="200" t="s">
        <v>85</v>
      </c>
      <c r="AV491" s="14" t="s">
        <v>83</v>
      </c>
      <c r="AW491" s="14" t="s">
        <v>31</v>
      </c>
      <c r="AX491" s="14" t="s">
        <v>75</v>
      </c>
      <c r="AY491" s="200" t="s">
        <v>126</v>
      </c>
    </row>
    <row r="492" s="13" customFormat="1">
      <c r="A492" s="13"/>
      <c r="B492" s="191"/>
      <c r="C492" s="13"/>
      <c r="D492" s="185" t="s">
        <v>138</v>
      </c>
      <c r="E492" s="192" t="s">
        <v>1</v>
      </c>
      <c r="F492" s="193" t="s">
        <v>521</v>
      </c>
      <c r="G492" s="13"/>
      <c r="H492" s="194">
        <v>1</v>
      </c>
      <c r="I492" s="195"/>
      <c r="J492" s="13"/>
      <c r="K492" s="13"/>
      <c r="L492" s="191"/>
      <c r="M492" s="196"/>
      <c r="N492" s="197"/>
      <c r="O492" s="197"/>
      <c r="P492" s="197"/>
      <c r="Q492" s="197"/>
      <c r="R492" s="197"/>
      <c r="S492" s="197"/>
      <c r="T492" s="19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2" t="s">
        <v>138</v>
      </c>
      <c r="AU492" s="192" t="s">
        <v>85</v>
      </c>
      <c r="AV492" s="13" t="s">
        <v>85</v>
      </c>
      <c r="AW492" s="13" t="s">
        <v>31</v>
      </c>
      <c r="AX492" s="13" t="s">
        <v>75</v>
      </c>
      <c r="AY492" s="192" t="s">
        <v>126</v>
      </c>
    </row>
    <row r="493" s="13" customFormat="1">
      <c r="A493" s="13"/>
      <c r="B493" s="191"/>
      <c r="C493" s="13"/>
      <c r="D493" s="185" t="s">
        <v>138</v>
      </c>
      <c r="E493" s="192" t="s">
        <v>1</v>
      </c>
      <c r="F493" s="193" t="s">
        <v>522</v>
      </c>
      <c r="G493" s="13"/>
      <c r="H493" s="194">
        <v>7</v>
      </c>
      <c r="I493" s="195"/>
      <c r="J493" s="13"/>
      <c r="K493" s="13"/>
      <c r="L493" s="191"/>
      <c r="M493" s="196"/>
      <c r="N493" s="197"/>
      <c r="O493" s="197"/>
      <c r="P493" s="197"/>
      <c r="Q493" s="197"/>
      <c r="R493" s="197"/>
      <c r="S493" s="197"/>
      <c r="T493" s="19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2" t="s">
        <v>138</v>
      </c>
      <c r="AU493" s="192" t="s">
        <v>85</v>
      </c>
      <c r="AV493" s="13" t="s">
        <v>85</v>
      </c>
      <c r="AW493" s="13" t="s">
        <v>31</v>
      </c>
      <c r="AX493" s="13" t="s">
        <v>75</v>
      </c>
      <c r="AY493" s="192" t="s">
        <v>126</v>
      </c>
    </row>
    <row r="494" s="13" customFormat="1">
      <c r="A494" s="13"/>
      <c r="B494" s="191"/>
      <c r="C494" s="13"/>
      <c r="D494" s="185" t="s">
        <v>138</v>
      </c>
      <c r="E494" s="192" t="s">
        <v>1</v>
      </c>
      <c r="F494" s="193" t="s">
        <v>523</v>
      </c>
      <c r="G494" s="13"/>
      <c r="H494" s="194">
        <v>7</v>
      </c>
      <c r="I494" s="195"/>
      <c r="J494" s="13"/>
      <c r="K494" s="13"/>
      <c r="L494" s="191"/>
      <c r="M494" s="196"/>
      <c r="N494" s="197"/>
      <c r="O494" s="197"/>
      <c r="P494" s="197"/>
      <c r="Q494" s="197"/>
      <c r="R494" s="197"/>
      <c r="S494" s="197"/>
      <c r="T494" s="19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2" t="s">
        <v>138</v>
      </c>
      <c r="AU494" s="192" t="s">
        <v>85</v>
      </c>
      <c r="AV494" s="13" t="s">
        <v>85</v>
      </c>
      <c r="AW494" s="13" t="s">
        <v>31</v>
      </c>
      <c r="AX494" s="13" t="s">
        <v>75</v>
      </c>
      <c r="AY494" s="192" t="s">
        <v>126</v>
      </c>
    </row>
    <row r="495" s="13" customFormat="1">
      <c r="A495" s="13"/>
      <c r="B495" s="191"/>
      <c r="C495" s="13"/>
      <c r="D495" s="185" t="s">
        <v>138</v>
      </c>
      <c r="E495" s="192" t="s">
        <v>1</v>
      </c>
      <c r="F495" s="193" t="s">
        <v>524</v>
      </c>
      <c r="G495" s="13"/>
      <c r="H495" s="194">
        <v>1</v>
      </c>
      <c r="I495" s="195"/>
      <c r="J495" s="13"/>
      <c r="K495" s="13"/>
      <c r="L495" s="191"/>
      <c r="M495" s="196"/>
      <c r="N495" s="197"/>
      <c r="O495" s="197"/>
      <c r="P495" s="197"/>
      <c r="Q495" s="197"/>
      <c r="R495" s="197"/>
      <c r="S495" s="197"/>
      <c r="T495" s="19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2" t="s">
        <v>138</v>
      </c>
      <c r="AU495" s="192" t="s">
        <v>85</v>
      </c>
      <c r="AV495" s="13" t="s">
        <v>85</v>
      </c>
      <c r="AW495" s="13" t="s">
        <v>31</v>
      </c>
      <c r="AX495" s="13" t="s">
        <v>75</v>
      </c>
      <c r="AY495" s="192" t="s">
        <v>126</v>
      </c>
    </row>
    <row r="496" s="13" customFormat="1">
      <c r="A496" s="13"/>
      <c r="B496" s="191"/>
      <c r="C496" s="13"/>
      <c r="D496" s="185" t="s">
        <v>138</v>
      </c>
      <c r="E496" s="192" t="s">
        <v>1</v>
      </c>
      <c r="F496" s="193" t="s">
        <v>525</v>
      </c>
      <c r="G496" s="13"/>
      <c r="H496" s="194">
        <v>2</v>
      </c>
      <c r="I496" s="195"/>
      <c r="J496" s="13"/>
      <c r="K496" s="13"/>
      <c r="L496" s="191"/>
      <c r="M496" s="196"/>
      <c r="N496" s="197"/>
      <c r="O496" s="197"/>
      <c r="P496" s="197"/>
      <c r="Q496" s="197"/>
      <c r="R496" s="197"/>
      <c r="S496" s="197"/>
      <c r="T496" s="19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2" t="s">
        <v>138</v>
      </c>
      <c r="AU496" s="192" t="s">
        <v>85</v>
      </c>
      <c r="AV496" s="13" t="s">
        <v>85</v>
      </c>
      <c r="AW496" s="13" t="s">
        <v>31</v>
      </c>
      <c r="AX496" s="13" t="s">
        <v>75</v>
      </c>
      <c r="AY496" s="192" t="s">
        <v>126</v>
      </c>
    </row>
    <row r="497" s="13" customFormat="1">
      <c r="A497" s="13"/>
      <c r="B497" s="191"/>
      <c r="C497" s="13"/>
      <c r="D497" s="185" t="s">
        <v>138</v>
      </c>
      <c r="E497" s="192" t="s">
        <v>1</v>
      </c>
      <c r="F497" s="193" t="s">
        <v>526</v>
      </c>
      <c r="G497" s="13"/>
      <c r="H497" s="194">
        <v>3</v>
      </c>
      <c r="I497" s="195"/>
      <c r="J497" s="13"/>
      <c r="K497" s="13"/>
      <c r="L497" s="191"/>
      <c r="M497" s="196"/>
      <c r="N497" s="197"/>
      <c r="O497" s="197"/>
      <c r="P497" s="197"/>
      <c r="Q497" s="197"/>
      <c r="R497" s="197"/>
      <c r="S497" s="197"/>
      <c r="T497" s="19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2" t="s">
        <v>138</v>
      </c>
      <c r="AU497" s="192" t="s">
        <v>85</v>
      </c>
      <c r="AV497" s="13" t="s">
        <v>85</v>
      </c>
      <c r="AW497" s="13" t="s">
        <v>31</v>
      </c>
      <c r="AX497" s="13" t="s">
        <v>75</v>
      </c>
      <c r="AY497" s="192" t="s">
        <v>126</v>
      </c>
    </row>
    <row r="498" s="13" customFormat="1">
      <c r="A498" s="13"/>
      <c r="B498" s="191"/>
      <c r="C498" s="13"/>
      <c r="D498" s="185" t="s">
        <v>138</v>
      </c>
      <c r="E498" s="192" t="s">
        <v>1</v>
      </c>
      <c r="F498" s="193" t="s">
        <v>527</v>
      </c>
      <c r="G498" s="13"/>
      <c r="H498" s="194">
        <v>3</v>
      </c>
      <c r="I498" s="195"/>
      <c r="J498" s="13"/>
      <c r="K498" s="13"/>
      <c r="L498" s="191"/>
      <c r="M498" s="196"/>
      <c r="N498" s="197"/>
      <c r="O498" s="197"/>
      <c r="P498" s="197"/>
      <c r="Q498" s="197"/>
      <c r="R498" s="197"/>
      <c r="S498" s="197"/>
      <c r="T498" s="19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2" t="s">
        <v>138</v>
      </c>
      <c r="AU498" s="192" t="s">
        <v>85</v>
      </c>
      <c r="AV498" s="13" t="s">
        <v>85</v>
      </c>
      <c r="AW498" s="13" t="s">
        <v>31</v>
      </c>
      <c r="AX498" s="13" t="s">
        <v>75</v>
      </c>
      <c r="AY498" s="192" t="s">
        <v>126</v>
      </c>
    </row>
    <row r="499" s="13" customFormat="1">
      <c r="A499" s="13"/>
      <c r="B499" s="191"/>
      <c r="C499" s="13"/>
      <c r="D499" s="185" t="s">
        <v>138</v>
      </c>
      <c r="E499" s="192" t="s">
        <v>1</v>
      </c>
      <c r="F499" s="193" t="s">
        <v>528</v>
      </c>
      <c r="G499" s="13"/>
      <c r="H499" s="194">
        <v>3</v>
      </c>
      <c r="I499" s="195"/>
      <c r="J499" s="13"/>
      <c r="K499" s="13"/>
      <c r="L499" s="191"/>
      <c r="M499" s="196"/>
      <c r="N499" s="197"/>
      <c r="O499" s="197"/>
      <c r="P499" s="197"/>
      <c r="Q499" s="197"/>
      <c r="R499" s="197"/>
      <c r="S499" s="197"/>
      <c r="T499" s="19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2" t="s">
        <v>138</v>
      </c>
      <c r="AU499" s="192" t="s">
        <v>85</v>
      </c>
      <c r="AV499" s="13" t="s">
        <v>85</v>
      </c>
      <c r="AW499" s="13" t="s">
        <v>31</v>
      </c>
      <c r="AX499" s="13" t="s">
        <v>75</v>
      </c>
      <c r="AY499" s="192" t="s">
        <v>126</v>
      </c>
    </row>
    <row r="500" s="13" customFormat="1">
      <c r="A500" s="13"/>
      <c r="B500" s="191"/>
      <c r="C500" s="13"/>
      <c r="D500" s="185" t="s">
        <v>138</v>
      </c>
      <c r="E500" s="192" t="s">
        <v>1</v>
      </c>
      <c r="F500" s="193" t="s">
        <v>529</v>
      </c>
      <c r="G500" s="13"/>
      <c r="H500" s="194">
        <v>2</v>
      </c>
      <c r="I500" s="195"/>
      <c r="J500" s="13"/>
      <c r="K500" s="13"/>
      <c r="L500" s="191"/>
      <c r="M500" s="196"/>
      <c r="N500" s="197"/>
      <c r="O500" s="197"/>
      <c r="P500" s="197"/>
      <c r="Q500" s="197"/>
      <c r="R500" s="197"/>
      <c r="S500" s="197"/>
      <c r="T500" s="19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2" t="s">
        <v>138</v>
      </c>
      <c r="AU500" s="192" t="s">
        <v>85</v>
      </c>
      <c r="AV500" s="13" t="s">
        <v>85</v>
      </c>
      <c r="AW500" s="13" t="s">
        <v>31</v>
      </c>
      <c r="AX500" s="13" t="s">
        <v>75</v>
      </c>
      <c r="AY500" s="192" t="s">
        <v>126</v>
      </c>
    </row>
    <row r="501" s="13" customFormat="1">
      <c r="A501" s="13"/>
      <c r="B501" s="191"/>
      <c r="C501" s="13"/>
      <c r="D501" s="185" t="s">
        <v>138</v>
      </c>
      <c r="E501" s="192" t="s">
        <v>1</v>
      </c>
      <c r="F501" s="193" t="s">
        <v>530</v>
      </c>
      <c r="G501" s="13"/>
      <c r="H501" s="194">
        <v>7</v>
      </c>
      <c r="I501" s="195"/>
      <c r="J501" s="13"/>
      <c r="K501" s="13"/>
      <c r="L501" s="191"/>
      <c r="M501" s="196"/>
      <c r="N501" s="197"/>
      <c r="O501" s="197"/>
      <c r="P501" s="197"/>
      <c r="Q501" s="197"/>
      <c r="R501" s="197"/>
      <c r="S501" s="197"/>
      <c r="T501" s="19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2" t="s">
        <v>138</v>
      </c>
      <c r="AU501" s="192" t="s">
        <v>85</v>
      </c>
      <c r="AV501" s="13" t="s">
        <v>85</v>
      </c>
      <c r="AW501" s="13" t="s">
        <v>31</v>
      </c>
      <c r="AX501" s="13" t="s">
        <v>75</v>
      </c>
      <c r="AY501" s="192" t="s">
        <v>126</v>
      </c>
    </row>
    <row r="502" s="13" customFormat="1">
      <c r="A502" s="13"/>
      <c r="B502" s="191"/>
      <c r="C502" s="13"/>
      <c r="D502" s="185" t="s">
        <v>138</v>
      </c>
      <c r="E502" s="192" t="s">
        <v>1</v>
      </c>
      <c r="F502" s="193" t="s">
        <v>531</v>
      </c>
      <c r="G502" s="13"/>
      <c r="H502" s="194">
        <v>2</v>
      </c>
      <c r="I502" s="195"/>
      <c r="J502" s="13"/>
      <c r="K502" s="13"/>
      <c r="L502" s="191"/>
      <c r="M502" s="196"/>
      <c r="N502" s="197"/>
      <c r="O502" s="197"/>
      <c r="P502" s="197"/>
      <c r="Q502" s="197"/>
      <c r="R502" s="197"/>
      <c r="S502" s="197"/>
      <c r="T502" s="19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2" t="s">
        <v>138</v>
      </c>
      <c r="AU502" s="192" t="s">
        <v>85</v>
      </c>
      <c r="AV502" s="13" t="s">
        <v>85</v>
      </c>
      <c r="AW502" s="13" t="s">
        <v>31</v>
      </c>
      <c r="AX502" s="13" t="s">
        <v>75</v>
      </c>
      <c r="AY502" s="192" t="s">
        <v>126</v>
      </c>
    </row>
    <row r="503" s="13" customFormat="1">
      <c r="A503" s="13"/>
      <c r="B503" s="191"/>
      <c r="C503" s="13"/>
      <c r="D503" s="185" t="s">
        <v>138</v>
      </c>
      <c r="E503" s="192" t="s">
        <v>1</v>
      </c>
      <c r="F503" s="193" t="s">
        <v>532</v>
      </c>
      <c r="G503" s="13"/>
      <c r="H503" s="194">
        <v>2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138</v>
      </c>
      <c r="AU503" s="192" t="s">
        <v>85</v>
      </c>
      <c r="AV503" s="13" t="s">
        <v>85</v>
      </c>
      <c r="AW503" s="13" t="s">
        <v>31</v>
      </c>
      <c r="AX503" s="13" t="s">
        <v>75</v>
      </c>
      <c r="AY503" s="192" t="s">
        <v>126</v>
      </c>
    </row>
    <row r="504" s="13" customFormat="1">
      <c r="A504" s="13"/>
      <c r="B504" s="191"/>
      <c r="C504" s="13"/>
      <c r="D504" s="185" t="s">
        <v>138</v>
      </c>
      <c r="E504" s="192" t="s">
        <v>1</v>
      </c>
      <c r="F504" s="193" t="s">
        <v>533</v>
      </c>
      <c r="G504" s="13"/>
      <c r="H504" s="194">
        <v>2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138</v>
      </c>
      <c r="AU504" s="192" t="s">
        <v>85</v>
      </c>
      <c r="AV504" s="13" t="s">
        <v>85</v>
      </c>
      <c r="AW504" s="13" t="s">
        <v>31</v>
      </c>
      <c r="AX504" s="13" t="s">
        <v>75</v>
      </c>
      <c r="AY504" s="192" t="s">
        <v>126</v>
      </c>
    </row>
    <row r="505" s="13" customFormat="1">
      <c r="A505" s="13"/>
      <c r="B505" s="191"/>
      <c r="C505" s="13"/>
      <c r="D505" s="185" t="s">
        <v>138</v>
      </c>
      <c r="E505" s="192" t="s">
        <v>1</v>
      </c>
      <c r="F505" s="193" t="s">
        <v>534</v>
      </c>
      <c r="G505" s="13"/>
      <c r="H505" s="194">
        <v>2</v>
      </c>
      <c r="I505" s="195"/>
      <c r="J505" s="13"/>
      <c r="K505" s="13"/>
      <c r="L505" s="191"/>
      <c r="M505" s="196"/>
      <c r="N505" s="197"/>
      <c r="O505" s="197"/>
      <c r="P505" s="197"/>
      <c r="Q505" s="197"/>
      <c r="R505" s="197"/>
      <c r="S505" s="197"/>
      <c r="T505" s="19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2" t="s">
        <v>138</v>
      </c>
      <c r="AU505" s="192" t="s">
        <v>85</v>
      </c>
      <c r="AV505" s="13" t="s">
        <v>85</v>
      </c>
      <c r="AW505" s="13" t="s">
        <v>31</v>
      </c>
      <c r="AX505" s="13" t="s">
        <v>75</v>
      </c>
      <c r="AY505" s="192" t="s">
        <v>126</v>
      </c>
    </row>
    <row r="506" s="13" customFormat="1">
      <c r="A506" s="13"/>
      <c r="B506" s="191"/>
      <c r="C506" s="13"/>
      <c r="D506" s="185" t="s">
        <v>138</v>
      </c>
      <c r="E506" s="192" t="s">
        <v>1</v>
      </c>
      <c r="F506" s="193" t="s">
        <v>535</v>
      </c>
      <c r="G506" s="13"/>
      <c r="H506" s="194">
        <v>2</v>
      </c>
      <c r="I506" s="195"/>
      <c r="J506" s="13"/>
      <c r="K506" s="13"/>
      <c r="L506" s="191"/>
      <c r="M506" s="196"/>
      <c r="N506" s="197"/>
      <c r="O506" s="197"/>
      <c r="P506" s="197"/>
      <c r="Q506" s="197"/>
      <c r="R506" s="197"/>
      <c r="S506" s="197"/>
      <c r="T506" s="19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2" t="s">
        <v>138</v>
      </c>
      <c r="AU506" s="192" t="s">
        <v>85</v>
      </c>
      <c r="AV506" s="13" t="s">
        <v>85</v>
      </c>
      <c r="AW506" s="13" t="s">
        <v>31</v>
      </c>
      <c r="AX506" s="13" t="s">
        <v>75</v>
      </c>
      <c r="AY506" s="192" t="s">
        <v>126</v>
      </c>
    </row>
    <row r="507" s="13" customFormat="1">
      <c r="A507" s="13"/>
      <c r="B507" s="191"/>
      <c r="C507" s="13"/>
      <c r="D507" s="185" t="s">
        <v>138</v>
      </c>
      <c r="E507" s="192" t="s">
        <v>1</v>
      </c>
      <c r="F507" s="193" t="s">
        <v>536</v>
      </c>
      <c r="G507" s="13"/>
      <c r="H507" s="194">
        <v>2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138</v>
      </c>
      <c r="AU507" s="192" t="s">
        <v>85</v>
      </c>
      <c r="AV507" s="13" t="s">
        <v>85</v>
      </c>
      <c r="AW507" s="13" t="s">
        <v>31</v>
      </c>
      <c r="AX507" s="13" t="s">
        <v>75</v>
      </c>
      <c r="AY507" s="192" t="s">
        <v>126</v>
      </c>
    </row>
    <row r="508" s="2" customFormat="1" ht="21.75" customHeight="1">
      <c r="A508" s="36"/>
      <c r="B508" s="170"/>
      <c r="C508" s="171" t="s">
        <v>537</v>
      </c>
      <c r="D508" s="171" t="s">
        <v>128</v>
      </c>
      <c r="E508" s="172" t="s">
        <v>538</v>
      </c>
      <c r="F508" s="173" t="s">
        <v>539</v>
      </c>
      <c r="G508" s="174" t="s">
        <v>131</v>
      </c>
      <c r="H508" s="175">
        <v>47</v>
      </c>
      <c r="I508" s="176"/>
      <c r="J508" s="177">
        <f>ROUND(I508*H508,2)</f>
        <v>0</v>
      </c>
      <c r="K508" s="178"/>
      <c r="L508" s="37"/>
      <c r="M508" s="179" t="s">
        <v>1</v>
      </c>
      <c r="N508" s="180" t="s">
        <v>40</v>
      </c>
      <c r="O508" s="75"/>
      <c r="P508" s="181">
        <f>O508*H508</f>
        <v>0</v>
      </c>
      <c r="Q508" s="181">
        <v>0</v>
      </c>
      <c r="R508" s="181">
        <f>Q508*H508</f>
        <v>0</v>
      </c>
      <c r="S508" s="181">
        <v>0</v>
      </c>
      <c r="T508" s="182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3" t="s">
        <v>132</v>
      </c>
      <c r="AT508" s="183" t="s">
        <v>128</v>
      </c>
      <c r="AU508" s="183" t="s">
        <v>85</v>
      </c>
      <c r="AY508" s="17" t="s">
        <v>126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7" t="s">
        <v>83</v>
      </c>
      <c r="BK508" s="184">
        <f>ROUND(I508*H508,2)</f>
        <v>0</v>
      </c>
      <c r="BL508" s="17" t="s">
        <v>132</v>
      </c>
      <c r="BM508" s="183" t="s">
        <v>540</v>
      </c>
    </row>
    <row r="509" s="2" customFormat="1">
      <c r="A509" s="36"/>
      <c r="B509" s="37"/>
      <c r="C509" s="36"/>
      <c r="D509" s="185" t="s">
        <v>134</v>
      </c>
      <c r="E509" s="36"/>
      <c r="F509" s="186" t="s">
        <v>539</v>
      </c>
      <c r="G509" s="36"/>
      <c r="H509" s="36"/>
      <c r="I509" s="187"/>
      <c r="J509" s="36"/>
      <c r="K509" s="36"/>
      <c r="L509" s="37"/>
      <c r="M509" s="188"/>
      <c r="N509" s="189"/>
      <c r="O509" s="75"/>
      <c r="P509" s="75"/>
      <c r="Q509" s="75"/>
      <c r="R509" s="75"/>
      <c r="S509" s="75"/>
      <c r="T509" s="7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7" t="s">
        <v>134</v>
      </c>
      <c r="AU509" s="17" t="s">
        <v>85</v>
      </c>
    </row>
    <row r="510" s="2" customFormat="1">
      <c r="A510" s="36"/>
      <c r="B510" s="37"/>
      <c r="C510" s="36"/>
      <c r="D510" s="185" t="s">
        <v>136</v>
      </c>
      <c r="E510" s="36"/>
      <c r="F510" s="190" t="s">
        <v>541</v>
      </c>
      <c r="G510" s="36"/>
      <c r="H510" s="36"/>
      <c r="I510" s="187"/>
      <c r="J510" s="36"/>
      <c r="K510" s="36"/>
      <c r="L510" s="37"/>
      <c r="M510" s="188"/>
      <c r="N510" s="189"/>
      <c r="O510" s="75"/>
      <c r="P510" s="75"/>
      <c r="Q510" s="75"/>
      <c r="R510" s="75"/>
      <c r="S510" s="75"/>
      <c r="T510" s="7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7" t="s">
        <v>136</v>
      </c>
      <c r="AU510" s="17" t="s">
        <v>85</v>
      </c>
    </row>
    <row r="511" s="14" customFormat="1">
      <c r="A511" s="14"/>
      <c r="B511" s="199"/>
      <c r="C511" s="14"/>
      <c r="D511" s="185" t="s">
        <v>138</v>
      </c>
      <c r="E511" s="200" t="s">
        <v>1</v>
      </c>
      <c r="F511" s="201" t="s">
        <v>542</v>
      </c>
      <c r="G511" s="14"/>
      <c r="H511" s="200" t="s">
        <v>1</v>
      </c>
      <c r="I511" s="202"/>
      <c r="J511" s="14"/>
      <c r="K511" s="14"/>
      <c r="L511" s="199"/>
      <c r="M511" s="203"/>
      <c r="N511" s="204"/>
      <c r="O511" s="204"/>
      <c r="P511" s="204"/>
      <c r="Q511" s="204"/>
      <c r="R511" s="204"/>
      <c r="S511" s="204"/>
      <c r="T511" s="20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0" t="s">
        <v>138</v>
      </c>
      <c r="AU511" s="200" t="s">
        <v>85</v>
      </c>
      <c r="AV511" s="14" t="s">
        <v>83</v>
      </c>
      <c r="AW511" s="14" t="s">
        <v>31</v>
      </c>
      <c r="AX511" s="14" t="s">
        <v>75</v>
      </c>
      <c r="AY511" s="200" t="s">
        <v>126</v>
      </c>
    </row>
    <row r="512" s="13" customFormat="1">
      <c r="A512" s="13"/>
      <c r="B512" s="191"/>
      <c r="C512" s="13"/>
      <c r="D512" s="185" t="s">
        <v>138</v>
      </c>
      <c r="E512" s="192" t="s">
        <v>1</v>
      </c>
      <c r="F512" s="193" t="s">
        <v>521</v>
      </c>
      <c r="G512" s="13"/>
      <c r="H512" s="194">
        <v>1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2" t="s">
        <v>138</v>
      </c>
      <c r="AU512" s="192" t="s">
        <v>85</v>
      </c>
      <c r="AV512" s="13" t="s">
        <v>85</v>
      </c>
      <c r="AW512" s="13" t="s">
        <v>31</v>
      </c>
      <c r="AX512" s="13" t="s">
        <v>75</v>
      </c>
      <c r="AY512" s="192" t="s">
        <v>126</v>
      </c>
    </row>
    <row r="513" s="13" customFormat="1">
      <c r="A513" s="13"/>
      <c r="B513" s="191"/>
      <c r="C513" s="13"/>
      <c r="D513" s="185" t="s">
        <v>138</v>
      </c>
      <c r="E513" s="192" t="s">
        <v>1</v>
      </c>
      <c r="F513" s="193" t="s">
        <v>522</v>
      </c>
      <c r="G513" s="13"/>
      <c r="H513" s="194">
        <v>7</v>
      </c>
      <c r="I513" s="195"/>
      <c r="J513" s="13"/>
      <c r="K513" s="13"/>
      <c r="L513" s="191"/>
      <c r="M513" s="196"/>
      <c r="N513" s="197"/>
      <c r="O513" s="197"/>
      <c r="P513" s="197"/>
      <c r="Q513" s="197"/>
      <c r="R513" s="197"/>
      <c r="S513" s="197"/>
      <c r="T513" s="19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2" t="s">
        <v>138</v>
      </c>
      <c r="AU513" s="192" t="s">
        <v>85</v>
      </c>
      <c r="AV513" s="13" t="s">
        <v>85</v>
      </c>
      <c r="AW513" s="13" t="s">
        <v>31</v>
      </c>
      <c r="AX513" s="13" t="s">
        <v>75</v>
      </c>
      <c r="AY513" s="192" t="s">
        <v>126</v>
      </c>
    </row>
    <row r="514" s="13" customFormat="1">
      <c r="A514" s="13"/>
      <c r="B514" s="191"/>
      <c r="C514" s="13"/>
      <c r="D514" s="185" t="s">
        <v>138</v>
      </c>
      <c r="E514" s="192" t="s">
        <v>1</v>
      </c>
      <c r="F514" s="193" t="s">
        <v>523</v>
      </c>
      <c r="G514" s="13"/>
      <c r="H514" s="194">
        <v>7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2" t="s">
        <v>138</v>
      </c>
      <c r="AU514" s="192" t="s">
        <v>85</v>
      </c>
      <c r="AV514" s="13" t="s">
        <v>85</v>
      </c>
      <c r="AW514" s="13" t="s">
        <v>31</v>
      </c>
      <c r="AX514" s="13" t="s">
        <v>75</v>
      </c>
      <c r="AY514" s="192" t="s">
        <v>126</v>
      </c>
    </row>
    <row r="515" s="13" customFormat="1">
      <c r="A515" s="13"/>
      <c r="B515" s="191"/>
      <c r="C515" s="13"/>
      <c r="D515" s="185" t="s">
        <v>138</v>
      </c>
      <c r="E515" s="192" t="s">
        <v>1</v>
      </c>
      <c r="F515" s="193" t="s">
        <v>524</v>
      </c>
      <c r="G515" s="13"/>
      <c r="H515" s="194">
        <v>1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138</v>
      </c>
      <c r="AU515" s="192" t="s">
        <v>85</v>
      </c>
      <c r="AV515" s="13" t="s">
        <v>85</v>
      </c>
      <c r="AW515" s="13" t="s">
        <v>31</v>
      </c>
      <c r="AX515" s="13" t="s">
        <v>75</v>
      </c>
      <c r="AY515" s="192" t="s">
        <v>126</v>
      </c>
    </row>
    <row r="516" s="13" customFormat="1">
      <c r="A516" s="13"/>
      <c r="B516" s="191"/>
      <c r="C516" s="13"/>
      <c r="D516" s="185" t="s">
        <v>138</v>
      </c>
      <c r="E516" s="192" t="s">
        <v>1</v>
      </c>
      <c r="F516" s="193" t="s">
        <v>525</v>
      </c>
      <c r="G516" s="13"/>
      <c r="H516" s="194">
        <v>2</v>
      </c>
      <c r="I516" s="195"/>
      <c r="J516" s="13"/>
      <c r="K516" s="13"/>
      <c r="L516" s="191"/>
      <c r="M516" s="196"/>
      <c r="N516" s="197"/>
      <c r="O516" s="197"/>
      <c r="P516" s="197"/>
      <c r="Q516" s="197"/>
      <c r="R516" s="197"/>
      <c r="S516" s="197"/>
      <c r="T516" s="19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2" t="s">
        <v>138</v>
      </c>
      <c r="AU516" s="192" t="s">
        <v>85</v>
      </c>
      <c r="AV516" s="13" t="s">
        <v>85</v>
      </c>
      <c r="AW516" s="13" t="s">
        <v>31</v>
      </c>
      <c r="AX516" s="13" t="s">
        <v>75</v>
      </c>
      <c r="AY516" s="192" t="s">
        <v>126</v>
      </c>
    </row>
    <row r="517" s="13" customFormat="1">
      <c r="A517" s="13"/>
      <c r="B517" s="191"/>
      <c r="C517" s="13"/>
      <c r="D517" s="185" t="s">
        <v>138</v>
      </c>
      <c r="E517" s="192" t="s">
        <v>1</v>
      </c>
      <c r="F517" s="193" t="s">
        <v>526</v>
      </c>
      <c r="G517" s="13"/>
      <c r="H517" s="194">
        <v>3</v>
      </c>
      <c r="I517" s="195"/>
      <c r="J517" s="13"/>
      <c r="K517" s="13"/>
      <c r="L517" s="191"/>
      <c r="M517" s="196"/>
      <c r="N517" s="197"/>
      <c r="O517" s="197"/>
      <c r="P517" s="197"/>
      <c r="Q517" s="197"/>
      <c r="R517" s="197"/>
      <c r="S517" s="197"/>
      <c r="T517" s="19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2" t="s">
        <v>138</v>
      </c>
      <c r="AU517" s="192" t="s">
        <v>85</v>
      </c>
      <c r="AV517" s="13" t="s">
        <v>85</v>
      </c>
      <c r="AW517" s="13" t="s">
        <v>31</v>
      </c>
      <c r="AX517" s="13" t="s">
        <v>75</v>
      </c>
      <c r="AY517" s="192" t="s">
        <v>126</v>
      </c>
    </row>
    <row r="518" s="13" customFormat="1">
      <c r="A518" s="13"/>
      <c r="B518" s="191"/>
      <c r="C518" s="13"/>
      <c r="D518" s="185" t="s">
        <v>138</v>
      </c>
      <c r="E518" s="192" t="s">
        <v>1</v>
      </c>
      <c r="F518" s="193" t="s">
        <v>527</v>
      </c>
      <c r="G518" s="13"/>
      <c r="H518" s="194">
        <v>3</v>
      </c>
      <c r="I518" s="195"/>
      <c r="J518" s="13"/>
      <c r="K518" s="13"/>
      <c r="L518" s="191"/>
      <c r="M518" s="196"/>
      <c r="N518" s="197"/>
      <c r="O518" s="197"/>
      <c r="P518" s="197"/>
      <c r="Q518" s="197"/>
      <c r="R518" s="197"/>
      <c r="S518" s="197"/>
      <c r="T518" s="19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2" t="s">
        <v>138</v>
      </c>
      <c r="AU518" s="192" t="s">
        <v>85</v>
      </c>
      <c r="AV518" s="13" t="s">
        <v>85</v>
      </c>
      <c r="AW518" s="13" t="s">
        <v>31</v>
      </c>
      <c r="AX518" s="13" t="s">
        <v>75</v>
      </c>
      <c r="AY518" s="192" t="s">
        <v>126</v>
      </c>
    </row>
    <row r="519" s="13" customFormat="1">
      <c r="A519" s="13"/>
      <c r="B519" s="191"/>
      <c r="C519" s="13"/>
      <c r="D519" s="185" t="s">
        <v>138</v>
      </c>
      <c r="E519" s="192" t="s">
        <v>1</v>
      </c>
      <c r="F519" s="193" t="s">
        <v>543</v>
      </c>
      <c r="G519" s="13"/>
      <c r="H519" s="194">
        <v>2</v>
      </c>
      <c r="I519" s="195"/>
      <c r="J519" s="13"/>
      <c r="K519" s="13"/>
      <c r="L519" s="191"/>
      <c r="M519" s="196"/>
      <c r="N519" s="197"/>
      <c r="O519" s="197"/>
      <c r="P519" s="197"/>
      <c r="Q519" s="197"/>
      <c r="R519" s="197"/>
      <c r="S519" s="197"/>
      <c r="T519" s="19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2" t="s">
        <v>138</v>
      </c>
      <c r="AU519" s="192" t="s">
        <v>85</v>
      </c>
      <c r="AV519" s="13" t="s">
        <v>85</v>
      </c>
      <c r="AW519" s="13" t="s">
        <v>31</v>
      </c>
      <c r="AX519" s="13" t="s">
        <v>75</v>
      </c>
      <c r="AY519" s="192" t="s">
        <v>126</v>
      </c>
    </row>
    <row r="520" s="13" customFormat="1">
      <c r="A520" s="13"/>
      <c r="B520" s="191"/>
      <c r="C520" s="13"/>
      <c r="D520" s="185" t="s">
        <v>138</v>
      </c>
      <c r="E520" s="192" t="s">
        <v>1</v>
      </c>
      <c r="F520" s="193" t="s">
        <v>529</v>
      </c>
      <c r="G520" s="13"/>
      <c r="H520" s="194">
        <v>2</v>
      </c>
      <c r="I520" s="195"/>
      <c r="J520" s="13"/>
      <c r="K520" s="13"/>
      <c r="L520" s="191"/>
      <c r="M520" s="196"/>
      <c r="N520" s="197"/>
      <c r="O520" s="197"/>
      <c r="P520" s="197"/>
      <c r="Q520" s="197"/>
      <c r="R520" s="197"/>
      <c r="S520" s="197"/>
      <c r="T520" s="19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2" t="s">
        <v>138</v>
      </c>
      <c r="AU520" s="192" t="s">
        <v>85</v>
      </c>
      <c r="AV520" s="13" t="s">
        <v>85</v>
      </c>
      <c r="AW520" s="13" t="s">
        <v>31</v>
      </c>
      <c r="AX520" s="13" t="s">
        <v>75</v>
      </c>
      <c r="AY520" s="192" t="s">
        <v>126</v>
      </c>
    </row>
    <row r="521" s="13" customFormat="1">
      <c r="A521" s="13"/>
      <c r="B521" s="191"/>
      <c r="C521" s="13"/>
      <c r="D521" s="185" t="s">
        <v>138</v>
      </c>
      <c r="E521" s="192" t="s">
        <v>1</v>
      </c>
      <c r="F521" s="193" t="s">
        <v>530</v>
      </c>
      <c r="G521" s="13"/>
      <c r="H521" s="194">
        <v>7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138</v>
      </c>
      <c r="AU521" s="192" t="s">
        <v>85</v>
      </c>
      <c r="AV521" s="13" t="s">
        <v>85</v>
      </c>
      <c r="AW521" s="13" t="s">
        <v>31</v>
      </c>
      <c r="AX521" s="13" t="s">
        <v>75</v>
      </c>
      <c r="AY521" s="192" t="s">
        <v>126</v>
      </c>
    </row>
    <row r="522" s="13" customFormat="1">
      <c r="A522" s="13"/>
      <c r="B522" s="191"/>
      <c r="C522" s="13"/>
      <c r="D522" s="185" t="s">
        <v>138</v>
      </c>
      <c r="E522" s="192" t="s">
        <v>1</v>
      </c>
      <c r="F522" s="193" t="s">
        <v>544</v>
      </c>
      <c r="G522" s="13"/>
      <c r="H522" s="194">
        <v>1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2" t="s">
        <v>138</v>
      </c>
      <c r="AU522" s="192" t="s">
        <v>85</v>
      </c>
      <c r="AV522" s="13" t="s">
        <v>85</v>
      </c>
      <c r="AW522" s="13" t="s">
        <v>31</v>
      </c>
      <c r="AX522" s="13" t="s">
        <v>75</v>
      </c>
      <c r="AY522" s="192" t="s">
        <v>126</v>
      </c>
    </row>
    <row r="523" s="13" customFormat="1">
      <c r="A523" s="13"/>
      <c r="B523" s="191"/>
      <c r="C523" s="13"/>
      <c r="D523" s="185" t="s">
        <v>138</v>
      </c>
      <c r="E523" s="192" t="s">
        <v>1</v>
      </c>
      <c r="F523" s="193" t="s">
        <v>532</v>
      </c>
      <c r="G523" s="13"/>
      <c r="H523" s="194">
        <v>2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138</v>
      </c>
      <c r="AU523" s="192" t="s">
        <v>85</v>
      </c>
      <c r="AV523" s="13" t="s">
        <v>85</v>
      </c>
      <c r="AW523" s="13" t="s">
        <v>31</v>
      </c>
      <c r="AX523" s="13" t="s">
        <v>75</v>
      </c>
      <c r="AY523" s="192" t="s">
        <v>126</v>
      </c>
    </row>
    <row r="524" s="13" customFormat="1">
      <c r="A524" s="13"/>
      <c r="B524" s="191"/>
      <c r="C524" s="13"/>
      <c r="D524" s="185" t="s">
        <v>138</v>
      </c>
      <c r="E524" s="192" t="s">
        <v>1</v>
      </c>
      <c r="F524" s="193" t="s">
        <v>533</v>
      </c>
      <c r="G524" s="13"/>
      <c r="H524" s="194">
        <v>2</v>
      </c>
      <c r="I524" s="195"/>
      <c r="J524" s="13"/>
      <c r="K524" s="13"/>
      <c r="L524" s="191"/>
      <c r="M524" s="196"/>
      <c r="N524" s="197"/>
      <c r="O524" s="197"/>
      <c r="P524" s="197"/>
      <c r="Q524" s="197"/>
      <c r="R524" s="197"/>
      <c r="S524" s="197"/>
      <c r="T524" s="19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2" t="s">
        <v>138</v>
      </c>
      <c r="AU524" s="192" t="s">
        <v>85</v>
      </c>
      <c r="AV524" s="13" t="s">
        <v>85</v>
      </c>
      <c r="AW524" s="13" t="s">
        <v>31</v>
      </c>
      <c r="AX524" s="13" t="s">
        <v>75</v>
      </c>
      <c r="AY524" s="192" t="s">
        <v>126</v>
      </c>
    </row>
    <row r="525" s="13" customFormat="1">
      <c r="A525" s="13"/>
      <c r="B525" s="191"/>
      <c r="C525" s="13"/>
      <c r="D525" s="185" t="s">
        <v>138</v>
      </c>
      <c r="E525" s="192" t="s">
        <v>1</v>
      </c>
      <c r="F525" s="193" t="s">
        <v>534</v>
      </c>
      <c r="G525" s="13"/>
      <c r="H525" s="194">
        <v>2</v>
      </c>
      <c r="I525" s="195"/>
      <c r="J525" s="13"/>
      <c r="K525" s="13"/>
      <c r="L525" s="191"/>
      <c r="M525" s="196"/>
      <c r="N525" s="197"/>
      <c r="O525" s="197"/>
      <c r="P525" s="197"/>
      <c r="Q525" s="197"/>
      <c r="R525" s="197"/>
      <c r="S525" s="197"/>
      <c r="T525" s="19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2" t="s">
        <v>138</v>
      </c>
      <c r="AU525" s="192" t="s">
        <v>85</v>
      </c>
      <c r="AV525" s="13" t="s">
        <v>85</v>
      </c>
      <c r="AW525" s="13" t="s">
        <v>31</v>
      </c>
      <c r="AX525" s="13" t="s">
        <v>75</v>
      </c>
      <c r="AY525" s="192" t="s">
        <v>126</v>
      </c>
    </row>
    <row r="526" s="13" customFormat="1">
      <c r="A526" s="13"/>
      <c r="B526" s="191"/>
      <c r="C526" s="13"/>
      <c r="D526" s="185" t="s">
        <v>138</v>
      </c>
      <c r="E526" s="192" t="s">
        <v>1</v>
      </c>
      <c r="F526" s="193" t="s">
        <v>535</v>
      </c>
      <c r="G526" s="13"/>
      <c r="H526" s="194">
        <v>2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138</v>
      </c>
      <c r="AU526" s="192" t="s">
        <v>85</v>
      </c>
      <c r="AV526" s="13" t="s">
        <v>85</v>
      </c>
      <c r="AW526" s="13" t="s">
        <v>31</v>
      </c>
      <c r="AX526" s="13" t="s">
        <v>75</v>
      </c>
      <c r="AY526" s="192" t="s">
        <v>126</v>
      </c>
    </row>
    <row r="527" s="13" customFormat="1">
      <c r="A527" s="13"/>
      <c r="B527" s="191"/>
      <c r="C527" s="13"/>
      <c r="D527" s="185" t="s">
        <v>138</v>
      </c>
      <c r="E527" s="192" t="s">
        <v>1</v>
      </c>
      <c r="F527" s="193" t="s">
        <v>536</v>
      </c>
      <c r="G527" s="13"/>
      <c r="H527" s="194">
        <v>2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2" t="s">
        <v>138</v>
      </c>
      <c r="AU527" s="192" t="s">
        <v>85</v>
      </c>
      <c r="AV527" s="13" t="s">
        <v>85</v>
      </c>
      <c r="AW527" s="13" t="s">
        <v>31</v>
      </c>
      <c r="AX527" s="13" t="s">
        <v>75</v>
      </c>
      <c r="AY527" s="192" t="s">
        <v>126</v>
      </c>
    </row>
    <row r="528" s="13" customFormat="1">
      <c r="A528" s="13"/>
      <c r="B528" s="191"/>
      <c r="C528" s="13"/>
      <c r="D528" s="185" t="s">
        <v>138</v>
      </c>
      <c r="E528" s="192" t="s">
        <v>1</v>
      </c>
      <c r="F528" s="193" t="s">
        <v>545</v>
      </c>
      <c r="G528" s="13"/>
      <c r="H528" s="194">
        <v>1</v>
      </c>
      <c r="I528" s="195"/>
      <c r="J528" s="13"/>
      <c r="K528" s="13"/>
      <c r="L528" s="191"/>
      <c r="M528" s="196"/>
      <c r="N528" s="197"/>
      <c r="O528" s="197"/>
      <c r="P528" s="197"/>
      <c r="Q528" s="197"/>
      <c r="R528" s="197"/>
      <c r="S528" s="197"/>
      <c r="T528" s="19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2" t="s">
        <v>138</v>
      </c>
      <c r="AU528" s="192" t="s">
        <v>85</v>
      </c>
      <c r="AV528" s="13" t="s">
        <v>85</v>
      </c>
      <c r="AW528" s="13" t="s">
        <v>31</v>
      </c>
      <c r="AX528" s="13" t="s">
        <v>75</v>
      </c>
      <c r="AY528" s="192" t="s">
        <v>126</v>
      </c>
    </row>
    <row r="529" s="2" customFormat="1" ht="16.5" customHeight="1">
      <c r="A529" s="36"/>
      <c r="B529" s="170"/>
      <c r="C529" s="171" t="s">
        <v>546</v>
      </c>
      <c r="D529" s="171" t="s">
        <v>128</v>
      </c>
      <c r="E529" s="172" t="s">
        <v>547</v>
      </c>
      <c r="F529" s="173" t="s">
        <v>548</v>
      </c>
      <c r="G529" s="174" t="s">
        <v>131</v>
      </c>
      <c r="H529" s="175">
        <v>1</v>
      </c>
      <c r="I529" s="176"/>
      <c r="J529" s="177">
        <f>ROUND(I529*H529,2)</f>
        <v>0</v>
      </c>
      <c r="K529" s="178"/>
      <c r="L529" s="37"/>
      <c r="M529" s="179" t="s">
        <v>1</v>
      </c>
      <c r="N529" s="180" t="s">
        <v>40</v>
      </c>
      <c r="O529" s="75"/>
      <c r="P529" s="181">
        <f>O529*H529</f>
        <v>0</v>
      </c>
      <c r="Q529" s="181">
        <v>0</v>
      </c>
      <c r="R529" s="181">
        <f>Q529*H529</f>
        <v>0</v>
      </c>
      <c r="S529" s="181">
        <v>0</v>
      </c>
      <c r="T529" s="182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3" t="s">
        <v>132</v>
      </c>
      <c r="AT529" s="183" t="s">
        <v>128</v>
      </c>
      <c r="AU529" s="183" t="s">
        <v>85</v>
      </c>
      <c r="AY529" s="17" t="s">
        <v>126</v>
      </c>
      <c r="BE529" s="184">
        <f>IF(N529="základní",J529,0)</f>
        <v>0</v>
      </c>
      <c r="BF529" s="184">
        <f>IF(N529="snížená",J529,0)</f>
        <v>0</v>
      </c>
      <c r="BG529" s="184">
        <f>IF(N529="zákl. přenesená",J529,0)</f>
        <v>0</v>
      </c>
      <c r="BH529" s="184">
        <f>IF(N529="sníž. přenesená",J529,0)</f>
        <v>0</v>
      </c>
      <c r="BI529" s="184">
        <f>IF(N529="nulová",J529,0)</f>
        <v>0</v>
      </c>
      <c r="BJ529" s="17" t="s">
        <v>83</v>
      </c>
      <c r="BK529" s="184">
        <f>ROUND(I529*H529,2)</f>
        <v>0</v>
      </c>
      <c r="BL529" s="17" t="s">
        <v>132</v>
      </c>
      <c r="BM529" s="183" t="s">
        <v>549</v>
      </c>
    </row>
    <row r="530" s="2" customFormat="1">
      <c r="A530" s="36"/>
      <c r="B530" s="37"/>
      <c r="C530" s="36"/>
      <c r="D530" s="185" t="s">
        <v>134</v>
      </c>
      <c r="E530" s="36"/>
      <c r="F530" s="186" t="s">
        <v>548</v>
      </c>
      <c r="G530" s="36"/>
      <c r="H530" s="36"/>
      <c r="I530" s="187"/>
      <c r="J530" s="36"/>
      <c r="K530" s="36"/>
      <c r="L530" s="37"/>
      <c r="M530" s="188"/>
      <c r="N530" s="189"/>
      <c r="O530" s="75"/>
      <c r="P530" s="75"/>
      <c r="Q530" s="75"/>
      <c r="R530" s="75"/>
      <c r="S530" s="75"/>
      <c r="T530" s="7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7" t="s">
        <v>134</v>
      </c>
      <c r="AU530" s="17" t="s">
        <v>85</v>
      </c>
    </row>
    <row r="531" s="2" customFormat="1">
      <c r="A531" s="36"/>
      <c r="B531" s="37"/>
      <c r="C531" s="36"/>
      <c r="D531" s="185" t="s">
        <v>136</v>
      </c>
      <c r="E531" s="36"/>
      <c r="F531" s="190" t="s">
        <v>519</v>
      </c>
      <c r="G531" s="36"/>
      <c r="H531" s="36"/>
      <c r="I531" s="187"/>
      <c r="J531" s="36"/>
      <c r="K531" s="36"/>
      <c r="L531" s="37"/>
      <c r="M531" s="188"/>
      <c r="N531" s="189"/>
      <c r="O531" s="75"/>
      <c r="P531" s="75"/>
      <c r="Q531" s="75"/>
      <c r="R531" s="75"/>
      <c r="S531" s="75"/>
      <c r="T531" s="7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7" t="s">
        <v>136</v>
      </c>
      <c r="AU531" s="17" t="s">
        <v>85</v>
      </c>
    </row>
    <row r="532" s="13" customFormat="1">
      <c r="A532" s="13"/>
      <c r="B532" s="191"/>
      <c r="C532" s="13"/>
      <c r="D532" s="185" t="s">
        <v>138</v>
      </c>
      <c r="E532" s="192" t="s">
        <v>1</v>
      </c>
      <c r="F532" s="193" t="s">
        <v>550</v>
      </c>
      <c r="G532" s="13"/>
      <c r="H532" s="194">
        <v>1</v>
      </c>
      <c r="I532" s="195"/>
      <c r="J532" s="13"/>
      <c r="K532" s="13"/>
      <c r="L532" s="191"/>
      <c r="M532" s="196"/>
      <c r="N532" s="197"/>
      <c r="O532" s="197"/>
      <c r="P532" s="197"/>
      <c r="Q532" s="197"/>
      <c r="R532" s="197"/>
      <c r="S532" s="197"/>
      <c r="T532" s="19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2" t="s">
        <v>138</v>
      </c>
      <c r="AU532" s="192" t="s">
        <v>85</v>
      </c>
      <c r="AV532" s="13" t="s">
        <v>85</v>
      </c>
      <c r="AW532" s="13" t="s">
        <v>31</v>
      </c>
      <c r="AX532" s="13" t="s">
        <v>83</v>
      </c>
      <c r="AY532" s="192" t="s">
        <v>126</v>
      </c>
    </row>
    <row r="533" s="2" customFormat="1" ht="21.75" customHeight="1">
      <c r="A533" s="36"/>
      <c r="B533" s="170"/>
      <c r="C533" s="171" t="s">
        <v>551</v>
      </c>
      <c r="D533" s="171" t="s">
        <v>128</v>
      </c>
      <c r="E533" s="172" t="s">
        <v>552</v>
      </c>
      <c r="F533" s="173" t="s">
        <v>553</v>
      </c>
      <c r="G533" s="174" t="s">
        <v>131</v>
      </c>
      <c r="H533" s="175">
        <v>48</v>
      </c>
      <c r="I533" s="176"/>
      <c r="J533" s="177">
        <f>ROUND(I533*H533,2)</f>
        <v>0</v>
      </c>
      <c r="K533" s="178"/>
      <c r="L533" s="37"/>
      <c r="M533" s="179" t="s">
        <v>1</v>
      </c>
      <c r="N533" s="180" t="s">
        <v>40</v>
      </c>
      <c r="O533" s="75"/>
      <c r="P533" s="181">
        <f>O533*H533</f>
        <v>0</v>
      </c>
      <c r="Q533" s="181">
        <v>0</v>
      </c>
      <c r="R533" s="181">
        <f>Q533*H533</f>
        <v>0</v>
      </c>
      <c r="S533" s="181">
        <v>0</v>
      </c>
      <c r="T533" s="182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3" t="s">
        <v>132</v>
      </c>
      <c r="AT533" s="183" t="s">
        <v>128</v>
      </c>
      <c r="AU533" s="183" t="s">
        <v>85</v>
      </c>
      <c r="AY533" s="17" t="s">
        <v>126</v>
      </c>
      <c r="BE533" s="184">
        <f>IF(N533="základní",J533,0)</f>
        <v>0</v>
      </c>
      <c r="BF533" s="184">
        <f>IF(N533="snížená",J533,0)</f>
        <v>0</v>
      </c>
      <c r="BG533" s="184">
        <f>IF(N533="zákl. přenesená",J533,0)</f>
        <v>0</v>
      </c>
      <c r="BH533" s="184">
        <f>IF(N533="sníž. přenesená",J533,0)</f>
        <v>0</v>
      </c>
      <c r="BI533" s="184">
        <f>IF(N533="nulová",J533,0)</f>
        <v>0</v>
      </c>
      <c r="BJ533" s="17" t="s">
        <v>83</v>
      </c>
      <c r="BK533" s="184">
        <f>ROUND(I533*H533,2)</f>
        <v>0</v>
      </c>
      <c r="BL533" s="17" t="s">
        <v>132</v>
      </c>
      <c r="BM533" s="183" t="s">
        <v>554</v>
      </c>
    </row>
    <row r="534" s="2" customFormat="1">
      <c r="A534" s="36"/>
      <c r="B534" s="37"/>
      <c r="C534" s="36"/>
      <c r="D534" s="185" t="s">
        <v>134</v>
      </c>
      <c r="E534" s="36"/>
      <c r="F534" s="186" t="s">
        <v>553</v>
      </c>
      <c r="G534" s="36"/>
      <c r="H534" s="36"/>
      <c r="I534" s="187"/>
      <c r="J534" s="36"/>
      <c r="K534" s="36"/>
      <c r="L534" s="37"/>
      <c r="M534" s="188"/>
      <c r="N534" s="189"/>
      <c r="O534" s="75"/>
      <c r="P534" s="75"/>
      <c r="Q534" s="75"/>
      <c r="R534" s="75"/>
      <c r="S534" s="75"/>
      <c r="T534" s="7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7" t="s">
        <v>134</v>
      </c>
      <c r="AU534" s="17" t="s">
        <v>85</v>
      </c>
    </row>
    <row r="535" s="2" customFormat="1">
      <c r="A535" s="36"/>
      <c r="B535" s="37"/>
      <c r="C535" s="36"/>
      <c r="D535" s="185" t="s">
        <v>136</v>
      </c>
      <c r="E535" s="36"/>
      <c r="F535" s="190" t="s">
        <v>519</v>
      </c>
      <c r="G535" s="36"/>
      <c r="H535" s="36"/>
      <c r="I535" s="187"/>
      <c r="J535" s="36"/>
      <c r="K535" s="36"/>
      <c r="L535" s="37"/>
      <c r="M535" s="188"/>
      <c r="N535" s="189"/>
      <c r="O535" s="75"/>
      <c r="P535" s="75"/>
      <c r="Q535" s="75"/>
      <c r="R535" s="75"/>
      <c r="S535" s="75"/>
      <c r="T535" s="7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7" t="s">
        <v>136</v>
      </c>
      <c r="AU535" s="17" t="s">
        <v>85</v>
      </c>
    </row>
    <row r="536" s="14" customFormat="1">
      <c r="A536" s="14"/>
      <c r="B536" s="199"/>
      <c r="C536" s="14"/>
      <c r="D536" s="185" t="s">
        <v>138</v>
      </c>
      <c r="E536" s="200" t="s">
        <v>1</v>
      </c>
      <c r="F536" s="201" t="s">
        <v>555</v>
      </c>
      <c r="G536" s="14"/>
      <c r="H536" s="200" t="s">
        <v>1</v>
      </c>
      <c r="I536" s="202"/>
      <c r="J536" s="14"/>
      <c r="K536" s="14"/>
      <c r="L536" s="199"/>
      <c r="M536" s="203"/>
      <c r="N536" s="204"/>
      <c r="O536" s="204"/>
      <c r="P536" s="204"/>
      <c r="Q536" s="204"/>
      <c r="R536" s="204"/>
      <c r="S536" s="204"/>
      <c r="T536" s="20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0" t="s">
        <v>138</v>
      </c>
      <c r="AU536" s="200" t="s">
        <v>85</v>
      </c>
      <c r="AV536" s="14" t="s">
        <v>83</v>
      </c>
      <c r="AW536" s="14" t="s">
        <v>31</v>
      </c>
      <c r="AX536" s="14" t="s">
        <v>75</v>
      </c>
      <c r="AY536" s="200" t="s">
        <v>126</v>
      </c>
    </row>
    <row r="537" s="13" customFormat="1">
      <c r="A537" s="13"/>
      <c r="B537" s="191"/>
      <c r="C537" s="13"/>
      <c r="D537" s="185" t="s">
        <v>138</v>
      </c>
      <c r="E537" s="192" t="s">
        <v>1</v>
      </c>
      <c r="F537" s="193" t="s">
        <v>521</v>
      </c>
      <c r="G537" s="13"/>
      <c r="H537" s="194">
        <v>1</v>
      </c>
      <c r="I537" s="195"/>
      <c r="J537" s="13"/>
      <c r="K537" s="13"/>
      <c r="L537" s="191"/>
      <c r="M537" s="196"/>
      <c r="N537" s="197"/>
      <c r="O537" s="197"/>
      <c r="P537" s="197"/>
      <c r="Q537" s="197"/>
      <c r="R537" s="197"/>
      <c r="S537" s="197"/>
      <c r="T537" s="19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2" t="s">
        <v>138</v>
      </c>
      <c r="AU537" s="192" t="s">
        <v>85</v>
      </c>
      <c r="AV537" s="13" t="s">
        <v>85</v>
      </c>
      <c r="AW537" s="13" t="s">
        <v>31</v>
      </c>
      <c r="AX537" s="13" t="s">
        <v>75</v>
      </c>
      <c r="AY537" s="192" t="s">
        <v>126</v>
      </c>
    </row>
    <row r="538" s="13" customFormat="1">
      <c r="A538" s="13"/>
      <c r="B538" s="191"/>
      <c r="C538" s="13"/>
      <c r="D538" s="185" t="s">
        <v>138</v>
      </c>
      <c r="E538" s="192" t="s">
        <v>1</v>
      </c>
      <c r="F538" s="193" t="s">
        <v>522</v>
      </c>
      <c r="G538" s="13"/>
      <c r="H538" s="194">
        <v>7</v>
      </c>
      <c r="I538" s="195"/>
      <c r="J538" s="13"/>
      <c r="K538" s="13"/>
      <c r="L538" s="191"/>
      <c r="M538" s="196"/>
      <c r="N538" s="197"/>
      <c r="O538" s="197"/>
      <c r="P538" s="197"/>
      <c r="Q538" s="197"/>
      <c r="R538" s="197"/>
      <c r="S538" s="197"/>
      <c r="T538" s="19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2" t="s">
        <v>138</v>
      </c>
      <c r="AU538" s="192" t="s">
        <v>85</v>
      </c>
      <c r="AV538" s="13" t="s">
        <v>85</v>
      </c>
      <c r="AW538" s="13" t="s">
        <v>31</v>
      </c>
      <c r="AX538" s="13" t="s">
        <v>75</v>
      </c>
      <c r="AY538" s="192" t="s">
        <v>126</v>
      </c>
    </row>
    <row r="539" s="13" customFormat="1">
      <c r="A539" s="13"/>
      <c r="B539" s="191"/>
      <c r="C539" s="13"/>
      <c r="D539" s="185" t="s">
        <v>138</v>
      </c>
      <c r="E539" s="192" t="s">
        <v>1</v>
      </c>
      <c r="F539" s="193" t="s">
        <v>523</v>
      </c>
      <c r="G539" s="13"/>
      <c r="H539" s="194">
        <v>7</v>
      </c>
      <c r="I539" s="195"/>
      <c r="J539" s="13"/>
      <c r="K539" s="13"/>
      <c r="L539" s="191"/>
      <c r="M539" s="196"/>
      <c r="N539" s="197"/>
      <c r="O539" s="197"/>
      <c r="P539" s="197"/>
      <c r="Q539" s="197"/>
      <c r="R539" s="197"/>
      <c r="S539" s="197"/>
      <c r="T539" s="19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2" t="s">
        <v>138</v>
      </c>
      <c r="AU539" s="192" t="s">
        <v>85</v>
      </c>
      <c r="AV539" s="13" t="s">
        <v>85</v>
      </c>
      <c r="AW539" s="13" t="s">
        <v>31</v>
      </c>
      <c r="AX539" s="13" t="s">
        <v>75</v>
      </c>
      <c r="AY539" s="192" t="s">
        <v>126</v>
      </c>
    </row>
    <row r="540" s="13" customFormat="1">
      <c r="A540" s="13"/>
      <c r="B540" s="191"/>
      <c r="C540" s="13"/>
      <c r="D540" s="185" t="s">
        <v>138</v>
      </c>
      <c r="E540" s="192" t="s">
        <v>1</v>
      </c>
      <c r="F540" s="193" t="s">
        <v>524</v>
      </c>
      <c r="G540" s="13"/>
      <c r="H540" s="194">
        <v>1</v>
      </c>
      <c r="I540" s="195"/>
      <c r="J540" s="13"/>
      <c r="K540" s="13"/>
      <c r="L540" s="191"/>
      <c r="M540" s="196"/>
      <c r="N540" s="197"/>
      <c r="O540" s="197"/>
      <c r="P540" s="197"/>
      <c r="Q540" s="197"/>
      <c r="R540" s="197"/>
      <c r="S540" s="197"/>
      <c r="T540" s="19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2" t="s">
        <v>138</v>
      </c>
      <c r="AU540" s="192" t="s">
        <v>85</v>
      </c>
      <c r="AV540" s="13" t="s">
        <v>85</v>
      </c>
      <c r="AW540" s="13" t="s">
        <v>31</v>
      </c>
      <c r="AX540" s="13" t="s">
        <v>75</v>
      </c>
      <c r="AY540" s="192" t="s">
        <v>126</v>
      </c>
    </row>
    <row r="541" s="13" customFormat="1">
      <c r="A541" s="13"/>
      <c r="B541" s="191"/>
      <c r="C541" s="13"/>
      <c r="D541" s="185" t="s">
        <v>138</v>
      </c>
      <c r="E541" s="192" t="s">
        <v>1</v>
      </c>
      <c r="F541" s="193" t="s">
        <v>525</v>
      </c>
      <c r="G541" s="13"/>
      <c r="H541" s="194">
        <v>2</v>
      </c>
      <c r="I541" s="195"/>
      <c r="J541" s="13"/>
      <c r="K541" s="13"/>
      <c r="L541" s="191"/>
      <c r="M541" s="196"/>
      <c r="N541" s="197"/>
      <c r="O541" s="197"/>
      <c r="P541" s="197"/>
      <c r="Q541" s="197"/>
      <c r="R541" s="197"/>
      <c r="S541" s="197"/>
      <c r="T541" s="19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2" t="s">
        <v>138</v>
      </c>
      <c r="AU541" s="192" t="s">
        <v>85</v>
      </c>
      <c r="AV541" s="13" t="s">
        <v>85</v>
      </c>
      <c r="AW541" s="13" t="s">
        <v>31</v>
      </c>
      <c r="AX541" s="13" t="s">
        <v>75</v>
      </c>
      <c r="AY541" s="192" t="s">
        <v>126</v>
      </c>
    </row>
    <row r="542" s="13" customFormat="1">
      <c r="A542" s="13"/>
      <c r="B542" s="191"/>
      <c r="C542" s="13"/>
      <c r="D542" s="185" t="s">
        <v>138</v>
      </c>
      <c r="E542" s="192" t="s">
        <v>1</v>
      </c>
      <c r="F542" s="193" t="s">
        <v>526</v>
      </c>
      <c r="G542" s="13"/>
      <c r="H542" s="194">
        <v>3</v>
      </c>
      <c r="I542" s="195"/>
      <c r="J542" s="13"/>
      <c r="K542" s="13"/>
      <c r="L542" s="191"/>
      <c r="M542" s="196"/>
      <c r="N542" s="197"/>
      <c r="O542" s="197"/>
      <c r="P542" s="197"/>
      <c r="Q542" s="197"/>
      <c r="R542" s="197"/>
      <c r="S542" s="197"/>
      <c r="T542" s="19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2" t="s">
        <v>138</v>
      </c>
      <c r="AU542" s="192" t="s">
        <v>85</v>
      </c>
      <c r="AV542" s="13" t="s">
        <v>85</v>
      </c>
      <c r="AW542" s="13" t="s">
        <v>31</v>
      </c>
      <c r="AX542" s="13" t="s">
        <v>75</v>
      </c>
      <c r="AY542" s="192" t="s">
        <v>126</v>
      </c>
    </row>
    <row r="543" s="13" customFormat="1">
      <c r="A543" s="13"/>
      <c r="B543" s="191"/>
      <c r="C543" s="13"/>
      <c r="D543" s="185" t="s">
        <v>138</v>
      </c>
      <c r="E543" s="192" t="s">
        <v>1</v>
      </c>
      <c r="F543" s="193" t="s">
        <v>527</v>
      </c>
      <c r="G543" s="13"/>
      <c r="H543" s="194">
        <v>3</v>
      </c>
      <c r="I543" s="195"/>
      <c r="J543" s="13"/>
      <c r="K543" s="13"/>
      <c r="L543" s="191"/>
      <c r="M543" s="196"/>
      <c r="N543" s="197"/>
      <c r="O543" s="197"/>
      <c r="P543" s="197"/>
      <c r="Q543" s="197"/>
      <c r="R543" s="197"/>
      <c r="S543" s="197"/>
      <c r="T543" s="19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2" t="s">
        <v>138</v>
      </c>
      <c r="AU543" s="192" t="s">
        <v>85</v>
      </c>
      <c r="AV543" s="13" t="s">
        <v>85</v>
      </c>
      <c r="AW543" s="13" t="s">
        <v>31</v>
      </c>
      <c r="AX543" s="13" t="s">
        <v>75</v>
      </c>
      <c r="AY543" s="192" t="s">
        <v>126</v>
      </c>
    </row>
    <row r="544" s="13" customFormat="1">
      <c r="A544" s="13"/>
      <c r="B544" s="191"/>
      <c r="C544" s="13"/>
      <c r="D544" s="185" t="s">
        <v>138</v>
      </c>
      <c r="E544" s="192" t="s">
        <v>1</v>
      </c>
      <c r="F544" s="193" t="s">
        <v>528</v>
      </c>
      <c r="G544" s="13"/>
      <c r="H544" s="194">
        <v>3</v>
      </c>
      <c r="I544" s="195"/>
      <c r="J544" s="13"/>
      <c r="K544" s="13"/>
      <c r="L544" s="191"/>
      <c r="M544" s="196"/>
      <c r="N544" s="197"/>
      <c r="O544" s="197"/>
      <c r="P544" s="197"/>
      <c r="Q544" s="197"/>
      <c r="R544" s="197"/>
      <c r="S544" s="197"/>
      <c r="T544" s="19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2" t="s">
        <v>138</v>
      </c>
      <c r="AU544" s="192" t="s">
        <v>85</v>
      </c>
      <c r="AV544" s="13" t="s">
        <v>85</v>
      </c>
      <c r="AW544" s="13" t="s">
        <v>31</v>
      </c>
      <c r="AX544" s="13" t="s">
        <v>75</v>
      </c>
      <c r="AY544" s="192" t="s">
        <v>126</v>
      </c>
    </row>
    <row r="545" s="13" customFormat="1">
      <c r="A545" s="13"/>
      <c r="B545" s="191"/>
      <c r="C545" s="13"/>
      <c r="D545" s="185" t="s">
        <v>138</v>
      </c>
      <c r="E545" s="192" t="s">
        <v>1</v>
      </c>
      <c r="F545" s="193" t="s">
        <v>529</v>
      </c>
      <c r="G545" s="13"/>
      <c r="H545" s="194">
        <v>2</v>
      </c>
      <c r="I545" s="195"/>
      <c r="J545" s="13"/>
      <c r="K545" s="13"/>
      <c r="L545" s="191"/>
      <c r="M545" s="196"/>
      <c r="N545" s="197"/>
      <c r="O545" s="197"/>
      <c r="P545" s="197"/>
      <c r="Q545" s="197"/>
      <c r="R545" s="197"/>
      <c r="S545" s="197"/>
      <c r="T545" s="19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2" t="s">
        <v>138</v>
      </c>
      <c r="AU545" s="192" t="s">
        <v>85</v>
      </c>
      <c r="AV545" s="13" t="s">
        <v>85</v>
      </c>
      <c r="AW545" s="13" t="s">
        <v>31</v>
      </c>
      <c r="AX545" s="13" t="s">
        <v>75</v>
      </c>
      <c r="AY545" s="192" t="s">
        <v>126</v>
      </c>
    </row>
    <row r="546" s="13" customFormat="1">
      <c r="A546" s="13"/>
      <c r="B546" s="191"/>
      <c r="C546" s="13"/>
      <c r="D546" s="185" t="s">
        <v>138</v>
      </c>
      <c r="E546" s="192" t="s">
        <v>1</v>
      </c>
      <c r="F546" s="193" t="s">
        <v>530</v>
      </c>
      <c r="G546" s="13"/>
      <c r="H546" s="194">
        <v>7</v>
      </c>
      <c r="I546" s="195"/>
      <c r="J546" s="13"/>
      <c r="K546" s="13"/>
      <c r="L546" s="191"/>
      <c r="M546" s="196"/>
      <c r="N546" s="197"/>
      <c r="O546" s="197"/>
      <c r="P546" s="197"/>
      <c r="Q546" s="197"/>
      <c r="R546" s="197"/>
      <c r="S546" s="197"/>
      <c r="T546" s="19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2" t="s">
        <v>138</v>
      </c>
      <c r="AU546" s="192" t="s">
        <v>85</v>
      </c>
      <c r="AV546" s="13" t="s">
        <v>85</v>
      </c>
      <c r="AW546" s="13" t="s">
        <v>31</v>
      </c>
      <c r="AX546" s="13" t="s">
        <v>75</v>
      </c>
      <c r="AY546" s="192" t="s">
        <v>126</v>
      </c>
    </row>
    <row r="547" s="13" customFormat="1">
      <c r="A547" s="13"/>
      <c r="B547" s="191"/>
      <c r="C547" s="13"/>
      <c r="D547" s="185" t="s">
        <v>138</v>
      </c>
      <c r="E547" s="192" t="s">
        <v>1</v>
      </c>
      <c r="F547" s="193" t="s">
        <v>531</v>
      </c>
      <c r="G547" s="13"/>
      <c r="H547" s="194">
        <v>2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2" t="s">
        <v>138</v>
      </c>
      <c r="AU547" s="192" t="s">
        <v>85</v>
      </c>
      <c r="AV547" s="13" t="s">
        <v>85</v>
      </c>
      <c r="AW547" s="13" t="s">
        <v>31</v>
      </c>
      <c r="AX547" s="13" t="s">
        <v>75</v>
      </c>
      <c r="AY547" s="192" t="s">
        <v>126</v>
      </c>
    </row>
    <row r="548" s="13" customFormat="1">
      <c r="A548" s="13"/>
      <c r="B548" s="191"/>
      <c r="C548" s="13"/>
      <c r="D548" s="185" t="s">
        <v>138</v>
      </c>
      <c r="E548" s="192" t="s">
        <v>1</v>
      </c>
      <c r="F548" s="193" t="s">
        <v>532</v>
      </c>
      <c r="G548" s="13"/>
      <c r="H548" s="194">
        <v>2</v>
      </c>
      <c r="I548" s="195"/>
      <c r="J548" s="13"/>
      <c r="K548" s="13"/>
      <c r="L548" s="191"/>
      <c r="M548" s="196"/>
      <c r="N548" s="197"/>
      <c r="O548" s="197"/>
      <c r="P548" s="197"/>
      <c r="Q548" s="197"/>
      <c r="R548" s="197"/>
      <c r="S548" s="197"/>
      <c r="T548" s="19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2" t="s">
        <v>138</v>
      </c>
      <c r="AU548" s="192" t="s">
        <v>85</v>
      </c>
      <c r="AV548" s="13" t="s">
        <v>85</v>
      </c>
      <c r="AW548" s="13" t="s">
        <v>31</v>
      </c>
      <c r="AX548" s="13" t="s">
        <v>75</v>
      </c>
      <c r="AY548" s="192" t="s">
        <v>126</v>
      </c>
    </row>
    <row r="549" s="13" customFormat="1">
      <c r="A549" s="13"/>
      <c r="B549" s="191"/>
      <c r="C549" s="13"/>
      <c r="D549" s="185" t="s">
        <v>138</v>
      </c>
      <c r="E549" s="192" t="s">
        <v>1</v>
      </c>
      <c r="F549" s="193" t="s">
        <v>533</v>
      </c>
      <c r="G549" s="13"/>
      <c r="H549" s="194">
        <v>2</v>
      </c>
      <c r="I549" s="195"/>
      <c r="J549" s="13"/>
      <c r="K549" s="13"/>
      <c r="L549" s="191"/>
      <c r="M549" s="196"/>
      <c r="N549" s="197"/>
      <c r="O549" s="197"/>
      <c r="P549" s="197"/>
      <c r="Q549" s="197"/>
      <c r="R549" s="197"/>
      <c r="S549" s="197"/>
      <c r="T549" s="19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2" t="s">
        <v>138</v>
      </c>
      <c r="AU549" s="192" t="s">
        <v>85</v>
      </c>
      <c r="AV549" s="13" t="s">
        <v>85</v>
      </c>
      <c r="AW549" s="13" t="s">
        <v>31</v>
      </c>
      <c r="AX549" s="13" t="s">
        <v>75</v>
      </c>
      <c r="AY549" s="192" t="s">
        <v>126</v>
      </c>
    </row>
    <row r="550" s="13" customFormat="1">
      <c r="A550" s="13"/>
      <c r="B550" s="191"/>
      <c r="C550" s="13"/>
      <c r="D550" s="185" t="s">
        <v>138</v>
      </c>
      <c r="E550" s="192" t="s">
        <v>1</v>
      </c>
      <c r="F550" s="193" t="s">
        <v>534</v>
      </c>
      <c r="G550" s="13"/>
      <c r="H550" s="194">
        <v>2</v>
      </c>
      <c r="I550" s="195"/>
      <c r="J550" s="13"/>
      <c r="K550" s="13"/>
      <c r="L550" s="191"/>
      <c r="M550" s="196"/>
      <c r="N550" s="197"/>
      <c r="O550" s="197"/>
      <c r="P550" s="197"/>
      <c r="Q550" s="197"/>
      <c r="R550" s="197"/>
      <c r="S550" s="197"/>
      <c r="T550" s="19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2" t="s">
        <v>138</v>
      </c>
      <c r="AU550" s="192" t="s">
        <v>85</v>
      </c>
      <c r="AV550" s="13" t="s">
        <v>85</v>
      </c>
      <c r="AW550" s="13" t="s">
        <v>31</v>
      </c>
      <c r="AX550" s="13" t="s">
        <v>75</v>
      </c>
      <c r="AY550" s="192" t="s">
        <v>126</v>
      </c>
    </row>
    <row r="551" s="13" customFormat="1">
      <c r="A551" s="13"/>
      <c r="B551" s="191"/>
      <c r="C551" s="13"/>
      <c r="D551" s="185" t="s">
        <v>138</v>
      </c>
      <c r="E551" s="192" t="s">
        <v>1</v>
      </c>
      <c r="F551" s="193" t="s">
        <v>535</v>
      </c>
      <c r="G551" s="13"/>
      <c r="H551" s="194">
        <v>2</v>
      </c>
      <c r="I551" s="195"/>
      <c r="J551" s="13"/>
      <c r="K551" s="13"/>
      <c r="L551" s="191"/>
      <c r="M551" s="196"/>
      <c r="N551" s="197"/>
      <c r="O551" s="197"/>
      <c r="P551" s="197"/>
      <c r="Q551" s="197"/>
      <c r="R551" s="197"/>
      <c r="S551" s="197"/>
      <c r="T551" s="19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2" t="s">
        <v>138</v>
      </c>
      <c r="AU551" s="192" t="s">
        <v>85</v>
      </c>
      <c r="AV551" s="13" t="s">
        <v>85</v>
      </c>
      <c r="AW551" s="13" t="s">
        <v>31</v>
      </c>
      <c r="AX551" s="13" t="s">
        <v>75</v>
      </c>
      <c r="AY551" s="192" t="s">
        <v>126</v>
      </c>
    </row>
    <row r="552" s="13" customFormat="1">
      <c r="A552" s="13"/>
      <c r="B552" s="191"/>
      <c r="C552" s="13"/>
      <c r="D552" s="185" t="s">
        <v>138</v>
      </c>
      <c r="E552" s="192" t="s">
        <v>1</v>
      </c>
      <c r="F552" s="193" t="s">
        <v>536</v>
      </c>
      <c r="G552" s="13"/>
      <c r="H552" s="194">
        <v>2</v>
      </c>
      <c r="I552" s="195"/>
      <c r="J552" s="13"/>
      <c r="K552" s="13"/>
      <c r="L552" s="191"/>
      <c r="M552" s="196"/>
      <c r="N552" s="197"/>
      <c r="O552" s="197"/>
      <c r="P552" s="197"/>
      <c r="Q552" s="197"/>
      <c r="R552" s="197"/>
      <c r="S552" s="197"/>
      <c r="T552" s="19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2" t="s">
        <v>138</v>
      </c>
      <c r="AU552" s="192" t="s">
        <v>85</v>
      </c>
      <c r="AV552" s="13" t="s">
        <v>85</v>
      </c>
      <c r="AW552" s="13" t="s">
        <v>31</v>
      </c>
      <c r="AX552" s="13" t="s">
        <v>75</v>
      </c>
      <c r="AY552" s="192" t="s">
        <v>126</v>
      </c>
    </row>
    <row r="553" s="2" customFormat="1" ht="21.75" customHeight="1">
      <c r="A553" s="36"/>
      <c r="B553" s="170"/>
      <c r="C553" s="171" t="s">
        <v>556</v>
      </c>
      <c r="D553" s="171" t="s">
        <v>128</v>
      </c>
      <c r="E553" s="172" t="s">
        <v>557</v>
      </c>
      <c r="F553" s="173" t="s">
        <v>558</v>
      </c>
      <c r="G553" s="174" t="s">
        <v>131</v>
      </c>
      <c r="H553" s="175">
        <v>49</v>
      </c>
      <c r="I553" s="176"/>
      <c r="J553" s="177">
        <f>ROUND(I553*H553,2)</f>
        <v>0</v>
      </c>
      <c r="K553" s="178"/>
      <c r="L553" s="37"/>
      <c r="M553" s="179" t="s">
        <v>1</v>
      </c>
      <c r="N553" s="180" t="s">
        <v>40</v>
      </c>
      <c r="O553" s="75"/>
      <c r="P553" s="181">
        <f>O553*H553</f>
        <v>0</v>
      </c>
      <c r="Q553" s="181">
        <v>0</v>
      </c>
      <c r="R553" s="181">
        <f>Q553*H553</f>
        <v>0</v>
      </c>
      <c r="S553" s="181">
        <v>0</v>
      </c>
      <c r="T553" s="182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3" t="s">
        <v>132</v>
      </c>
      <c r="AT553" s="183" t="s">
        <v>128</v>
      </c>
      <c r="AU553" s="183" t="s">
        <v>85</v>
      </c>
      <c r="AY553" s="17" t="s">
        <v>126</v>
      </c>
      <c r="BE553" s="184">
        <f>IF(N553="základní",J553,0)</f>
        <v>0</v>
      </c>
      <c r="BF553" s="184">
        <f>IF(N553="snížená",J553,0)</f>
        <v>0</v>
      </c>
      <c r="BG553" s="184">
        <f>IF(N553="zákl. přenesená",J553,0)</f>
        <v>0</v>
      </c>
      <c r="BH553" s="184">
        <f>IF(N553="sníž. přenesená",J553,0)</f>
        <v>0</v>
      </c>
      <c r="BI553" s="184">
        <f>IF(N553="nulová",J553,0)</f>
        <v>0</v>
      </c>
      <c r="BJ553" s="17" t="s">
        <v>83</v>
      </c>
      <c r="BK553" s="184">
        <f>ROUND(I553*H553,2)</f>
        <v>0</v>
      </c>
      <c r="BL553" s="17" t="s">
        <v>132</v>
      </c>
      <c r="BM553" s="183" t="s">
        <v>559</v>
      </c>
    </row>
    <row r="554" s="2" customFormat="1">
      <c r="A554" s="36"/>
      <c r="B554" s="37"/>
      <c r="C554" s="36"/>
      <c r="D554" s="185" t="s">
        <v>134</v>
      </c>
      <c r="E554" s="36"/>
      <c r="F554" s="186" t="s">
        <v>558</v>
      </c>
      <c r="G554" s="36"/>
      <c r="H554" s="36"/>
      <c r="I554" s="187"/>
      <c r="J554" s="36"/>
      <c r="K554" s="36"/>
      <c r="L554" s="37"/>
      <c r="M554" s="188"/>
      <c r="N554" s="189"/>
      <c r="O554" s="75"/>
      <c r="P554" s="75"/>
      <c r="Q554" s="75"/>
      <c r="R554" s="75"/>
      <c r="S554" s="75"/>
      <c r="T554" s="7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7" t="s">
        <v>134</v>
      </c>
      <c r="AU554" s="17" t="s">
        <v>85</v>
      </c>
    </row>
    <row r="555" s="2" customFormat="1">
      <c r="A555" s="36"/>
      <c r="B555" s="37"/>
      <c r="C555" s="36"/>
      <c r="D555" s="185" t="s">
        <v>136</v>
      </c>
      <c r="E555" s="36"/>
      <c r="F555" s="190" t="s">
        <v>560</v>
      </c>
      <c r="G555" s="36"/>
      <c r="H555" s="36"/>
      <c r="I555" s="187"/>
      <c r="J555" s="36"/>
      <c r="K555" s="36"/>
      <c r="L555" s="37"/>
      <c r="M555" s="188"/>
      <c r="N555" s="189"/>
      <c r="O555" s="75"/>
      <c r="P555" s="75"/>
      <c r="Q555" s="75"/>
      <c r="R555" s="75"/>
      <c r="S555" s="75"/>
      <c r="T555" s="7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7" t="s">
        <v>136</v>
      </c>
      <c r="AU555" s="17" t="s">
        <v>85</v>
      </c>
    </row>
    <row r="556" s="14" customFormat="1">
      <c r="A556" s="14"/>
      <c r="B556" s="199"/>
      <c r="C556" s="14"/>
      <c r="D556" s="185" t="s">
        <v>138</v>
      </c>
      <c r="E556" s="200" t="s">
        <v>1</v>
      </c>
      <c r="F556" s="201" t="s">
        <v>520</v>
      </c>
      <c r="G556" s="14"/>
      <c r="H556" s="200" t="s">
        <v>1</v>
      </c>
      <c r="I556" s="202"/>
      <c r="J556" s="14"/>
      <c r="K556" s="14"/>
      <c r="L556" s="199"/>
      <c r="M556" s="203"/>
      <c r="N556" s="204"/>
      <c r="O556" s="204"/>
      <c r="P556" s="204"/>
      <c r="Q556" s="204"/>
      <c r="R556" s="204"/>
      <c r="S556" s="204"/>
      <c r="T556" s="20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0" t="s">
        <v>138</v>
      </c>
      <c r="AU556" s="200" t="s">
        <v>85</v>
      </c>
      <c r="AV556" s="14" t="s">
        <v>83</v>
      </c>
      <c r="AW556" s="14" t="s">
        <v>31</v>
      </c>
      <c r="AX556" s="14" t="s">
        <v>75</v>
      </c>
      <c r="AY556" s="200" t="s">
        <v>126</v>
      </c>
    </row>
    <row r="557" s="13" customFormat="1">
      <c r="A557" s="13"/>
      <c r="B557" s="191"/>
      <c r="C557" s="13"/>
      <c r="D557" s="185" t="s">
        <v>138</v>
      </c>
      <c r="E557" s="192" t="s">
        <v>1</v>
      </c>
      <c r="F557" s="193" t="s">
        <v>521</v>
      </c>
      <c r="G557" s="13"/>
      <c r="H557" s="194">
        <v>1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2" t="s">
        <v>138</v>
      </c>
      <c r="AU557" s="192" t="s">
        <v>85</v>
      </c>
      <c r="AV557" s="13" t="s">
        <v>85</v>
      </c>
      <c r="AW557" s="13" t="s">
        <v>31</v>
      </c>
      <c r="AX557" s="13" t="s">
        <v>75</v>
      </c>
      <c r="AY557" s="192" t="s">
        <v>126</v>
      </c>
    </row>
    <row r="558" s="13" customFormat="1">
      <c r="A558" s="13"/>
      <c r="B558" s="191"/>
      <c r="C558" s="13"/>
      <c r="D558" s="185" t="s">
        <v>138</v>
      </c>
      <c r="E558" s="192" t="s">
        <v>1</v>
      </c>
      <c r="F558" s="193" t="s">
        <v>522</v>
      </c>
      <c r="G558" s="13"/>
      <c r="H558" s="194">
        <v>7</v>
      </c>
      <c r="I558" s="195"/>
      <c r="J558" s="13"/>
      <c r="K558" s="13"/>
      <c r="L558" s="191"/>
      <c r="M558" s="196"/>
      <c r="N558" s="197"/>
      <c r="O558" s="197"/>
      <c r="P558" s="197"/>
      <c r="Q558" s="197"/>
      <c r="R558" s="197"/>
      <c r="S558" s="197"/>
      <c r="T558" s="19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2" t="s">
        <v>138</v>
      </c>
      <c r="AU558" s="192" t="s">
        <v>85</v>
      </c>
      <c r="AV558" s="13" t="s">
        <v>85</v>
      </c>
      <c r="AW558" s="13" t="s">
        <v>31</v>
      </c>
      <c r="AX558" s="13" t="s">
        <v>75</v>
      </c>
      <c r="AY558" s="192" t="s">
        <v>126</v>
      </c>
    </row>
    <row r="559" s="13" customFormat="1">
      <c r="A559" s="13"/>
      <c r="B559" s="191"/>
      <c r="C559" s="13"/>
      <c r="D559" s="185" t="s">
        <v>138</v>
      </c>
      <c r="E559" s="192" t="s">
        <v>1</v>
      </c>
      <c r="F559" s="193" t="s">
        <v>523</v>
      </c>
      <c r="G559" s="13"/>
      <c r="H559" s="194">
        <v>7</v>
      </c>
      <c r="I559" s="195"/>
      <c r="J559" s="13"/>
      <c r="K559" s="13"/>
      <c r="L559" s="191"/>
      <c r="M559" s="196"/>
      <c r="N559" s="197"/>
      <c r="O559" s="197"/>
      <c r="P559" s="197"/>
      <c r="Q559" s="197"/>
      <c r="R559" s="197"/>
      <c r="S559" s="197"/>
      <c r="T559" s="19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2" t="s">
        <v>138</v>
      </c>
      <c r="AU559" s="192" t="s">
        <v>85</v>
      </c>
      <c r="AV559" s="13" t="s">
        <v>85</v>
      </c>
      <c r="AW559" s="13" t="s">
        <v>31</v>
      </c>
      <c r="AX559" s="13" t="s">
        <v>75</v>
      </c>
      <c r="AY559" s="192" t="s">
        <v>126</v>
      </c>
    </row>
    <row r="560" s="13" customFormat="1">
      <c r="A560" s="13"/>
      <c r="B560" s="191"/>
      <c r="C560" s="13"/>
      <c r="D560" s="185" t="s">
        <v>138</v>
      </c>
      <c r="E560" s="192" t="s">
        <v>1</v>
      </c>
      <c r="F560" s="193" t="s">
        <v>524</v>
      </c>
      <c r="G560" s="13"/>
      <c r="H560" s="194">
        <v>1</v>
      </c>
      <c r="I560" s="195"/>
      <c r="J560" s="13"/>
      <c r="K560" s="13"/>
      <c r="L560" s="191"/>
      <c r="M560" s="196"/>
      <c r="N560" s="197"/>
      <c r="O560" s="197"/>
      <c r="P560" s="197"/>
      <c r="Q560" s="197"/>
      <c r="R560" s="197"/>
      <c r="S560" s="197"/>
      <c r="T560" s="19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2" t="s">
        <v>138</v>
      </c>
      <c r="AU560" s="192" t="s">
        <v>85</v>
      </c>
      <c r="AV560" s="13" t="s">
        <v>85</v>
      </c>
      <c r="AW560" s="13" t="s">
        <v>31</v>
      </c>
      <c r="AX560" s="13" t="s">
        <v>75</v>
      </c>
      <c r="AY560" s="192" t="s">
        <v>126</v>
      </c>
    </row>
    <row r="561" s="13" customFormat="1">
      <c r="A561" s="13"/>
      <c r="B561" s="191"/>
      <c r="C561" s="13"/>
      <c r="D561" s="185" t="s">
        <v>138</v>
      </c>
      <c r="E561" s="192" t="s">
        <v>1</v>
      </c>
      <c r="F561" s="193" t="s">
        <v>525</v>
      </c>
      <c r="G561" s="13"/>
      <c r="H561" s="194">
        <v>2</v>
      </c>
      <c r="I561" s="195"/>
      <c r="J561" s="13"/>
      <c r="K561" s="13"/>
      <c r="L561" s="191"/>
      <c r="M561" s="196"/>
      <c r="N561" s="197"/>
      <c r="O561" s="197"/>
      <c r="P561" s="197"/>
      <c r="Q561" s="197"/>
      <c r="R561" s="197"/>
      <c r="S561" s="197"/>
      <c r="T561" s="19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2" t="s">
        <v>138</v>
      </c>
      <c r="AU561" s="192" t="s">
        <v>85</v>
      </c>
      <c r="AV561" s="13" t="s">
        <v>85</v>
      </c>
      <c r="AW561" s="13" t="s">
        <v>31</v>
      </c>
      <c r="AX561" s="13" t="s">
        <v>75</v>
      </c>
      <c r="AY561" s="192" t="s">
        <v>126</v>
      </c>
    </row>
    <row r="562" s="13" customFormat="1">
      <c r="A562" s="13"/>
      <c r="B562" s="191"/>
      <c r="C562" s="13"/>
      <c r="D562" s="185" t="s">
        <v>138</v>
      </c>
      <c r="E562" s="192" t="s">
        <v>1</v>
      </c>
      <c r="F562" s="193" t="s">
        <v>526</v>
      </c>
      <c r="G562" s="13"/>
      <c r="H562" s="194">
        <v>3</v>
      </c>
      <c r="I562" s="195"/>
      <c r="J562" s="13"/>
      <c r="K562" s="13"/>
      <c r="L562" s="191"/>
      <c r="M562" s="196"/>
      <c r="N562" s="197"/>
      <c r="O562" s="197"/>
      <c r="P562" s="197"/>
      <c r="Q562" s="197"/>
      <c r="R562" s="197"/>
      <c r="S562" s="197"/>
      <c r="T562" s="19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2" t="s">
        <v>138</v>
      </c>
      <c r="AU562" s="192" t="s">
        <v>85</v>
      </c>
      <c r="AV562" s="13" t="s">
        <v>85</v>
      </c>
      <c r="AW562" s="13" t="s">
        <v>31</v>
      </c>
      <c r="AX562" s="13" t="s">
        <v>75</v>
      </c>
      <c r="AY562" s="192" t="s">
        <v>126</v>
      </c>
    </row>
    <row r="563" s="13" customFormat="1">
      <c r="A563" s="13"/>
      <c r="B563" s="191"/>
      <c r="C563" s="13"/>
      <c r="D563" s="185" t="s">
        <v>138</v>
      </c>
      <c r="E563" s="192" t="s">
        <v>1</v>
      </c>
      <c r="F563" s="193" t="s">
        <v>527</v>
      </c>
      <c r="G563" s="13"/>
      <c r="H563" s="194">
        <v>3</v>
      </c>
      <c r="I563" s="195"/>
      <c r="J563" s="13"/>
      <c r="K563" s="13"/>
      <c r="L563" s="191"/>
      <c r="M563" s="196"/>
      <c r="N563" s="197"/>
      <c r="O563" s="197"/>
      <c r="P563" s="197"/>
      <c r="Q563" s="197"/>
      <c r="R563" s="197"/>
      <c r="S563" s="197"/>
      <c r="T563" s="19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2" t="s">
        <v>138</v>
      </c>
      <c r="AU563" s="192" t="s">
        <v>85</v>
      </c>
      <c r="AV563" s="13" t="s">
        <v>85</v>
      </c>
      <c r="AW563" s="13" t="s">
        <v>31</v>
      </c>
      <c r="AX563" s="13" t="s">
        <v>75</v>
      </c>
      <c r="AY563" s="192" t="s">
        <v>126</v>
      </c>
    </row>
    <row r="564" s="13" customFormat="1">
      <c r="A564" s="13"/>
      <c r="B564" s="191"/>
      <c r="C564" s="13"/>
      <c r="D564" s="185" t="s">
        <v>138</v>
      </c>
      <c r="E564" s="192" t="s">
        <v>1</v>
      </c>
      <c r="F564" s="193" t="s">
        <v>528</v>
      </c>
      <c r="G564" s="13"/>
      <c r="H564" s="194">
        <v>3</v>
      </c>
      <c r="I564" s="195"/>
      <c r="J564" s="13"/>
      <c r="K564" s="13"/>
      <c r="L564" s="191"/>
      <c r="M564" s="196"/>
      <c r="N564" s="197"/>
      <c r="O564" s="197"/>
      <c r="P564" s="197"/>
      <c r="Q564" s="197"/>
      <c r="R564" s="197"/>
      <c r="S564" s="197"/>
      <c r="T564" s="19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2" t="s">
        <v>138</v>
      </c>
      <c r="AU564" s="192" t="s">
        <v>85</v>
      </c>
      <c r="AV564" s="13" t="s">
        <v>85</v>
      </c>
      <c r="AW564" s="13" t="s">
        <v>31</v>
      </c>
      <c r="AX564" s="13" t="s">
        <v>75</v>
      </c>
      <c r="AY564" s="192" t="s">
        <v>126</v>
      </c>
    </row>
    <row r="565" s="13" customFormat="1">
      <c r="A565" s="13"/>
      <c r="B565" s="191"/>
      <c r="C565" s="13"/>
      <c r="D565" s="185" t="s">
        <v>138</v>
      </c>
      <c r="E565" s="192" t="s">
        <v>1</v>
      </c>
      <c r="F565" s="193" t="s">
        <v>529</v>
      </c>
      <c r="G565" s="13"/>
      <c r="H565" s="194">
        <v>2</v>
      </c>
      <c r="I565" s="195"/>
      <c r="J565" s="13"/>
      <c r="K565" s="13"/>
      <c r="L565" s="191"/>
      <c r="M565" s="196"/>
      <c r="N565" s="197"/>
      <c r="O565" s="197"/>
      <c r="P565" s="197"/>
      <c r="Q565" s="197"/>
      <c r="R565" s="197"/>
      <c r="S565" s="197"/>
      <c r="T565" s="19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2" t="s">
        <v>138</v>
      </c>
      <c r="AU565" s="192" t="s">
        <v>85</v>
      </c>
      <c r="AV565" s="13" t="s">
        <v>85</v>
      </c>
      <c r="AW565" s="13" t="s">
        <v>31</v>
      </c>
      <c r="AX565" s="13" t="s">
        <v>75</v>
      </c>
      <c r="AY565" s="192" t="s">
        <v>126</v>
      </c>
    </row>
    <row r="566" s="13" customFormat="1">
      <c r="A566" s="13"/>
      <c r="B566" s="191"/>
      <c r="C566" s="13"/>
      <c r="D566" s="185" t="s">
        <v>138</v>
      </c>
      <c r="E566" s="192" t="s">
        <v>1</v>
      </c>
      <c r="F566" s="193" t="s">
        <v>530</v>
      </c>
      <c r="G566" s="13"/>
      <c r="H566" s="194">
        <v>7</v>
      </c>
      <c r="I566" s="195"/>
      <c r="J566" s="13"/>
      <c r="K566" s="13"/>
      <c r="L566" s="191"/>
      <c r="M566" s="196"/>
      <c r="N566" s="197"/>
      <c r="O566" s="197"/>
      <c r="P566" s="197"/>
      <c r="Q566" s="197"/>
      <c r="R566" s="197"/>
      <c r="S566" s="197"/>
      <c r="T566" s="19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2" t="s">
        <v>138</v>
      </c>
      <c r="AU566" s="192" t="s">
        <v>85</v>
      </c>
      <c r="AV566" s="13" t="s">
        <v>85</v>
      </c>
      <c r="AW566" s="13" t="s">
        <v>31</v>
      </c>
      <c r="AX566" s="13" t="s">
        <v>75</v>
      </c>
      <c r="AY566" s="192" t="s">
        <v>126</v>
      </c>
    </row>
    <row r="567" s="13" customFormat="1">
      <c r="A567" s="13"/>
      <c r="B567" s="191"/>
      <c r="C567" s="13"/>
      <c r="D567" s="185" t="s">
        <v>138</v>
      </c>
      <c r="E567" s="192" t="s">
        <v>1</v>
      </c>
      <c r="F567" s="193" t="s">
        <v>531</v>
      </c>
      <c r="G567" s="13"/>
      <c r="H567" s="194">
        <v>2</v>
      </c>
      <c r="I567" s="195"/>
      <c r="J567" s="13"/>
      <c r="K567" s="13"/>
      <c r="L567" s="191"/>
      <c r="M567" s="196"/>
      <c r="N567" s="197"/>
      <c r="O567" s="197"/>
      <c r="P567" s="197"/>
      <c r="Q567" s="197"/>
      <c r="R567" s="197"/>
      <c r="S567" s="197"/>
      <c r="T567" s="19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2" t="s">
        <v>138</v>
      </c>
      <c r="AU567" s="192" t="s">
        <v>85</v>
      </c>
      <c r="AV567" s="13" t="s">
        <v>85</v>
      </c>
      <c r="AW567" s="13" t="s">
        <v>31</v>
      </c>
      <c r="AX567" s="13" t="s">
        <v>75</v>
      </c>
      <c r="AY567" s="192" t="s">
        <v>126</v>
      </c>
    </row>
    <row r="568" s="13" customFormat="1">
      <c r="A568" s="13"/>
      <c r="B568" s="191"/>
      <c r="C568" s="13"/>
      <c r="D568" s="185" t="s">
        <v>138</v>
      </c>
      <c r="E568" s="192" t="s">
        <v>1</v>
      </c>
      <c r="F568" s="193" t="s">
        <v>532</v>
      </c>
      <c r="G568" s="13"/>
      <c r="H568" s="194">
        <v>2</v>
      </c>
      <c r="I568" s="195"/>
      <c r="J568" s="13"/>
      <c r="K568" s="13"/>
      <c r="L568" s="191"/>
      <c r="M568" s="196"/>
      <c r="N568" s="197"/>
      <c r="O568" s="197"/>
      <c r="P568" s="197"/>
      <c r="Q568" s="197"/>
      <c r="R568" s="197"/>
      <c r="S568" s="197"/>
      <c r="T568" s="19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2" t="s">
        <v>138</v>
      </c>
      <c r="AU568" s="192" t="s">
        <v>85</v>
      </c>
      <c r="AV568" s="13" t="s">
        <v>85</v>
      </c>
      <c r="AW568" s="13" t="s">
        <v>31</v>
      </c>
      <c r="AX568" s="13" t="s">
        <v>75</v>
      </c>
      <c r="AY568" s="192" t="s">
        <v>126</v>
      </c>
    </row>
    <row r="569" s="13" customFormat="1">
      <c r="A569" s="13"/>
      <c r="B569" s="191"/>
      <c r="C569" s="13"/>
      <c r="D569" s="185" t="s">
        <v>138</v>
      </c>
      <c r="E569" s="192" t="s">
        <v>1</v>
      </c>
      <c r="F569" s="193" t="s">
        <v>533</v>
      </c>
      <c r="G569" s="13"/>
      <c r="H569" s="194">
        <v>2</v>
      </c>
      <c r="I569" s="195"/>
      <c r="J569" s="13"/>
      <c r="K569" s="13"/>
      <c r="L569" s="191"/>
      <c r="M569" s="196"/>
      <c r="N569" s="197"/>
      <c r="O569" s="197"/>
      <c r="P569" s="197"/>
      <c r="Q569" s="197"/>
      <c r="R569" s="197"/>
      <c r="S569" s="197"/>
      <c r="T569" s="19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2" t="s">
        <v>138</v>
      </c>
      <c r="AU569" s="192" t="s">
        <v>85</v>
      </c>
      <c r="AV569" s="13" t="s">
        <v>85</v>
      </c>
      <c r="AW569" s="13" t="s">
        <v>31</v>
      </c>
      <c r="AX569" s="13" t="s">
        <v>75</v>
      </c>
      <c r="AY569" s="192" t="s">
        <v>126</v>
      </c>
    </row>
    <row r="570" s="13" customFormat="1">
      <c r="A570" s="13"/>
      <c r="B570" s="191"/>
      <c r="C570" s="13"/>
      <c r="D570" s="185" t="s">
        <v>138</v>
      </c>
      <c r="E570" s="192" t="s">
        <v>1</v>
      </c>
      <c r="F570" s="193" t="s">
        <v>534</v>
      </c>
      <c r="G570" s="13"/>
      <c r="H570" s="194">
        <v>2</v>
      </c>
      <c r="I570" s="195"/>
      <c r="J570" s="13"/>
      <c r="K570" s="13"/>
      <c r="L570" s="191"/>
      <c r="M570" s="196"/>
      <c r="N570" s="197"/>
      <c r="O570" s="197"/>
      <c r="P570" s="197"/>
      <c r="Q570" s="197"/>
      <c r="R570" s="197"/>
      <c r="S570" s="197"/>
      <c r="T570" s="19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2" t="s">
        <v>138</v>
      </c>
      <c r="AU570" s="192" t="s">
        <v>85</v>
      </c>
      <c r="AV570" s="13" t="s">
        <v>85</v>
      </c>
      <c r="AW570" s="13" t="s">
        <v>31</v>
      </c>
      <c r="AX570" s="13" t="s">
        <v>75</v>
      </c>
      <c r="AY570" s="192" t="s">
        <v>126</v>
      </c>
    </row>
    <row r="571" s="13" customFormat="1">
      <c r="A571" s="13"/>
      <c r="B571" s="191"/>
      <c r="C571" s="13"/>
      <c r="D571" s="185" t="s">
        <v>138</v>
      </c>
      <c r="E571" s="192" t="s">
        <v>1</v>
      </c>
      <c r="F571" s="193" t="s">
        <v>535</v>
      </c>
      <c r="G571" s="13"/>
      <c r="H571" s="194">
        <v>2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2" t="s">
        <v>138</v>
      </c>
      <c r="AU571" s="192" t="s">
        <v>85</v>
      </c>
      <c r="AV571" s="13" t="s">
        <v>85</v>
      </c>
      <c r="AW571" s="13" t="s">
        <v>31</v>
      </c>
      <c r="AX571" s="13" t="s">
        <v>75</v>
      </c>
      <c r="AY571" s="192" t="s">
        <v>126</v>
      </c>
    </row>
    <row r="572" s="13" customFormat="1">
      <c r="A572" s="13"/>
      <c r="B572" s="191"/>
      <c r="C572" s="13"/>
      <c r="D572" s="185" t="s">
        <v>138</v>
      </c>
      <c r="E572" s="192" t="s">
        <v>1</v>
      </c>
      <c r="F572" s="193" t="s">
        <v>536</v>
      </c>
      <c r="G572" s="13"/>
      <c r="H572" s="194">
        <v>2</v>
      </c>
      <c r="I572" s="195"/>
      <c r="J572" s="13"/>
      <c r="K572" s="13"/>
      <c r="L572" s="191"/>
      <c r="M572" s="196"/>
      <c r="N572" s="197"/>
      <c r="O572" s="197"/>
      <c r="P572" s="197"/>
      <c r="Q572" s="197"/>
      <c r="R572" s="197"/>
      <c r="S572" s="197"/>
      <c r="T572" s="19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2" t="s">
        <v>138</v>
      </c>
      <c r="AU572" s="192" t="s">
        <v>85</v>
      </c>
      <c r="AV572" s="13" t="s">
        <v>85</v>
      </c>
      <c r="AW572" s="13" t="s">
        <v>31</v>
      </c>
      <c r="AX572" s="13" t="s">
        <v>75</v>
      </c>
      <c r="AY572" s="192" t="s">
        <v>126</v>
      </c>
    </row>
    <row r="573" s="13" customFormat="1">
      <c r="A573" s="13"/>
      <c r="B573" s="191"/>
      <c r="C573" s="13"/>
      <c r="D573" s="185" t="s">
        <v>138</v>
      </c>
      <c r="E573" s="192" t="s">
        <v>1</v>
      </c>
      <c r="F573" s="193" t="s">
        <v>545</v>
      </c>
      <c r="G573" s="13"/>
      <c r="H573" s="194">
        <v>1</v>
      </c>
      <c r="I573" s="195"/>
      <c r="J573" s="13"/>
      <c r="K573" s="13"/>
      <c r="L573" s="191"/>
      <c r="M573" s="196"/>
      <c r="N573" s="197"/>
      <c r="O573" s="197"/>
      <c r="P573" s="197"/>
      <c r="Q573" s="197"/>
      <c r="R573" s="197"/>
      <c r="S573" s="197"/>
      <c r="T573" s="19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2" t="s">
        <v>138</v>
      </c>
      <c r="AU573" s="192" t="s">
        <v>85</v>
      </c>
      <c r="AV573" s="13" t="s">
        <v>85</v>
      </c>
      <c r="AW573" s="13" t="s">
        <v>31</v>
      </c>
      <c r="AX573" s="13" t="s">
        <v>75</v>
      </c>
      <c r="AY573" s="192" t="s">
        <v>126</v>
      </c>
    </row>
    <row r="574" s="2" customFormat="1" ht="21.75" customHeight="1">
      <c r="A574" s="36"/>
      <c r="B574" s="170"/>
      <c r="C574" s="171" t="s">
        <v>561</v>
      </c>
      <c r="D574" s="171" t="s">
        <v>128</v>
      </c>
      <c r="E574" s="172" t="s">
        <v>562</v>
      </c>
      <c r="F574" s="173" t="s">
        <v>563</v>
      </c>
      <c r="G574" s="174" t="s">
        <v>208</v>
      </c>
      <c r="H574" s="175">
        <v>758.25</v>
      </c>
      <c r="I574" s="176"/>
      <c r="J574" s="177">
        <f>ROUND(I574*H574,2)</f>
        <v>0</v>
      </c>
      <c r="K574" s="178"/>
      <c r="L574" s="37"/>
      <c r="M574" s="179" t="s">
        <v>1</v>
      </c>
      <c r="N574" s="180" t="s">
        <v>40</v>
      </c>
      <c r="O574" s="75"/>
      <c r="P574" s="181">
        <f>O574*H574</f>
        <v>0</v>
      </c>
      <c r="Q574" s="181">
        <v>0</v>
      </c>
      <c r="R574" s="181">
        <f>Q574*H574</f>
        <v>0</v>
      </c>
      <c r="S574" s="181">
        <v>0</v>
      </c>
      <c r="T574" s="182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3" t="s">
        <v>132</v>
      </c>
      <c r="AT574" s="183" t="s">
        <v>128</v>
      </c>
      <c r="AU574" s="183" t="s">
        <v>85</v>
      </c>
      <c r="AY574" s="17" t="s">
        <v>126</v>
      </c>
      <c r="BE574" s="184">
        <f>IF(N574="základní",J574,0)</f>
        <v>0</v>
      </c>
      <c r="BF574" s="184">
        <f>IF(N574="snížená",J574,0)</f>
        <v>0</v>
      </c>
      <c r="BG574" s="184">
        <f>IF(N574="zákl. přenesená",J574,0)</f>
        <v>0</v>
      </c>
      <c r="BH574" s="184">
        <f>IF(N574="sníž. přenesená",J574,0)</f>
        <v>0</v>
      </c>
      <c r="BI574" s="184">
        <f>IF(N574="nulová",J574,0)</f>
        <v>0</v>
      </c>
      <c r="BJ574" s="17" t="s">
        <v>83</v>
      </c>
      <c r="BK574" s="184">
        <f>ROUND(I574*H574,2)</f>
        <v>0</v>
      </c>
      <c r="BL574" s="17" t="s">
        <v>132</v>
      </c>
      <c r="BM574" s="183" t="s">
        <v>564</v>
      </c>
    </row>
    <row r="575" s="2" customFormat="1">
      <c r="A575" s="36"/>
      <c r="B575" s="37"/>
      <c r="C575" s="36"/>
      <c r="D575" s="185" t="s">
        <v>134</v>
      </c>
      <c r="E575" s="36"/>
      <c r="F575" s="186" t="s">
        <v>563</v>
      </c>
      <c r="G575" s="36"/>
      <c r="H575" s="36"/>
      <c r="I575" s="187"/>
      <c r="J575" s="36"/>
      <c r="K575" s="36"/>
      <c r="L575" s="37"/>
      <c r="M575" s="188"/>
      <c r="N575" s="189"/>
      <c r="O575" s="75"/>
      <c r="P575" s="75"/>
      <c r="Q575" s="75"/>
      <c r="R575" s="75"/>
      <c r="S575" s="75"/>
      <c r="T575" s="7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7" t="s">
        <v>134</v>
      </c>
      <c r="AU575" s="17" t="s">
        <v>85</v>
      </c>
    </row>
    <row r="576" s="2" customFormat="1">
      <c r="A576" s="36"/>
      <c r="B576" s="37"/>
      <c r="C576" s="36"/>
      <c r="D576" s="185" t="s">
        <v>136</v>
      </c>
      <c r="E576" s="36"/>
      <c r="F576" s="190" t="s">
        <v>565</v>
      </c>
      <c r="G576" s="36"/>
      <c r="H576" s="36"/>
      <c r="I576" s="187"/>
      <c r="J576" s="36"/>
      <c r="K576" s="36"/>
      <c r="L576" s="37"/>
      <c r="M576" s="188"/>
      <c r="N576" s="189"/>
      <c r="O576" s="75"/>
      <c r="P576" s="75"/>
      <c r="Q576" s="75"/>
      <c r="R576" s="75"/>
      <c r="S576" s="75"/>
      <c r="T576" s="7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7" t="s">
        <v>136</v>
      </c>
      <c r="AU576" s="17" t="s">
        <v>85</v>
      </c>
    </row>
    <row r="577" s="13" customFormat="1">
      <c r="A577" s="13"/>
      <c r="B577" s="191"/>
      <c r="C577" s="13"/>
      <c r="D577" s="185" t="s">
        <v>138</v>
      </c>
      <c r="E577" s="192" t="s">
        <v>1</v>
      </c>
      <c r="F577" s="193" t="s">
        <v>566</v>
      </c>
      <c r="G577" s="13"/>
      <c r="H577" s="194">
        <v>746.75</v>
      </c>
      <c r="I577" s="195"/>
      <c r="J577" s="13"/>
      <c r="K577" s="13"/>
      <c r="L577" s="191"/>
      <c r="M577" s="196"/>
      <c r="N577" s="197"/>
      <c r="O577" s="197"/>
      <c r="P577" s="197"/>
      <c r="Q577" s="197"/>
      <c r="R577" s="197"/>
      <c r="S577" s="197"/>
      <c r="T577" s="19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2" t="s">
        <v>138</v>
      </c>
      <c r="AU577" s="192" t="s">
        <v>85</v>
      </c>
      <c r="AV577" s="13" t="s">
        <v>85</v>
      </c>
      <c r="AW577" s="13" t="s">
        <v>31</v>
      </c>
      <c r="AX577" s="13" t="s">
        <v>75</v>
      </c>
      <c r="AY577" s="192" t="s">
        <v>126</v>
      </c>
    </row>
    <row r="578" s="13" customFormat="1">
      <c r="A578" s="13"/>
      <c r="B578" s="191"/>
      <c r="C578" s="13"/>
      <c r="D578" s="185" t="s">
        <v>138</v>
      </c>
      <c r="E578" s="192" t="s">
        <v>1</v>
      </c>
      <c r="F578" s="193" t="s">
        <v>567</v>
      </c>
      <c r="G578" s="13"/>
      <c r="H578" s="194">
        <v>11.5</v>
      </c>
      <c r="I578" s="195"/>
      <c r="J578" s="13"/>
      <c r="K578" s="13"/>
      <c r="L578" s="191"/>
      <c r="M578" s="196"/>
      <c r="N578" s="197"/>
      <c r="O578" s="197"/>
      <c r="P578" s="197"/>
      <c r="Q578" s="197"/>
      <c r="R578" s="197"/>
      <c r="S578" s="197"/>
      <c r="T578" s="19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2" t="s">
        <v>138</v>
      </c>
      <c r="AU578" s="192" t="s">
        <v>85</v>
      </c>
      <c r="AV578" s="13" t="s">
        <v>85</v>
      </c>
      <c r="AW578" s="13" t="s">
        <v>31</v>
      </c>
      <c r="AX578" s="13" t="s">
        <v>75</v>
      </c>
      <c r="AY578" s="192" t="s">
        <v>126</v>
      </c>
    </row>
    <row r="579" s="2" customFormat="1" ht="33" customHeight="1">
      <c r="A579" s="36"/>
      <c r="B579" s="170"/>
      <c r="C579" s="171" t="s">
        <v>568</v>
      </c>
      <c r="D579" s="171" t="s">
        <v>128</v>
      </c>
      <c r="E579" s="172" t="s">
        <v>569</v>
      </c>
      <c r="F579" s="173" t="s">
        <v>570</v>
      </c>
      <c r="G579" s="174" t="s">
        <v>208</v>
      </c>
      <c r="H579" s="175">
        <v>758.25</v>
      </c>
      <c r="I579" s="176"/>
      <c r="J579" s="177">
        <f>ROUND(I579*H579,2)</f>
        <v>0</v>
      </c>
      <c r="K579" s="178"/>
      <c r="L579" s="37"/>
      <c r="M579" s="179" t="s">
        <v>1</v>
      </c>
      <c r="N579" s="180" t="s">
        <v>40</v>
      </c>
      <c r="O579" s="75"/>
      <c r="P579" s="181">
        <f>O579*H579</f>
        <v>0</v>
      </c>
      <c r="Q579" s="181">
        <v>0</v>
      </c>
      <c r="R579" s="181">
        <f>Q579*H579</f>
        <v>0</v>
      </c>
      <c r="S579" s="181">
        <v>0</v>
      </c>
      <c r="T579" s="182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3" t="s">
        <v>132</v>
      </c>
      <c r="AT579" s="183" t="s">
        <v>128</v>
      </c>
      <c r="AU579" s="183" t="s">
        <v>85</v>
      </c>
      <c r="AY579" s="17" t="s">
        <v>126</v>
      </c>
      <c r="BE579" s="184">
        <f>IF(N579="základní",J579,0)</f>
        <v>0</v>
      </c>
      <c r="BF579" s="184">
        <f>IF(N579="snížená",J579,0)</f>
        <v>0</v>
      </c>
      <c r="BG579" s="184">
        <f>IF(N579="zákl. přenesená",J579,0)</f>
        <v>0</v>
      </c>
      <c r="BH579" s="184">
        <f>IF(N579="sníž. přenesená",J579,0)</f>
        <v>0</v>
      </c>
      <c r="BI579" s="184">
        <f>IF(N579="nulová",J579,0)</f>
        <v>0</v>
      </c>
      <c r="BJ579" s="17" t="s">
        <v>83</v>
      </c>
      <c r="BK579" s="184">
        <f>ROUND(I579*H579,2)</f>
        <v>0</v>
      </c>
      <c r="BL579" s="17" t="s">
        <v>132</v>
      </c>
      <c r="BM579" s="183" t="s">
        <v>571</v>
      </c>
    </row>
    <row r="580" s="2" customFormat="1">
      <c r="A580" s="36"/>
      <c r="B580" s="37"/>
      <c r="C580" s="36"/>
      <c r="D580" s="185" t="s">
        <v>134</v>
      </c>
      <c r="E580" s="36"/>
      <c r="F580" s="186" t="s">
        <v>570</v>
      </c>
      <c r="G580" s="36"/>
      <c r="H580" s="36"/>
      <c r="I580" s="187"/>
      <c r="J580" s="36"/>
      <c r="K580" s="36"/>
      <c r="L580" s="37"/>
      <c r="M580" s="188"/>
      <c r="N580" s="189"/>
      <c r="O580" s="75"/>
      <c r="P580" s="75"/>
      <c r="Q580" s="75"/>
      <c r="R580" s="75"/>
      <c r="S580" s="75"/>
      <c r="T580" s="7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7" t="s">
        <v>134</v>
      </c>
      <c r="AU580" s="17" t="s">
        <v>85</v>
      </c>
    </row>
    <row r="581" s="2" customFormat="1">
      <c r="A581" s="36"/>
      <c r="B581" s="37"/>
      <c r="C581" s="36"/>
      <c r="D581" s="185" t="s">
        <v>136</v>
      </c>
      <c r="E581" s="36"/>
      <c r="F581" s="190" t="s">
        <v>565</v>
      </c>
      <c r="G581" s="36"/>
      <c r="H581" s="36"/>
      <c r="I581" s="187"/>
      <c r="J581" s="36"/>
      <c r="K581" s="36"/>
      <c r="L581" s="37"/>
      <c r="M581" s="188"/>
      <c r="N581" s="189"/>
      <c r="O581" s="75"/>
      <c r="P581" s="75"/>
      <c r="Q581" s="75"/>
      <c r="R581" s="75"/>
      <c r="S581" s="75"/>
      <c r="T581" s="7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7" t="s">
        <v>136</v>
      </c>
      <c r="AU581" s="17" t="s">
        <v>85</v>
      </c>
    </row>
    <row r="582" s="13" customFormat="1">
      <c r="A582" s="13"/>
      <c r="B582" s="191"/>
      <c r="C582" s="13"/>
      <c r="D582" s="185" t="s">
        <v>138</v>
      </c>
      <c r="E582" s="192" t="s">
        <v>1</v>
      </c>
      <c r="F582" s="193" t="s">
        <v>566</v>
      </c>
      <c r="G582" s="13"/>
      <c r="H582" s="194">
        <v>746.75</v>
      </c>
      <c r="I582" s="195"/>
      <c r="J582" s="13"/>
      <c r="K582" s="13"/>
      <c r="L582" s="191"/>
      <c r="M582" s="196"/>
      <c r="N582" s="197"/>
      <c r="O582" s="197"/>
      <c r="P582" s="197"/>
      <c r="Q582" s="197"/>
      <c r="R582" s="197"/>
      <c r="S582" s="197"/>
      <c r="T582" s="19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2" t="s">
        <v>138</v>
      </c>
      <c r="AU582" s="192" t="s">
        <v>85</v>
      </c>
      <c r="AV582" s="13" t="s">
        <v>85</v>
      </c>
      <c r="AW582" s="13" t="s">
        <v>31</v>
      </c>
      <c r="AX582" s="13" t="s">
        <v>75</v>
      </c>
      <c r="AY582" s="192" t="s">
        <v>126</v>
      </c>
    </row>
    <row r="583" s="13" customFormat="1">
      <c r="A583" s="13"/>
      <c r="B583" s="191"/>
      <c r="C583" s="13"/>
      <c r="D583" s="185" t="s">
        <v>138</v>
      </c>
      <c r="E583" s="192" t="s">
        <v>1</v>
      </c>
      <c r="F583" s="193" t="s">
        <v>567</v>
      </c>
      <c r="G583" s="13"/>
      <c r="H583" s="194">
        <v>11.5</v>
      </c>
      <c r="I583" s="195"/>
      <c r="J583" s="13"/>
      <c r="K583" s="13"/>
      <c r="L583" s="191"/>
      <c r="M583" s="196"/>
      <c r="N583" s="197"/>
      <c r="O583" s="197"/>
      <c r="P583" s="197"/>
      <c r="Q583" s="197"/>
      <c r="R583" s="197"/>
      <c r="S583" s="197"/>
      <c r="T583" s="19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2" t="s">
        <v>138</v>
      </c>
      <c r="AU583" s="192" t="s">
        <v>85</v>
      </c>
      <c r="AV583" s="13" t="s">
        <v>85</v>
      </c>
      <c r="AW583" s="13" t="s">
        <v>31</v>
      </c>
      <c r="AX583" s="13" t="s">
        <v>75</v>
      </c>
      <c r="AY583" s="192" t="s">
        <v>126</v>
      </c>
    </row>
    <row r="584" s="2" customFormat="1" ht="21.75" customHeight="1">
      <c r="A584" s="36"/>
      <c r="B584" s="170"/>
      <c r="C584" s="171" t="s">
        <v>572</v>
      </c>
      <c r="D584" s="171" t="s">
        <v>128</v>
      </c>
      <c r="E584" s="172" t="s">
        <v>573</v>
      </c>
      <c r="F584" s="173" t="s">
        <v>574</v>
      </c>
      <c r="G584" s="174" t="s">
        <v>159</v>
      </c>
      <c r="H584" s="175">
        <v>47</v>
      </c>
      <c r="I584" s="176"/>
      <c r="J584" s="177">
        <f>ROUND(I584*H584,2)</f>
        <v>0</v>
      </c>
      <c r="K584" s="178"/>
      <c r="L584" s="37"/>
      <c r="M584" s="179" t="s">
        <v>1</v>
      </c>
      <c r="N584" s="180" t="s">
        <v>40</v>
      </c>
      <c r="O584" s="75"/>
      <c r="P584" s="181">
        <f>O584*H584</f>
        <v>0</v>
      </c>
      <c r="Q584" s="181">
        <v>0</v>
      </c>
      <c r="R584" s="181">
        <f>Q584*H584</f>
        <v>0</v>
      </c>
      <c r="S584" s="181">
        <v>0</v>
      </c>
      <c r="T584" s="182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3" t="s">
        <v>132</v>
      </c>
      <c r="AT584" s="183" t="s">
        <v>128</v>
      </c>
      <c r="AU584" s="183" t="s">
        <v>85</v>
      </c>
      <c r="AY584" s="17" t="s">
        <v>126</v>
      </c>
      <c r="BE584" s="184">
        <f>IF(N584="základní",J584,0)</f>
        <v>0</v>
      </c>
      <c r="BF584" s="184">
        <f>IF(N584="snížená",J584,0)</f>
        <v>0</v>
      </c>
      <c r="BG584" s="184">
        <f>IF(N584="zákl. přenesená",J584,0)</f>
        <v>0</v>
      </c>
      <c r="BH584" s="184">
        <f>IF(N584="sníž. přenesená",J584,0)</f>
        <v>0</v>
      </c>
      <c r="BI584" s="184">
        <f>IF(N584="nulová",J584,0)</f>
        <v>0</v>
      </c>
      <c r="BJ584" s="17" t="s">
        <v>83</v>
      </c>
      <c r="BK584" s="184">
        <f>ROUND(I584*H584,2)</f>
        <v>0</v>
      </c>
      <c r="BL584" s="17" t="s">
        <v>132</v>
      </c>
      <c r="BM584" s="183" t="s">
        <v>575</v>
      </c>
    </row>
    <row r="585" s="2" customFormat="1">
      <c r="A585" s="36"/>
      <c r="B585" s="37"/>
      <c r="C585" s="36"/>
      <c r="D585" s="185" t="s">
        <v>134</v>
      </c>
      <c r="E585" s="36"/>
      <c r="F585" s="186" t="s">
        <v>574</v>
      </c>
      <c r="G585" s="36"/>
      <c r="H585" s="36"/>
      <c r="I585" s="187"/>
      <c r="J585" s="36"/>
      <c r="K585" s="36"/>
      <c r="L585" s="37"/>
      <c r="M585" s="188"/>
      <c r="N585" s="189"/>
      <c r="O585" s="75"/>
      <c r="P585" s="75"/>
      <c r="Q585" s="75"/>
      <c r="R585" s="75"/>
      <c r="S585" s="75"/>
      <c r="T585" s="7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7" t="s">
        <v>134</v>
      </c>
      <c r="AU585" s="17" t="s">
        <v>85</v>
      </c>
    </row>
    <row r="586" s="2" customFormat="1">
      <c r="A586" s="36"/>
      <c r="B586" s="37"/>
      <c r="C586" s="36"/>
      <c r="D586" s="185" t="s">
        <v>136</v>
      </c>
      <c r="E586" s="36"/>
      <c r="F586" s="190" t="s">
        <v>576</v>
      </c>
      <c r="G586" s="36"/>
      <c r="H586" s="36"/>
      <c r="I586" s="187"/>
      <c r="J586" s="36"/>
      <c r="K586" s="36"/>
      <c r="L586" s="37"/>
      <c r="M586" s="188"/>
      <c r="N586" s="189"/>
      <c r="O586" s="75"/>
      <c r="P586" s="75"/>
      <c r="Q586" s="75"/>
      <c r="R586" s="75"/>
      <c r="S586" s="75"/>
      <c r="T586" s="7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7" t="s">
        <v>136</v>
      </c>
      <c r="AU586" s="17" t="s">
        <v>85</v>
      </c>
    </row>
    <row r="587" s="13" customFormat="1">
      <c r="A587" s="13"/>
      <c r="B587" s="191"/>
      <c r="C587" s="13"/>
      <c r="D587" s="185" t="s">
        <v>138</v>
      </c>
      <c r="E587" s="192" t="s">
        <v>1</v>
      </c>
      <c r="F587" s="193" t="s">
        <v>577</v>
      </c>
      <c r="G587" s="13"/>
      <c r="H587" s="194">
        <v>47</v>
      </c>
      <c r="I587" s="195"/>
      <c r="J587" s="13"/>
      <c r="K587" s="13"/>
      <c r="L587" s="191"/>
      <c r="M587" s="196"/>
      <c r="N587" s="197"/>
      <c r="O587" s="197"/>
      <c r="P587" s="197"/>
      <c r="Q587" s="197"/>
      <c r="R587" s="197"/>
      <c r="S587" s="197"/>
      <c r="T587" s="19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2" t="s">
        <v>138</v>
      </c>
      <c r="AU587" s="192" t="s">
        <v>85</v>
      </c>
      <c r="AV587" s="13" t="s">
        <v>85</v>
      </c>
      <c r="AW587" s="13" t="s">
        <v>31</v>
      </c>
      <c r="AX587" s="13" t="s">
        <v>83</v>
      </c>
      <c r="AY587" s="192" t="s">
        <v>126</v>
      </c>
    </row>
    <row r="588" s="2" customFormat="1" ht="16.5" customHeight="1">
      <c r="A588" s="36"/>
      <c r="B588" s="170"/>
      <c r="C588" s="171" t="s">
        <v>578</v>
      </c>
      <c r="D588" s="171" t="s">
        <v>128</v>
      </c>
      <c r="E588" s="172" t="s">
        <v>579</v>
      </c>
      <c r="F588" s="173" t="s">
        <v>580</v>
      </c>
      <c r="G588" s="174" t="s">
        <v>159</v>
      </c>
      <c r="H588" s="175">
        <v>169</v>
      </c>
      <c r="I588" s="176"/>
      <c r="J588" s="177">
        <f>ROUND(I588*H588,2)</f>
        <v>0</v>
      </c>
      <c r="K588" s="178"/>
      <c r="L588" s="37"/>
      <c r="M588" s="179" t="s">
        <v>1</v>
      </c>
      <c r="N588" s="180" t="s">
        <v>40</v>
      </c>
      <c r="O588" s="75"/>
      <c r="P588" s="181">
        <f>O588*H588</f>
        <v>0</v>
      </c>
      <c r="Q588" s="181">
        <v>0</v>
      </c>
      <c r="R588" s="181">
        <f>Q588*H588</f>
        <v>0</v>
      </c>
      <c r="S588" s="181">
        <v>0</v>
      </c>
      <c r="T588" s="182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3" t="s">
        <v>132</v>
      </c>
      <c r="AT588" s="183" t="s">
        <v>128</v>
      </c>
      <c r="AU588" s="183" t="s">
        <v>85</v>
      </c>
      <c r="AY588" s="17" t="s">
        <v>126</v>
      </c>
      <c r="BE588" s="184">
        <f>IF(N588="základní",J588,0)</f>
        <v>0</v>
      </c>
      <c r="BF588" s="184">
        <f>IF(N588="snížená",J588,0)</f>
        <v>0</v>
      </c>
      <c r="BG588" s="184">
        <f>IF(N588="zákl. přenesená",J588,0)</f>
        <v>0</v>
      </c>
      <c r="BH588" s="184">
        <f>IF(N588="sníž. přenesená",J588,0)</f>
        <v>0</v>
      </c>
      <c r="BI588" s="184">
        <f>IF(N588="nulová",J588,0)</f>
        <v>0</v>
      </c>
      <c r="BJ588" s="17" t="s">
        <v>83</v>
      </c>
      <c r="BK588" s="184">
        <f>ROUND(I588*H588,2)</f>
        <v>0</v>
      </c>
      <c r="BL588" s="17" t="s">
        <v>132</v>
      </c>
      <c r="BM588" s="183" t="s">
        <v>581</v>
      </c>
    </row>
    <row r="589" s="2" customFormat="1">
      <c r="A589" s="36"/>
      <c r="B589" s="37"/>
      <c r="C589" s="36"/>
      <c r="D589" s="185" t="s">
        <v>134</v>
      </c>
      <c r="E589" s="36"/>
      <c r="F589" s="186" t="s">
        <v>580</v>
      </c>
      <c r="G589" s="36"/>
      <c r="H589" s="36"/>
      <c r="I589" s="187"/>
      <c r="J589" s="36"/>
      <c r="K589" s="36"/>
      <c r="L589" s="37"/>
      <c r="M589" s="188"/>
      <c r="N589" s="189"/>
      <c r="O589" s="75"/>
      <c r="P589" s="75"/>
      <c r="Q589" s="75"/>
      <c r="R589" s="75"/>
      <c r="S589" s="75"/>
      <c r="T589" s="7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7" t="s">
        <v>134</v>
      </c>
      <c r="AU589" s="17" t="s">
        <v>85</v>
      </c>
    </row>
    <row r="590" s="2" customFormat="1">
      <c r="A590" s="36"/>
      <c r="B590" s="37"/>
      <c r="C590" s="36"/>
      <c r="D590" s="185" t="s">
        <v>136</v>
      </c>
      <c r="E590" s="36"/>
      <c r="F590" s="190" t="s">
        <v>582</v>
      </c>
      <c r="G590" s="36"/>
      <c r="H590" s="36"/>
      <c r="I590" s="187"/>
      <c r="J590" s="36"/>
      <c r="K590" s="36"/>
      <c r="L590" s="37"/>
      <c r="M590" s="188"/>
      <c r="N590" s="189"/>
      <c r="O590" s="75"/>
      <c r="P590" s="75"/>
      <c r="Q590" s="75"/>
      <c r="R590" s="75"/>
      <c r="S590" s="75"/>
      <c r="T590" s="7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7" t="s">
        <v>136</v>
      </c>
      <c r="AU590" s="17" t="s">
        <v>85</v>
      </c>
    </row>
    <row r="591" s="13" customFormat="1">
      <c r="A591" s="13"/>
      <c r="B591" s="191"/>
      <c r="C591" s="13"/>
      <c r="D591" s="185" t="s">
        <v>138</v>
      </c>
      <c r="E591" s="192" t="s">
        <v>1</v>
      </c>
      <c r="F591" s="193" t="s">
        <v>583</v>
      </c>
      <c r="G591" s="13"/>
      <c r="H591" s="194">
        <v>10</v>
      </c>
      <c r="I591" s="195"/>
      <c r="J591" s="13"/>
      <c r="K591" s="13"/>
      <c r="L591" s="191"/>
      <c r="M591" s="196"/>
      <c r="N591" s="197"/>
      <c r="O591" s="197"/>
      <c r="P591" s="197"/>
      <c r="Q591" s="197"/>
      <c r="R591" s="197"/>
      <c r="S591" s="197"/>
      <c r="T591" s="19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2" t="s">
        <v>138</v>
      </c>
      <c r="AU591" s="192" t="s">
        <v>85</v>
      </c>
      <c r="AV591" s="13" t="s">
        <v>85</v>
      </c>
      <c r="AW591" s="13" t="s">
        <v>31</v>
      </c>
      <c r="AX591" s="13" t="s">
        <v>75</v>
      </c>
      <c r="AY591" s="192" t="s">
        <v>126</v>
      </c>
    </row>
    <row r="592" s="13" customFormat="1">
      <c r="A592" s="13"/>
      <c r="B592" s="191"/>
      <c r="C592" s="13"/>
      <c r="D592" s="185" t="s">
        <v>138</v>
      </c>
      <c r="E592" s="192" t="s">
        <v>1</v>
      </c>
      <c r="F592" s="193" t="s">
        <v>584</v>
      </c>
      <c r="G592" s="13"/>
      <c r="H592" s="194">
        <v>23</v>
      </c>
      <c r="I592" s="195"/>
      <c r="J592" s="13"/>
      <c r="K592" s="13"/>
      <c r="L592" s="191"/>
      <c r="M592" s="196"/>
      <c r="N592" s="197"/>
      <c r="O592" s="197"/>
      <c r="P592" s="197"/>
      <c r="Q592" s="197"/>
      <c r="R592" s="197"/>
      <c r="S592" s="197"/>
      <c r="T592" s="19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2" t="s">
        <v>138</v>
      </c>
      <c r="AU592" s="192" t="s">
        <v>85</v>
      </c>
      <c r="AV592" s="13" t="s">
        <v>85</v>
      </c>
      <c r="AW592" s="13" t="s">
        <v>31</v>
      </c>
      <c r="AX592" s="13" t="s">
        <v>75</v>
      </c>
      <c r="AY592" s="192" t="s">
        <v>126</v>
      </c>
    </row>
    <row r="593" s="13" customFormat="1">
      <c r="A593" s="13"/>
      <c r="B593" s="191"/>
      <c r="C593" s="13"/>
      <c r="D593" s="185" t="s">
        <v>138</v>
      </c>
      <c r="E593" s="192" t="s">
        <v>1</v>
      </c>
      <c r="F593" s="193" t="s">
        <v>585</v>
      </c>
      <c r="G593" s="13"/>
      <c r="H593" s="194">
        <v>12</v>
      </c>
      <c r="I593" s="195"/>
      <c r="J593" s="13"/>
      <c r="K593" s="13"/>
      <c r="L593" s="191"/>
      <c r="M593" s="196"/>
      <c r="N593" s="197"/>
      <c r="O593" s="197"/>
      <c r="P593" s="197"/>
      <c r="Q593" s="197"/>
      <c r="R593" s="197"/>
      <c r="S593" s="197"/>
      <c r="T593" s="19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2" t="s">
        <v>138</v>
      </c>
      <c r="AU593" s="192" t="s">
        <v>85</v>
      </c>
      <c r="AV593" s="13" t="s">
        <v>85</v>
      </c>
      <c r="AW593" s="13" t="s">
        <v>31</v>
      </c>
      <c r="AX593" s="13" t="s">
        <v>75</v>
      </c>
      <c r="AY593" s="192" t="s">
        <v>126</v>
      </c>
    </row>
    <row r="594" s="13" customFormat="1">
      <c r="A594" s="13"/>
      <c r="B594" s="191"/>
      <c r="C594" s="13"/>
      <c r="D594" s="185" t="s">
        <v>138</v>
      </c>
      <c r="E594" s="192" t="s">
        <v>1</v>
      </c>
      <c r="F594" s="193" t="s">
        <v>586</v>
      </c>
      <c r="G594" s="13"/>
      <c r="H594" s="194">
        <v>8</v>
      </c>
      <c r="I594" s="195"/>
      <c r="J594" s="13"/>
      <c r="K594" s="13"/>
      <c r="L594" s="191"/>
      <c r="M594" s="196"/>
      <c r="N594" s="197"/>
      <c r="O594" s="197"/>
      <c r="P594" s="197"/>
      <c r="Q594" s="197"/>
      <c r="R594" s="197"/>
      <c r="S594" s="197"/>
      <c r="T594" s="19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2" t="s">
        <v>138</v>
      </c>
      <c r="AU594" s="192" t="s">
        <v>85</v>
      </c>
      <c r="AV594" s="13" t="s">
        <v>85</v>
      </c>
      <c r="AW594" s="13" t="s">
        <v>31</v>
      </c>
      <c r="AX594" s="13" t="s">
        <v>75</v>
      </c>
      <c r="AY594" s="192" t="s">
        <v>126</v>
      </c>
    </row>
    <row r="595" s="13" customFormat="1">
      <c r="A595" s="13"/>
      <c r="B595" s="191"/>
      <c r="C595" s="13"/>
      <c r="D595" s="185" t="s">
        <v>138</v>
      </c>
      <c r="E595" s="192" t="s">
        <v>1</v>
      </c>
      <c r="F595" s="193" t="s">
        <v>587</v>
      </c>
      <c r="G595" s="13"/>
      <c r="H595" s="194">
        <v>10</v>
      </c>
      <c r="I595" s="195"/>
      <c r="J595" s="13"/>
      <c r="K595" s="13"/>
      <c r="L595" s="191"/>
      <c r="M595" s="196"/>
      <c r="N595" s="197"/>
      <c r="O595" s="197"/>
      <c r="P595" s="197"/>
      <c r="Q595" s="197"/>
      <c r="R595" s="197"/>
      <c r="S595" s="197"/>
      <c r="T595" s="19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2" t="s">
        <v>138</v>
      </c>
      <c r="AU595" s="192" t="s">
        <v>85</v>
      </c>
      <c r="AV595" s="13" t="s">
        <v>85</v>
      </c>
      <c r="AW595" s="13" t="s">
        <v>31</v>
      </c>
      <c r="AX595" s="13" t="s">
        <v>75</v>
      </c>
      <c r="AY595" s="192" t="s">
        <v>126</v>
      </c>
    </row>
    <row r="596" s="13" customFormat="1">
      <c r="A596" s="13"/>
      <c r="B596" s="191"/>
      <c r="C596" s="13"/>
      <c r="D596" s="185" t="s">
        <v>138</v>
      </c>
      <c r="E596" s="192" t="s">
        <v>1</v>
      </c>
      <c r="F596" s="193" t="s">
        <v>588</v>
      </c>
      <c r="G596" s="13"/>
      <c r="H596" s="194">
        <v>9</v>
      </c>
      <c r="I596" s="195"/>
      <c r="J596" s="13"/>
      <c r="K596" s="13"/>
      <c r="L596" s="191"/>
      <c r="M596" s="196"/>
      <c r="N596" s="197"/>
      <c r="O596" s="197"/>
      <c r="P596" s="197"/>
      <c r="Q596" s="197"/>
      <c r="R596" s="197"/>
      <c r="S596" s="197"/>
      <c r="T596" s="19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2" t="s">
        <v>138</v>
      </c>
      <c r="AU596" s="192" t="s">
        <v>85</v>
      </c>
      <c r="AV596" s="13" t="s">
        <v>85</v>
      </c>
      <c r="AW596" s="13" t="s">
        <v>31</v>
      </c>
      <c r="AX596" s="13" t="s">
        <v>75</v>
      </c>
      <c r="AY596" s="192" t="s">
        <v>126</v>
      </c>
    </row>
    <row r="597" s="13" customFormat="1">
      <c r="A597" s="13"/>
      <c r="B597" s="191"/>
      <c r="C597" s="13"/>
      <c r="D597" s="185" t="s">
        <v>138</v>
      </c>
      <c r="E597" s="192" t="s">
        <v>1</v>
      </c>
      <c r="F597" s="193" t="s">
        <v>589</v>
      </c>
      <c r="G597" s="13"/>
      <c r="H597" s="194">
        <v>8</v>
      </c>
      <c r="I597" s="195"/>
      <c r="J597" s="13"/>
      <c r="K597" s="13"/>
      <c r="L597" s="191"/>
      <c r="M597" s="196"/>
      <c r="N597" s="197"/>
      <c r="O597" s="197"/>
      <c r="P597" s="197"/>
      <c r="Q597" s="197"/>
      <c r="R597" s="197"/>
      <c r="S597" s="197"/>
      <c r="T597" s="19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2" t="s">
        <v>138</v>
      </c>
      <c r="AU597" s="192" t="s">
        <v>85</v>
      </c>
      <c r="AV597" s="13" t="s">
        <v>85</v>
      </c>
      <c r="AW597" s="13" t="s">
        <v>31</v>
      </c>
      <c r="AX597" s="13" t="s">
        <v>75</v>
      </c>
      <c r="AY597" s="192" t="s">
        <v>126</v>
      </c>
    </row>
    <row r="598" s="13" customFormat="1">
      <c r="A598" s="13"/>
      <c r="B598" s="191"/>
      <c r="C598" s="13"/>
      <c r="D598" s="185" t="s">
        <v>138</v>
      </c>
      <c r="E598" s="192" t="s">
        <v>1</v>
      </c>
      <c r="F598" s="193" t="s">
        <v>590</v>
      </c>
      <c r="G598" s="13"/>
      <c r="H598" s="194">
        <v>9</v>
      </c>
      <c r="I598" s="195"/>
      <c r="J598" s="13"/>
      <c r="K598" s="13"/>
      <c r="L598" s="191"/>
      <c r="M598" s="196"/>
      <c r="N598" s="197"/>
      <c r="O598" s="197"/>
      <c r="P598" s="197"/>
      <c r="Q598" s="197"/>
      <c r="R598" s="197"/>
      <c r="S598" s="197"/>
      <c r="T598" s="19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2" t="s">
        <v>138</v>
      </c>
      <c r="AU598" s="192" t="s">
        <v>85</v>
      </c>
      <c r="AV598" s="13" t="s">
        <v>85</v>
      </c>
      <c r="AW598" s="13" t="s">
        <v>31</v>
      </c>
      <c r="AX598" s="13" t="s">
        <v>75</v>
      </c>
      <c r="AY598" s="192" t="s">
        <v>126</v>
      </c>
    </row>
    <row r="599" s="13" customFormat="1">
      <c r="A599" s="13"/>
      <c r="B599" s="191"/>
      <c r="C599" s="13"/>
      <c r="D599" s="185" t="s">
        <v>138</v>
      </c>
      <c r="E599" s="192" t="s">
        <v>1</v>
      </c>
      <c r="F599" s="193" t="s">
        <v>591</v>
      </c>
      <c r="G599" s="13"/>
      <c r="H599" s="194">
        <v>9</v>
      </c>
      <c r="I599" s="195"/>
      <c r="J599" s="13"/>
      <c r="K599" s="13"/>
      <c r="L599" s="191"/>
      <c r="M599" s="196"/>
      <c r="N599" s="197"/>
      <c r="O599" s="197"/>
      <c r="P599" s="197"/>
      <c r="Q599" s="197"/>
      <c r="R599" s="197"/>
      <c r="S599" s="197"/>
      <c r="T599" s="19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2" t="s">
        <v>138</v>
      </c>
      <c r="AU599" s="192" t="s">
        <v>85</v>
      </c>
      <c r="AV599" s="13" t="s">
        <v>85</v>
      </c>
      <c r="AW599" s="13" t="s">
        <v>31</v>
      </c>
      <c r="AX599" s="13" t="s">
        <v>75</v>
      </c>
      <c r="AY599" s="192" t="s">
        <v>126</v>
      </c>
    </row>
    <row r="600" s="13" customFormat="1">
      <c r="A600" s="13"/>
      <c r="B600" s="191"/>
      <c r="C600" s="13"/>
      <c r="D600" s="185" t="s">
        <v>138</v>
      </c>
      <c r="E600" s="192" t="s">
        <v>1</v>
      </c>
      <c r="F600" s="193" t="s">
        <v>592</v>
      </c>
      <c r="G600" s="13"/>
      <c r="H600" s="194">
        <v>9</v>
      </c>
      <c r="I600" s="195"/>
      <c r="J600" s="13"/>
      <c r="K600" s="13"/>
      <c r="L600" s="191"/>
      <c r="M600" s="196"/>
      <c r="N600" s="197"/>
      <c r="O600" s="197"/>
      <c r="P600" s="197"/>
      <c r="Q600" s="197"/>
      <c r="R600" s="197"/>
      <c r="S600" s="197"/>
      <c r="T600" s="19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2" t="s">
        <v>138</v>
      </c>
      <c r="AU600" s="192" t="s">
        <v>85</v>
      </c>
      <c r="AV600" s="13" t="s">
        <v>85</v>
      </c>
      <c r="AW600" s="13" t="s">
        <v>31</v>
      </c>
      <c r="AX600" s="13" t="s">
        <v>75</v>
      </c>
      <c r="AY600" s="192" t="s">
        <v>126</v>
      </c>
    </row>
    <row r="601" s="13" customFormat="1">
      <c r="A601" s="13"/>
      <c r="B601" s="191"/>
      <c r="C601" s="13"/>
      <c r="D601" s="185" t="s">
        <v>138</v>
      </c>
      <c r="E601" s="192" t="s">
        <v>1</v>
      </c>
      <c r="F601" s="193" t="s">
        <v>593</v>
      </c>
      <c r="G601" s="13"/>
      <c r="H601" s="194">
        <v>9</v>
      </c>
      <c r="I601" s="195"/>
      <c r="J601" s="13"/>
      <c r="K601" s="13"/>
      <c r="L601" s="191"/>
      <c r="M601" s="196"/>
      <c r="N601" s="197"/>
      <c r="O601" s="197"/>
      <c r="P601" s="197"/>
      <c r="Q601" s="197"/>
      <c r="R601" s="197"/>
      <c r="S601" s="197"/>
      <c r="T601" s="19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2" t="s">
        <v>138</v>
      </c>
      <c r="AU601" s="192" t="s">
        <v>85</v>
      </c>
      <c r="AV601" s="13" t="s">
        <v>85</v>
      </c>
      <c r="AW601" s="13" t="s">
        <v>31</v>
      </c>
      <c r="AX601" s="13" t="s">
        <v>75</v>
      </c>
      <c r="AY601" s="192" t="s">
        <v>126</v>
      </c>
    </row>
    <row r="602" s="13" customFormat="1">
      <c r="A602" s="13"/>
      <c r="B602" s="191"/>
      <c r="C602" s="13"/>
      <c r="D602" s="185" t="s">
        <v>138</v>
      </c>
      <c r="E602" s="192" t="s">
        <v>1</v>
      </c>
      <c r="F602" s="193" t="s">
        <v>594</v>
      </c>
      <c r="G602" s="13"/>
      <c r="H602" s="194">
        <v>7</v>
      </c>
      <c r="I602" s="195"/>
      <c r="J602" s="13"/>
      <c r="K602" s="13"/>
      <c r="L602" s="191"/>
      <c r="M602" s="196"/>
      <c r="N602" s="197"/>
      <c r="O602" s="197"/>
      <c r="P602" s="197"/>
      <c r="Q602" s="197"/>
      <c r="R602" s="197"/>
      <c r="S602" s="197"/>
      <c r="T602" s="19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2" t="s">
        <v>138</v>
      </c>
      <c r="AU602" s="192" t="s">
        <v>85</v>
      </c>
      <c r="AV602" s="13" t="s">
        <v>85</v>
      </c>
      <c r="AW602" s="13" t="s">
        <v>31</v>
      </c>
      <c r="AX602" s="13" t="s">
        <v>75</v>
      </c>
      <c r="AY602" s="192" t="s">
        <v>126</v>
      </c>
    </row>
    <row r="603" s="13" customFormat="1">
      <c r="A603" s="13"/>
      <c r="B603" s="191"/>
      <c r="C603" s="13"/>
      <c r="D603" s="185" t="s">
        <v>138</v>
      </c>
      <c r="E603" s="192" t="s">
        <v>1</v>
      </c>
      <c r="F603" s="193" t="s">
        <v>595</v>
      </c>
      <c r="G603" s="13"/>
      <c r="H603" s="194">
        <v>13</v>
      </c>
      <c r="I603" s="195"/>
      <c r="J603" s="13"/>
      <c r="K603" s="13"/>
      <c r="L603" s="191"/>
      <c r="M603" s="196"/>
      <c r="N603" s="197"/>
      <c r="O603" s="197"/>
      <c r="P603" s="197"/>
      <c r="Q603" s="197"/>
      <c r="R603" s="197"/>
      <c r="S603" s="197"/>
      <c r="T603" s="19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2" t="s">
        <v>138</v>
      </c>
      <c r="AU603" s="192" t="s">
        <v>85</v>
      </c>
      <c r="AV603" s="13" t="s">
        <v>85</v>
      </c>
      <c r="AW603" s="13" t="s">
        <v>31</v>
      </c>
      <c r="AX603" s="13" t="s">
        <v>75</v>
      </c>
      <c r="AY603" s="192" t="s">
        <v>126</v>
      </c>
    </row>
    <row r="604" s="13" customFormat="1">
      <c r="A604" s="13"/>
      <c r="B604" s="191"/>
      <c r="C604" s="13"/>
      <c r="D604" s="185" t="s">
        <v>138</v>
      </c>
      <c r="E604" s="192" t="s">
        <v>1</v>
      </c>
      <c r="F604" s="193" t="s">
        <v>596</v>
      </c>
      <c r="G604" s="13"/>
      <c r="H604" s="194">
        <v>8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2" t="s">
        <v>138</v>
      </c>
      <c r="AU604" s="192" t="s">
        <v>85</v>
      </c>
      <c r="AV604" s="13" t="s">
        <v>85</v>
      </c>
      <c r="AW604" s="13" t="s">
        <v>31</v>
      </c>
      <c r="AX604" s="13" t="s">
        <v>75</v>
      </c>
      <c r="AY604" s="192" t="s">
        <v>126</v>
      </c>
    </row>
    <row r="605" s="13" customFormat="1">
      <c r="A605" s="13"/>
      <c r="B605" s="191"/>
      <c r="C605" s="13"/>
      <c r="D605" s="185" t="s">
        <v>138</v>
      </c>
      <c r="E605" s="192" t="s">
        <v>1</v>
      </c>
      <c r="F605" s="193" t="s">
        <v>597</v>
      </c>
      <c r="G605" s="13"/>
      <c r="H605" s="194">
        <v>10</v>
      </c>
      <c r="I605" s="195"/>
      <c r="J605" s="13"/>
      <c r="K605" s="13"/>
      <c r="L605" s="191"/>
      <c r="M605" s="196"/>
      <c r="N605" s="197"/>
      <c r="O605" s="197"/>
      <c r="P605" s="197"/>
      <c r="Q605" s="197"/>
      <c r="R605" s="197"/>
      <c r="S605" s="197"/>
      <c r="T605" s="19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2" t="s">
        <v>138</v>
      </c>
      <c r="AU605" s="192" t="s">
        <v>85</v>
      </c>
      <c r="AV605" s="13" t="s">
        <v>85</v>
      </c>
      <c r="AW605" s="13" t="s">
        <v>31</v>
      </c>
      <c r="AX605" s="13" t="s">
        <v>75</v>
      </c>
      <c r="AY605" s="192" t="s">
        <v>126</v>
      </c>
    </row>
    <row r="606" s="13" customFormat="1">
      <c r="A606" s="13"/>
      <c r="B606" s="191"/>
      <c r="C606" s="13"/>
      <c r="D606" s="185" t="s">
        <v>138</v>
      </c>
      <c r="E606" s="192" t="s">
        <v>1</v>
      </c>
      <c r="F606" s="193" t="s">
        <v>598</v>
      </c>
      <c r="G606" s="13"/>
      <c r="H606" s="194">
        <v>7</v>
      </c>
      <c r="I606" s="195"/>
      <c r="J606" s="13"/>
      <c r="K606" s="13"/>
      <c r="L606" s="191"/>
      <c r="M606" s="196"/>
      <c r="N606" s="197"/>
      <c r="O606" s="197"/>
      <c r="P606" s="197"/>
      <c r="Q606" s="197"/>
      <c r="R606" s="197"/>
      <c r="S606" s="197"/>
      <c r="T606" s="19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2" t="s">
        <v>138</v>
      </c>
      <c r="AU606" s="192" t="s">
        <v>85</v>
      </c>
      <c r="AV606" s="13" t="s">
        <v>85</v>
      </c>
      <c r="AW606" s="13" t="s">
        <v>31</v>
      </c>
      <c r="AX606" s="13" t="s">
        <v>75</v>
      </c>
      <c r="AY606" s="192" t="s">
        <v>126</v>
      </c>
    </row>
    <row r="607" s="13" customFormat="1">
      <c r="A607" s="13"/>
      <c r="B607" s="191"/>
      <c r="C607" s="13"/>
      <c r="D607" s="185" t="s">
        <v>138</v>
      </c>
      <c r="E607" s="192" t="s">
        <v>1</v>
      </c>
      <c r="F607" s="193" t="s">
        <v>599</v>
      </c>
      <c r="G607" s="13"/>
      <c r="H607" s="194">
        <v>8</v>
      </c>
      <c r="I607" s="195"/>
      <c r="J607" s="13"/>
      <c r="K607" s="13"/>
      <c r="L607" s="191"/>
      <c r="M607" s="196"/>
      <c r="N607" s="197"/>
      <c r="O607" s="197"/>
      <c r="P607" s="197"/>
      <c r="Q607" s="197"/>
      <c r="R607" s="197"/>
      <c r="S607" s="197"/>
      <c r="T607" s="19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2" t="s">
        <v>138</v>
      </c>
      <c r="AU607" s="192" t="s">
        <v>85</v>
      </c>
      <c r="AV607" s="13" t="s">
        <v>85</v>
      </c>
      <c r="AW607" s="13" t="s">
        <v>31</v>
      </c>
      <c r="AX607" s="13" t="s">
        <v>75</v>
      </c>
      <c r="AY607" s="192" t="s">
        <v>126</v>
      </c>
    </row>
    <row r="608" s="2" customFormat="1" ht="21.75" customHeight="1">
      <c r="A608" s="36"/>
      <c r="B608" s="170"/>
      <c r="C608" s="171" t="s">
        <v>600</v>
      </c>
      <c r="D608" s="171" t="s">
        <v>128</v>
      </c>
      <c r="E608" s="172" t="s">
        <v>601</v>
      </c>
      <c r="F608" s="173" t="s">
        <v>602</v>
      </c>
      <c r="G608" s="174" t="s">
        <v>159</v>
      </c>
      <c r="H608" s="175">
        <v>158</v>
      </c>
      <c r="I608" s="176"/>
      <c r="J608" s="177">
        <f>ROUND(I608*H608,2)</f>
        <v>0</v>
      </c>
      <c r="K608" s="178"/>
      <c r="L608" s="37"/>
      <c r="M608" s="179" t="s">
        <v>1</v>
      </c>
      <c r="N608" s="180" t="s">
        <v>40</v>
      </c>
      <c r="O608" s="75"/>
      <c r="P608" s="181">
        <f>O608*H608</f>
        <v>0</v>
      </c>
      <c r="Q608" s="181">
        <v>0</v>
      </c>
      <c r="R608" s="181">
        <f>Q608*H608</f>
        <v>0</v>
      </c>
      <c r="S608" s="181">
        <v>0</v>
      </c>
      <c r="T608" s="182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3" t="s">
        <v>132</v>
      </c>
      <c r="AT608" s="183" t="s">
        <v>128</v>
      </c>
      <c r="AU608" s="183" t="s">
        <v>85</v>
      </c>
      <c r="AY608" s="17" t="s">
        <v>126</v>
      </c>
      <c r="BE608" s="184">
        <f>IF(N608="základní",J608,0)</f>
        <v>0</v>
      </c>
      <c r="BF608" s="184">
        <f>IF(N608="snížená",J608,0)</f>
        <v>0</v>
      </c>
      <c r="BG608" s="184">
        <f>IF(N608="zákl. přenesená",J608,0)</f>
        <v>0</v>
      </c>
      <c r="BH608" s="184">
        <f>IF(N608="sníž. přenesená",J608,0)</f>
        <v>0</v>
      </c>
      <c r="BI608" s="184">
        <f>IF(N608="nulová",J608,0)</f>
        <v>0</v>
      </c>
      <c r="BJ608" s="17" t="s">
        <v>83</v>
      </c>
      <c r="BK608" s="184">
        <f>ROUND(I608*H608,2)</f>
        <v>0</v>
      </c>
      <c r="BL608" s="17" t="s">
        <v>132</v>
      </c>
      <c r="BM608" s="183" t="s">
        <v>603</v>
      </c>
    </row>
    <row r="609" s="2" customFormat="1">
      <c r="A609" s="36"/>
      <c r="B609" s="37"/>
      <c r="C609" s="36"/>
      <c r="D609" s="185" t="s">
        <v>134</v>
      </c>
      <c r="E609" s="36"/>
      <c r="F609" s="186" t="s">
        <v>602</v>
      </c>
      <c r="G609" s="36"/>
      <c r="H609" s="36"/>
      <c r="I609" s="187"/>
      <c r="J609" s="36"/>
      <c r="K609" s="36"/>
      <c r="L609" s="37"/>
      <c r="M609" s="188"/>
      <c r="N609" s="189"/>
      <c r="O609" s="75"/>
      <c r="P609" s="75"/>
      <c r="Q609" s="75"/>
      <c r="R609" s="75"/>
      <c r="S609" s="75"/>
      <c r="T609" s="7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7" t="s">
        <v>134</v>
      </c>
      <c r="AU609" s="17" t="s">
        <v>85</v>
      </c>
    </row>
    <row r="610" s="2" customFormat="1">
      <c r="A610" s="36"/>
      <c r="B610" s="37"/>
      <c r="C610" s="36"/>
      <c r="D610" s="185" t="s">
        <v>136</v>
      </c>
      <c r="E610" s="36"/>
      <c r="F610" s="190" t="s">
        <v>604</v>
      </c>
      <c r="G610" s="36"/>
      <c r="H610" s="36"/>
      <c r="I610" s="187"/>
      <c r="J610" s="36"/>
      <c r="K610" s="36"/>
      <c r="L610" s="37"/>
      <c r="M610" s="188"/>
      <c r="N610" s="189"/>
      <c r="O610" s="75"/>
      <c r="P610" s="75"/>
      <c r="Q610" s="75"/>
      <c r="R610" s="75"/>
      <c r="S610" s="75"/>
      <c r="T610" s="7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7" t="s">
        <v>136</v>
      </c>
      <c r="AU610" s="17" t="s">
        <v>85</v>
      </c>
    </row>
    <row r="611" s="13" customFormat="1">
      <c r="A611" s="13"/>
      <c r="B611" s="191"/>
      <c r="C611" s="13"/>
      <c r="D611" s="185" t="s">
        <v>138</v>
      </c>
      <c r="E611" s="192" t="s">
        <v>1</v>
      </c>
      <c r="F611" s="193" t="s">
        <v>162</v>
      </c>
      <c r="G611" s="13"/>
      <c r="H611" s="194">
        <v>158</v>
      </c>
      <c r="I611" s="195"/>
      <c r="J611" s="13"/>
      <c r="K611" s="13"/>
      <c r="L611" s="191"/>
      <c r="M611" s="196"/>
      <c r="N611" s="197"/>
      <c r="O611" s="197"/>
      <c r="P611" s="197"/>
      <c r="Q611" s="197"/>
      <c r="R611" s="197"/>
      <c r="S611" s="197"/>
      <c r="T611" s="19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2" t="s">
        <v>138</v>
      </c>
      <c r="AU611" s="192" t="s">
        <v>85</v>
      </c>
      <c r="AV611" s="13" t="s">
        <v>85</v>
      </c>
      <c r="AW611" s="13" t="s">
        <v>31</v>
      </c>
      <c r="AX611" s="13" t="s">
        <v>83</v>
      </c>
      <c r="AY611" s="192" t="s">
        <v>126</v>
      </c>
    </row>
    <row r="612" s="2" customFormat="1" ht="21.75" customHeight="1">
      <c r="A612" s="36"/>
      <c r="B612" s="170"/>
      <c r="C612" s="171" t="s">
        <v>605</v>
      </c>
      <c r="D612" s="171" t="s">
        <v>128</v>
      </c>
      <c r="E612" s="172" t="s">
        <v>606</v>
      </c>
      <c r="F612" s="173" t="s">
        <v>607</v>
      </c>
      <c r="G612" s="174" t="s">
        <v>159</v>
      </c>
      <c r="H612" s="175">
        <v>23</v>
      </c>
      <c r="I612" s="176"/>
      <c r="J612" s="177">
        <f>ROUND(I612*H612,2)</f>
        <v>0</v>
      </c>
      <c r="K612" s="178"/>
      <c r="L612" s="37"/>
      <c r="M612" s="179" t="s">
        <v>1</v>
      </c>
      <c r="N612" s="180" t="s">
        <v>40</v>
      </c>
      <c r="O612" s="75"/>
      <c r="P612" s="181">
        <f>O612*H612</f>
        <v>0</v>
      </c>
      <c r="Q612" s="181">
        <v>0</v>
      </c>
      <c r="R612" s="181">
        <f>Q612*H612</f>
        <v>0</v>
      </c>
      <c r="S612" s="181">
        <v>0</v>
      </c>
      <c r="T612" s="182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3" t="s">
        <v>132</v>
      </c>
      <c r="AT612" s="183" t="s">
        <v>128</v>
      </c>
      <c r="AU612" s="183" t="s">
        <v>85</v>
      </c>
      <c r="AY612" s="17" t="s">
        <v>126</v>
      </c>
      <c r="BE612" s="184">
        <f>IF(N612="základní",J612,0)</f>
        <v>0</v>
      </c>
      <c r="BF612" s="184">
        <f>IF(N612="snížená",J612,0)</f>
        <v>0</v>
      </c>
      <c r="BG612" s="184">
        <f>IF(N612="zákl. přenesená",J612,0)</f>
        <v>0</v>
      </c>
      <c r="BH612" s="184">
        <f>IF(N612="sníž. přenesená",J612,0)</f>
        <v>0</v>
      </c>
      <c r="BI612" s="184">
        <f>IF(N612="nulová",J612,0)</f>
        <v>0</v>
      </c>
      <c r="BJ612" s="17" t="s">
        <v>83</v>
      </c>
      <c r="BK612" s="184">
        <f>ROUND(I612*H612,2)</f>
        <v>0</v>
      </c>
      <c r="BL612" s="17" t="s">
        <v>132</v>
      </c>
      <c r="BM612" s="183" t="s">
        <v>608</v>
      </c>
    </row>
    <row r="613" s="2" customFormat="1">
      <c r="A613" s="36"/>
      <c r="B613" s="37"/>
      <c r="C613" s="36"/>
      <c r="D613" s="185" t="s">
        <v>134</v>
      </c>
      <c r="E613" s="36"/>
      <c r="F613" s="186" t="s">
        <v>607</v>
      </c>
      <c r="G613" s="36"/>
      <c r="H613" s="36"/>
      <c r="I613" s="187"/>
      <c r="J613" s="36"/>
      <c r="K613" s="36"/>
      <c r="L613" s="37"/>
      <c r="M613" s="188"/>
      <c r="N613" s="189"/>
      <c r="O613" s="75"/>
      <c r="P613" s="75"/>
      <c r="Q613" s="75"/>
      <c r="R613" s="75"/>
      <c r="S613" s="75"/>
      <c r="T613" s="7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7" t="s">
        <v>134</v>
      </c>
      <c r="AU613" s="17" t="s">
        <v>85</v>
      </c>
    </row>
    <row r="614" s="2" customFormat="1">
      <c r="A614" s="36"/>
      <c r="B614" s="37"/>
      <c r="C614" s="36"/>
      <c r="D614" s="185" t="s">
        <v>136</v>
      </c>
      <c r="E614" s="36"/>
      <c r="F614" s="190" t="s">
        <v>609</v>
      </c>
      <c r="G614" s="36"/>
      <c r="H614" s="36"/>
      <c r="I614" s="187"/>
      <c r="J614" s="36"/>
      <c r="K614" s="36"/>
      <c r="L614" s="37"/>
      <c r="M614" s="188"/>
      <c r="N614" s="189"/>
      <c r="O614" s="75"/>
      <c r="P614" s="75"/>
      <c r="Q614" s="75"/>
      <c r="R614" s="75"/>
      <c r="S614" s="75"/>
      <c r="T614" s="7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7" t="s">
        <v>136</v>
      </c>
      <c r="AU614" s="17" t="s">
        <v>85</v>
      </c>
    </row>
    <row r="615" s="13" customFormat="1">
      <c r="A615" s="13"/>
      <c r="B615" s="191"/>
      <c r="C615" s="13"/>
      <c r="D615" s="185" t="s">
        <v>138</v>
      </c>
      <c r="E615" s="192" t="s">
        <v>1</v>
      </c>
      <c r="F615" s="193" t="s">
        <v>610</v>
      </c>
      <c r="G615" s="13"/>
      <c r="H615" s="194">
        <v>23</v>
      </c>
      <c r="I615" s="195"/>
      <c r="J615" s="13"/>
      <c r="K615" s="13"/>
      <c r="L615" s="191"/>
      <c r="M615" s="196"/>
      <c r="N615" s="197"/>
      <c r="O615" s="197"/>
      <c r="P615" s="197"/>
      <c r="Q615" s="197"/>
      <c r="R615" s="197"/>
      <c r="S615" s="197"/>
      <c r="T615" s="19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2" t="s">
        <v>138</v>
      </c>
      <c r="AU615" s="192" t="s">
        <v>85</v>
      </c>
      <c r="AV615" s="13" t="s">
        <v>85</v>
      </c>
      <c r="AW615" s="13" t="s">
        <v>31</v>
      </c>
      <c r="AX615" s="13" t="s">
        <v>83</v>
      </c>
      <c r="AY615" s="192" t="s">
        <v>126</v>
      </c>
    </row>
    <row r="616" s="2" customFormat="1" ht="21.75" customHeight="1">
      <c r="A616" s="36"/>
      <c r="B616" s="170"/>
      <c r="C616" s="171" t="s">
        <v>611</v>
      </c>
      <c r="D616" s="171" t="s">
        <v>128</v>
      </c>
      <c r="E616" s="172" t="s">
        <v>612</v>
      </c>
      <c r="F616" s="173" t="s">
        <v>613</v>
      </c>
      <c r="G616" s="174" t="s">
        <v>208</v>
      </c>
      <c r="H616" s="175">
        <v>55</v>
      </c>
      <c r="I616" s="176"/>
      <c r="J616" s="177">
        <f>ROUND(I616*H616,2)</f>
        <v>0</v>
      </c>
      <c r="K616" s="178"/>
      <c r="L616" s="37"/>
      <c r="M616" s="179" t="s">
        <v>1</v>
      </c>
      <c r="N616" s="180" t="s">
        <v>40</v>
      </c>
      <c r="O616" s="75"/>
      <c r="P616" s="181">
        <f>O616*H616</f>
        <v>0</v>
      </c>
      <c r="Q616" s="181">
        <v>0</v>
      </c>
      <c r="R616" s="181">
        <f>Q616*H616</f>
        <v>0</v>
      </c>
      <c r="S616" s="181">
        <v>0</v>
      </c>
      <c r="T616" s="18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3" t="s">
        <v>132</v>
      </c>
      <c r="AT616" s="183" t="s">
        <v>128</v>
      </c>
      <c r="AU616" s="183" t="s">
        <v>85</v>
      </c>
      <c r="AY616" s="17" t="s">
        <v>126</v>
      </c>
      <c r="BE616" s="184">
        <f>IF(N616="základní",J616,0)</f>
        <v>0</v>
      </c>
      <c r="BF616" s="184">
        <f>IF(N616="snížená",J616,0)</f>
        <v>0</v>
      </c>
      <c r="BG616" s="184">
        <f>IF(N616="zákl. přenesená",J616,0)</f>
        <v>0</v>
      </c>
      <c r="BH616" s="184">
        <f>IF(N616="sníž. přenesená",J616,0)</f>
        <v>0</v>
      </c>
      <c r="BI616" s="184">
        <f>IF(N616="nulová",J616,0)</f>
        <v>0</v>
      </c>
      <c r="BJ616" s="17" t="s">
        <v>83</v>
      </c>
      <c r="BK616" s="184">
        <f>ROUND(I616*H616,2)</f>
        <v>0</v>
      </c>
      <c r="BL616" s="17" t="s">
        <v>132</v>
      </c>
      <c r="BM616" s="183" t="s">
        <v>614</v>
      </c>
    </row>
    <row r="617" s="2" customFormat="1">
      <c r="A617" s="36"/>
      <c r="B617" s="37"/>
      <c r="C617" s="36"/>
      <c r="D617" s="185" t="s">
        <v>134</v>
      </c>
      <c r="E617" s="36"/>
      <c r="F617" s="186" t="s">
        <v>613</v>
      </c>
      <c r="G617" s="36"/>
      <c r="H617" s="36"/>
      <c r="I617" s="187"/>
      <c r="J617" s="36"/>
      <c r="K617" s="36"/>
      <c r="L617" s="37"/>
      <c r="M617" s="188"/>
      <c r="N617" s="189"/>
      <c r="O617" s="75"/>
      <c r="P617" s="75"/>
      <c r="Q617" s="75"/>
      <c r="R617" s="75"/>
      <c r="S617" s="75"/>
      <c r="T617" s="7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7" t="s">
        <v>134</v>
      </c>
      <c r="AU617" s="17" t="s">
        <v>85</v>
      </c>
    </row>
    <row r="618" s="2" customFormat="1">
      <c r="A618" s="36"/>
      <c r="B618" s="37"/>
      <c r="C618" s="36"/>
      <c r="D618" s="185" t="s">
        <v>136</v>
      </c>
      <c r="E618" s="36"/>
      <c r="F618" s="190" t="s">
        <v>615</v>
      </c>
      <c r="G618" s="36"/>
      <c r="H618" s="36"/>
      <c r="I618" s="187"/>
      <c r="J618" s="36"/>
      <c r="K618" s="36"/>
      <c r="L618" s="37"/>
      <c r="M618" s="188"/>
      <c r="N618" s="189"/>
      <c r="O618" s="75"/>
      <c r="P618" s="75"/>
      <c r="Q618" s="75"/>
      <c r="R618" s="75"/>
      <c r="S618" s="75"/>
      <c r="T618" s="7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7" t="s">
        <v>136</v>
      </c>
      <c r="AU618" s="17" t="s">
        <v>85</v>
      </c>
    </row>
    <row r="619" s="13" customFormat="1">
      <c r="A619" s="13"/>
      <c r="B619" s="191"/>
      <c r="C619" s="13"/>
      <c r="D619" s="185" t="s">
        <v>138</v>
      </c>
      <c r="E619" s="192" t="s">
        <v>1</v>
      </c>
      <c r="F619" s="193" t="s">
        <v>616</v>
      </c>
      <c r="G619" s="13"/>
      <c r="H619" s="194">
        <v>55</v>
      </c>
      <c r="I619" s="195"/>
      <c r="J619" s="13"/>
      <c r="K619" s="13"/>
      <c r="L619" s="191"/>
      <c r="M619" s="196"/>
      <c r="N619" s="197"/>
      <c r="O619" s="197"/>
      <c r="P619" s="197"/>
      <c r="Q619" s="197"/>
      <c r="R619" s="197"/>
      <c r="S619" s="197"/>
      <c r="T619" s="19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2" t="s">
        <v>138</v>
      </c>
      <c r="AU619" s="192" t="s">
        <v>85</v>
      </c>
      <c r="AV619" s="13" t="s">
        <v>85</v>
      </c>
      <c r="AW619" s="13" t="s">
        <v>31</v>
      </c>
      <c r="AX619" s="13" t="s">
        <v>83</v>
      </c>
      <c r="AY619" s="192" t="s">
        <v>126</v>
      </c>
    </row>
    <row r="620" s="12" customFormat="1" ht="25.92" customHeight="1">
      <c r="A620" s="12"/>
      <c r="B620" s="157"/>
      <c r="C620" s="12"/>
      <c r="D620" s="158" t="s">
        <v>74</v>
      </c>
      <c r="E620" s="159" t="s">
        <v>617</v>
      </c>
      <c r="F620" s="159" t="s">
        <v>618</v>
      </c>
      <c r="G620" s="12"/>
      <c r="H620" s="12"/>
      <c r="I620" s="160"/>
      <c r="J620" s="161">
        <f>BK620</f>
        <v>0</v>
      </c>
      <c r="K620" s="12"/>
      <c r="L620" s="157"/>
      <c r="M620" s="162"/>
      <c r="N620" s="163"/>
      <c r="O620" s="163"/>
      <c r="P620" s="164">
        <f>SUM(P621:P635)</f>
        <v>0</v>
      </c>
      <c r="Q620" s="163"/>
      <c r="R620" s="164">
        <f>SUM(R621:R635)</f>
        <v>0</v>
      </c>
      <c r="S620" s="163"/>
      <c r="T620" s="165">
        <f>SUM(T621:T635)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58" t="s">
        <v>132</v>
      </c>
      <c r="AT620" s="166" t="s">
        <v>74</v>
      </c>
      <c r="AU620" s="166" t="s">
        <v>75</v>
      </c>
      <c r="AY620" s="158" t="s">
        <v>126</v>
      </c>
      <c r="BK620" s="167">
        <f>SUM(BK621:BK635)</f>
        <v>0</v>
      </c>
    </row>
    <row r="621" s="2" customFormat="1" ht="21.75" customHeight="1">
      <c r="A621" s="36"/>
      <c r="B621" s="170"/>
      <c r="C621" s="171" t="s">
        <v>619</v>
      </c>
      <c r="D621" s="171" t="s">
        <v>128</v>
      </c>
      <c r="E621" s="172" t="s">
        <v>620</v>
      </c>
      <c r="F621" s="173" t="s">
        <v>621</v>
      </c>
      <c r="G621" s="174" t="s">
        <v>622</v>
      </c>
      <c r="H621" s="175">
        <v>18096.807000000001</v>
      </c>
      <c r="I621" s="176"/>
      <c r="J621" s="177">
        <f>ROUND(I621*H621,2)</f>
        <v>0</v>
      </c>
      <c r="K621" s="178"/>
      <c r="L621" s="37"/>
      <c r="M621" s="179" t="s">
        <v>1</v>
      </c>
      <c r="N621" s="180" t="s">
        <v>40</v>
      </c>
      <c r="O621" s="75"/>
      <c r="P621" s="181">
        <f>O621*H621</f>
        <v>0</v>
      </c>
      <c r="Q621" s="181">
        <v>0</v>
      </c>
      <c r="R621" s="181">
        <f>Q621*H621</f>
        <v>0</v>
      </c>
      <c r="S621" s="181">
        <v>0</v>
      </c>
      <c r="T621" s="182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3" t="s">
        <v>623</v>
      </c>
      <c r="AT621" s="183" t="s">
        <v>128</v>
      </c>
      <c r="AU621" s="183" t="s">
        <v>83</v>
      </c>
      <c r="AY621" s="17" t="s">
        <v>126</v>
      </c>
      <c r="BE621" s="184">
        <f>IF(N621="základní",J621,0)</f>
        <v>0</v>
      </c>
      <c r="BF621" s="184">
        <f>IF(N621="snížená",J621,0)</f>
        <v>0</v>
      </c>
      <c r="BG621" s="184">
        <f>IF(N621="zákl. přenesená",J621,0)</f>
        <v>0</v>
      </c>
      <c r="BH621" s="184">
        <f>IF(N621="sníž. přenesená",J621,0)</f>
        <v>0</v>
      </c>
      <c r="BI621" s="184">
        <f>IF(N621="nulová",J621,0)</f>
        <v>0</v>
      </c>
      <c r="BJ621" s="17" t="s">
        <v>83</v>
      </c>
      <c r="BK621" s="184">
        <f>ROUND(I621*H621,2)</f>
        <v>0</v>
      </c>
      <c r="BL621" s="17" t="s">
        <v>623</v>
      </c>
      <c r="BM621" s="183" t="s">
        <v>624</v>
      </c>
    </row>
    <row r="622" s="2" customFormat="1">
      <c r="A622" s="36"/>
      <c r="B622" s="37"/>
      <c r="C622" s="36"/>
      <c r="D622" s="185" t="s">
        <v>134</v>
      </c>
      <c r="E622" s="36"/>
      <c r="F622" s="186" t="s">
        <v>621</v>
      </c>
      <c r="G622" s="36"/>
      <c r="H622" s="36"/>
      <c r="I622" s="187"/>
      <c r="J622" s="36"/>
      <c r="K622" s="36"/>
      <c r="L622" s="37"/>
      <c r="M622" s="188"/>
      <c r="N622" s="189"/>
      <c r="O622" s="75"/>
      <c r="P622" s="75"/>
      <c r="Q622" s="75"/>
      <c r="R622" s="75"/>
      <c r="S622" s="75"/>
      <c r="T622" s="7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7" t="s">
        <v>134</v>
      </c>
      <c r="AU622" s="17" t="s">
        <v>83</v>
      </c>
    </row>
    <row r="623" s="2" customFormat="1">
      <c r="A623" s="36"/>
      <c r="B623" s="37"/>
      <c r="C623" s="36"/>
      <c r="D623" s="185" t="s">
        <v>136</v>
      </c>
      <c r="E623" s="36"/>
      <c r="F623" s="190" t="s">
        <v>625</v>
      </c>
      <c r="G623" s="36"/>
      <c r="H623" s="36"/>
      <c r="I623" s="187"/>
      <c r="J623" s="36"/>
      <c r="K623" s="36"/>
      <c r="L623" s="37"/>
      <c r="M623" s="188"/>
      <c r="N623" s="189"/>
      <c r="O623" s="75"/>
      <c r="P623" s="75"/>
      <c r="Q623" s="75"/>
      <c r="R623" s="75"/>
      <c r="S623" s="75"/>
      <c r="T623" s="7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7" t="s">
        <v>136</v>
      </c>
      <c r="AU623" s="17" t="s">
        <v>83</v>
      </c>
    </row>
    <row r="624" s="13" customFormat="1">
      <c r="A624" s="13"/>
      <c r="B624" s="191"/>
      <c r="C624" s="13"/>
      <c r="D624" s="185" t="s">
        <v>138</v>
      </c>
      <c r="E624" s="192" t="s">
        <v>1</v>
      </c>
      <c r="F624" s="193" t="s">
        <v>626</v>
      </c>
      <c r="G624" s="13"/>
      <c r="H624" s="194">
        <v>13723.332</v>
      </c>
      <c r="I624" s="195"/>
      <c r="J624" s="13"/>
      <c r="K624" s="13"/>
      <c r="L624" s="191"/>
      <c r="M624" s="196"/>
      <c r="N624" s="197"/>
      <c r="O624" s="197"/>
      <c r="P624" s="197"/>
      <c r="Q624" s="197"/>
      <c r="R624" s="197"/>
      <c r="S624" s="197"/>
      <c r="T624" s="19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2" t="s">
        <v>138</v>
      </c>
      <c r="AU624" s="192" t="s">
        <v>83</v>
      </c>
      <c r="AV624" s="13" t="s">
        <v>85</v>
      </c>
      <c r="AW624" s="13" t="s">
        <v>31</v>
      </c>
      <c r="AX624" s="13" t="s">
        <v>75</v>
      </c>
      <c r="AY624" s="192" t="s">
        <v>126</v>
      </c>
    </row>
    <row r="625" s="13" customFormat="1">
      <c r="A625" s="13"/>
      <c r="B625" s="191"/>
      <c r="C625" s="13"/>
      <c r="D625" s="185" t="s">
        <v>138</v>
      </c>
      <c r="E625" s="192" t="s">
        <v>1</v>
      </c>
      <c r="F625" s="193" t="s">
        <v>627</v>
      </c>
      <c r="G625" s="13"/>
      <c r="H625" s="194">
        <v>1319.8499999999999</v>
      </c>
      <c r="I625" s="195"/>
      <c r="J625" s="13"/>
      <c r="K625" s="13"/>
      <c r="L625" s="191"/>
      <c r="M625" s="196"/>
      <c r="N625" s="197"/>
      <c r="O625" s="197"/>
      <c r="P625" s="197"/>
      <c r="Q625" s="197"/>
      <c r="R625" s="197"/>
      <c r="S625" s="197"/>
      <c r="T625" s="19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2" t="s">
        <v>138</v>
      </c>
      <c r="AU625" s="192" t="s">
        <v>83</v>
      </c>
      <c r="AV625" s="13" t="s">
        <v>85</v>
      </c>
      <c r="AW625" s="13" t="s">
        <v>31</v>
      </c>
      <c r="AX625" s="13" t="s">
        <v>75</v>
      </c>
      <c r="AY625" s="192" t="s">
        <v>126</v>
      </c>
    </row>
    <row r="626" s="13" customFormat="1">
      <c r="A626" s="13"/>
      <c r="B626" s="191"/>
      <c r="C626" s="13"/>
      <c r="D626" s="185" t="s">
        <v>138</v>
      </c>
      <c r="E626" s="192" t="s">
        <v>1</v>
      </c>
      <c r="F626" s="193" t="s">
        <v>628</v>
      </c>
      <c r="G626" s="13"/>
      <c r="H626" s="194">
        <v>2991.75</v>
      </c>
      <c r="I626" s="195"/>
      <c r="J626" s="13"/>
      <c r="K626" s="13"/>
      <c r="L626" s="191"/>
      <c r="M626" s="196"/>
      <c r="N626" s="197"/>
      <c r="O626" s="197"/>
      <c r="P626" s="197"/>
      <c r="Q626" s="197"/>
      <c r="R626" s="197"/>
      <c r="S626" s="197"/>
      <c r="T626" s="19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2" t="s">
        <v>138</v>
      </c>
      <c r="AU626" s="192" t="s">
        <v>83</v>
      </c>
      <c r="AV626" s="13" t="s">
        <v>85</v>
      </c>
      <c r="AW626" s="13" t="s">
        <v>31</v>
      </c>
      <c r="AX626" s="13" t="s">
        <v>75</v>
      </c>
      <c r="AY626" s="192" t="s">
        <v>126</v>
      </c>
    </row>
    <row r="627" s="13" customFormat="1">
      <c r="A627" s="13"/>
      <c r="B627" s="191"/>
      <c r="C627" s="13"/>
      <c r="D627" s="185" t="s">
        <v>138</v>
      </c>
      <c r="E627" s="192" t="s">
        <v>1</v>
      </c>
      <c r="F627" s="193" t="s">
        <v>629</v>
      </c>
      <c r="G627" s="13"/>
      <c r="H627" s="194">
        <v>61.875</v>
      </c>
      <c r="I627" s="195"/>
      <c r="J627" s="13"/>
      <c r="K627" s="13"/>
      <c r="L627" s="191"/>
      <c r="M627" s="196"/>
      <c r="N627" s="197"/>
      <c r="O627" s="197"/>
      <c r="P627" s="197"/>
      <c r="Q627" s="197"/>
      <c r="R627" s="197"/>
      <c r="S627" s="197"/>
      <c r="T627" s="19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2" t="s">
        <v>138</v>
      </c>
      <c r="AU627" s="192" t="s">
        <v>83</v>
      </c>
      <c r="AV627" s="13" t="s">
        <v>85</v>
      </c>
      <c r="AW627" s="13" t="s">
        <v>31</v>
      </c>
      <c r="AX627" s="13" t="s">
        <v>75</v>
      </c>
      <c r="AY627" s="192" t="s">
        <v>126</v>
      </c>
    </row>
    <row r="628" s="2" customFormat="1" ht="21.75" customHeight="1">
      <c r="A628" s="36"/>
      <c r="B628" s="170"/>
      <c r="C628" s="171" t="s">
        <v>630</v>
      </c>
      <c r="D628" s="171" t="s">
        <v>128</v>
      </c>
      <c r="E628" s="172" t="s">
        <v>631</v>
      </c>
      <c r="F628" s="173" t="s">
        <v>621</v>
      </c>
      <c r="G628" s="174" t="s">
        <v>622</v>
      </c>
      <c r="H628" s="175">
        <v>4175.5770000000002</v>
      </c>
      <c r="I628" s="176"/>
      <c r="J628" s="177">
        <f>ROUND(I628*H628,2)</f>
        <v>0</v>
      </c>
      <c r="K628" s="178"/>
      <c r="L628" s="37"/>
      <c r="M628" s="179" t="s">
        <v>1</v>
      </c>
      <c r="N628" s="180" t="s">
        <v>40</v>
      </c>
      <c r="O628" s="75"/>
      <c r="P628" s="181">
        <f>O628*H628</f>
        <v>0</v>
      </c>
      <c r="Q628" s="181">
        <v>0</v>
      </c>
      <c r="R628" s="181">
        <f>Q628*H628</f>
        <v>0</v>
      </c>
      <c r="S628" s="181">
        <v>0</v>
      </c>
      <c r="T628" s="182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3" t="s">
        <v>623</v>
      </c>
      <c r="AT628" s="183" t="s">
        <v>128</v>
      </c>
      <c r="AU628" s="183" t="s">
        <v>83</v>
      </c>
      <c r="AY628" s="17" t="s">
        <v>126</v>
      </c>
      <c r="BE628" s="184">
        <f>IF(N628="základní",J628,0)</f>
        <v>0</v>
      </c>
      <c r="BF628" s="184">
        <f>IF(N628="snížená",J628,0)</f>
        <v>0</v>
      </c>
      <c r="BG628" s="184">
        <f>IF(N628="zákl. přenesená",J628,0)</f>
        <v>0</v>
      </c>
      <c r="BH628" s="184">
        <f>IF(N628="sníž. přenesená",J628,0)</f>
        <v>0</v>
      </c>
      <c r="BI628" s="184">
        <f>IF(N628="nulová",J628,0)</f>
        <v>0</v>
      </c>
      <c r="BJ628" s="17" t="s">
        <v>83</v>
      </c>
      <c r="BK628" s="184">
        <f>ROUND(I628*H628,2)</f>
        <v>0</v>
      </c>
      <c r="BL628" s="17" t="s">
        <v>623</v>
      </c>
      <c r="BM628" s="183" t="s">
        <v>632</v>
      </c>
    </row>
    <row r="629" s="2" customFormat="1">
      <c r="A629" s="36"/>
      <c r="B629" s="37"/>
      <c r="C629" s="36"/>
      <c r="D629" s="185" t="s">
        <v>134</v>
      </c>
      <c r="E629" s="36"/>
      <c r="F629" s="186" t="s">
        <v>621</v>
      </c>
      <c r="G629" s="36"/>
      <c r="H629" s="36"/>
      <c r="I629" s="187"/>
      <c r="J629" s="36"/>
      <c r="K629" s="36"/>
      <c r="L629" s="37"/>
      <c r="M629" s="188"/>
      <c r="N629" s="189"/>
      <c r="O629" s="75"/>
      <c r="P629" s="75"/>
      <c r="Q629" s="75"/>
      <c r="R629" s="75"/>
      <c r="S629" s="75"/>
      <c r="T629" s="7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7" t="s">
        <v>134</v>
      </c>
      <c r="AU629" s="17" t="s">
        <v>83</v>
      </c>
    </row>
    <row r="630" s="2" customFormat="1">
      <c r="A630" s="36"/>
      <c r="B630" s="37"/>
      <c r="C630" s="36"/>
      <c r="D630" s="185" t="s">
        <v>136</v>
      </c>
      <c r="E630" s="36"/>
      <c r="F630" s="190" t="s">
        <v>625</v>
      </c>
      <c r="G630" s="36"/>
      <c r="H630" s="36"/>
      <c r="I630" s="187"/>
      <c r="J630" s="36"/>
      <c r="K630" s="36"/>
      <c r="L630" s="37"/>
      <c r="M630" s="188"/>
      <c r="N630" s="189"/>
      <c r="O630" s="75"/>
      <c r="P630" s="75"/>
      <c r="Q630" s="75"/>
      <c r="R630" s="75"/>
      <c r="S630" s="75"/>
      <c r="T630" s="7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7" t="s">
        <v>136</v>
      </c>
      <c r="AU630" s="17" t="s">
        <v>83</v>
      </c>
    </row>
    <row r="631" s="13" customFormat="1">
      <c r="A631" s="13"/>
      <c r="B631" s="191"/>
      <c r="C631" s="13"/>
      <c r="D631" s="185" t="s">
        <v>138</v>
      </c>
      <c r="E631" s="192" t="s">
        <v>1</v>
      </c>
      <c r="F631" s="193" t="s">
        <v>633</v>
      </c>
      <c r="G631" s="13"/>
      <c r="H631" s="194">
        <v>4175.5770000000002</v>
      </c>
      <c r="I631" s="195"/>
      <c r="J631" s="13"/>
      <c r="K631" s="13"/>
      <c r="L631" s="191"/>
      <c r="M631" s="196"/>
      <c r="N631" s="197"/>
      <c r="O631" s="197"/>
      <c r="P631" s="197"/>
      <c r="Q631" s="197"/>
      <c r="R631" s="197"/>
      <c r="S631" s="197"/>
      <c r="T631" s="19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2" t="s">
        <v>138</v>
      </c>
      <c r="AU631" s="192" t="s">
        <v>83</v>
      </c>
      <c r="AV631" s="13" t="s">
        <v>85</v>
      </c>
      <c r="AW631" s="13" t="s">
        <v>31</v>
      </c>
      <c r="AX631" s="13" t="s">
        <v>75</v>
      </c>
      <c r="AY631" s="192" t="s">
        <v>126</v>
      </c>
    </row>
    <row r="632" s="2" customFormat="1" ht="21.75" customHeight="1">
      <c r="A632" s="36"/>
      <c r="B632" s="170"/>
      <c r="C632" s="171" t="s">
        <v>634</v>
      </c>
      <c r="D632" s="171" t="s">
        <v>128</v>
      </c>
      <c r="E632" s="172" t="s">
        <v>635</v>
      </c>
      <c r="F632" s="173" t="s">
        <v>636</v>
      </c>
      <c r="G632" s="174" t="s">
        <v>622</v>
      </c>
      <c r="H632" s="175">
        <v>773.51999999999998</v>
      </c>
      <c r="I632" s="176"/>
      <c r="J632" s="177">
        <f>ROUND(I632*H632,2)</f>
        <v>0</v>
      </c>
      <c r="K632" s="178"/>
      <c r="L632" s="37"/>
      <c r="M632" s="179" t="s">
        <v>1</v>
      </c>
      <c r="N632" s="180" t="s">
        <v>40</v>
      </c>
      <c r="O632" s="75"/>
      <c r="P632" s="181">
        <f>O632*H632</f>
        <v>0</v>
      </c>
      <c r="Q632" s="181">
        <v>0</v>
      </c>
      <c r="R632" s="181">
        <f>Q632*H632</f>
        <v>0</v>
      </c>
      <c r="S632" s="181">
        <v>0</v>
      </c>
      <c r="T632" s="182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3" t="s">
        <v>623</v>
      </c>
      <c r="AT632" s="183" t="s">
        <v>128</v>
      </c>
      <c r="AU632" s="183" t="s">
        <v>83</v>
      </c>
      <c r="AY632" s="17" t="s">
        <v>126</v>
      </c>
      <c r="BE632" s="184">
        <f>IF(N632="základní",J632,0)</f>
        <v>0</v>
      </c>
      <c r="BF632" s="184">
        <f>IF(N632="snížená",J632,0)</f>
        <v>0</v>
      </c>
      <c r="BG632" s="184">
        <f>IF(N632="zákl. přenesená",J632,0)</f>
        <v>0</v>
      </c>
      <c r="BH632" s="184">
        <f>IF(N632="sníž. přenesená",J632,0)</f>
        <v>0</v>
      </c>
      <c r="BI632" s="184">
        <f>IF(N632="nulová",J632,0)</f>
        <v>0</v>
      </c>
      <c r="BJ632" s="17" t="s">
        <v>83</v>
      </c>
      <c r="BK632" s="184">
        <f>ROUND(I632*H632,2)</f>
        <v>0</v>
      </c>
      <c r="BL632" s="17" t="s">
        <v>623</v>
      </c>
      <c r="BM632" s="183" t="s">
        <v>637</v>
      </c>
    </row>
    <row r="633" s="2" customFormat="1">
      <c r="A633" s="36"/>
      <c r="B633" s="37"/>
      <c r="C633" s="36"/>
      <c r="D633" s="185" t="s">
        <v>134</v>
      </c>
      <c r="E633" s="36"/>
      <c r="F633" s="186" t="s">
        <v>636</v>
      </c>
      <c r="G633" s="36"/>
      <c r="H633" s="36"/>
      <c r="I633" s="187"/>
      <c r="J633" s="36"/>
      <c r="K633" s="36"/>
      <c r="L633" s="37"/>
      <c r="M633" s="188"/>
      <c r="N633" s="189"/>
      <c r="O633" s="75"/>
      <c r="P633" s="75"/>
      <c r="Q633" s="75"/>
      <c r="R633" s="75"/>
      <c r="S633" s="75"/>
      <c r="T633" s="7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7" t="s">
        <v>134</v>
      </c>
      <c r="AU633" s="17" t="s">
        <v>83</v>
      </c>
    </row>
    <row r="634" s="2" customFormat="1">
      <c r="A634" s="36"/>
      <c r="B634" s="37"/>
      <c r="C634" s="36"/>
      <c r="D634" s="185" t="s">
        <v>136</v>
      </c>
      <c r="E634" s="36"/>
      <c r="F634" s="190" t="s">
        <v>625</v>
      </c>
      <c r="G634" s="36"/>
      <c r="H634" s="36"/>
      <c r="I634" s="187"/>
      <c r="J634" s="36"/>
      <c r="K634" s="36"/>
      <c r="L634" s="37"/>
      <c r="M634" s="188"/>
      <c r="N634" s="189"/>
      <c r="O634" s="75"/>
      <c r="P634" s="75"/>
      <c r="Q634" s="75"/>
      <c r="R634" s="75"/>
      <c r="S634" s="75"/>
      <c r="T634" s="7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7" t="s">
        <v>136</v>
      </c>
      <c r="AU634" s="17" t="s">
        <v>83</v>
      </c>
    </row>
    <row r="635" s="13" customFormat="1">
      <c r="A635" s="13"/>
      <c r="B635" s="191"/>
      <c r="C635" s="13"/>
      <c r="D635" s="185" t="s">
        <v>138</v>
      </c>
      <c r="E635" s="192" t="s">
        <v>1</v>
      </c>
      <c r="F635" s="193" t="s">
        <v>638</v>
      </c>
      <c r="G635" s="13"/>
      <c r="H635" s="194">
        <v>773.51999999999998</v>
      </c>
      <c r="I635" s="195"/>
      <c r="J635" s="13"/>
      <c r="K635" s="13"/>
      <c r="L635" s="191"/>
      <c r="M635" s="206"/>
      <c r="N635" s="207"/>
      <c r="O635" s="207"/>
      <c r="P635" s="207"/>
      <c r="Q635" s="207"/>
      <c r="R635" s="207"/>
      <c r="S635" s="207"/>
      <c r="T635" s="20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2" t="s">
        <v>138</v>
      </c>
      <c r="AU635" s="192" t="s">
        <v>83</v>
      </c>
      <c r="AV635" s="13" t="s">
        <v>85</v>
      </c>
      <c r="AW635" s="13" t="s">
        <v>31</v>
      </c>
      <c r="AX635" s="13" t="s">
        <v>83</v>
      </c>
      <c r="AY635" s="192" t="s">
        <v>126</v>
      </c>
    </row>
    <row r="636" s="2" customFormat="1" ht="6.96" customHeight="1">
      <c r="A636" s="36"/>
      <c r="B636" s="58"/>
      <c r="C636" s="59"/>
      <c r="D636" s="59"/>
      <c r="E636" s="59"/>
      <c r="F636" s="59"/>
      <c r="G636" s="59"/>
      <c r="H636" s="59"/>
      <c r="I636" s="59"/>
      <c r="J636" s="59"/>
      <c r="K636" s="59"/>
      <c r="L636" s="37"/>
      <c r="M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</row>
  </sheetData>
  <autoFilter ref="C123:K6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639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ROUND((SUM(BE120:BE179)),  2)</f>
        <v>0</v>
      </c>
      <c r="G33" s="36"/>
      <c r="H33" s="36"/>
      <c r="I33" s="126">
        <v>0.20999999999999999</v>
      </c>
      <c r="J33" s="125">
        <f>ROUND(((SUM(BE120:BE179))*I33),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ROUND((SUM(BF120:BF179)),  2)</f>
        <v>0</v>
      </c>
      <c r="G34" s="36"/>
      <c r="H34" s="36"/>
      <c r="I34" s="126">
        <v>0.14999999999999999</v>
      </c>
      <c r="J34" s="125">
        <f>ROUND(((SUM(BF120:BF179))*I34),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ROUND((SUM(BG120:BG179)),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ROUND((SUM(BH120:BH179)),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ROUND((SUM(BI120:BI179)),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201 - Most 3308-2, km 0,468 80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640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109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641</v>
      </c>
      <c r="E100" s="144"/>
      <c r="F100" s="144"/>
      <c r="G100" s="144"/>
      <c r="H100" s="144"/>
      <c r="I100" s="144"/>
      <c r="J100" s="145">
        <f>J170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111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III/3308 Velenka - Semice, rekonstrukce silnice - PD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201 - Most 3308-2, km 0,468 80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30" t="s">
        <v>22</v>
      </c>
      <c r="J114" s="67" t="str">
        <f>IF(J12="","",J12)</f>
        <v>13. 12. 2018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30" t="s">
        <v>29</v>
      </c>
      <c r="J116" s="34" t="str">
        <f>E21</f>
        <v>FORVIA CZ,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IF(E18="","",E18)</f>
        <v>Vyplň údaj</v>
      </c>
      <c r="G117" s="36"/>
      <c r="H117" s="36"/>
      <c r="I117" s="30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112</v>
      </c>
      <c r="D119" s="149" t="s">
        <v>60</v>
      </c>
      <c r="E119" s="149" t="s">
        <v>56</v>
      </c>
      <c r="F119" s="149" t="s">
        <v>57</v>
      </c>
      <c r="G119" s="149" t="s">
        <v>113</v>
      </c>
      <c r="H119" s="149" t="s">
        <v>114</v>
      </c>
      <c r="I119" s="149" t="s">
        <v>115</v>
      </c>
      <c r="J119" s="150" t="s">
        <v>100</v>
      </c>
      <c r="K119" s="151" t="s">
        <v>116</v>
      </c>
      <c r="L119" s="152"/>
      <c r="M119" s="84" t="s">
        <v>1</v>
      </c>
      <c r="N119" s="85" t="s">
        <v>39</v>
      </c>
      <c r="O119" s="85" t="s">
        <v>117</v>
      </c>
      <c r="P119" s="85" t="s">
        <v>118</v>
      </c>
      <c r="Q119" s="85" t="s">
        <v>119</v>
      </c>
      <c r="R119" s="85" t="s">
        <v>120</v>
      </c>
      <c r="S119" s="85" t="s">
        <v>121</v>
      </c>
      <c r="T119" s="86" t="s">
        <v>122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123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0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102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74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P122+P151+P170</f>
        <v>0</v>
      </c>
      <c r="Q121" s="163"/>
      <c r="R121" s="164">
        <f>R122+R151+R170</f>
        <v>0</v>
      </c>
      <c r="S121" s="163"/>
      <c r="T121" s="165">
        <f>T122+T151+T170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83</v>
      </c>
      <c r="AT121" s="166" t="s">
        <v>74</v>
      </c>
      <c r="AU121" s="166" t="s">
        <v>75</v>
      </c>
      <c r="AY121" s="158" t="s">
        <v>126</v>
      </c>
      <c r="BK121" s="167">
        <f>BK122+BK151+BK170</f>
        <v>0</v>
      </c>
    </row>
    <row r="122" s="12" customFormat="1" ht="22.8" customHeight="1">
      <c r="A122" s="12"/>
      <c r="B122" s="157"/>
      <c r="C122" s="12"/>
      <c r="D122" s="158" t="s">
        <v>74</v>
      </c>
      <c r="E122" s="168" t="s">
        <v>169</v>
      </c>
      <c r="F122" s="168" t="s">
        <v>642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SUM(P123:P150)</f>
        <v>0</v>
      </c>
      <c r="Q122" s="163"/>
      <c r="R122" s="164">
        <f>SUM(R123:R150)</f>
        <v>0</v>
      </c>
      <c r="S122" s="163"/>
      <c r="T122" s="165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83</v>
      </c>
      <c r="AT122" s="166" t="s">
        <v>74</v>
      </c>
      <c r="AU122" s="166" t="s">
        <v>83</v>
      </c>
      <c r="AY122" s="158" t="s">
        <v>126</v>
      </c>
      <c r="BK122" s="167">
        <f>SUM(BK123:BK150)</f>
        <v>0</v>
      </c>
    </row>
    <row r="123" s="2" customFormat="1" ht="21.75" customHeight="1">
      <c r="A123" s="36"/>
      <c r="B123" s="170"/>
      <c r="C123" s="171" t="s">
        <v>83</v>
      </c>
      <c r="D123" s="171" t="s">
        <v>128</v>
      </c>
      <c r="E123" s="172" t="s">
        <v>643</v>
      </c>
      <c r="F123" s="173" t="s">
        <v>644</v>
      </c>
      <c r="G123" s="174" t="s">
        <v>208</v>
      </c>
      <c r="H123" s="175">
        <v>2.75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40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132</v>
      </c>
      <c r="AT123" s="183" t="s">
        <v>128</v>
      </c>
      <c r="AU123" s="183" t="s">
        <v>85</v>
      </c>
      <c r="AY123" s="17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83</v>
      </c>
      <c r="BK123" s="184">
        <f>ROUND(I123*H123,2)</f>
        <v>0</v>
      </c>
      <c r="BL123" s="17" t="s">
        <v>132</v>
      </c>
      <c r="BM123" s="183" t="s">
        <v>645</v>
      </c>
    </row>
    <row r="124" s="2" customFormat="1">
      <c r="A124" s="36"/>
      <c r="B124" s="37"/>
      <c r="C124" s="36"/>
      <c r="D124" s="185" t="s">
        <v>134</v>
      </c>
      <c r="E124" s="36"/>
      <c r="F124" s="186" t="s">
        <v>644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134</v>
      </c>
      <c r="AU124" s="17" t="s">
        <v>85</v>
      </c>
    </row>
    <row r="125" s="2" customFormat="1">
      <c r="A125" s="36"/>
      <c r="B125" s="37"/>
      <c r="C125" s="36"/>
      <c r="D125" s="185" t="s">
        <v>136</v>
      </c>
      <c r="E125" s="36"/>
      <c r="F125" s="190" t="s">
        <v>646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136</v>
      </c>
      <c r="AU125" s="17" t="s">
        <v>85</v>
      </c>
    </row>
    <row r="126" s="14" customFormat="1">
      <c r="A126" s="14"/>
      <c r="B126" s="199"/>
      <c r="C126" s="14"/>
      <c r="D126" s="185" t="s">
        <v>138</v>
      </c>
      <c r="E126" s="200" t="s">
        <v>1</v>
      </c>
      <c r="F126" s="201" t="s">
        <v>647</v>
      </c>
      <c r="G126" s="14"/>
      <c r="H126" s="200" t="s">
        <v>1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138</v>
      </c>
      <c r="AU126" s="200" t="s">
        <v>85</v>
      </c>
      <c r="AV126" s="14" t="s">
        <v>83</v>
      </c>
      <c r="AW126" s="14" t="s">
        <v>31</v>
      </c>
      <c r="AX126" s="14" t="s">
        <v>75</v>
      </c>
      <c r="AY126" s="200" t="s">
        <v>126</v>
      </c>
    </row>
    <row r="127" s="13" customFormat="1">
      <c r="A127" s="13"/>
      <c r="B127" s="191"/>
      <c r="C127" s="13"/>
      <c r="D127" s="185" t="s">
        <v>138</v>
      </c>
      <c r="E127" s="192" t="s">
        <v>1</v>
      </c>
      <c r="F127" s="193" t="s">
        <v>648</v>
      </c>
      <c r="G127" s="13"/>
      <c r="H127" s="194">
        <v>5.5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138</v>
      </c>
      <c r="AU127" s="192" t="s">
        <v>85</v>
      </c>
      <c r="AV127" s="13" t="s">
        <v>85</v>
      </c>
      <c r="AW127" s="13" t="s">
        <v>31</v>
      </c>
      <c r="AX127" s="13" t="s">
        <v>75</v>
      </c>
      <c r="AY127" s="192" t="s">
        <v>126</v>
      </c>
    </row>
    <row r="128" s="13" customFormat="1">
      <c r="A128" s="13"/>
      <c r="B128" s="191"/>
      <c r="C128" s="13"/>
      <c r="D128" s="185" t="s">
        <v>138</v>
      </c>
      <c r="E128" s="13"/>
      <c r="F128" s="193" t="s">
        <v>649</v>
      </c>
      <c r="G128" s="13"/>
      <c r="H128" s="194">
        <v>2.75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138</v>
      </c>
      <c r="AU128" s="192" t="s">
        <v>85</v>
      </c>
      <c r="AV128" s="13" t="s">
        <v>85</v>
      </c>
      <c r="AW128" s="13" t="s">
        <v>3</v>
      </c>
      <c r="AX128" s="13" t="s">
        <v>83</v>
      </c>
      <c r="AY128" s="192" t="s">
        <v>126</v>
      </c>
    </row>
    <row r="129" s="2" customFormat="1" ht="21.75" customHeight="1">
      <c r="A129" s="36"/>
      <c r="B129" s="170"/>
      <c r="C129" s="171" t="s">
        <v>85</v>
      </c>
      <c r="D129" s="171" t="s">
        <v>128</v>
      </c>
      <c r="E129" s="172" t="s">
        <v>650</v>
      </c>
      <c r="F129" s="173" t="s">
        <v>651</v>
      </c>
      <c r="G129" s="174" t="s">
        <v>208</v>
      </c>
      <c r="H129" s="175">
        <v>0.248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132</v>
      </c>
      <c r="AT129" s="183" t="s">
        <v>128</v>
      </c>
      <c r="AU129" s="183" t="s">
        <v>85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132</v>
      </c>
      <c r="BM129" s="183" t="s">
        <v>652</v>
      </c>
    </row>
    <row r="130" s="2" customFormat="1">
      <c r="A130" s="36"/>
      <c r="B130" s="37"/>
      <c r="C130" s="36"/>
      <c r="D130" s="185" t="s">
        <v>134</v>
      </c>
      <c r="E130" s="36"/>
      <c r="F130" s="186" t="s">
        <v>651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134</v>
      </c>
      <c r="AU130" s="17" t="s">
        <v>85</v>
      </c>
    </row>
    <row r="131" s="2" customFormat="1">
      <c r="A131" s="36"/>
      <c r="B131" s="37"/>
      <c r="C131" s="36"/>
      <c r="D131" s="185" t="s">
        <v>136</v>
      </c>
      <c r="E131" s="36"/>
      <c r="F131" s="190" t="s">
        <v>646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136</v>
      </c>
      <c r="AU131" s="17" t="s">
        <v>85</v>
      </c>
    </row>
    <row r="132" s="14" customFormat="1">
      <c r="A132" s="14"/>
      <c r="B132" s="199"/>
      <c r="C132" s="14"/>
      <c r="D132" s="185" t="s">
        <v>138</v>
      </c>
      <c r="E132" s="200" t="s">
        <v>1</v>
      </c>
      <c r="F132" s="201" t="s">
        <v>653</v>
      </c>
      <c r="G132" s="14"/>
      <c r="H132" s="200" t="s">
        <v>1</v>
      </c>
      <c r="I132" s="202"/>
      <c r="J132" s="14"/>
      <c r="K132" s="14"/>
      <c r="L132" s="199"/>
      <c r="M132" s="203"/>
      <c r="N132" s="204"/>
      <c r="O132" s="204"/>
      <c r="P132" s="204"/>
      <c r="Q132" s="204"/>
      <c r="R132" s="204"/>
      <c r="S132" s="204"/>
      <c r="T132" s="2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0" t="s">
        <v>138</v>
      </c>
      <c r="AU132" s="200" t="s">
        <v>85</v>
      </c>
      <c r="AV132" s="14" t="s">
        <v>83</v>
      </c>
      <c r="AW132" s="14" t="s">
        <v>31</v>
      </c>
      <c r="AX132" s="14" t="s">
        <v>75</v>
      </c>
      <c r="AY132" s="200" t="s">
        <v>126</v>
      </c>
    </row>
    <row r="133" s="13" customFormat="1">
      <c r="A133" s="13"/>
      <c r="B133" s="191"/>
      <c r="C133" s="13"/>
      <c r="D133" s="185" t="s">
        <v>138</v>
      </c>
      <c r="E133" s="192" t="s">
        <v>1</v>
      </c>
      <c r="F133" s="193" t="s">
        <v>654</v>
      </c>
      <c r="G133" s="13"/>
      <c r="H133" s="194">
        <v>1.6499999999999999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138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138</v>
      </c>
      <c r="E134" s="13"/>
      <c r="F134" s="193" t="s">
        <v>655</v>
      </c>
      <c r="G134" s="13"/>
      <c r="H134" s="194">
        <v>0.248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138</v>
      </c>
      <c r="AU134" s="192" t="s">
        <v>85</v>
      </c>
      <c r="AV134" s="13" t="s">
        <v>85</v>
      </c>
      <c r="AW134" s="13" t="s">
        <v>3</v>
      </c>
      <c r="AX134" s="13" t="s">
        <v>83</v>
      </c>
      <c r="AY134" s="192" t="s">
        <v>126</v>
      </c>
    </row>
    <row r="135" s="2" customFormat="1" ht="21.75" customHeight="1">
      <c r="A135" s="36"/>
      <c r="B135" s="170"/>
      <c r="C135" s="171" t="s">
        <v>152</v>
      </c>
      <c r="D135" s="171" t="s">
        <v>128</v>
      </c>
      <c r="E135" s="172" t="s">
        <v>656</v>
      </c>
      <c r="F135" s="173" t="s">
        <v>657</v>
      </c>
      <c r="G135" s="174" t="s">
        <v>208</v>
      </c>
      <c r="H135" s="175">
        <v>4.4000000000000004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132</v>
      </c>
      <c r="AT135" s="183" t="s">
        <v>128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132</v>
      </c>
      <c r="BM135" s="183" t="s">
        <v>658</v>
      </c>
    </row>
    <row r="136" s="2" customFormat="1">
      <c r="A136" s="36"/>
      <c r="B136" s="37"/>
      <c r="C136" s="36"/>
      <c r="D136" s="185" t="s">
        <v>134</v>
      </c>
      <c r="E136" s="36"/>
      <c r="F136" s="186" t="s">
        <v>657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134</v>
      </c>
      <c r="AU136" s="17" t="s">
        <v>85</v>
      </c>
    </row>
    <row r="137" s="2" customFormat="1">
      <c r="A137" s="36"/>
      <c r="B137" s="37"/>
      <c r="C137" s="36"/>
      <c r="D137" s="185" t="s">
        <v>136</v>
      </c>
      <c r="E137" s="36"/>
      <c r="F137" s="190" t="s">
        <v>646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136</v>
      </c>
      <c r="AU137" s="17" t="s">
        <v>85</v>
      </c>
    </row>
    <row r="138" s="14" customFormat="1">
      <c r="A138" s="14"/>
      <c r="B138" s="199"/>
      <c r="C138" s="14"/>
      <c r="D138" s="185" t="s">
        <v>138</v>
      </c>
      <c r="E138" s="200" t="s">
        <v>1</v>
      </c>
      <c r="F138" s="201" t="s">
        <v>647</v>
      </c>
      <c r="G138" s="14"/>
      <c r="H138" s="200" t="s">
        <v>1</v>
      </c>
      <c r="I138" s="202"/>
      <c r="J138" s="14"/>
      <c r="K138" s="14"/>
      <c r="L138" s="199"/>
      <c r="M138" s="203"/>
      <c r="N138" s="204"/>
      <c r="O138" s="204"/>
      <c r="P138" s="204"/>
      <c r="Q138" s="204"/>
      <c r="R138" s="204"/>
      <c r="S138" s="204"/>
      <c r="T138" s="20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138</v>
      </c>
      <c r="AU138" s="200" t="s">
        <v>85</v>
      </c>
      <c r="AV138" s="14" t="s">
        <v>83</v>
      </c>
      <c r="AW138" s="14" t="s">
        <v>31</v>
      </c>
      <c r="AX138" s="14" t="s">
        <v>75</v>
      </c>
      <c r="AY138" s="200" t="s">
        <v>126</v>
      </c>
    </row>
    <row r="139" s="13" customFormat="1">
      <c r="A139" s="13"/>
      <c r="B139" s="191"/>
      <c r="C139" s="13"/>
      <c r="D139" s="185" t="s">
        <v>138</v>
      </c>
      <c r="E139" s="192" t="s">
        <v>1</v>
      </c>
      <c r="F139" s="193" t="s">
        <v>659</v>
      </c>
      <c r="G139" s="13"/>
      <c r="H139" s="194">
        <v>8.8000000000000007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138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13" customFormat="1">
      <c r="A140" s="13"/>
      <c r="B140" s="191"/>
      <c r="C140" s="13"/>
      <c r="D140" s="185" t="s">
        <v>138</v>
      </c>
      <c r="E140" s="13"/>
      <c r="F140" s="193" t="s">
        <v>660</v>
      </c>
      <c r="G140" s="13"/>
      <c r="H140" s="194">
        <v>4.4000000000000004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138</v>
      </c>
      <c r="AU140" s="192" t="s">
        <v>85</v>
      </c>
      <c r="AV140" s="13" t="s">
        <v>85</v>
      </c>
      <c r="AW140" s="13" t="s">
        <v>3</v>
      </c>
      <c r="AX140" s="13" t="s">
        <v>83</v>
      </c>
      <c r="AY140" s="192" t="s">
        <v>126</v>
      </c>
    </row>
    <row r="141" s="2" customFormat="1" ht="21.75" customHeight="1">
      <c r="A141" s="36"/>
      <c r="B141" s="170"/>
      <c r="C141" s="171" t="s">
        <v>132</v>
      </c>
      <c r="D141" s="171" t="s">
        <v>128</v>
      </c>
      <c r="E141" s="172" t="s">
        <v>661</v>
      </c>
      <c r="F141" s="173" t="s">
        <v>662</v>
      </c>
      <c r="G141" s="174" t="s">
        <v>208</v>
      </c>
      <c r="H141" s="175">
        <v>0.39600000000000002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40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132</v>
      </c>
      <c r="AT141" s="183" t="s">
        <v>128</v>
      </c>
      <c r="AU141" s="183" t="s">
        <v>85</v>
      </c>
      <c r="AY141" s="17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83</v>
      </c>
      <c r="BK141" s="184">
        <f>ROUND(I141*H141,2)</f>
        <v>0</v>
      </c>
      <c r="BL141" s="17" t="s">
        <v>132</v>
      </c>
      <c r="BM141" s="183" t="s">
        <v>663</v>
      </c>
    </row>
    <row r="142" s="2" customFormat="1">
      <c r="A142" s="36"/>
      <c r="B142" s="37"/>
      <c r="C142" s="36"/>
      <c r="D142" s="185" t="s">
        <v>134</v>
      </c>
      <c r="E142" s="36"/>
      <c r="F142" s="186" t="s">
        <v>662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134</v>
      </c>
      <c r="AU142" s="17" t="s">
        <v>85</v>
      </c>
    </row>
    <row r="143" s="2" customFormat="1">
      <c r="A143" s="36"/>
      <c r="B143" s="37"/>
      <c r="C143" s="36"/>
      <c r="D143" s="185" t="s">
        <v>136</v>
      </c>
      <c r="E143" s="36"/>
      <c r="F143" s="190" t="s">
        <v>646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136</v>
      </c>
      <c r="AU143" s="17" t="s">
        <v>85</v>
      </c>
    </row>
    <row r="144" s="14" customFormat="1">
      <c r="A144" s="14"/>
      <c r="B144" s="199"/>
      <c r="C144" s="14"/>
      <c r="D144" s="185" t="s">
        <v>138</v>
      </c>
      <c r="E144" s="200" t="s">
        <v>1</v>
      </c>
      <c r="F144" s="201" t="s">
        <v>653</v>
      </c>
      <c r="G144" s="14"/>
      <c r="H144" s="200" t="s">
        <v>1</v>
      </c>
      <c r="I144" s="202"/>
      <c r="J144" s="14"/>
      <c r="K144" s="14"/>
      <c r="L144" s="199"/>
      <c r="M144" s="203"/>
      <c r="N144" s="204"/>
      <c r="O144" s="204"/>
      <c r="P144" s="204"/>
      <c r="Q144" s="204"/>
      <c r="R144" s="204"/>
      <c r="S144" s="204"/>
      <c r="T144" s="20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0" t="s">
        <v>138</v>
      </c>
      <c r="AU144" s="200" t="s">
        <v>85</v>
      </c>
      <c r="AV144" s="14" t="s">
        <v>83</v>
      </c>
      <c r="AW144" s="14" t="s">
        <v>31</v>
      </c>
      <c r="AX144" s="14" t="s">
        <v>75</v>
      </c>
      <c r="AY144" s="200" t="s">
        <v>126</v>
      </c>
    </row>
    <row r="145" s="13" customFormat="1">
      <c r="A145" s="13"/>
      <c r="B145" s="191"/>
      <c r="C145" s="13"/>
      <c r="D145" s="185" t="s">
        <v>138</v>
      </c>
      <c r="E145" s="192" t="s">
        <v>1</v>
      </c>
      <c r="F145" s="193" t="s">
        <v>664</v>
      </c>
      <c r="G145" s="13"/>
      <c r="H145" s="194">
        <v>2.6400000000000001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138</v>
      </c>
      <c r="AU145" s="192" t="s">
        <v>85</v>
      </c>
      <c r="AV145" s="13" t="s">
        <v>85</v>
      </c>
      <c r="AW145" s="13" t="s">
        <v>31</v>
      </c>
      <c r="AX145" s="13" t="s">
        <v>75</v>
      </c>
      <c r="AY145" s="192" t="s">
        <v>126</v>
      </c>
    </row>
    <row r="146" s="13" customFormat="1">
      <c r="A146" s="13"/>
      <c r="B146" s="191"/>
      <c r="C146" s="13"/>
      <c r="D146" s="185" t="s">
        <v>138</v>
      </c>
      <c r="E146" s="13"/>
      <c r="F146" s="193" t="s">
        <v>665</v>
      </c>
      <c r="G146" s="13"/>
      <c r="H146" s="194">
        <v>0.39600000000000002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138</v>
      </c>
      <c r="AU146" s="192" t="s">
        <v>85</v>
      </c>
      <c r="AV146" s="13" t="s">
        <v>85</v>
      </c>
      <c r="AW146" s="13" t="s">
        <v>3</v>
      </c>
      <c r="AX146" s="13" t="s">
        <v>83</v>
      </c>
      <c r="AY146" s="192" t="s">
        <v>126</v>
      </c>
    </row>
    <row r="147" s="2" customFormat="1" ht="21.75" customHeight="1">
      <c r="A147" s="36"/>
      <c r="B147" s="170"/>
      <c r="C147" s="171" t="s">
        <v>163</v>
      </c>
      <c r="D147" s="171" t="s">
        <v>128</v>
      </c>
      <c r="E147" s="172" t="s">
        <v>666</v>
      </c>
      <c r="F147" s="173" t="s">
        <v>667</v>
      </c>
      <c r="G147" s="174" t="s">
        <v>208</v>
      </c>
      <c r="H147" s="175">
        <v>7.7939999999999996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40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132</v>
      </c>
      <c r="AT147" s="183" t="s">
        <v>128</v>
      </c>
      <c r="AU147" s="183" t="s">
        <v>85</v>
      </c>
      <c r="AY147" s="17" t="s">
        <v>126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83</v>
      </c>
      <c r="BK147" s="184">
        <f>ROUND(I147*H147,2)</f>
        <v>0</v>
      </c>
      <c r="BL147" s="17" t="s">
        <v>132</v>
      </c>
      <c r="BM147" s="183" t="s">
        <v>668</v>
      </c>
    </row>
    <row r="148" s="2" customFormat="1">
      <c r="A148" s="36"/>
      <c r="B148" s="37"/>
      <c r="C148" s="36"/>
      <c r="D148" s="185" t="s">
        <v>134</v>
      </c>
      <c r="E148" s="36"/>
      <c r="F148" s="186" t="s">
        <v>667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134</v>
      </c>
      <c r="AU148" s="17" t="s">
        <v>85</v>
      </c>
    </row>
    <row r="149" s="2" customFormat="1">
      <c r="A149" s="36"/>
      <c r="B149" s="37"/>
      <c r="C149" s="36"/>
      <c r="D149" s="185" t="s">
        <v>136</v>
      </c>
      <c r="E149" s="36"/>
      <c r="F149" s="190" t="s">
        <v>646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136</v>
      </c>
      <c r="AU149" s="17" t="s">
        <v>85</v>
      </c>
    </row>
    <row r="150" s="13" customFormat="1">
      <c r="A150" s="13"/>
      <c r="B150" s="191"/>
      <c r="C150" s="13"/>
      <c r="D150" s="185" t="s">
        <v>138</v>
      </c>
      <c r="E150" s="192" t="s">
        <v>1</v>
      </c>
      <c r="F150" s="193" t="s">
        <v>669</v>
      </c>
      <c r="G150" s="13"/>
      <c r="H150" s="194">
        <v>7.7939999999999996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138</v>
      </c>
      <c r="AU150" s="192" t="s">
        <v>85</v>
      </c>
      <c r="AV150" s="13" t="s">
        <v>85</v>
      </c>
      <c r="AW150" s="13" t="s">
        <v>31</v>
      </c>
      <c r="AX150" s="13" t="s">
        <v>83</v>
      </c>
      <c r="AY150" s="192" t="s">
        <v>126</v>
      </c>
    </row>
    <row r="151" s="12" customFormat="1" ht="22.8" customHeight="1">
      <c r="A151" s="12"/>
      <c r="B151" s="157"/>
      <c r="C151" s="12"/>
      <c r="D151" s="158" t="s">
        <v>74</v>
      </c>
      <c r="E151" s="168" t="s">
        <v>212</v>
      </c>
      <c r="F151" s="168" t="s">
        <v>496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SUM(P152:P169)</f>
        <v>0</v>
      </c>
      <c r="Q151" s="163"/>
      <c r="R151" s="164">
        <f>SUM(R152:R169)</f>
        <v>0</v>
      </c>
      <c r="S151" s="163"/>
      <c r="T151" s="165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83</v>
      </c>
      <c r="AT151" s="166" t="s">
        <v>74</v>
      </c>
      <c r="AU151" s="166" t="s">
        <v>83</v>
      </c>
      <c r="AY151" s="158" t="s">
        <v>126</v>
      </c>
      <c r="BK151" s="167">
        <f>SUM(BK152:BK169)</f>
        <v>0</v>
      </c>
    </row>
    <row r="152" s="2" customFormat="1" ht="21.75" customHeight="1">
      <c r="A152" s="36"/>
      <c r="B152" s="170"/>
      <c r="C152" s="171" t="s">
        <v>169</v>
      </c>
      <c r="D152" s="171" t="s">
        <v>128</v>
      </c>
      <c r="E152" s="172" t="s">
        <v>670</v>
      </c>
      <c r="F152" s="173" t="s">
        <v>671</v>
      </c>
      <c r="G152" s="174" t="s">
        <v>159</v>
      </c>
      <c r="H152" s="175">
        <v>21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132</v>
      </c>
      <c r="AT152" s="183" t="s">
        <v>128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132</v>
      </c>
      <c r="BM152" s="183" t="s">
        <v>672</v>
      </c>
    </row>
    <row r="153" s="2" customFormat="1">
      <c r="A153" s="36"/>
      <c r="B153" s="37"/>
      <c r="C153" s="36"/>
      <c r="D153" s="185" t="s">
        <v>134</v>
      </c>
      <c r="E153" s="36"/>
      <c r="F153" s="186" t="s">
        <v>671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134</v>
      </c>
      <c r="AU153" s="17" t="s">
        <v>85</v>
      </c>
    </row>
    <row r="154" s="2" customFormat="1">
      <c r="A154" s="36"/>
      <c r="B154" s="37"/>
      <c r="C154" s="36"/>
      <c r="D154" s="185" t="s">
        <v>136</v>
      </c>
      <c r="E154" s="36"/>
      <c r="F154" s="190" t="s">
        <v>673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136</v>
      </c>
      <c r="AU154" s="17" t="s">
        <v>85</v>
      </c>
    </row>
    <row r="155" s="13" customFormat="1">
      <c r="A155" s="13"/>
      <c r="B155" s="191"/>
      <c r="C155" s="13"/>
      <c r="D155" s="185" t="s">
        <v>138</v>
      </c>
      <c r="E155" s="192" t="s">
        <v>1</v>
      </c>
      <c r="F155" s="193" t="s">
        <v>674</v>
      </c>
      <c r="G155" s="13"/>
      <c r="H155" s="194">
        <v>21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138</v>
      </c>
      <c r="AU155" s="192" t="s">
        <v>85</v>
      </c>
      <c r="AV155" s="13" t="s">
        <v>85</v>
      </c>
      <c r="AW155" s="13" t="s">
        <v>31</v>
      </c>
      <c r="AX155" s="13" t="s">
        <v>83</v>
      </c>
      <c r="AY155" s="192" t="s">
        <v>126</v>
      </c>
    </row>
    <row r="156" s="2" customFormat="1" ht="21.75" customHeight="1">
      <c r="A156" s="36"/>
      <c r="B156" s="170"/>
      <c r="C156" s="171" t="s">
        <v>196</v>
      </c>
      <c r="D156" s="171" t="s">
        <v>128</v>
      </c>
      <c r="E156" s="172" t="s">
        <v>675</v>
      </c>
      <c r="F156" s="173" t="s">
        <v>676</v>
      </c>
      <c r="G156" s="174" t="s">
        <v>159</v>
      </c>
      <c r="H156" s="175">
        <v>21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40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132</v>
      </c>
      <c r="AT156" s="183" t="s">
        <v>128</v>
      </c>
      <c r="AU156" s="183" t="s">
        <v>85</v>
      </c>
      <c r="AY156" s="17" t="s">
        <v>126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83</v>
      </c>
      <c r="BK156" s="184">
        <f>ROUND(I156*H156,2)</f>
        <v>0</v>
      </c>
      <c r="BL156" s="17" t="s">
        <v>132</v>
      </c>
      <c r="BM156" s="183" t="s">
        <v>677</v>
      </c>
    </row>
    <row r="157" s="2" customFormat="1">
      <c r="A157" s="36"/>
      <c r="B157" s="37"/>
      <c r="C157" s="36"/>
      <c r="D157" s="185" t="s">
        <v>134</v>
      </c>
      <c r="E157" s="36"/>
      <c r="F157" s="186" t="s">
        <v>676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134</v>
      </c>
      <c r="AU157" s="17" t="s">
        <v>85</v>
      </c>
    </row>
    <row r="158" s="2" customFormat="1">
      <c r="A158" s="36"/>
      <c r="B158" s="37"/>
      <c r="C158" s="36"/>
      <c r="D158" s="185" t="s">
        <v>136</v>
      </c>
      <c r="E158" s="36"/>
      <c r="F158" s="190" t="s">
        <v>678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136</v>
      </c>
      <c r="AU158" s="17" t="s">
        <v>85</v>
      </c>
    </row>
    <row r="159" s="13" customFormat="1">
      <c r="A159" s="13"/>
      <c r="B159" s="191"/>
      <c r="C159" s="13"/>
      <c r="D159" s="185" t="s">
        <v>138</v>
      </c>
      <c r="E159" s="192" t="s">
        <v>1</v>
      </c>
      <c r="F159" s="193" t="s">
        <v>679</v>
      </c>
      <c r="G159" s="13"/>
      <c r="H159" s="194">
        <v>21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138</v>
      </c>
      <c r="AU159" s="192" t="s">
        <v>85</v>
      </c>
      <c r="AV159" s="13" t="s">
        <v>85</v>
      </c>
      <c r="AW159" s="13" t="s">
        <v>31</v>
      </c>
      <c r="AX159" s="13" t="s">
        <v>83</v>
      </c>
      <c r="AY159" s="192" t="s">
        <v>126</v>
      </c>
    </row>
    <row r="160" s="2" customFormat="1" ht="21.75" customHeight="1">
      <c r="A160" s="36"/>
      <c r="B160" s="170"/>
      <c r="C160" s="171" t="s">
        <v>205</v>
      </c>
      <c r="D160" s="171" t="s">
        <v>128</v>
      </c>
      <c r="E160" s="172" t="s">
        <v>680</v>
      </c>
      <c r="F160" s="173" t="s">
        <v>681</v>
      </c>
      <c r="G160" s="174" t="s">
        <v>208</v>
      </c>
      <c r="H160" s="175">
        <v>28.600000000000001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40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132</v>
      </c>
      <c r="AT160" s="183" t="s">
        <v>128</v>
      </c>
      <c r="AU160" s="183" t="s">
        <v>85</v>
      </c>
      <c r="AY160" s="17" t="s">
        <v>126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83</v>
      </c>
      <c r="BK160" s="184">
        <f>ROUND(I160*H160,2)</f>
        <v>0</v>
      </c>
      <c r="BL160" s="17" t="s">
        <v>132</v>
      </c>
      <c r="BM160" s="183" t="s">
        <v>682</v>
      </c>
    </row>
    <row r="161" s="2" customFormat="1">
      <c r="A161" s="36"/>
      <c r="B161" s="37"/>
      <c r="C161" s="36"/>
      <c r="D161" s="185" t="s">
        <v>134</v>
      </c>
      <c r="E161" s="36"/>
      <c r="F161" s="186" t="s">
        <v>681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134</v>
      </c>
      <c r="AU161" s="17" t="s">
        <v>85</v>
      </c>
    </row>
    <row r="162" s="2" customFormat="1">
      <c r="A162" s="36"/>
      <c r="B162" s="37"/>
      <c r="C162" s="36"/>
      <c r="D162" s="185" t="s">
        <v>136</v>
      </c>
      <c r="E162" s="36"/>
      <c r="F162" s="190" t="s">
        <v>683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136</v>
      </c>
      <c r="AU162" s="17" t="s">
        <v>85</v>
      </c>
    </row>
    <row r="163" s="13" customFormat="1">
      <c r="A163" s="13"/>
      <c r="B163" s="191"/>
      <c r="C163" s="13"/>
      <c r="D163" s="185" t="s">
        <v>138</v>
      </c>
      <c r="E163" s="192" t="s">
        <v>1</v>
      </c>
      <c r="F163" s="193" t="s">
        <v>684</v>
      </c>
      <c r="G163" s="13"/>
      <c r="H163" s="194">
        <v>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138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138</v>
      </c>
      <c r="E164" s="192" t="s">
        <v>1</v>
      </c>
      <c r="F164" s="193" t="s">
        <v>685</v>
      </c>
      <c r="G164" s="13"/>
      <c r="H164" s="194">
        <v>17.600000000000001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138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2" customFormat="1" ht="21.75" customHeight="1">
      <c r="A165" s="36"/>
      <c r="B165" s="170"/>
      <c r="C165" s="171" t="s">
        <v>212</v>
      </c>
      <c r="D165" s="171" t="s">
        <v>128</v>
      </c>
      <c r="E165" s="172" t="s">
        <v>686</v>
      </c>
      <c r="F165" s="173" t="s">
        <v>687</v>
      </c>
      <c r="G165" s="174" t="s">
        <v>208</v>
      </c>
      <c r="H165" s="175">
        <v>21.553000000000001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40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132</v>
      </c>
      <c r="AT165" s="183" t="s">
        <v>128</v>
      </c>
      <c r="AU165" s="183" t="s">
        <v>85</v>
      </c>
      <c r="AY165" s="17" t="s">
        <v>126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83</v>
      </c>
      <c r="BK165" s="184">
        <f>ROUND(I165*H165,2)</f>
        <v>0</v>
      </c>
      <c r="BL165" s="17" t="s">
        <v>132</v>
      </c>
      <c r="BM165" s="183" t="s">
        <v>688</v>
      </c>
    </row>
    <row r="166" s="2" customFormat="1">
      <c r="A166" s="36"/>
      <c r="B166" s="37"/>
      <c r="C166" s="36"/>
      <c r="D166" s="185" t="s">
        <v>134</v>
      </c>
      <c r="E166" s="36"/>
      <c r="F166" s="186" t="s">
        <v>687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134</v>
      </c>
      <c r="AU166" s="17" t="s">
        <v>85</v>
      </c>
    </row>
    <row r="167" s="2" customFormat="1">
      <c r="A167" s="36"/>
      <c r="B167" s="37"/>
      <c r="C167" s="36"/>
      <c r="D167" s="185" t="s">
        <v>136</v>
      </c>
      <c r="E167" s="36"/>
      <c r="F167" s="190" t="s">
        <v>683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136</v>
      </c>
      <c r="AU167" s="17" t="s">
        <v>85</v>
      </c>
    </row>
    <row r="168" s="14" customFormat="1">
      <c r="A168" s="14"/>
      <c r="B168" s="199"/>
      <c r="C168" s="14"/>
      <c r="D168" s="185" t="s">
        <v>138</v>
      </c>
      <c r="E168" s="200" t="s">
        <v>1</v>
      </c>
      <c r="F168" s="201" t="s">
        <v>689</v>
      </c>
      <c r="G168" s="14"/>
      <c r="H168" s="200" t="s">
        <v>1</v>
      </c>
      <c r="I168" s="202"/>
      <c r="J168" s="14"/>
      <c r="K168" s="14"/>
      <c r="L168" s="199"/>
      <c r="M168" s="203"/>
      <c r="N168" s="204"/>
      <c r="O168" s="204"/>
      <c r="P168" s="204"/>
      <c r="Q168" s="204"/>
      <c r="R168" s="204"/>
      <c r="S168" s="204"/>
      <c r="T168" s="20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138</v>
      </c>
      <c r="AU168" s="200" t="s">
        <v>85</v>
      </c>
      <c r="AV168" s="14" t="s">
        <v>83</v>
      </c>
      <c r="AW168" s="14" t="s">
        <v>31</v>
      </c>
      <c r="AX168" s="14" t="s">
        <v>75</v>
      </c>
      <c r="AY168" s="200" t="s">
        <v>126</v>
      </c>
    </row>
    <row r="169" s="13" customFormat="1">
      <c r="A169" s="13"/>
      <c r="B169" s="191"/>
      <c r="C169" s="13"/>
      <c r="D169" s="185" t="s">
        <v>138</v>
      </c>
      <c r="E169" s="192" t="s">
        <v>1</v>
      </c>
      <c r="F169" s="193" t="s">
        <v>690</v>
      </c>
      <c r="G169" s="13"/>
      <c r="H169" s="194">
        <v>21.553000000000001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138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2" customFormat="1" ht="22.8" customHeight="1">
      <c r="A170" s="12"/>
      <c r="B170" s="157"/>
      <c r="C170" s="12"/>
      <c r="D170" s="158" t="s">
        <v>74</v>
      </c>
      <c r="E170" s="168" t="s">
        <v>691</v>
      </c>
      <c r="F170" s="168" t="s">
        <v>692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SUM(P171:P179)</f>
        <v>0</v>
      </c>
      <c r="Q170" s="163"/>
      <c r="R170" s="164">
        <f>SUM(R171:R179)</f>
        <v>0</v>
      </c>
      <c r="S170" s="163"/>
      <c r="T170" s="165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74</v>
      </c>
      <c r="AU170" s="166" t="s">
        <v>83</v>
      </c>
      <c r="AY170" s="158" t="s">
        <v>126</v>
      </c>
      <c r="BK170" s="167">
        <f>SUM(BK171:BK179)</f>
        <v>0</v>
      </c>
    </row>
    <row r="171" s="2" customFormat="1" ht="21.75" customHeight="1">
      <c r="A171" s="36"/>
      <c r="B171" s="170"/>
      <c r="C171" s="171" t="s">
        <v>217</v>
      </c>
      <c r="D171" s="171" t="s">
        <v>128</v>
      </c>
      <c r="E171" s="172" t="s">
        <v>693</v>
      </c>
      <c r="F171" s="173" t="s">
        <v>694</v>
      </c>
      <c r="G171" s="174" t="s">
        <v>208</v>
      </c>
      <c r="H171" s="175">
        <v>21.553000000000001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40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285</v>
      </c>
      <c r="AT171" s="183" t="s">
        <v>128</v>
      </c>
      <c r="AU171" s="183" t="s">
        <v>85</v>
      </c>
      <c r="AY171" s="17" t="s">
        <v>126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83</v>
      </c>
      <c r="BK171" s="184">
        <f>ROUND(I171*H171,2)</f>
        <v>0</v>
      </c>
      <c r="BL171" s="17" t="s">
        <v>285</v>
      </c>
      <c r="BM171" s="183" t="s">
        <v>695</v>
      </c>
    </row>
    <row r="172" s="2" customFormat="1">
      <c r="A172" s="36"/>
      <c r="B172" s="37"/>
      <c r="C172" s="36"/>
      <c r="D172" s="185" t="s">
        <v>134</v>
      </c>
      <c r="E172" s="36"/>
      <c r="F172" s="186" t="s">
        <v>694</v>
      </c>
      <c r="G172" s="36"/>
      <c r="H172" s="36"/>
      <c r="I172" s="187"/>
      <c r="J172" s="36"/>
      <c r="K172" s="36"/>
      <c r="L172" s="37"/>
      <c r="M172" s="188"/>
      <c r="N172" s="18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134</v>
      </c>
      <c r="AU172" s="17" t="s">
        <v>85</v>
      </c>
    </row>
    <row r="173" s="2" customFormat="1">
      <c r="A173" s="36"/>
      <c r="B173" s="37"/>
      <c r="C173" s="36"/>
      <c r="D173" s="185" t="s">
        <v>136</v>
      </c>
      <c r="E173" s="36"/>
      <c r="F173" s="190" t="s">
        <v>696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136</v>
      </c>
      <c r="AU173" s="17" t="s">
        <v>85</v>
      </c>
    </row>
    <row r="174" s="13" customFormat="1">
      <c r="A174" s="13"/>
      <c r="B174" s="191"/>
      <c r="C174" s="13"/>
      <c r="D174" s="185" t="s">
        <v>138</v>
      </c>
      <c r="E174" s="192" t="s">
        <v>1</v>
      </c>
      <c r="F174" s="193" t="s">
        <v>690</v>
      </c>
      <c r="G174" s="13"/>
      <c r="H174" s="194">
        <v>21.553000000000001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138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2" customFormat="1" ht="16.5" customHeight="1">
      <c r="A175" s="36"/>
      <c r="B175" s="170"/>
      <c r="C175" s="171" t="s">
        <v>223</v>
      </c>
      <c r="D175" s="171" t="s">
        <v>128</v>
      </c>
      <c r="E175" s="172" t="s">
        <v>697</v>
      </c>
      <c r="F175" s="173" t="s">
        <v>698</v>
      </c>
      <c r="G175" s="174" t="s">
        <v>208</v>
      </c>
      <c r="H175" s="175">
        <v>28.600000000000001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40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285</v>
      </c>
      <c r="AT175" s="183" t="s">
        <v>128</v>
      </c>
      <c r="AU175" s="183" t="s">
        <v>85</v>
      </c>
      <c r="AY175" s="17" t="s">
        <v>126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83</v>
      </c>
      <c r="BK175" s="184">
        <f>ROUND(I175*H175,2)</f>
        <v>0</v>
      </c>
      <c r="BL175" s="17" t="s">
        <v>285</v>
      </c>
      <c r="BM175" s="183" t="s">
        <v>699</v>
      </c>
    </row>
    <row r="176" s="2" customFormat="1">
      <c r="A176" s="36"/>
      <c r="B176" s="37"/>
      <c r="C176" s="36"/>
      <c r="D176" s="185" t="s">
        <v>134</v>
      </c>
      <c r="E176" s="36"/>
      <c r="F176" s="186" t="s">
        <v>698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134</v>
      </c>
      <c r="AU176" s="17" t="s">
        <v>85</v>
      </c>
    </row>
    <row r="177" s="2" customFormat="1">
      <c r="A177" s="36"/>
      <c r="B177" s="37"/>
      <c r="C177" s="36"/>
      <c r="D177" s="185" t="s">
        <v>136</v>
      </c>
      <c r="E177" s="36"/>
      <c r="F177" s="190" t="s">
        <v>700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136</v>
      </c>
      <c r="AU177" s="17" t="s">
        <v>85</v>
      </c>
    </row>
    <row r="178" s="13" customFormat="1">
      <c r="A178" s="13"/>
      <c r="B178" s="191"/>
      <c r="C178" s="13"/>
      <c r="D178" s="185" t="s">
        <v>138</v>
      </c>
      <c r="E178" s="192" t="s">
        <v>1</v>
      </c>
      <c r="F178" s="193" t="s">
        <v>684</v>
      </c>
      <c r="G178" s="13"/>
      <c r="H178" s="194">
        <v>11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138</v>
      </c>
      <c r="AU178" s="192" t="s">
        <v>85</v>
      </c>
      <c r="AV178" s="13" t="s">
        <v>85</v>
      </c>
      <c r="AW178" s="13" t="s">
        <v>31</v>
      </c>
      <c r="AX178" s="13" t="s">
        <v>75</v>
      </c>
      <c r="AY178" s="192" t="s">
        <v>126</v>
      </c>
    </row>
    <row r="179" s="13" customFormat="1">
      <c r="A179" s="13"/>
      <c r="B179" s="191"/>
      <c r="C179" s="13"/>
      <c r="D179" s="185" t="s">
        <v>138</v>
      </c>
      <c r="E179" s="192" t="s">
        <v>1</v>
      </c>
      <c r="F179" s="193" t="s">
        <v>685</v>
      </c>
      <c r="G179" s="13"/>
      <c r="H179" s="194">
        <v>17.600000000000001</v>
      </c>
      <c r="I179" s="195"/>
      <c r="J179" s="13"/>
      <c r="K179" s="13"/>
      <c r="L179" s="191"/>
      <c r="M179" s="206"/>
      <c r="N179" s="207"/>
      <c r="O179" s="207"/>
      <c r="P179" s="207"/>
      <c r="Q179" s="207"/>
      <c r="R179" s="207"/>
      <c r="S179" s="207"/>
      <c r="T179" s="20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138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2" customFormat="1" ht="6.96" customHeight="1">
      <c r="A180" s="36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37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autoFilter ref="C119:K17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ROUND((SUM(BE123:BE185)),  2)</f>
        <v>0</v>
      </c>
      <c r="G33" s="36"/>
      <c r="H33" s="36"/>
      <c r="I33" s="126">
        <v>0.20999999999999999</v>
      </c>
      <c r="J33" s="125">
        <f>ROUND(((SUM(BE123:BE185))*I33),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ROUND((SUM(BF123:BF185)),  2)</f>
        <v>0</v>
      </c>
      <c r="G34" s="36"/>
      <c r="H34" s="36"/>
      <c r="I34" s="126">
        <v>0.14999999999999999</v>
      </c>
      <c r="J34" s="125">
        <f>ROUND(((SUM(BF123:BF185))*I34),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ROUND((SUM(BG123:BG185)),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ROUND((SUM(BH123:BH185)),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ROUND((SUM(BI123:BI185)),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301 - Propustek 1P, km 2,059 92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J144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J152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108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109</v>
      </c>
      <c r="E102" s="144"/>
      <c r="F102" s="144"/>
      <c r="G102" s="144"/>
      <c r="H102" s="144"/>
      <c r="I102" s="144"/>
      <c r="J102" s="145">
        <f>J163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110</v>
      </c>
      <c r="E103" s="140"/>
      <c r="F103" s="140"/>
      <c r="G103" s="140"/>
      <c r="H103" s="140"/>
      <c r="I103" s="140"/>
      <c r="J103" s="141">
        <f>J176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111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III/3308 Velenka - Semice, rekonstrukce silnice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301 - Propustek 1P, km 2,059 92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13. 12. 2018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>FORVIA CZ,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32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112</v>
      </c>
      <c r="D122" s="149" t="s">
        <v>60</v>
      </c>
      <c r="E122" s="149" t="s">
        <v>56</v>
      </c>
      <c r="F122" s="149" t="s">
        <v>57</v>
      </c>
      <c r="G122" s="149" t="s">
        <v>113</v>
      </c>
      <c r="H122" s="149" t="s">
        <v>114</v>
      </c>
      <c r="I122" s="149" t="s">
        <v>115</v>
      </c>
      <c r="J122" s="150" t="s">
        <v>100</v>
      </c>
      <c r="K122" s="151" t="s">
        <v>116</v>
      </c>
      <c r="L122" s="152"/>
      <c r="M122" s="84" t="s">
        <v>1</v>
      </c>
      <c r="N122" s="85" t="s">
        <v>39</v>
      </c>
      <c r="O122" s="85" t="s">
        <v>117</v>
      </c>
      <c r="P122" s="85" t="s">
        <v>118</v>
      </c>
      <c r="Q122" s="85" t="s">
        <v>119</v>
      </c>
      <c r="R122" s="85" t="s">
        <v>120</v>
      </c>
      <c r="S122" s="85" t="s">
        <v>121</v>
      </c>
      <c r="T122" s="86" t="s">
        <v>122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123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P124+P176</f>
        <v>0</v>
      </c>
      <c r="Q123" s="88"/>
      <c r="R123" s="154">
        <f>R124+R176</f>
        <v>0</v>
      </c>
      <c r="S123" s="88"/>
      <c r="T123" s="155">
        <f>T124+T176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74</v>
      </c>
      <c r="AU123" s="17" t="s">
        <v>102</v>
      </c>
      <c r="BK123" s="156">
        <f>BK124+BK176</f>
        <v>0</v>
      </c>
    </row>
    <row r="124" s="12" customFormat="1" ht="25.92" customHeight="1">
      <c r="A124" s="12"/>
      <c r="B124" s="157"/>
      <c r="C124" s="12"/>
      <c r="D124" s="158" t="s">
        <v>74</v>
      </c>
      <c r="E124" s="159" t="s">
        <v>124</v>
      </c>
      <c r="F124" s="159" t="s">
        <v>125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P125+P144+P152+P158+P163</f>
        <v>0</v>
      </c>
      <c r="Q124" s="163"/>
      <c r="R124" s="164">
        <f>R125+R144+R152+R158+R163</f>
        <v>0</v>
      </c>
      <c r="S124" s="163"/>
      <c r="T124" s="165">
        <f>T125+T144+T152+T158+T163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83</v>
      </c>
      <c r="AT124" s="166" t="s">
        <v>74</v>
      </c>
      <c r="AU124" s="166" t="s">
        <v>75</v>
      </c>
      <c r="AY124" s="158" t="s">
        <v>126</v>
      </c>
      <c r="BK124" s="167">
        <f>BK125+BK144+BK152+BK158+BK163</f>
        <v>0</v>
      </c>
    </row>
    <row r="125" s="12" customFormat="1" ht="22.8" customHeight="1">
      <c r="A125" s="12"/>
      <c r="B125" s="157"/>
      <c r="C125" s="12"/>
      <c r="D125" s="158" t="s">
        <v>74</v>
      </c>
      <c r="E125" s="168" t="s">
        <v>83</v>
      </c>
      <c r="F125" s="168" t="s">
        <v>127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SUM(P126:P143)</f>
        <v>0</v>
      </c>
      <c r="Q125" s="163"/>
      <c r="R125" s="164">
        <f>SUM(R126:R143)</f>
        <v>0</v>
      </c>
      <c r="S125" s="163"/>
      <c r="T125" s="16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83</v>
      </c>
      <c r="AY125" s="158" t="s">
        <v>126</v>
      </c>
      <c r="BK125" s="167">
        <f>SUM(BK126:BK143)</f>
        <v>0</v>
      </c>
    </row>
    <row r="126" s="2" customFormat="1" ht="21.75" customHeight="1">
      <c r="A126" s="36"/>
      <c r="B126" s="170"/>
      <c r="C126" s="171" t="s">
        <v>83</v>
      </c>
      <c r="D126" s="171" t="s">
        <v>128</v>
      </c>
      <c r="E126" s="172" t="s">
        <v>702</v>
      </c>
      <c r="F126" s="173" t="s">
        <v>703</v>
      </c>
      <c r="G126" s="174" t="s">
        <v>159</v>
      </c>
      <c r="H126" s="175">
        <v>16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132</v>
      </c>
      <c r="AT126" s="183" t="s">
        <v>128</v>
      </c>
      <c r="AU126" s="183" t="s">
        <v>85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132</v>
      </c>
      <c r="BM126" s="183" t="s">
        <v>704</v>
      </c>
    </row>
    <row r="127" s="2" customFormat="1">
      <c r="A127" s="36"/>
      <c r="B127" s="37"/>
      <c r="C127" s="36"/>
      <c r="D127" s="185" t="s">
        <v>134</v>
      </c>
      <c r="E127" s="36"/>
      <c r="F127" s="186" t="s">
        <v>703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134</v>
      </c>
      <c r="AU127" s="17" t="s">
        <v>85</v>
      </c>
    </row>
    <row r="128" s="2" customFormat="1">
      <c r="A128" s="36"/>
      <c r="B128" s="37"/>
      <c r="C128" s="36"/>
      <c r="D128" s="185" t="s">
        <v>136</v>
      </c>
      <c r="E128" s="36"/>
      <c r="F128" s="190" t="s">
        <v>705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136</v>
      </c>
      <c r="AU128" s="17" t="s">
        <v>85</v>
      </c>
    </row>
    <row r="129" s="13" customFormat="1">
      <c r="A129" s="13"/>
      <c r="B129" s="191"/>
      <c r="C129" s="13"/>
      <c r="D129" s="185" t="s">
        <v>138</v>
      </c>
      <c r="E129" s="192" t="s">
        <v>1</v>
      </c>
      <c r="F129" s="193" t="s">
        <v>706</v>
      </c>
      <c r="G129" s="13"/>
      <c r="H129" s="194">
        <v>16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138</v>
      </c>
      <c r="AU129" s="192" t="s">
        <v>85</v>
      </c>
      <c r="AV129" s="13" t="s">
        <v>85</v>
      </c>
      <c r="AW129" s="13" t="s">
        <v>31</v>
      </c>
      <c r="AX129" s="13" t="s">
        <v>83</v>
      </c>
      <c r="AY129" s="192" t="s">
        <v>126</v>
      </c>
    </row>
    <row r="130" s="2" customFormat="1" ht="21.75" customHeight="1">
      <c r="A130" s="36"/>
      <c r="B130" s="170"/>
      <c r="C130" s="171" t="s">
        <v>85</v>
      </c>
      <c r="D130" s="171" t="s">
        <v>128</v>
      </c>
      <c r="E130" s="172" t="s">
        <v>170</v>
      </c>
      <c r="F130" s="173" t="s">
        <v>171</v>
      </c>
      <c r="G130" s="174" t="s">
        <v>142</v>
      </c>
      <c r="H130" s="175">
        <v>108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132</v>
      </c>
      <c r="AT130" s="183" t="s">
        <v>128</v>
      </c>
      <c r="AU130" s="183" t="s">
        <v>85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132</v>
      </c>
      <c r="BM130" s="183" t="s">
        <v>707</v>
      </c>
    </row>
    <row r="131" s="2" customFormat="1">
      <c r="A131" s="36"/>
      <c r="B131" s="37"/>
      <c r="C131" s="36"/>
      <c r="D131" s="185" t="s">
        <v>134</v>
      </c>
      <c r="E131" s="36"/>
      <c r="F131" s="186" t="s">
        <v>171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134</v>
      </c>
      <c r="AU131" s="17" t="s">
        <v>85</v>
      </c>
    </row>
    <row r="132" s="2" customFormat="1">
      <c r="A132" s="36"/>
      <c r="B132" s="37"/>
      <c r="C132" s="36"/>
      <c r="D132" s="185" t="s">
        <v>136</v>
      </c>
      <c r="E132" s="36"/>
      <c r="F132" s="190" t="s">
        <v>174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136</v>
      </c>
      <c r="AU132" s="17" t="s">
        <v>85</v>
      </c>
    </row>
    <row r="133" s="13" customFormat="1">
      <c r="A133" s="13"/>
      <c r="B133" s="191"/>
      <c r="C133" s="13"/>
      <c r="D133" s="185" t="s">
        <v>138</v>
      </c>
      <c r="E133" s="192" t="s">
        <v>1</v>
      </c>
      <c r="F133" s="193" t="s">
        <v>708</v>
      </c>
      <c r="G133" s="13"/>
      <c r="H133" s="194">
        <v>29.699999999999999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138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138</v>
      </c>
      <c r="E134" s="192" t="s">
        <v>1</v>
      </c>
      <c r="F134" s="193" t="s">
        <v>709</v>
      </c>
      <c r="G134" s="13"/>
      <c r="H134" s="194">
        <v>78.299999999999997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138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2" customFormat="1" ht="21.75" customHeight="1">
      <c r="A135" s="36"/>
      <c r="B135" s="170"/>
      <c r="C135" s="171" t="s">
        <v>152</v>
      </c>
      <c r="D135" s="171" t="s">
        <v>128</v>
      </c>
      <c r="E135" s="172" t="s">
        <v>230</v>
      </c>
      <c r="F135" s="173" t="s">
        <v>231</v>
      </c>
      <c r="G135" s="174" t="s">
        <v>142</v>
      </c>
      <c r="H135" s="175">
        <v>126.855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132</v>
      </c>
      <c r="AT135" s="183" t="s">
        <v>128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132</v>
      </c>
      <c r="BM135" s="183" t="s">
        <v>710</v>
      </c>
    </row>
    <row r="136" s="2" customFormat="1">
      <c r="A136" s="36"/>
      <c r="B136" s="37"/>
      <c r="C136" s="36"/>
      <c r="D136" s="185" t="s">
        <v>134</v>
      </c>
      <c r="E136" s="36"/>
      <c r="F136" s="186" t="s">
        <v>231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134</v>
      </c>
      <c r="AU136" s="17" t="s">
        <v>85</v>
      </c>
    </row>
    <row r="137" s="2" customFormat="1">
      <c r="A137" s="36"/>
      <c r="B137" s="37"/>
      <c r="C137" s="36"/>
      <c r="D137" s="185" t="s">
        <v>136</v>
      </c>
      <c r="E137" s="36"/>
      <c r="F137" s="190" t="s">
        <v>233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136</v>
      </c>
      <c r="AU137" s="17" t="s">
        <v>85</v>
      </c>
    </row>
    <row r="138" s="13" customFormat="1">
      <c r="A138" s="13"/>
      <c r="B138" s="191"/>
      <c r="C138" s="13"/>
      <c r="D138" s="185" t="s">
        <v>138</v>
      </c>
      <c r="E138" s="192" t="s">
        <v>1</v>
      </c>
      <c r="F138" s="193" t="s">
        <v>711</v>
      </c>
      <c r="G138" s="13"/>
      <c r="H138" s="194">
        <v>76.799999999999997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138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138</v>
      </c>
      <c r="E139" s="192" t="s">
        <v>1</v>
      </c>
      <c r="F139" s="193" t="s">
        <v>712</v>
      </c>
      <c r="G139" s="13"/>
      <c r="H139" s="194">
        <v>50.055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138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132</v>
      </c>
      <c r="D140" s="171" t="s">
        <v>128</v>
      </c>
      <c r="E140" s="172" t="s">
        <v>713</v>
      </c>
      <c r="F140" s="173" t="s">
        <v>714</v>
      </c>
      <c r="G140" s="174" t="s">
        <v>208</v>
      </c>
      <c r="H140" s="175">
        <v>42.600000000000001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132</v>
      </c>
      <c r="AT140" s="183" t="s">
        <v>128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132</v>
      </c>
      <c r="BM140" s="183" t="s">
        <v>715</v>
      </c>
    </row>
    <row r="141" s="2" customFormat="1">
      <c r="A141" s="36"/>
      <c r="B141" s="37"/>
      <c r="C141" s="36"/>
      <c r="D141" s="185" t="s">
        <v>134</v>
      </c>
      <c r="E141" s="36"/>
      <c r="F141" s="186" t="s">
        <v>714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134</v>
      </c>
      <c r="AU141" s="17" t="s">
        <v>85</v>
      </c>
    </row>
    <row r="142" s="2" customFormat="1">
      <c r="A142" s="36"/>
      <c r="B142" s="37"/>
      <c r="C142" s="36"/>
      <c r="D142" s="185" t="s">
        <v>136</v>
      </c>
      <c r="E142" s="36"/>
      <c r="F142" s="190" t="s">
        <v>716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136</v>
      </c>
      <c r="AU142" s="17" t="s">
        <v>85</v>
      </c>
    </row>
    <row r="143" s="13" customFormat="1">
      <c r="A143" s="13"/>
      <c r="B143" s="191"/>
      <c r="C143" s="13"/>
      <c r="D143" s="185" t="s">
        <v>138</v>
      </c>
      <c r="E143" s="192" t="s">
        <v>1</v>
      </c>
      <c r="F143" s="193" t="s">
        <v>717</v>
      </c>
      <c r="G143" s="13"/>
      <c r="H143" s="194">
        <v>42.600000000000001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138</v>
      </c>
      <c r="AU143" s="192" t="s">
        <v>85</v>
      </c>
      <c r="AV143" s="13" t="s">
        <v>85</v>
      </c>
      <c r="AW143" s="13" t="s">
        <v>31</v>
      </c>
      <c r="AX143" s="13" t="s">
        <v>83</v>
      </c>
      <c r="AY143" s="192" t="s">
        <v>126</v>
      </c>
    </row>
    <row r="144" s="12" customFormat="1" ht="22.8" customHeight="1">
      <c r="A144" s="12"/>
      <c r="B144" s="157"/>
      <c r="C144" s="12"/>
      <c r="D144" s="158" t="s">
        <v>74</v>
      </c>
      <c r="E144" s="168" t="s">
        <v>85</v>
      </c>
      <c r="F144" s="168" t="s">
        <v>291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SUM(P145:P151)</f>
        <v>0</v>
      </c>
      <c r="Q144" s="163"/>
      <c r="R144" s="164">
        <f>SUM(R145:R151)</f>
        <v>0</v>
      </c>
      <c r="S144" s="163"/>
      <c r="T144" s="165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83</v>
      </c>
      <c r="AT144" s="166" t="s">
        <v>74</v>
      </c>
      <c r="AU144" s="166" t="s">
        <v>83</v>
      </c>
      <c r="AY144" s="158" t="s">
        <v>126</v>
      </c>
      <c r="BK144" s="167">
        <f>SUM(BK145:BK151)</f>
        <v>0</v>
      </c>
    </row>
    <row r="145" s="2" customFormat="1" ht="16.5" customHeight="1">
      <c r="A145" s="36"/>
      <c r="B145" s="170"/>
      <c r="C145" s="171" t="s">
        <v>163</v>
      </c>
      <c r="D145" s="171" t="s">
        <v>128</v>
      </c>
      <c r="E145" s="172" t="s">
        <v>306</v>
      </c>
      <c r="F145" s="173" t="s">
        <v>307</v>
      </c>
      <c r="G145" s="174" t="s">
        <v>142</v>
      </c>
      <c r="H145" s="175">
        <v>12.675000000000001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40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132</v>
      </c>
      <c r="AT145" s="183" t="s">
        <v>128</v>
      </c>
      <c r="AU145" s="183" t="s">
        <v>85</v>
      </c>
      <c r="AY145" s="17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83</v>
      </c>
      <c r="BK145" s="184">
        <f>ROUND(I145*H145,2)</f>
        <v>0</v>
      </c>
      <c r="BL145" s="17" t="s">
        <v>132</v>
      </c>
      <c r="BM145" s="183" t="s">
        <v>718</v>
      </c>
    </row>
    <row r="146" s="2" customFormat="1">
      <c r="A146" s="36"/>
      <c r="B146" s="37"/>
      <c r="C146" s="36"/>
      <c r="D146" s="185" t="s">
        <v>134</v>
      </c>
      <c r="E146" s="36"/>
      <c r="F146" s="186" t="s">
        <v>307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134</v>
      </c>
      <c r="AU146" s="17" t="s">
        <v>85</v>
      </c>
    </row>
    <row r="147" s="2" customFormat="1">
      <c r="A147" s="36"/>
      <c r="B147" s="37"/>
      <c r="C147" s="36"/>
      <c r="D147" s="185" t="s">
        <v>136</v>
      </c>
      <c r="E147" s="36"/>
      <c r="F147" s="190" t="s">
        <v>309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136</v>
      </c>
      <c r="AU147" s="17" t="s">
        <v>85</v>
      </c>
    </row>
    <row r="148" s="13" customFormat="1">
      <c r="A148" s="13"/>
      <c r="B148" s="191"/>
      <c r="C148" s="13"/>
      <c r="D148" s="185" t="s">
        <v>138</v>
      </c>
      <c r="E148" s="192" t="s">
        <v>1</v>
      </c>
      <c r="F148" s="193" t="s">
        <v>719</v>
      </c>
      <c r="G148" s="13"/>
      <c r="H148" s="194">
        <v>4.3200000000000003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138</v>
      </c>
      <c r="AU148" s="192" t="s">
        <v>85</v>
      </c>
      <c r="AV148" s="13" t="s">
        <v>85</v>
      </c>
      <c r="AW148" s="13" t="s">
        <v>31</v>
      </c>
      <c r="AX148" s="13" t="s">
        <v>75</v>
      </c>
      <c r="AY148" s="192" t="s">
        <v>126</v>
      </c>
    </row>
    <row r="149" s="13" customFormat="1">
      <c r="A149" s="13"/>
      <c r="B149" s="191"/>
      <c r="C149" s="13"/>
      <c r="D149" s="185" t="s">
        <v>138</v>
      </c>
      <c r="E149" s="192" t="s">
        <v>1</v>
      </c>
      <c r="F149" s="193" t="s">
        <v>720</v>
      </c>
      <c r="G149" s="13"/>
      <c r="H149" s="194">
        <v>3.1949999999999998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138</v>
      </c>
      <c r="AU149" s="192" t="s">
        <v>85</v>
      </c>
      <c r="AV149" s="13" t="s">
        <v>85</v>
      </c>
      <c r="AW149" s="13" t="s">
        <v>31</v>
      </c>
      <c r="AX149" s="13" t="s">
        <v>75</v>
      </c>
      <c r="AY149" s="192" t="s">
        <v>126</v>
      </c>
    </row>
    <row r="150" s="13" customFormat="1">
      <c r="A150" s="13"/>
      <c r="B150" s="191"/>
      <c r="C150" s="13"/>
      <c r="D150" s="185" t="s">
        <v>138</v>
      </c>
      <c r="E150" s="192" t="s">
        <v>1</v>
      </c>
      <c r="F150" s="193" t="s">
        <v>721</v>
      </c>
      <c r="G150" s="13"/>
      <c r="H150" s="194">
        <v>2.0550000000000002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138</v>
      </c>
      <c r="AU150" s="192" t="s">
        <v>85</v>
      </c>
      <c r="AV150" s="13" t="s">
        <v>85</v>
      </c>
      <c r="AW150" s="13" t="s">
        <v>31</v>
      </c>
      <c r="AX150" s="13" t="s">
        <v>75</v>
      </c>
      <c r="AY150" s="192" t="s">
        <v>126</v>
      </c>
    </row>
    <row r="151" s="13" customFormat="1">
      <c r="A151" s="13"/>
      <c r="B151" s="191"/>
      <c r="C151" s="13"/>
      <c r="D151" s="185" t="s">
        <v>138</v>
      </c>
      <c r="E151" s="192" t="s">
        <v>1</v>
      </c>
      <c r="F151" s="193" t="s">
        <v>722</v>
      </c>
      <c r="G151" s="13"/>
      <c r="H151" s="194">
        <v>3.105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138</v>
      </c>
      <c r="AU151" s="192" t="s">
        <v>85</v>
      </c>
      <c r="AV151" s="13" t="s">
        <v>85</v>
      </c>
      <c r="AW151" s="13" t="s">
        <v>31</v>
      </c>
      <c r="AX151" s="13" t="s">
        <v>75</v>
      </c>
      <c r="AY151" s="192" t="s">
        <v>126</v>
      </c>
    </row>
    <row r="152" s="12" customFormat="1" ht="22.8" customHeight="1">
      <c r="A152" s="12"/>
      <c r="B152" s="157"/>
      <c r="C152" s="12"/>
      <c r="D152" s="158" t="s">
        <v>74</v>
      </c>
      <c r="E152" s="168" t="s">
        <v>132</v>
      </c>
      <c r="F152" s="168" t="s">
        <v>344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SUM(P153:P157)</f>
        <v>0</v>
      </c>
      <c r="Q152" s="163"/>
      <c r="R152" s="164">
        <f>SUM(R153:R157)</f>
        <v>0</v>
      </c>
      <c r="S152" s="163"/>
      <c r="T152" s="16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83</v>
      </c>
      <c r="AT152" s="166" t="s">
        <v>74</v>
      </c>
      <c r="AU152" s="166" t="s">
        <v>83</v>
      </c>
      <c r="AY152" s="158" t="s">
        <v>126</v>
      </c>
      <c r="BK152" s="167">
        <f>SUM(BK153:BK157)</f>
        <v>0</v>
      </c>
    </row>
    <row r="153" s="2" customFormat="1" ht="16.5" customHeight="1">
      <c r="A153" s="36"/>
      <c r="B153" s="170"/>
      <c r="C153" s="171" t="s">
        <v>169</v>
      </c>
      <c r="D153" s="171" t="s">
        <v>128</v>
      </c>
      <c r="E153" s="172" t="s">
        <v>346</v>
      </c>
      <c r="F153" s="173" t="s">
        <v>347</v>
      </c>
      <c r="G153" s="174" t="s">
        <v>142</v>
      </c>
      <c r="H153" s="175">
        <v>4.8099999999999996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40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132</v>
      </c>
      <c r="AT153" s="183" t="s">
        <v>128</v>
      </c>
      <c r="AU153" s="183" t="s">
        <v>85</v>
      </c>
      <c r="AY153" s="17" t="s">
        <v>126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83</v>
      </c>
      <c r="BK153" s="184">
        <f>ROUND(I153*H153,2)</f>
        <v>0</v>
      </c>
      <c r="BL153" s="17" t="s">
        <v>132</v>
      </c>
      <c r="BM153" s="183" t="s">
        <v>723</v>
      </c>
    </row>
    <row r="154" s="2" customFormat="1">
      <c r="A154" s="36"/>
      <c r="B154" s="37"/>
      <c r="C154" s="36"/>
      <c r="D154" s="185" t="s">
        <v>134</v>
      </c>
      <c r="E154" s="36"/>
      <c r="F154" s="186" t="s">
        <v>347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134</v>
      </c>
      <c r="AU154" s="17" t="s">
        <v>85</v>
      </c>
    </row>
    <row r="155" s="2" customFormat="1">
      <c r="A155" s="36"/>
      <c r="B155" s="37"/>
      <c r="C155" s="36"/>
      <c r="D155" s="185" t="s">
        <v>136</v>
      </c>
      <c r="E155" s="36"/>
      <c r="F155" s="190" t="s">
        <v>349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136</v>
      </c>
      <c r="AU155" s="17" t="s">
        <v>85</v>
      </c>
    </row>
    <row r="156" s="13" customFormat="1">
      <c r="A156" s="13"/>
      <c r="B156" s="191"/>
      <c r="C156" s="13"/>
      <c r="D156" s="185" t="s">
        <v>138</v>
      </c>
      <c r="E156" s="192" t="s">
        <v>1</v>
      </c>
      <c r="F156" s="193" t="s">
        <v>724</v>
      </c>
      <c r="G156" s="13"/>
      <c r="H156" s="194">
        <v>2.0699999999999998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138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138</v>
      </c>
      <c r="E157" s="192" t="s">
        <v>1</v>
      </c>
      <c r="F157" s="193" t="s">
        <v>725</v>
      </c>
      <c r="G157" s="13"/>
      <c r="H157" s="194">
        <v>2.7400000000000002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138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2" customFormat="1" ht="22.8" customHeight="1">
      <c r="A158" s="12"/>
      <c r="B158" s="157"/>
      <c r="C158" s="12"/>
      <c r="D158" s="158" t="s">
        <v>74</v>
      </c>
      <c r="E158" s="168" t="s">
        <v>205</v>
      </c>
      <c r="F158" s="168" t="s">
        <v>477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SUM(P159:P162)</f>
        <v>0</v>
      </c>
      <c r="Q158" s="163"/>
      <c r="R158" s="164">
        <f>SUM(R159:R162)</f>
        <v>0</v>
      </c>
      <c r="S158" s="163"/>
      <c r="T158" s="16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83</v>
      </c>
      <c r="AT158" s="166" t="s">
        <v>74</v>
      </c>
      <c r="AU158" s="166" t="s">
        <v>83</v>
      </c>
      <c r="AY158" s="158" t="s">
        <v>126</v>
      </c>
      <c r="BK158" s="167">
        <f>SUM(BK159:BK162)</f>
        <v>0</v>
      </c>
    </row>
    <row r="159" s="2" customFormat="1" ht="21.75" customHeight="1">
      <c r="A159" s="36"/>
      <c r="B159" s="170"/>
      <c r="C159" s="171" t="s">
        <v>196</v>
      </c>
      <c r="D159" s="171" t="s">
        <v>128</v>
      </c>
      <c r="E159" s="172" t="s">
        <v>485</v>
      </c>
      <c r="F159" s="173" t="s">
        <v>486</v>
      </c>
      <c r="G159" s="174" t="s">
        <v>142</v>
      </c>
      <c r="H159" s="175">
        <v>14.199999999999999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40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132</v>
      </c>
      <c r="AT159" s="183" t="s">
        <v>128</v>
      </c>
      <c r="AU159" s="183" t="s">
        <v>85</v>
      </c>
      <c r="AY159" s="17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83</v>
      </c>
      <c r="BK159" s="184">
        <f>ROUND(I159*H159,2)</f>
        <v>0</v>
      </c>
      <c r="BL159" s="17" t="s">
        <v>132</v>
      </c>
      <c r="BM159" s="183" t="s">
        <v>726</v>
      </c>
    </row>
    <row r="160" s="2" customFormat="1">
      <c r="A160" s="36"/>
      <c r="B160" s="37"/>
      <c r="C160" s="36"/>
      <c r="D160" s="185" t="s">
        <v>134</v>
      </c>
      <c r="E160" s="36"/>
      <c r="F160" s="186" t="s">
        <v>486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134</v>
      </c>
      <c r="AU160" s="17" t="s">
        <v>85</v>
      </c>
    </row>
    <row r="161" s="2" customFormat="1">
      <c r="A161" s="36"/>
      <c r="B161" s="37"/>
      <c r="C161" s="36"/>
      <c r="D161" s="185" t="s">
        <v>136</v>
      </c>
      <c r="E161" s="36"/>
      <c r="F161" s="190" t="s">
        <v>488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136</v>
      </c>
      <c r="AU161" s="17" t="s">
        <v>85</v>
      </c>
    </row>
    <row r="162" s="13" customFormat="1">
      <c r="A162" s="13"/>
      <c r="B162" s="191"/>
      <c r="C162" s="13"/>
      <c r="D162" s="185" t="s">
        <v>138</v>
      </c>
      <c r="E162" s="192" t="s">
        <v>1</v>
      </c>
      <c r="F162" s="193" t="s">
        <v>727</v>
      </c>
      <c r="G162" s="13"/>
      <c r="H162" s="194">
        <v>14.199999999999999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138</v>
      </c>
      <c r="AU162" s="192" t="s">
        <v>85</v>
      </c>
      <c r="AV162" s="13" t="s">
        <v>85</v>
      </c>
      <c r="AW162" s="13" t="s">
        <v>31</v>
      </c>
      <c r="AX162" s="13" t="s">
        <v>83</v>
      </c>
      <c r="AY162" s="192" t="s">
        <v>126</v>
      </c>
    </row>
    <row r="163" s="12" customFormat="1" ht="22.8" customHeight="1">
      <c r="A163" s="12"/>
      <c r="B163" s="157"/>
      <c r="C163" s="12"/>
      <c r="D163" s="158" t="s">
        <v>74</v>
      </c>
      <c r="E163" s="168" t="s">
        <v>212</v>
      </c>
      <c r="F163" s="168" t="s">
        <v>496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SUM(P164:P175)</f>
        <v>0</v>
      </c>
      <c r="Q163" s="163"/>
      <c r="R163" s="164">
        <f>SUM(R164:R175)</f>
        <v>0</v>
      </c>
      <c r="S163" s="163"/>
      <c r="T163" s="16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83</v>
      </c>
      <c r="AT163" s="166" t="s">
        <v>74</v>
      </c>
      <c r="AU163" s="166" t="s">
        <v>83</v>
      </c>
      <c r="AY163" s="158" t="s">
        <v>126</v>
      </c>
      <c r="BK163" s="167">
        <f>SUM(BK164:BK175)</f>
        <v>0</v>
      </c>
    </row>
    <row r="164" s="2" customFormat="1" ht="16.5" customHeight="1">
      <c r="A164" s="36"/>
      <c r="B164" s="170"/>
      <c r="C164" s="171" t="s">
        <v>205</v>
      </c>
      <c r="D164" s="171" t="s">
        <v>128</v>
      </c>
      <c r="E164" s="172" t="s">
        <v>728</v>
      </c>
      <c r="F164" s="173" t="s">
        <v>729</v>
      </c>
      <c r="G164" s="174" t="s">
        <v>159</v>
      </c>
      <c r="H164" s="175">
        <v>15.5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40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132</v>
      </c>
      <c r="AT164" s="183" t="s">
        <v>128</v>
      </c>
      <c r="AU164" s="183" t="s">
        <v>85</v>
      </c>
      <c r="AY164" s="17" t="s">
        <v>126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83</v>
      </c>
      <c r="BK164" s="184">
        <f>ROUND(I164*H164,2)</f>
        <v>0</v>
      </c>
      <c r="BL164" s="17" t="s">
        <v>132</v>
      </c>
      <c r="BM164" s="183" t="s">
        <v>730</v>
      </c>
    </row>
    <row r="165" s="2" customFormat="1">
      <c r="A165" s="36"/>
      <c r="B165" s="37"/>
      <c r="C165" s="36"/>
      <c r="D165" s="185" t="s">
        <v>134</v>
      </c>
      <c r="E165" s="36"/>
      <c r="F165" s="186" t="s">
        <v>729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134</v>
      </c>
      <c r="AU165" s="17" t="s">
        <v>85</v>
      </c>
    </row>
    <row r="166" s="2" customFormat="1">
      <c r="A166" s="36"/>
      <c r="B166" s="37"/>
      <c r="C166" s="36"/>
      <c r="D166" s="185" t="s">
        <v>136</v>
      </c>
      <c r="E166" s="36"/>
      <c r="F166" s="190" t="s">
        <v>582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136</v>
      </c>
      <c r="AU166" s="17" t="s">
        <v>85</v>
      </c>
    </row>
    <row r="167" s="13" customFormat="1">
      <c r="A167" s="13"/>
      <c r="B167" s="191"/>
      <c r="C167" s="13"/>
      <c r="D167" s="185" t="s">
        <v>138</v>
      </c>
      <c r="E167" s="192" t="s">
        <v>1</v>
      </c>
      <c r="F167" s="193" t="s">
        <v>731</v>
      </c>
      <c r="G167" s="13"/>
      <c r="H167" s="194">
        <v>15.5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138</v>
      </c>
      <c r="AU167" s="192" t="s">
        <v>85</v>
      </c>
      <c r="AV167" s="13" t="s">
        <v>85</v>
      </c>
      <c r="AW167" s="13" t="s">
        <v>31</v>
      </c>
      <c r="AX167" s="13" t="s">
        <v>83</v>
      </c>
      <c r="AY167" s="192" t="s">
        <v>126</v>
      </c>
    </row>
    <row r="168" s="2" customFormat="1" ht="21.75" customHeight="1">
      <c r="A168" s="36"/>
      <c r="B168" s="170"/>
      <c r="C168" s="171" t="s">
        <v>212</v>
      </c>
      <c r="D168" s="171" t="s">
        <v>128</v>
      </c>
      <c r="E168" s="172" t="s">
        <v>732</v>
      </c>
      <c r="F168" s="173" t="s">
        <v>733</v>
      </c>
      <c r="G168" s="174" t="s">
        <v>142</v>
      </c>
      <c r="H168" s="175">
        <v>21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40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132</v>
      </c>
      <c r="AT168" s="183" t="s">
        <v>128</v>
      </c>
      <c r="AU168" s="183" t="s">
        <v>85</v>
      </c>
      <c r="AY168" s="17" t="s">
        <v>126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83</v>
      </c>
      <c r="BK168" s="184">
        <f>ROUND(I168*H168,2)</f>
        <v>0</v>
      </c>
      <c r="BL168" s="17" t="s">
        <v>132</v>
      </c>
      <c r="BM168" s="183" t="s">
        <v>734</v>
      </c>
    </row>
    <row r="169" s="2" customFormat="1">
      <c r="A169" s="36"/>
      <c r="B169" s="37"/>
      <c r="C169" s="36"/>
      <c r="D169" s="185" t="s">
        <v>134</v>
      </c>
      <c r="E169" s="36"/>
      <c r="F169" s="186" t="s">
        <v>733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134</v>
      </c>
      <c r="AU169" s="17" t="s">
        <v>85</v>
      </c>
    </row>
    <row r="170" s="2" customFormat="1">
      <c r="A170" s="36"/>
      <c r="B170" s="37"/>
      <c r="C170" s="36"/>
      <c r="D170" s="185" t="s">
        <v>136</v>
      </c>
      <c r="E170" s="36"/>
      <c r="F170" s="190" t="s">
        <v>735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136</v>
      </c>
      <c r="AU170" s="17" t="s">
        <v>85</v>
      </c>
    </row>
    <row r="171" s="13" customFormat="1">
      <c r="A171" s="13"/>
      <c r="B171" s="191"/>
      <c r="C171" s="13"/>
      <c r="D171" s="185" t="s">
        <v>138</v>
      </c>
      <c r="E171" s="192" t="s">
        <v>1</v>
      </c>
      <c r="F171" s="193" t="s">
        <v>736</v>
      </c>
      <c r="G171" s="13"/>
      <c r="H171" s="194">
        <v>21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138</v>
      </c>
      <c r="AU171" s="192" t="s">
        <v>85</v>
      </c>
      <c r="AV171" s="13" t="s">
        <v>85</v>
      </c>
      <c r="AW171" s="13" t="s">
        <v>31</v>
      </c>
      <c r="AX171" s="13" t="s">
        <v>83</v>
      </c>
      <c r="AY171" s="192" t="s">
        <v>126</v>
      </c>
    </row>
    <row r="172" s="2" customFormat="1" ht="16.5" customHeight="1">
      <c r="A172" s="36"/>
      <c r="B172" s="170"/>
      <c r="C172" s="171" t="s">
        <v>217</v>
      </c>
      <c r="D172" s="171" t="s">
        <v>128</v>
      </c>
      <c r="E172" s="172" t="s">
        <v>737</v>
      </c>
      <c r="F172" s="173" t="s">
        <v>738</v>
      </c>
      <c r="G172" s="174" t="s">
        <v>159</v>
      </c>
      <c r="H172" s="175">
        <v>8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40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132</v>
      </c>
      <c r="AT172" s="183" t="s">
        <v>128</v>
      </c>
      <c r="AU172" s="183" t="s">
        <v>85</v>
      </c>
      <c r="AY172" s="17" t="s">
        <v>126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83</v>
      </c>
      <c r="BK172" s="184">
        <f>ROUND(I172*H172,2)</f>
        <v>0</v>
      </c>
      <c r="BL172" s="17" t="s">
        <v>132</v>
      </c>
      <c r="BM172" s="183" t="s">
        <v>739</v>
      </c>
    </row>
    <row r="173" s="2" customFormat="1">
      <c r="A173" s="36"/>
      <c r="B173" s="37"/>
      <c r="C173" s="36"/>
      <c r="D173" s="185" t="s">
        <v>134</v>
      </c>
      <c r="E173" s="36"/>
      <c r="F173" s="186" t="s">
        <v>738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134</v>
      </c>
      <c r="AU173" s="17" t="s">
        <v>85</v>
      </c>
    </row>
    <row r="174" s="2" customFormat="1">
      <c r="A174" s="36"/>
      <c r="B174" s="37"/>
      <c r="C174" s="36"/>
      <c r="D174" s="185" t="s">
        <v>136</v>
      </c>
      <c r="E174" s="36"/>
      <c r="F174" s="190" t="s">
        <v>740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136</v>
      </c>
      <c r="AU174" s="17" t="s">
        <v>85</v>
      </c>
    </row>
    <row r="175" s="13" customFormat="1">
      <c r="A175" s="13"/>
      <c r="B175" s="191"/>
      <c r="C175" s="13"/>
      <c r="D175" s="185" t="s">
        <v>138</v>
      </c>
      <c r="E175" s="192" t="s">
        <v>1</v>
      </c>
      <c r="F175" s="193" t="s">
        <v>741</v>
      </c>
      <c r="G175" s="13"/>
      <c r="H175" s="194">
        <v>8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138</v>
      </c>
      <c r="AU175" s="192" t="s">
        <v>85</v>
      </c>
      <c r="AV175" s="13" t="s">
        <v>85</v>
      </c>
      <c r="AW175" s="13" t="s">
        <v>31</v>
      </c>
      <c r="AX175" s="13" t="s">
        <v>83</v>
      </c>
      <c r="AY175" s="192" t="s">
        <v>126</v>
      </c>
    </row>
    <row r="176" s="12" customFormat="1" ht="25.92" customHeight="1">
      <c r="A176" s="12"/>
      <c r="B176" s="157"/>
      <c r="C176" s="12"/>
      <c r="D176" s="158" t="s">
        <v>74</v>
      </c>
      <c r="E176" s="159" t="s">
        <v>617</v>
      </c>
      <c r="F176" s="159" t="s">
        <v>618</v>
      </c>
      <c r="G176" s="12"/>
      <c r="H176" s="12"/>
      <c r="I176" s="160"/>
      <c r="J176" s="161">
        <f>BK176</f>
        <v>0</v>
      </c>
      <c r="K176" s="12"/>
      <c r="L176" s="157"/>
      <c r="M176" s="162"/>
      <c r="N176" s="163"/>
      <c r="O176" s="163"/>
      <c r="P176" s="164">
        <f>SUM(P177:P185)</f>
        <v>0</v>
      </c>
      <c r="Q176" s="163"/>
      <c r="R176" s="164">
        <f>SUM(R177:R185)</f>
        <v>0</v>
      </c>
      <c r="S176" s="163"/>
      <c r="T176" s="165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132</v>
      </c>
      <c r="AT176" s="166" t="s">
        <v>74</v>
      </c>
      <c r="AU176" s="166" t="s">
        <v>75</v>
      </c>
      <c r="AY176" s="158" t="s">
        <v>126</v>
      </c>
      <c r="BK176" s="167">
        <f>SUM(BK177:BK185)</f>
        <v>0</v>
      </c>
    </row>
    <row r="177" s="2" customFormat="1" ht="21.75" customHeight="1">
      <c r="A177" s="36"/>
      <c r="B177" s="170"/>
      <c r="C177" s="171" t="s">
        <v>223</v>
      </c>
      <c r="D177" s="171" t="s">
        <v>128</v>
      </c>
      <c r="E177" s="172" t="s">
        <v>742</v>
      </c>
      <c r="F177" s="173" t="s">
        <v>743</v>
      </c>
      <c r="G177" s="174" t="s">
        <v>622</v>
      </c>
      <c r="H177" s="175">
        <v>57.634999999999998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40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623</v>
      </c>
      <c r="AT177" s="183" t="s">
        <v>128</v>
      </c>
      <c r="AU177" s="183" t="s">
        <v>83</v>
      </c>
      <c r="AY177" s="17" t="s">
        <v>126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83</v>
      </c>
      <c r="BK177" s="184">
        <f>ROUND(I177*H177,2)</f>
        <v>0</v>
      </c>
      <c r="BL177" s="17" t="s">
        <v>623</v>
      </c>
      <c r="BM177" s="183" t="s">
        <v>744</v>
      </c>
    </row>
    <row r="178" s="2" customFormat="1">
      <c r="A178" s="36"/>
      <c r="B178" s="37"/>
      <c r="C178" s="36"/>
      <c r="D178" s="185" t="s">
        <v>134</v>
      </c>
      <c r="E178" s="36"/>
      <c r="F178" s="186" t="s">
        <v>743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134</v>
      </c>
      <c r="AU178" s="17" t="s">
        <v>83</v>
      </c>
    </row>
    <row r="179" s="2" customFormat="1">
      <c r="A179" s="36"/>
      <c r="B179" s="37"/>
      <c r="C179" s="36"/>
      <c r="D179" s="185" t="s">
        <v>136</v>
      </c>
      <c r="E179" s="36"/>
      <c r="F179" s="190" t="s">
        <v>625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136</v>
      </c>
      <c r="AU179" s="17" t="s">
        <v>83</v>
      </c>
    </row>
    <row r="180" s="13" customFormat="1">
      <c r="A180" s="13"/>
      <c r="B180" s="191"/>
      <c r="C180" s="13"/>
      <c r="D180" s="185" t="s">
        <v>138</v>
      </c>
      <c r="E180" s="192" t="s">
        <v>1</v>
      </c>
      <c r="F180" s="193" t="s">
        <v>745</v>
      </c>
      <c r="G180" s="13"/>
      <c r="H180" s="194">
        <v>50.399999999999999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138</v>
      </c>
      <c r="AU180" s="192" t="s">
        <v>83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138</v>
      </c>
      <c r="E181" s="192" t="s">
        <v>1</v>
      </c>
      <c r="F181" s="193" t="s">
        <v>746</v>
      </c>
      <c r="G181" s="13"/>
      <c r="H181" s="194">
        <v>7.2350000000000003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138</v>
      </c>
      <c r="AU181" s="192" t="s">
        <v>83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2" customFormat="1" ht="21.75" customHeight="1">
      <c r="A182" s="36"/>
      <c r="B182" s="170"/>
      <c r="C182" s="171" t="s">
        <v>229</v>
      </c>
      <c r="D182" s="171" t="s">
        <v>128</v>
      </c>
      <c r="E182" s="172" t="s">
        <v>747</v>
      </c>
      <c r="F182" s="173" t="s">
        <v>621</v>
      </c>
      <c r="G182" s="174" t="s">
        <v>622</v>
      </c>
      <c r="H182" s="175">
        <v>237.59999999999999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40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623</v>
      </c>
      <c r="AT182" s="183" t="s">
        <v>128</v>
      </c>
      <c r="AU182" s="183" t="s">
        <v>83</v>
      </c>
      <c r="AY182" s="17" t="s">
        <v>126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83</v>
      </c>
      <c r="BK182" s="184">
        <f>ROUND(I182*H182,2)</f>
        <v>0</v>
      </c>
      <c r="BL182" s="17" t="s">
        <v>623</v>
      </c>
      <c r="BM182" s="183" t="s">
        <v>748</v>
      </c>
    </row>
    <row r="183" s="2" customFormat="1">
      <c r="A183" s="36"/>
      <c r="B183" s="37"/>
      <c r="C183" s="36"/>
      <c r="D183" s="185" t="s">
        <v>134</v>
      </c>
      <c r="E183" s="36"/>
      <c r="F183" s="186" t="s">
        <v>621</v>
      </c>
      <c r="G183" s="36"/>
      <c r="H183" s="36"/>
      <c r="I183" s="187"/>
      <c r="J183" s="36"/>
      <c r="K183" s="36"/>
      <c r="L183" s="37"/>
      <c r="M183" s="188"/>
      <c r="N183" s="189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134</v>
      </c>
      <c r="AU183" s="17" t="s">
        <v>83</v>
      </c>
    </row>
    <row r="184" s="2" customFormat="1">
      <c r="A184" s="36"/>
      <c r="B184" s="37"/>
      <c r="C184" s="36"/>
      <c r="D184" s="185" t="s">
        <v>136</v>
      </c>
      <c r="E184" s="36"/>
      <c r="F184" s="190" t="s">
        <v>625</v>
      </c>
      <c r="G184" s="36"/>
      <c r="H184" s="36"/>
      <c r="I184" s="187"/>
      <c r="J184" s="36"/>
      <c r="K184" s="36"/>
      <c r="L184" s="37"/>
      <c r="M184" s="188"/>
      <c r="N184" s="189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136</v>
      </c>
      <c r="AU184" s="17" t="s">
        <v>83</v>
      </c>
    </row>
    <row r="185" s="13" customFormat="1">
      <c r="A185" s="13"/>
      <c r="B185" s="191"/>
      <c r="C185" s="13"/>
      <c r="D185" s="185" t="s">
        <v>138</v>
      </c>
      <c r="E185" s="192" t="s">
        <v>1</v>
      </c>
      <c r="F185" s="193" t="s">
        <v>749</v>
      </c>
      <c r="G185" s="13"/>
      <c r="H185" s="194">
        <v>237.59999999999999</v>
      </c>
      <c r="I185" s="195"/>
      <c r="J185" s="13"/>
      <c r="K185" s="13"/>
      <c r="L185" s="191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138</v>
      </c>
      <c r="AU185" s="192" t="s">
        <v>83</v>
      </c>
      <c r="AV185" s="13" t="s">
        <v>85</v>
      </c>
      <c r="AW185" s="13" t="s">
        <v>31</v>
      </c>
      <c r="AX185" s="13" t="s">
        <v>83</v>
      </c>
      <c r="AY185" s="192" t="s">
        <v>126</v>
      </c>
    </row>
    <row r="186" s="2" customFormat="1" ht="6.96" customHeight="1">
      <c r="A186" s="36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37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750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ROUND((SUM(BE117:BE144)),  2)</f>
        <v>0</v>
      </c>
      <c r="G33" s="36"/>
      <c r="H33" s="36"/>
      <c r="I33" s="126">
        <v>0.20999999999999999</v>
      </c>
      <c r="J33" s="125">
        <f>ROUND(((SUM(BE117:BE144))*I33),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ROUND((SUM(BF117:BF144)),  2)</f>
        <v>0</v>
      </c>
      <c r="G34" s="36"/>
      <c r="H34" s="36"/>
      <c r="I34" s="126">
        <v>0.14999999999999999</v>
      </c>
      <c r="J34" s="125">
        <f>ROUND(((SUM(BF117:BF144))*I34),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ROUND((SUM(BG117:BG144)),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ROUND((SUM(BH117:BH144)),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ROUND((SUM(BI117:BI144)),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000 - Vedlejší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J118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111</v>
      </c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19" t="str">
        <f>E7</f>
        <v>III/3308 Velenka - Semice, rekonstrukce silnice - PD</v>
      </c>
      <c r="F107" s="30"/>
      <c r="G107" s="30"/>
      <c r="H107" s="30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SO 000 - Vedlejší rozpočtové náklady</v>
      </c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6"/>
      <c r="E111" s="36"/>
      <c r="F111" s="25" t="str">
        <f>F12</f>
        <v xml:space="preserve"> </v>
      </c>
      <c r="G111" s="36"/>
      <c r="H111" s="36"/>
      <c r="I111" s="30" t="s">
        <v>22</v>
      </c>
      <c r="J111" s="67" t="str">
        <f>IF(J12="","",J12)</f>
        <v>13. 12. 2018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6"/>
      <c r="E113" s="36"/>
      <c r="F113" s="25" t="str">
        <f>E15</f>
        <v xml:space="preserve"> </v>
      </c>
      <c r="G113" s="36"/>
      <c r="H113" s="36"/>
      <c r="I113" s="30" t="s">
        <v>29</v>
      </c>
      <c r="J113" s="34" t="str">
        <f>E21</f>
        <v>FORVIA CZ, s.r.o.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6"/>
      <c r="E114" s="36"/>
      <c r="F114" s="25" t="str">
        <f>IF(E18="","",E18)</f>
        <v>Vyplň údaj</v>
      </c>
      <c r="G114" s="36"/>
      <c r="H114" s="36"/>
      <c r="I114" s="30" t="s">
        <v>32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46"/>
      <c r="B116" s="147"/>
      <c r="C116" s="148" t="s">
        <v>112</v>
      </c>
      <c r="D116" s="149" t="s">
        <v>60</v>
      </c>
      <c r="E116" s="149" t="s">
        <v>56</v>
      </c>
      <c r="F116" s="149" t="s">
        <v>57</v>
      </c>
      <c r="G116" s="149" t="s">
        <v>113</v>
      </c>
      <c r="H116" s="149" t="s">
        <v>114</v>
      </c>
      <c r="I116" s="149" t="s">
        <v>115</v>
      </c>
      <c r="J116" s="150" t="s">
        <v>100</v>
      </c>
      <c r="K116" s="151" t="s">
        <v>116</v>
      </c>
      <c r="L116" s="152"/>
      <c r="M116" s="84" t="s">
        <v>1</v>
      </c>
      <c r="N116" s="85" t="s">
        <v>39</v>
      </c>
      <c r="O116" s="85" t="s">
        <v>117</v>
      </c>
      <c r="P116" s="85" t="s">
        <v>118</v>
      </c>
      <c r="Q116" s="85" t="s">
        <v>119</v>
      </c>
      <c r="R116" s="85" t="s">
        <v>120</v>
      </c>
      <c r="S116" s="85" t="s">
        <v>121</v>
      </c>
      <c r="T116" s="86" t="s">
        <v>122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6"/>
      <c r="B117" s="37"/>
      <c r="C117" s="91" t="s">
        <v>123</v>
      </c>
      <c r="D117" s="36"/>
      <c r="E117" s="36"/>
      <c r="F117" s="36"/>
      <c r="G117" s="36"/>
      <c r="H117" s="36"/>
      <c r="I117" s="36"/>
      <c r="J117" s="153">
        <f>BK117</f>
        <v>0</v>
      </c>
      <c r="K117" s="36"/>
      <c r="L117" s="37"/>
      <c r="M117" s="87"/>
      <c r="N117" s="71"/>
      <c r="O117" s="88"/>
      <c r="P117" s="154">
        <f>P118</f>
        <v>0</v>
      </c>
      <c r="Q117" s="88"/>
      <c r="R117" s="154">
        <f>R118</f>
        <v>0</v>
      </c>
      <c r="S117" s="88"/>
      <c r="T117" s="155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74</v>
      </c>
      <c r="AU117" s="17" t="s">
        <v>102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74</v>
      </c>
      <c r="E118" s="159" t="s">
        <v>617</v>
      </c>
      <c r="F118" s="159" t="s">
        <v>618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SUM(P119:P144)</f>
        <v>0</v>
      </c>
      <c r="Q118" s="163"/>
      <c r="R118" s="164">
        <f>SUM(R119:R144)</f>
        <v>0</v>
      </c>
      <c r="S118" s="163"/>
      <c r="T118" s="165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132</v>
      </c>
      <c r="AT118" s="166" t="s">
        <v>74</v>
      </c>
      <c r="AU118" s="166" t="s">
        <v>75</v>
      </c>
      <c r="AY118" s="158" t="s">
        <v>126</v>
      </c>
      <c r="BK118" s="167">
        <f>SUM(BK119:BK144)</f>
        <v>0</v>
      </c>
    </row>
    <row r="119" s="2" customFormat="1" ht="21.75" customHeight="1">
      <c r="A119" s="36"/>
      <c r="B119" s="170"/>
      <c r="C119" s="171" t="s">
        <v>83</v>
      </c>
      <c r="D119" s="171" t="s">
        <v>128</v>
      </c>
      <c r="E119" s="172" t="s">
        <v>751</v>
      </c>
      <c r="F119" s="173" t="s">
        <v>752</v>
      </c>
      <c r="G119" s="174" t="s">
        <v>753</v>
      </c>
      <c r="H119" s="175">
        <v>1</v>
      </c>
      <c r="I119" s="176"/>
      <c r="J119" s="177">
        <f>ROUND(I119*H119,2)</f>
        <v>0</v>
      </c>
      <c r="K119" s="178"/>
      <c r="L119" s="37"/>
      <c r="M119" s="179" t="s">
        <v>1</v>
      </c>
      <c r="N119" s="180" t="s">
        <v>40</v>
      </c>
      <c r="O119" s="7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132</v>
      </c>
      <c r="AT119" s="183" t="s">
        <v>128</v>
      </c>
      <c r="AU119" s="183" t="s">
        <v>83</v>
      </c>
      <c r="AY119" s="17" t="s">
        <v>126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7" t="s">
        <v>83</v>
      </c>
      <c r="BK119" s="184">
        <f>ROUND(I119*H119,2)</f>
        <v>0</v>
      </c>
      <c r="BL119" s="17" t="s">
        <v>132</v>
      </c>
      <c r="BM119" s="183" t="s">
        <v>754</v>
      </c>
    </row>
    <row r="120" s="2" customFormat="1">
      <c r="A120" s="36"/>
      <c r="B120" s="37"/>
      <c r="C120" s="36"/>
      <c r="D120" s="185" t="s">
        <v>134</v>
      </c>
      <c r="E120" s="36"/>
      <c r="F120" s="186" t="s">
        <v>752</v>
      </c>
      <c r="G120" s="36"/>
      <c r="H120" s="36"/>
      <c r="I120" s="187"/>
      <c r="J120" s="36"/>
      <c r="K120" s="36"/>
      <c r="L120" s="37"/>
      <c r="M120" s="188"/>
      <c r="N120" s="189"/>
      <c r="O120" s="75"/>
      <c r="P120" s="75"/>
      <c r="Q120" s="75"/>
      <c r="R120" s="75"/>
      <c r="S120" s="75"/>
      <c r="T120" s="7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134</v>
      </c>
      <c r="AU120" s="17" t="s">
        <v>83</v>
      </c>
    </row>
    <row r="121" s="2" customFormat="1">
      <c r="A121" s="36"/>
      <c r="B121" s="37"/>
      <c r="C121" s="36"/>
      <c r="D121" s="185" t="s">
        <v>136</v>
      </c>
      <c r="E121" s="36"/>
      <c r="F121" s="190" t="s">
        <v>755</v>
      </c>
      <c r="G121" s="36"/>
      <c r="H121" s="36"/>
      <c r="I121" s="187"/>
      <c r="J121" s="36"/>
      <c r="K121" s="36"/>
      <c r="L121" s="37"/>
      <c r="M121" s="188"/>
      <c r="N121" s="189"/>
      <c r="O121" s="75"/>
      <c r="P121" s="75"/>
      <c r="Q121" s="75"/>
      <c r="R121" s="75"/>
      <c r="S121" s="75"/>
      <c r="T121" s="7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136</v>
      </c>
      <c r="AU121" s="17" t="s">
        <v>83</v>
      </c>
    </row>
    <row r="122" s="2" customFormat="1" ht="21.75" customHeight="1">
      <c r="A122" s="36"/>
      <c r="B122" s="170"/>
      <c r="C122" s="171" t="s">
        <v>85</v>
      </c>
      <c r="D122" s="171" t="s">
        <v>128</v>
      </c>
      <c r="E122" s="172" t="s">
        <v>756</v>
      </c>
      <c r="F122" s="173" t="s">
        <v>757</v>
      </c>
      <c r="G122" s="174" t="s">
        <v>753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40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132</v>
      </c>
      <c r="AT122" s="183" t="s">
        <v>128</v>
      </c>
      <c r="AU122" s="183" t="s">
        <v>83</v>
      </c>
      <c r="AY122" s="17" t="s">
        <v>126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83</v>
      </c>
      <c r="BK122" s="184">
        <f>ROUND(I122*H122,2)</f>
        <v>0</v>
      </c>
      <c r="BL122" s="17" t="s">
        <v>132</v>
      </c>
      <c r="BM122" s="183" t="s">
        <v>758</v>
      </c>
    </row>
    <row r="123" s="2" customFormat="1">
      <c r="A123" s="36"/>
      <c r="B123" s="37"/>
      <c r="C123" s="36"/>
      <c r="D123" s="185" t="s">
        <v>134</v>
      </c>
      <c r="E123" s="36"/>
      <c r="F123" s="186" t="s">
        <v>759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134</v>
      </c>
      <c r="AU123" s="17" t="s">
        <v>83</v>
      </c>
    </row>
    <row r="124" s="2" customFormat="1">
      <c r="A124" s="36"/>
      <c r="B124" s="37"/>
      <c r="C124" s="36"/>
      <c r="D124" s="185" t="s">
        <v>136</v>
      </c>
      <c r="E124" s="36"/>
      <c r="F124" s="190" t="s">
        <v>755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136</v>
      </c>
      <c r="AU124" s="17" t="s">
        <v>83</v>
      </c>
    </row>
    <row r="125" s="2" customFormat="1" ht="21.75" customHeight="1">
      <c r="A125" s="36"/>
      <c r="B125" s="170"/>
      <c r="C125" s="171" t="s">
        <v>152</v>
      </c>
      <c r="D125" s="171" t="s">
        <v>128</v>
      </c>
      <c r="E125" s="172" t="s">
        <v>760</v>
      </c>
      <c r="F125" s="173" t="s">
        <v>761</v>
      </c>
      <c r="G125" s="174" t="s">
        <v>762</v>
      </c>
      <c r="H125" s="175">
        <v>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40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132</v>
      </c>
      <c r="AT125" s="183" t="s">
        <v>128</v>
      </c>
      <c r="AU125" s="183" t="s">
        <v>83</v>
      </c>
      <c r="AY125" s="17" t="s">
        <v>126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83</v>
      </c>
      <c r="BK125" s="184">
        <f>ROUND(I125*H125,2)</f>
        <v>0</v>
      </c>
      <c r="BL125" s="17" t="s">
        <v>132</v>
      </c>
      <c r="BM125" s="183" t="s">
        <v>763</v>
      </c>
    </row>
    <row r="126" s="2" customFormat="1">
      <c r="A126" s="36"/>
      <c r="B126" s="37"/>
      <c r="C126" s="36"/>
      <c r="D126" s="185" t="s">
        <v>134</v>
      </c>
      <c r="E126" s="36"/>
      <c r="F126" s="186" t="s">
        <v>764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134</v>
      </c>
      <c r="AU126" s="17" t="s">
        <v>83</v>
      </c>
    </row>
    <row r="127" s="2" customFormat="1" ht="16.5" customHeight="1">
      <c r="A127" s="36"/>
      <c r="B127" s="170"/>
      <c r="C127" s="171" t="s">
        <v>132</v>
      </c>
      <c r="D127" s="171" t="s">
        <v>128</v>
      </c>
      <c r="E127" s="172" t="s">
        <v>765</v>
      </c>
      <c r="F127" s="173" t="s">
        <v>766</v>
      </c>
      <c r="G127" s="174" t="s">
        <v>753</v>
      </c>
      <c r="H127" s="175">
        <v>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132</v>
      </c>
      <c r="AT127" s="183" t="s">
        <v>128</v>
      </c>
      <c r="AU127" s="183" t="s">
        <v>83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132</v>
      </c>
      <c r="BM127" s="183" t="s">
        <v>767</v>
      </c>
    </row>
    <row r="128" s="2" customFormat="1">
      <c r="A128" s="36"/>
      <c r="B128" s="37"/>
      <c r="C128" s="36"/>
      <c r="D128" s="185" t="s">
        <v>134</v>
      </c>
      <c r="E128" s="36"/>
      <c r="F128" s="186" t="s">
        <v>768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134</v>
      </c>
      <c r="AU128" s="17" t="s">
        <v>83</v>
      </c>
    </row>
    <row r="129" s="2" customFormat="1" ht="16.5" customHeight="1">
      <c r="A129" s="36"/>
      <c r="B129" s="170"/>
      <c r="C129" s="171" t="s">
        <v>163</v>
      </c>
      <c r="D129" s="171" t="s">
        <v>128</v>
      </c>
      <c r="E129" s="172" t="s">
        <v>769</v>
      </c>
      <c r="F129" s="173" t="s">
        <v>770</v>
      </c>
      <c r="G129" s="174" t="s">
        <v>753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132</v>
      </c>
      <c r="AT129" s="183" t="s">
        <v>128</v>
      </c>
      <c r="AU129" s="183" t="s">
        <v>83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132</v>
      </c>
      <c r="BM129" s="183" t="s">
        <v>771</v>
      </c>
    </row>
    <row r="130" s="2" customFormat="1">
      <c r="A130" s="36"/>
      <c r="B130" s="37"/>
      <c r="C130" s="36"/>
      <c r="D130" s="185" t="s">
        <v>134</v>
      </c>
      <c r="E130" s="36"/>
      <c r="F130" s="186" t="s">
        <v>766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134</v>
      </c>
      <c r="AU130" s="17" t="s">
        <v>83</v>
      </c>
    </row>
    <row r="131" s="2" customFormat="1" ht="16.5" customHeight="1">
      <c r="A131" s="36"/>
      <c r="B131" s="170"/>
      <c r="C131" s="171" t="s">
        <v>169</v>
      </c>
      <c r="D131" s="171" t="s">
        <v>128</v>
      </c>
      <c r="E131" s="172" t="s">
        <v>772</v>
      </c>
      <c r="F131" s="173" t="s">
        <v>773</v>
      </c>
      <c r="G131" s="174" t="s">
        <v>753</v>
      </c>
      <c r="H131" s="175">
        <v>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40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623</v>
      </c>
      <c r="AT131" s="183" t="s">
        <v>128</v>
      </c>
      <c r="AU131" s="183" t="s">
        <v>83</v>
      </c>
      <c r="AY131" s="17" t="s">
        <v>126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83</v>
      </c>
      <c r="BK131" s="184">
        <f>ROUND(I131*H131,2)</f>
        <v>0</v>
      </c>
      <c r="BL131" s="17" t="s">
        <v>623</v>
      </c>
      <c r="BM131" s="183" t="s">
        <v>774</v>
      </c>
    </row>
    <row r="132" s="2" customFormat="1">
      <c r="A132" s="36"/>
      <c r="B132" s="37"/>
      <c r="C132" s="36"/>
      <c r="D132" s="185" t="s">
        <v>134</v>
      </c>
      <c r="E132" s="36"/>
      <c r="F132" s="186" t="s">
        <v>773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134</v>
      </c>
      <c r="AU132" s="17" t="s">
        <v>83</v>
      </c>
    </row>
    <row r="133" s="2" customFormat="1">
      <c r="A133" s="36"/>
      <c r="B133" s="37"/>
      <c r="C133" s="36"/>
      <c r="D133" s="185" t="s">
        <v>136</v>
      </c>
      <c r="E133" s="36"/>
      <c r="F133" s="190" t="s">
        <v>775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136</v>
      </c>
      <c r="AU133" s="17" t="s">
        <v>83</v>
      </c>
    </row>
    <row r="134" s="2" customFormat="1" ht="21.75" customHeight="1">
      <c r="A134" s="36"/>
      <c r="B134" s="170"/>
      <c r="C134" s="171" t="s">
        <v>196</v>
      </c>
      <c r="D134" s="171" t="s">
        <v>128</v>
      </c>
      <c r="E134" s="172" t="s">
        <v>776</v>
      </c>
      <c r="F134" s="173" t="s">
        <v>777</v>
      </c>
      <c r="G134" s="174" t="s">
        <v>762</v>
      </c>
      <c r="H134" s="175">
        <v>1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40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132</v>
      </c>
      <c r="AT134" s="183" t="s">
        <v>128</v>
      </c>
      <c r="AU134" s="183" t="s">
        <v>83</v>
      </c>
      <c r="AY134" s="17" t="s">
        <v>126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83</v>
      </c>
      <c r="BK134" s="184">
        <f>ROUND(I134*H134,2)</f>
        <v>0</v>
      </c>
      <c r="BL134" s="17" t="s">
        <v>132</v>
      </c>
      <c r="BM134" s="183" t="s">
        <v>778</v>
      </c>
    </row>
    <row r="135" s="2" customFormat="1">
      <c r="A135" s="36"/>
      <c r="B135" s="37"/>
      <c r="C135" s="36"/>
      <c r="D135" s="185" t="s">
        <v>134</v>
      </c>
      <c r="E135" s="36"/>
      <c r="F135" s="186" t="s">
        <v>777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134</v>
      </c>
      <c r="AU135" s="17" t="s">
        <v>83</v>
      </c>
    </row>
    <row r="136" s="2" customFormat="1" ht="16.5" customHeight="1">
      <c r="A136" s="36"/>
      <c r="B136" s="170"/>
      <c r="C136" s="171" t="s">
        <v>205</v>
      </c>
      <c r="D136" s="171" t="s">
        <v>128</v>
      </c>
      <c r="E136" s="172" t="s">
        <v>779</v>
      </c>
      <c r="F136" s="173" t="s">
        <v>780</v>
      </c>
      <c r="G136" s="174" t="s">
        <v>753</v>
      </c>
      <c r="H136" s="175">
        <v>1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40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623</v>
      </c>
      <c r="AT136" s="183" t="s">
        <v>128</v>
      </c>
      <c r="AU136" s="183" t="s">
        <v>83</v>
      </c>
      <c r="AY136" s="17" t="s">
        <v>126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83</v>
      </c>
      <c r="BK136" s="184">
        <f>ROUND(I136*H136,2)</f>
        <v>0</v>
      </c>
      <c r="BL136" s="17" t="s">
        <v>623</v>
      </c>
      <c r="BM136" s="183" t="s">
        <v>781</v>
      </c>
    </row>
    <row r="137" s="2" customFormat="1">
      <c r="A137" s="36"/>
      <c r="B137" s="37"/>
      <c r="C137" s="36"/>
      <c r="D137" s="185" t="s">
        <v>134</v>
      </c>
      <c r="E137" s="36"/>
      <c r="F137" s="186" t="s">
        <v>782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134</v>
      </c>
      <c r="AU137" s="17" t="s">
        <v>83</v>
      </c>
    </row>
    <row r="138" s="2" customFormat="1">
      <c r="A138" s="36"/>
      <c r="B138" s="37"/>
      <c r="C138" s="36"/>
      <c r="D138" s="185" t="s">
        <v>136</v>
      </c>
      <c r="E138" s="36"/>
      <c r="F138" s="190" t="s">
        <v>783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136</v>
      </c>
      <c r="AU138" s="17" t="s">
        <v>83</v>
      </c>
    </row>
    <row r="139" s="2" customFormat="1" ht="16.5" customHeight="1">
      <c r="A139" s="36"/>
      <c r="B139" s="170"/>
      <c r="C139" s="171" t="s">
        <v>212</v>
      </c>
      <c r="D139" s="171" t="s">
        <v>128</v>
      </c>
      <c r="E139" s="172" t="s">
        <v>784</v>
      </c>
      <c r="F139" s="173" t="s">
        <v>785</v>
      </c>
      <c r="G139" s="174" t="s">
        <v>753</v>
      </c>
      <c r="H139" s="175">
        <v>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40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623</v>
      </c>
      <c r="AT139" s="183" t="s">
        <v>128</v>
      </c>
      <c r="AU139" s="183" t="s">
        <v>83</v>
      </c>
      <c r="AY139" s="17" t="s">
        <v>126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83</v>
      </c>
      <c r="BK139" s="184">
        <f>ROUND(I139*H139,2)</f>
        <v>0</v>
      </c>
      <c r="BL139" s="17" t="s">
        <v>623</v>
      </c>
      <c r="BM139" s="183" t="s">
        <v>786</v>
      </c>
    </row>
    <row r="140" s="2" customFormat="1">
      <c r="A140" s="36"/>
      <c r="B140" s="37"/>
      <c r="C140" s="36"/>
      <c r="D140" s="185" t="s">
        <v>134</v>
      </c>
      <c r="E140" s="36"/>
      <c r="F140" s="186" t="s">
        <v>787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134</v>
      </c>
      <c r="AU140" s="17" t="s">
        <v>83</v>
      </c>
    </row>
    <row r="141" s="2" customFormat="1">
      <c r="A141" s="36"/>
      <c r="B141" s="37"/>
      <c r="C141" s="36"/>
      <c r="D141" s="185" t="s">
        <v>136</v>
      </c>
      <c r="E141" s="36"/>
      <c r="F141" s="190" t="s">
        <v>788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136</v>
      </c>
      <c r="AU141" s="17" t="s">
        <v>83</v>
      </c>
    </row>
    <row r="142" s="2" customFormat="1" ht="21.75" customHeight="1">
      <c r="A142" s="36"/>
      <c r="B142" s="170"/>
      <c r="C142" s="171" t="s">
        <v>217</v>
      </c>
      <c r="D142" s="171" t="s">
        <v>128</v>
      </c>
      <c r="E142" s="172" t="s">
        <v>789</v>
      </c>
      <c r="F142" s="173" t="s">
        <v>790</v>
      </c>
      <c r="G142" s="174" t="s">
        <v>753</v>
      </c>
      <c r="H142" s="175">
        <v>1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40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623</v>
      </c>
      <c r="AT142" s="183" t="s">
        <v>128</v>
      </c>
      <c r="AU142" s="183" t="s">
        <v>83</v>
      </c>
      <c r="AY142" s="17" t="s">
        <v>126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83</v>
      </c>
      <c r="BK142" s="184">
        <f>ROUND(I142*H142,2)</f>
        <v>0</v>
      </c>
      <c r="BL142" s="17" t="s">
        <v>623</v>
      </c>
      <c r="BM142" s="183" t="s">
        <v>791</v>
      </c>
    </row>
    <row r="143" s="2" customFormat="1">
      <c r="A143" s="36"/>
      <c r="B143" s="37"/>
      <c r="C143" s="36"/>
      <c r="D143" s="185" t="s">
        <v>134</v>
      </c>
      <c r="E143" s="36"/>
      <c r="F143" s="186" t="s">
        <v>790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134</v>
      </c>
      <c r="AU143" s="17" t="s">
        <v>83</v>
      </c>
    </row>
    <row r="144" s="2" customFormat="1">
      <c r="A144" s="36"/>
      <c r="B144" s="37"/>
      <c r="C144" s="36"/>
      <c r="D144" s="185" t="s">
        <v>136</v>
      </c>
      <c r="E144" s="36"/>
      <c r="F144" s="190" t="s">
        <v>792</v>
      </c>
      <c r="G144" s="36"/>
      <c r="H144" s="36"/>
      <c r="I144" s="187"/>
      <c r="J144" s="36"/>
      <c r="K144" s="36"/>
      <c r="L144" s="37"/>
      <c r="M144" s="209"/>
      <c r="N144" s="210"/>
      <c r="O144" s="211"/>
      <c r="P144" s="211"/>
      <c r="Q144" s="211"/>
      <c r="R144" s="211"/>
      <c r="S144" s="211"/>
      <c r="T144" s="212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136</v>
      </c>
      <c r="AU144" s="17" t="s">
        <v>83</v>
      </c>
    </row>
    <row r="145" s="2" customFormat="1" ht="6.96" customHeight="1">
      <c r="A145" s="36"/>
      <c r="B145" s="58"/>
      <c r="C145" s="59"/>
      <c r="D145" s="59"/>
      <c r="E145" s="59"/>
      <c r="F145" s="59"/>
      <c r="G145" s="59"/>
      <c r="H145" s="59"/>
      <c r="I145" s="59"/>
      <c r="J145" s="59"/>
      <c r="K145" s="59"/>
      <c r="L145" s="37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2021-03-05T18:13:42Z</dcterms:created>
  <dcterms:modified xsi:type="dcterms:W3CDTF">2021-03-05T18:13:47Z</dcterms:modified>
</cp:coreProperties>
</file>