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628"/>
  <workbookPr defaultThemeVersion="124226"/>
  <bookViews>
    <workbookView xWindow="65416" yWindow="65416" windowWidth="29040" windowHeight="17640" activeTab="0"/>
  </bookViews>
  <sheets>
    <sheet name="soupis prací-kontrolní" sheetId="11" r:id="rId1"/>
  </sheets>
  <definedNames>
    <definedName name="_xlnm.Print_Area" localSheetId="0">'soupis prací-kontrolní'!$A$1:$J$212</definedName>
    <definedName name="_xlnm.Print_Area">#REF!</definedName>
    <definedName name="_xlnm.Print_Titles">#REF!</definedName>
    <definedName name="VV">#REF!</definedName>
    <definedName name="_xlnm.Print_Titles" localSheetId="0">'soupis prací-kontrolní'!$2:$4</definedName>
  </definedNames>
  <calcPr calcId="191029"/>
  <extLst/>
</workbook>
</file>

<file path=xl/sharedStrings.xml><?xml version="1.0" encoding="utf-8"?>
<sst xmlns="http://schemas.openxmlformats.org/spreadsheetml/2006/main" count="601" uniqueCount="212">
  <si>
    <t>Položka</t>
  </si>
  <si>
    <t>Výkon / dodávka prací</t>
  </si>
  <si>
    <t>jedn.</t>
  </si>
  <si>
    <t>cena</t>
  </si>
  <si>
    <t>Kč</t>
  </si>
  <si>
    <t>1.</t>
  </si>
  <si>
    <t xml:space="preserve">VRTÁNÍ  A  ODKRYVNÉ  PRÁCE </t>
  </si>
  <si>
    <t>1.1.</t>
  </si>
  <si>
    <t>bm</t>
  </si>
  <si>
    <t>1.2.</t>
  </si>
  <si>
    <t>km</t>
  </si>
  <si>
    <t>dílčí mezisoučet - pol. 1.</t>
  </si>
  <si>
    <t>bez DPH</t>
  </si>
  <si>
    <t>2.</t>
  </si>
  <si>
    <t xml:space="preserve">POLNÍ ZKOUŠKY </t>
  </si>
  <si>
    <t>zk.</t>
  </si>
  <si>
    <t>hod.</t>
  </si>
  <si>
    <t>dílčí mezisoučet - pol. 2.</t>
  </si>
  <si>
    <t>3.</t>
  </si>
  <si>
    <t>GEODETICKÉ PRÁCE</t>
  </si>
  <si>
    <t xml:space="preserve">Vytýčení sond a polních zkoušek </t>
  </si>
  <si>
    <t>Polohopisné a výškopisné zaměření sond a zk.  JTSK, Bpv</t>
  </si>
  <si>
    <t>Zaměření studní a vztažných objektů</t>
  </si>
  <si>
    <t>ks</t>
  </si>
  <si>
    <t xml:space="preserve">Doprava </t>
  </si>
  <si>
    <t>Vytyčení a ověření podzemních inž. sítí</t>
  </si>
  <si>
    <t>dílčí mezisoučet - pol. 3.</t>
  </si>
  <si>
    <t>4.</t>
  </si>
  <si>
    <t>m</t>
  </si>
  <si>
    <t>5.</t>
  </si>
  <si>
    <t>dílčí mezisoučet - pol. 5.</t>
  </si>
  <si>
    <t>6.</t>
  </si>
  <si>
    <t>VÝKONY GEOLOGICKÉ SLUŽBY</t>
  </si>
  <si>
    <t>Sled, řízení, koordinace sondážních prací, GT dozor</t>
  </si>
  <si>
    <t>dílčí mezisoučet - pol. 6.</t>
  </si>
  <si>
    <t>7.</t>
  </si>
  <si>
    <t>dílčí mezisoučet - pol. 7.</t>
  </si>
  <si>
    <t>8.</t>
  </si>
  <si>
    <t>dílčí mezisoučet - pol. 8.</t>
  </si>
  <si>
    <t>cena celkem bez DPH</t>
  </si>
  <si>
    <t xml:space="preserve">R E K A P I T U L A C E </t>
  </si>
  <si>
    <t>počet</t>
  </si>
  <si>
    <t>Komplexní vyhodnocení polních zkoušek</t>
  </si>
  <si>
    <t>Zpracování závěrečné zprávy (včetně graf. a digitálních výstupů, fotodokumentace)</t>
  </si>
  <si>
    <t>Přípravné práce - rešerše podkladů</t>
  </si>
  <si>
    <t>Dynamické penetrační zkoušky</t>
  </si>
  <si>
    <t>Zpracování předběžné zprávy</t>
  </si>
  <si>
    <t>dílčí mezisoučet - pol. 4.</t>
  </si>
  <si>
    <t>Vyhodnocení geotechnických vlastností zemin a hornin</t>
  </si>
  <si>
    <t>m.j.</t>
  </si>
  <si>
    <t>Provozní pažení a odpažení vrtů</t>
  </si>
  <si>
    <t>Osazení zhlaví vrtu (HG, inklino)</t>
  </si>
  <si>
    <t>Likvidace vrtů hutněným záhozem</t>
  </si>
  <si>
    <t>prac.</t>
  </si>
  <si>
    <t>Doprava penetrační soupravy</t>
  </si>
  <si>
    <t>Doprava presiometrické soupravy</t>
  </si>
  <si>
    <t>Presiometrické zkoušky</t>
  </si>
  <si>
    <t>Příprava a likvidace pracoviště a techniky pro penetrační zkoušku</t>
  </si>
  <si>
    <t>Příprava a likvidace pracoviště a techniky pro presiometrickou zkoušku</t>
  </si>
  <si>
    <t>LABORATORNÍ PRÁCE</t>
  </si>
  <si>
    <t>GEOFYZIKÁLNÍ PRÁCE</t>
  </si>
  <si>
    <t>Přípravné práce, rešerše</t>
  </si>
  <si>
    <t>bod</t>
  </si>
  <si>
    <t>Doprava měřící aparatury a měřící skupiny</t>
  </si>
  <si>
    <t>Vytyčení geofyzikálních profilů</t>
  </si>
  <si>
    <t>Zpracování dat, vypracování závěrečné zprávy</t>
  </si>
  <si>
    <t>Georadarové měření (GPR)</t>
  </si>
  <si>
    <t>Gravimetrie (tíhová měření)</t>
  </si>
  <si>
    <t>Odběr vzorků  zemin / hornin - porušené - třída 3B</t>
  </si>
  <si>
    <t>Odběr vzorků  zemin / hornin - technologické - třída 3B</t>
  </si>
  <si>
    <t>Odběr vzorků vody</t>
  </si>
  <si>
    <t>Doprava měřící aparatury a měřičské skupiny</t>
  </si>
  <si>
    <t>PEDOLOGICKÝ PRŮZKUM</t>
  </si>
  <si>
    <t>Likvidace vrtů jílocementovou suspenzí</t>
  </si>
  <si>
    <t>Skartace vrtného jádra</t>
  </si>
  <si>
    <t>Archivace vybraných částí vrtného jádra</t>
  </si>
  <si>
    <t>Doprava vrtné a doprovodné techniky</t>
  </si>
  <si>
    <t>Měření kapesním penetrometrem</t>
  </si>
  <si>
    <t>Pedologické terénní sondování</t>
  </si>
  <si>
    <t>Klasifikace půdních typů, zpracování mapy skrývkových oblastí, vypracování závěrečné zprávy</t>
  </si>
  <si>
    <t>soubor</t>
  </si>
  <si>
    <t>HYDROGEOLOGICKÉ PRÁCE</t>
  </si>
  <si>
    <t>Pasportizace - záměr hladin ve studních a vrtech po dobu realizace průzkumu</t>
  </si>
  <si>
    <t>Rekognoskace terénu</t>
  </si>
  <si>
    <t>Dopravní náklady</t>
  </si>
  <si>
    <t>Záměr průtoků - hydrologická měření</t>
  </si>
  <si>
    <t>profil</t>
  </si>
  <si>
    <t>Sled a řízení prací, hydrogeologická dokumentace</t>
  </si>
  <si>
    <t>dílčí mezisoučet - pol. 9.</t>
  </si>
  <si>
    <t>9.</t>
  </si>
  <si>
    <t>Doprava vzorků do laboratoře</t>
  </si>
  <si>
    <t xml:space="preserve">Základní klasifikační rozbory vzorku 3B ("porušený vzorek") </t>
  </si>
  <si>
    <t xml:space="preserve">Základní klasifikační rozbory vzorku 1 (2) A ("neporušený vzorek") </t>
  </si>
  <si>
    <t>Zkoušky vzorků 1 (2) A (neporušených vzorků) - stlačitelnost</t>
  </si>
  <si>
    <t>Zkoušky vzorků 1 (2) A (neporušených vzorků)  - prostý tlak</t>
  </si>
  <si>
    <t>Rozbor vody - stanovení agresivity na beton a ocelové konstrukce</t>
  </si>
  <si>
    <t>Stanovení agresivity zemin (hornin)</t>
  </si>
  <si>
    <t xml:space="preserve">Zkoušky vzorků 1 (2) A (neporušených vzorků)  - triaxiální zkouška UU </t>
  </si>
  <si>
    <t>Zkoušky vzorků 1 (2) A (neporušených vzorků) - stlačitelnost s časovým průběhem</t>
  </si>
  <si>
    <t>Stanovení obsahu organických látek</t>
  </si>
  <si>
    <t>Petrografický rozbor horniny</t>
  </si>
  <si>
    <t>Geologická dokumentace průzkumných sond</t>
  </si>
  <si>
    <t>Geologická dokumentace přirozených odkryvů a skalních výchozů</t>
  </si>
  <si>
    <t>Inženýrskogeologické mapování</t>
  </si>
  <si>
    <t>Hydrogeologické mapování</t>
  </si>
  <si>
    <t>Inženýrskogeologické a hydrogeologické zhodnocení zájmového území</t>
  </si>
  <si>
    <t>Geotechnické výpočty - násypy, zářezy, přechodové oblasti (stabilita, sedání)</t>
  </si>
  <si>
    <t>KOROZNÍ PRŮZKUM</t>
  </si>
  <si>
    <t>Měření intenzity bludných proudů a stanovení měrných odporů</t>
  </si>
  <si>
    <t>Zpracování a vyhodnocení naměřených dat, vypracování závěrečné zprávy</t>
  </si>
  <si>
    <t>Hydrogeologický monitoring - denní měření hladin</t>
  </si>
  <si>
    <t>DPH</t>
  </si>
  <si>
    <t>Celkem bez DPH</t>
  </si>
  <si>
    <t>Celkem:</t>
  </si>
  <si>
    <t>Včetně DPH</t>
  </si>
  <si>
    <t>Seismické metody - mělká refrakční seismika (MRS)</t>
  </si>
  <si>
    <t>Doprava karotážní soupravy</t>
  </si>
  <si>
    <t>Celkem včetně DPH</t>
  </si>
  <si>
    <t xml:space="preserve">Jádrové vrty vrtané TK přenosnou vrtnou soupravou </t>
  </si>
  <si>
    <t xml:space="preserve">Jádrové vrty horizontální vrtané TK </t>
  </si>
  <si>
    <t>Kopané šachtice (do 3 m), včetně likvidace</t>
  </si>
  <si>
    <t>Příprava sondážního pracoviště pro vrty vrtané TK</t>
  </si>
  <si>
    <t>Příprava sondážního pracoviště pro vrty vrtané s výplachem</t>
  </si>
  <si>
    <t>1.3.</t>
  </si>
  <si>
    <t>Odběr vzorků  zemin / hornin - neporušené -  třída 1 (2) A - vtlačným břitovým odběrákem</t>
  </si>
  <si>
    <t>Odběr vzorků  zemin / hornin - neporušené -  třída 1 (2) A - odvrtávacím odběrným přístrojem - Denison</t>
  </si>
  <si>
    <t>Zkoušky vzorků 1 (2) A (neporušených vzorků)  - krabicový smyk (4 krabice) - efektivní pevnost</t>
  </si>
  <si>
    <t xml:space="preserve">Zkoušky vzorků 1 (2) A (neporušených vzorků)  - krabicový smyk (4 krabice) - reziduální pevnost </t>
  </si>
  <si>
    <t>Zkoušky vzorků 1 (2) A (neporušených vzorků)  - stanovení propustnosti</t>
  </si>
  <si>
    <t>Vertikální elektrické sondování (VES)</t>
  </si>
  <si>
    <t>Odběry vzorků - dynamicky</t>
  </si>
  <si>
    <t>Placená meteorologická data ČHMÚ - srážkové úhrny, hladiny podzemních vod</t>
  </si>
  <si>
    <t>Rešerše archivních podkladů</t>
  </si>
  <si>
    <t>Stanovení obsahu jílových minerálů - RTG difrakce</t>
  </si>
  <si>
    <t>Měření Schmidtovým tvrdoměrem</t>
  </si>
  <si>
    <t>Vypracování realizační dokumentace průzkumu</t>
  </si>
  <si>
    <t>Příprava sondážního pracoviště pro vrty vrtané v obtížně přístupném terénu</t>
  </si>
  <si>
    <t>Odběr vzorků  hornin - neporušené -  třída 1 (2) A - z vrtného jádra vrtaného dvojitou jádrovkou</t>
  </si>
  <si>
    <t>základ</t>
  </si>
  <si>
    <t>Celkem (45% ze základu položek 1-8)</t>
  </si>
  <si>
    <t>Statické penetrační zkoušky CPT</t>
  </si>
  <si>
    <t>Statické penetrační zkoušky CPTU</t>
  </si>
  <si>
    <t>Karotážní měření ve vrtech (komplexní GT metody)</t>
  </si>
  <si>
    <t>Karotážní měření ve vrtech (komplexní HG metody)</t>
  </si>
  <si>
    <t>Inklinometrické měření</t>
  </si>
  <si>
    <t>Extenzometrické měření</t>
  </si>
  <si>
    <t>Doprava k inklinometrickému měření</t>
  </si>
  <si>
    <t>Doprava k extenzometrickému měření</t>
  </si>
  <si>
    <t>Zkoušky vzorků 1 (2) A (neporušených vzorků) - stanovení bobtnacího tlaku / prosedavosti</t>
  </si>
  <si>
    <t>Technologické rozbory (PS + CBR + CBRsat + IBI)</t>
  </si>
  <si>
    <t>Technologické rozbory s přidáním pojiva  (PS + CBR + CBR s aditivy + IBI s aditivy)</t>
  </si>
  <si>
    <t xml:space="preserve">Stanovení znečištění zemin v rozsahu dle Vyhl. 294/2005 Sb. </t>
  </si>
  <si>
    <t>Vsakovací zkoušky</t>
  </si>
  <si>
    <t>Zpracování souhrnné zprávy o laboratorních zkouškách</t>
  </si>
  <si>
    <t>Kopané šachtice (nad 3 m), včetně likvidace</t>
  </si>
  <si>
    <t>Měření odporovými tenzometry (modul pružnosti, přetvárnosti, Poissonova konst., pevnost v tlaku)</t>
  </si>
  <si>
    <t>Speciální technologické zkoušky hornin pro tunelové stavby</t>
  </si>
  <si>
    <t>Jádrové vrty vrtané TK v hloubkovém intervalu 0,0 - 10,0 m</t>
  </si>
  <si>
    <t xml:space="preserve">Jádrové vrty vrtané TK speciální soupravou do obtížně přístupných míst (např. pásový podvozek) v hloubkovém intervalu 0,0 - 10,0 m </t>
  </si>
  <si>
    <t xml:space="preserve">Jádrové vrty vrtané TK speciální soupravou do obtížně přístupných míst (např. pásový podvozek) v hloubce &gt; 10,0 m </t>
  </si>
  <si>
    <t>Jádrové vrty vrtané TK v hloubce &gt; 10,0 m</t>
  </si>
  <si>
    <t>Prostoje vrtné soupravy při realizaci presiometrických zkoušek a karotážního měření</t>
  </si>
  <si>
    <t xml:space="preserve">Inklinometrické vrty vrtané TK se zabudováním inklinometrické pažnice </t>
  </si>
  <si>
    <t>Odporové profilování</t>
  </si>
  <si>
    <t>Elektomagnetické metody (VDV, DEMP)</t>
  </si>
  <si>
    <t>Odporová tomografie (ERT, MEM)</t>
  </si>
  <si>
    <t>Odběr vzorků  zemin - technologické velkoobjemové (odebírané bagrem) - třída 3B</t>
  </si>
  <si>
    <t>Magnetometrie</t>
  </si>
  <si>
    <t>Metoda spontání polarizace (SP)</t>
  </si>
  <si>
    <t>Odběr vzorků zemin pro rozbor kontaminace</t>
  </si>
  <si>
    <t>Speciální geofyzikální měření (např. GF měření v párových vrtech a pod.)</t>
  </si>
  <si>
    <t>Statická zatěžovací zkouška</t>
  </si>
  <si>
    <t>Rázová zatěžovací zkouška</t>
  </si>
  <si>
    <t>Doprava měřícího zařízení</t>
  </si>
  <si>
    <t>kpl</t>
  </si>
  <si>
    <t>Jádrové vrty vrtané dvojitou jádrovkou s výplachem v hloubkovém intervalu 0,0 - 30,0 m</t>
  </si>
  <si>
    <t>Jádrové vrty vrtané dvojitou jádrovkou s výplachem v hloubkovém intervalu 30,0 - 75,0 m</t>
  </si>
  <si>
    <t>Jádrové vrty vrtané dvojitou jádrovkou s výplachem v hloubkovém intervalu 75,0 - 150,0 m</t>
  </si>
  <si>
    <t>Jádrové vrty vrtané dvojitou jádrovkou  s výplachem v hloubce &gt; 150,0 m</t>
  </si>
  <si>
    <t>Jádrové vrty vrtané dvojitou jádrovkou  s výplachem, speciální soupravou do obtížně přístupných míst (např. pásový podvozek) v hloubkovém intervalu 0,0 - 30,0 m</t>
  </si>
  <si>
    <t>Jádrové vrty vrtané dvojitou jádrovkou  s výplachem, speciální soupravou do obtížně přístupných míst (např. pásový podvozek) příplatek za 1 m vrtu k jednotkovým cenám dle výše  uvedených hloubkových intervalů</t>
  </si>
  <si>
    <t>Jádrové vrty horizontální vrtané dvojitou jádrovkou v hloubkovém intervalu 0,00 - 30,0 m</t>
  </si>
  <si>
    <t>Jádrové vrty horizontální vrtané dvojitou jádrovkou v hloubce &gt; 30,0 m</t>
  </si>
  <si>
    <t>Zajištění vstupu na pozemky</t>
  </si>
  <si>
    <t>Zajištění DIR a DIO</t>
  </si>
  <si>
    <t xml:space="preserve">Instalace měřidla pórového tlaku do vrtu </t>
  </si>
  <si>
    <t>Škody na pozemcích (odhad nákladů celkem)*)</t>
  </si>
  <si>
    <t>Vybudování přístupových cest, zajištění dopravních omezení a pronájmu dopravního značení *)</t>
  </si>
  <si>
    <t xml:space="preserve"> </t>
  </si>
  <si>
    <t>Osazení čidla s automatickým odečtem hladiny podzemní vody</t>
  </si>
  <si>
    <t>Zřízení, stabilizace a údržba geodetických bodů</t>
  </si>
  <si>
    <t>Měření geodetických bodů</t>
  </si>
  <si>
    <t>Hydrodynamické odběrové zkoušky</t>
  </si>
  <si>
    <t>Hydrodynamické nálevové zkoušky a Slug testy</t>
  </si>
  <si>
    <t>Provizorní vystrojení vrtů pro realizaci vsakovacích zkoušek a Slug testů</t>
  </si>
  <si>
    <t>Rozbor vody - pH, EC, t</t>
  </si>
  <si>
    <t>Seismické metody - reflexní seismika</t>
  </si>
  <si>
    <t>Elektromagnetické sondování (např. CSAMT, TDEM)</t>
  </si>
  <si>
    <t>Modře doplní dodavatel</t>
  </si>
  <si>
    <t>neoceňuje se</t>
  </si>
  <si>
    <r>
      <t>A-</t>
    </r>
    <r>
      <rPr>
        <sz val="9"/>
        <rFont val="Arial"/>
        <family val="2"/>
      </rPr>
      <t xml:space="preserve"> VRTNÉ PRÁCE </t>
    </r>
  </si>
  <si>
    <t>Presiometrické vrty vrtané TK (Æ76 mm) - příplatek za 1 m vrtu k jednotkovým cenám dle výše  uvedených hloubkových intervalů</t>
  </si>
  <si>
    <t>Presiometrické vrty vrtané dvojitou jádrovkou s výplachem (Æ76 mm) - příplatek za 1 m vrtu k jednotkovým cenám dle výše  uvedených hloubkových intervalů</t>
  </si>
  <si>
    <t>Inklinometrické vrty vrtané dvojitou jádrovkou se zabudováním inklinometrické pažnice (Æ112 mm)</t>
  </si>
  <si>
    <t>Extenzometrické vrty se zabudováním extenzometru vč. zhlaví  (Æ101 až 112 mm)</t>
  </si>
  <si>
    <t>Přibírka HG vrtu na Æ165 mm</t>
  </si>
  <si>
    <t>Vystrojení HG vrtu PVC pažnicí Æ125 mm, obsyp, těsnění</t>
  </si>
  <si>
    <r>
      <t>B-</t>
    </r>
    <r>
      <rPr>
        <sz val="9"/>
        <rFont val="Arial"/>
        <family val="2"/>
      </rPr>
      <t xml:space="preserve"> SOUVISEJÍCÍ PRÁCE </t>
    </r>
  </si>
  <si>
    <r>
      <t>C-</t>
    </r>
    <r>
      <rPr>
        <sz val="9"/>
        <rFont val="Arial"/>
        <family val="2"/>
      </rPr>
      <t xml:space="preserve"> ODBĚR VZORKŮ</t>
    </r>
  </si>
  <si>
    <r>
      <t>Rozbor vody - ÚCHR, C10 - C40, SiO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, TOC,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agr. (Heyer)</t>
    </r>
  </si>
  <si>
    <t>II/610 Kosmonosy, obchvat - III. etapa - předběžný GTP - VÝKAZ VÝMĚR</t>
  </si>
  <si>
    <t>*) Pozn. uchazeč tyto položky neoceňuje, bude oceněno v závislosti na konkrétním typu, rozsahu a podmínkách stavby. Tyto položky jsou neoceněné z důvodu porovnatelnosti nabídek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</si>
</sst>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000"/>
    <numFmt numFmtId="166" formatCode="#,##0\ &quot;Kč&quot;"/>
    <numFmt numFmtId="167" formatCode="0.000"/>
  </numFmts>
  <fonts count="15">
    <font>
      <sz val="10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name val="Times New Roman CE"/>
      <family val="2"/>
    </font>
    <font>
      <sz val="8"/>
      <name val="Arial"/>
      <family val="2"/>
    </font>
    <font>
      <sz val="9"/>
      <color indexed="10"/>
      <name val="Arial"/>
      <family val="2"/>
    </font>
    <font>
      <vertAlign val="subscript"/>
      <sz val="9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u val="single"/>
      <sz val="9"/>
      <color indexed="10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/>
      <right style="medium"/>
      <top style="thin"/>
      <bottom style="double"/>
    </border>
    <border>
      <left/>
      <right style="medium"/>
      <top style="thin"/>
      <bottom style="medium"/>
    </border>
    <border>
      <left style="thin"/>
      <right style="medium"/>
      <top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</cellStyleXfs>
  <cellXfs count="230">
    <xf numFmtId="0" fontId="0" fillId="0" borderId="0" xfId="0"/>
    <xf numFmtId="0" fontId="3" fillId="0" borderId="0" xfId="0" applyFont="1" applyBorder="1" applyAlignment="1">
      <alignment horizontal="left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 quotePrefix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1" xfId="0" applyFont="1" applyFill="1" applyBorder="1" applyAlignment="1" quotePrefix="1">
      <alignment horizontal="right"/>
    </xf>
    <xf numFmtId="164" fontId="3" fillId="0" borderId="2" xfId="0" applyNumberFormat="1" applyFont="1" applyFill="1" applyBorder="1" applyAlignment="1">
      <alignment horizontal="right"/>
    </xf>
    <xf numFmtId="0" fontId="4" fillId="0" borderId="0" xfId="0" applyFont="1" applyBorder="1"/>
    <xf numFmtId="0" fontId="7" fillId="0" borderId="0" xfId="0" applyFont="1" applyBorder="1"/>
    <xf numFmtId="1" fontId="3" fillId="0" borderId="3" xfId="0" applyNumberFormat="1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166" fontId="4" fillId="0" borderId="4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66" fontId="4" fillId="0" borderId="5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3" fontId="3" fillId="0" borderId="2" xfId="0" applyNumberFormat="1" applyFont="1" applyFill="1" applyBorder="1" applyAlignment="1">
      <alignment horizontal="right" vertical="top"/>
    </xf>
    <xf numFmtId="164" fontId="3" fillId="0" borderId="6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1" fontId="3" fillId="0" borderId="3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3" fontId="3" fillId="0" borderId="7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49" fontId="2" fillId="0" borderId="8" xfId="0" applyNumberFormat="1" applyFont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left"/>
    </xf>
    <xf numFmtId="1" fontId="3" fillId="3" borderId="3" xfId="0" applyNumberFormat="1" applyFont="1" applyFill="1" applyBorder="1" applyAlignment="1">
      <alignment horizontal="right"/>
    </xf>
    <xf numFmtId="167" fontId="3" fillId="0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2" fillId="0" borderId="8" xfId="0" applyFont="1" applyBorder="1" applyAlignment="1" quotePrefix="1">
      <alignment horizontal="left"/>
    </xf>
    <xf numFmtId="0" fontId="2" fillId="0" borderId="10" xfId="0" applyFont="1" applyBorder="1" applyAlignment="1" quotePrefix="1">
      <alignment horizontal="center"/>
    </xf>
    <xf numFmtId="0" fontId="2" fillId="0" borderId="10" xfId="0" applyFont="1" applyBorder="1" applyAlignment="1" quotePrefix="1">
      <alignment horizontal="left"/>
    </xf>
    <xf numFmtId="0" fontId="2" fillId="0" borderId="10" xfId="0" applyFont="1" applyBorder="1"/>
    <xf numFmtId="0" fontId="2" fillId="0" borderId="11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Fill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3" fontId="2" fillId="0" borderId="14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right"/>
    </xf>
    <xf numFmtId="1" fontId="1" fillId="0" borderId="11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left"/>
    </xf>
    <xf numFmtId="0" fontId="2" fillId="0" borderId="0" xfId="0" applyFont="1" applyBorder="1"/>
    <xf numFmtId="1" fontId="1" fillId="0" borderId="3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2" fontId="3" fillId="0" borderId="0" xfId="0" applyNumberFormat="1" applyFont="1" applyBorder="1"/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1" fontId="8" fillId="0" borderId="3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3" fontId="8" fillId="4" borderId="3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/>
    <xf numFmtId="1" fontId="2" fillId="0" borderId="3" xfId="0" applyNumberFormat="1" applyFont="1" applyFill="1" applyBorder="1" applyAlignment="1">
      <alignment horizontal="right"/>
    </xf>
    <xf numFmtId="3" fontId="10" fillId="0" borderId="3" xfId="0" applyNumberFormat="1" applyFont="1" applyFill="1" applyBorder="1" applyAlignment="1">
      <alignment horizontal="right"/>
    </xf>
    <xf numFmtId="0" fontId="1" fillId="0" borderId="1" xfId="0" applyFont="1" applyBorder="1" applyAlignment="1" quotePrefix="1">
      <alignment horizontal="right"/>
    </xf>
    <xf numFmtId="0" fontId="11" fillId="0" borderId="16" xfId="0" applyFont="1" applyBorder="1" applyAlignment="1" quotePrefix="1">
      <alignment horizontal="right"/>
    </xf>
    <xf numFmtId="0" fontId="11" fillId="0" borderId="16" xfId="0" applyFont="1" applyBorder="1"/>
    <xf numFmtId="3" fontId="11" fillId="0" borderId="16" xfId="0" applyNumberFormat="1" applyFont="1" applyBorder="1"/>
    <xf numFmtId="0" fontId="11" fillId="0" borderId="16" xfId="0" applyFont="1" applyBorder="1" applyAlignment="1">
      <alignment horizontal="center"/>
    </xf>
    <xf numFmtId="1" fontId="1" fillId="0" borderId="17" xfId="0" applyNumberFormat="1" applyFont="1" applyFill="1" applyBorder="1" applyAlignment="1" quotePrefix="1">
      <alignment horizontal="right"/>
    </xf>
    <xf numFmtId="0" fontId="1" fillId="0" borderId="16" xfId="0" applyFont="1" applyBorder="1"/>
    <xf numFmtId="3" fontId="1" fillId="0" borderId="17" xfId="0" applyNumberFormat="1" applyFont="1" applyFill="1" applyBorder="1"/>
    <xf numFmtId="0" fontId="2" fillId="0" borderId="1" xfId="0" applyFont="1" applyBorder="1" applyAlignment="1" quotePrefix="1">
      <alignment horizontal="right"/>
    </xf>
    <xf numFmtId="0" fontId="3" fillId="0" borderId="0" xfId="0" applyFont="1" applyFill="1"/>
    <xf numFmtId="0" fontId="2" fillId="0" borderId="0" xfId="0" applyFont="1" applyBorder="1" applyAlignment="1">
      <alignment horizontal="left"/>
    </xf>
    <xf numFmtId="3" fontId="10" fillId="0" borderId="3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0" fontId="3" fillId="0" borderId="18" xfId="0" applyFont="1" applyBorder="1"/>
    <xf numFmtId="0" fontId="3" fillId="0" borderId="18" xfId="0" applyFont="1" applyFill="1" applyBorder="1"/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1" fillId="0" borderId="19" xfId="0" applyFont="1" applyBorder="1" applyAlignment="1" quotePrefix="1">
      <alignment horizontal="right"/>
    </xf>
    <xf numFmtId="0" fontId="11" fillId="0" borderId="19" xfId="0" applyFont="1" applyBorder="1"/>
    <xf numFmtId="3" fontId="11" fillId="0" borderId="19" xfId="0" applyNumberFormat="1" applyFont="1" applyBorder="1"/>
    <xf numFmtId="0" fontId="11" fillId="0" borderId="19" xfId="0" applyFont="1" applyBorder="1" applyAlignment="1">
      <alignment horizontal="center"/>
    </xf>
    <xf numFmtId="1" fontId="1" fillId="0" borderId="20" xfId="0" applyNumberFormat="1" applyFont="1" applyFill="1" applyBorder="1" applyAlignment="1" quotePrefix="1">
      <alignment horizontal="right"/>
    </xf>
    <xf numFmtId="0" fontId="1" fillId="0" borderId="19" xfId="0" applyFont="1" applyBorder="1"/>
    <xf numFmtId="3" fontId="1" fillId="0" borderId="20" xfId="0" applyNumberFormat="1" applyFont="1" applyFill="1" applyBorder="1"/>
    <xf numFmtId="1" fontId="2" fillId="0" borderId="11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0" fontId="3" fillId="0" borderId="0" xfId="20" applyFont="1" applyBorder="1" applyAlignment="1">
      <alignment horizontal="center"/>
      <protection/>
    </xf>
    <xf numFmtId="3" fontId="3" fillId="3" borderId="3" xfId="20" applyNumberFormat="1" applyFont="1" applyFill="1" applyBorder="1" applyAlignment="1">
      <alignment horizontal="right"/>
      <protection/>
    </xf>
    <xf numFmtId="0" fontId="3" fillId="0" borderId="0" xfId="20" applyFont="1" applyFill="1" applyBorder="1" applyAlignment="1">
      <alignment horizontal="left"/>
      <protection/>
    </xf>
    <xf numFmtId="0" fontId="3" fillId="0" borderId="0" xfId="0" applyFont="1" applyFill="1" applyBorder="1" applyAlignment="1">
      <alignment/>
    </xf>
    <xf numFmtId="3" fontId="3" fillId="0" borderId="3" xfId="20" applyNumberFormat="1" applyFont="1" applyFill="1" applyBorder="1" applyAlignment="1">
      <alignment horizontal="right"/>
      <protection/>
    </xf>
    <xf numFmtId="3" fontId="3" fillId="3" borderId="21" xfId="20" applyNumberFormat="1" applyFont="1" applyFill="1" applyBorder="1" applyAlignment="1">
      <alignment horizontal="right"/>
      <protection/>
    </xf>
    <xf numFmtId="1" fontId="1" fillId="0" borderId="22" xfId="0" applyNumberFormat="1" applyFont="1" applyFill="1" applyBorder="1" applyAlignment="1">
      <alignment horizontal="right"/>
    </xf>
    <xf numFmtId="0" fontId="1" fillId="0" borderId="23" xfId="0" applyFont="1" applyBorder="1" applyAlignment="1">
      <alignment horizontal="center"/>
    </xf>
    <xf numFmtId="3" fontId="10" fillId="0" borderId="22" xfId="0" applyNumberFormat="1" applyFont="1" applyFill="1" applyBorder="1" applyAlignment="1">
      <alignment horizontal="right"/>
    </xf>
    <xf numFmtId="0" fontId="2" fillId="0" borderId="18" xfId="0" applyFont="1" applyBorder="1"/>
    <xf numFmtId="0" fontId="1" fillId="0" borderId="3" xfId="0" applyFont="1" applyBorder="1" applyAlignment="1">
      <alignment horizontal="center"/>
    </xf>
    <xf numFmtId="164" fontId="1" fillId="0" borderId="6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1" fontId="3" fillId="0" borderId="24" xfId="0" applyNumberFormat="1" applyFont="1" applyFill="1" applyBorder="1" applyAlignment="1">
      <alignment horizontal="right"/>
    </xf>
    <xf numFmtId="0" fontId="3" fillId="0" borderId="24" xfId="0" applyFont="1" applyBorder="1" applyAlignment="1">
      <alignment horizontal="center"/>
    </xf>
    <xf numFmtId="3" fontId="3" fillId="0" borderId="24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3" fillId="0" borderId="25" xfId="0" applyFont="1" applyFill="1" applyBorder="1" applyAlignment="1">
      <alignment horizontal="center"/>
    </xf>
    <xf numFmtId="3" fontId="3" fillId="0" borderId="2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1" fillId="0" borderId="26" xfId="0" applyFont="1" applyBorder="1" applyAlignment="1">
      <alignment horizontal="center"/>
    </xf>
    <xf numFmtId="3" fontId="10" fillId="0" borderId="22" xfId="0" applyNumberFormat="1" applyFont="1" applyBorder="1" applyAlignment="1">
      <alignment horizontal="right"/>
    </xf>
    <xf numFmtId="0" fontId="11" fillId="0" borderId="0" xfId="0" applyFont="1" applyBorder="1"/>
    <xf numFmtId="3" fontId="11" fillId="0" borderId="0" xfId="0" applyNumberFormat="1" applyFont="1" applyBorder="1"/>
    <xf numFmtId="0" fontId="11" fillId="0" borderId="18" xfId="0" applyFont="1" applyBorder="1" applyAlignment="1">
      <alignment horizontal="center"/>
    </xf>
    <xf numFmtId="2" fontId="1" fillId="0" borderId="3" xfId="0" applyNumberFormat="1" applyFont="1" applyFill="1" applyBorder="1" applyAlignment="1">
      <alignment horizontal="right"/>
    </xf>
    <xf numFmtId="0" fontId="2" fillId="0" borderId="0" xfId="0" applyFont="1"/>
    <xf numFmtId="0" fontId="1" fillId="0" borderId="13" xfId="0" applyFont="1" applyBorder="1"/>
    <xf numFmtId="0" fontId="1" fillId="0" borderId="14" xfId="0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 horizontal="right"/>
    </xf>
    <xf numFmtId="164" fontId="10" fillId="0" borderId="15" xfId="0" applyNumberFormat="1" applyFont="1" applyFill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center"/>
    </xf>
    <xf numFmtId="0" fontId="2" fillId="0" borderId="28" xfId="0" applyFont="1" applyBorder="1"/>
    <xf numFmtId="165" fontId="2" fillId="0" borderId="28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166" fontId="2" fillId="0" borderId="29" xfId="0" applyNumberFormat="1" applyFont="1" applyFill="1" applyBorder="1" applyAlignment="1">
      <alignment horizontal="right"/>
    </xf>
    <xf numFmtId="3" fontId="1" fillId="0" borderId="9" xfId="0" applyNumberFormat="1" applyFont="1" applyFill="1" applyBorder="1"/>
    <xf numFmtId="3" fontId="1" fillId="0" borderId="2" xfId="0" applyNumberFormat="1" applyFont="1" applyFill="1" applyBorder="1"/>
    <xf numFmtId="0" fontId="1" fillId="0" borderId="13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5" xfId="0" applyNumberFormat="1" applyFont="1" applyFill="1" applyBorder="1"/>
    <xf numFmtId="3" fontId="1" fillId="0" borderId="9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3" fontId="1" fillId="0" borderId="2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0" fontId="2" fillId="0" borderId="30" xfId="0" applyFont="1" applyFill="1" applyBorder="1" applyAlignment="1">
      <alignment horizontal="left"/>
    </xf>
    <xf numFmtId="0" fontId="2" fillId="0" borderId="30" xfId="0" applyFont="1" applyBorder="1" applyAlignment="1">
      <alignment horizontal="center"/>
    </xf>
    <xf numFmtId="3" fontId="2" fillId="0" borderId="30" xfId="0" applyNumberFormat="1" applyFont="1" applyFill="1" applyBorder="1" applyAlignment="1">
      <alignment horizontal="right"/>
    </xf>
    <xf numFmtId="3" fontId="2" fillId="0" borderId="31" xfId="0" applyNumberFormat="1" applyFont="1" applyFill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2" xfId="0" applyFont="1" applyBorder="1" applyAlignment="1" quotePrefix="1">
      <alignment horizontal="right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5" xfId="0" applyFont="1" applyBorder="1"/>
    <xf numFmtId="3" fontId="1" fillId="0" borderId="25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0" fontId="1" fillId="0" borderId="33" xfId="0" applyFont="1" applyBorder="1"/>
    <xf numFmtId="0" fontId="2" fillId="0" borderId="34" xfId="0" applyFont="1" applyFill="1" applyBorder="1" applyAlignment="1">
      <alignment horizontal="center"/>
    </xf>
    <xf numFmtId="0" fontId="2" fillId="0" borderId="34" xfId="0" applyFont="1" applyBorder="1" applyAlignment="1">
      <alignment horizontal="right"/>
    </xf>
    <xf numFmtId="3" fontId="2" fillId="0" borderId="34" xfId="0" applyNumberFormat="1" applyFont="1" applyFill="1" applyBorder="1" applyAlignment="1">
      <alignment horizontal="center"/>
    </xf>
    <xf numFmtId="3" fontId="2" fillId="0" borderId="35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justify"/>
    </xf>
    <xf numFmtId="0" fontId="1" fillId="0" borderId="0" xfId="0" applyFont="1" applyFill="1"/>
    <xf numFmtId="3" fontId="1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Fill="1" applyAlignment="1">
      <alignment horizontal="justify"/>
    </xf>
    <xf numFmtId="0" fontId="1" fillId="5" borderId="0" xfId="0" applyFont="1" applyFill="1" applyBorder="1" applyAlignment="1">
      <alignment horizontal="center"/>
    </xf>
    <xf numFmtId="0" fontId="3" fillId="0" borderId="0" xfId="20" applyFont="1" applyFill="1" applyBorder="1" applyAlignment="1">
      <alignment horizontal="center"/>
      <protection/>
    </xf>
    <xf numFmtId="0" fontId="3" fillId="0" borderId="25" xfId="0" applyFont="1" applyBorder="1" applyAlignment="1">
      <alignment horizontal="center"/>
    </xf>
    <xf numFmtId="0" fontId="1" fillId="3" borderId="3" xfId="0" applyFont="1" applyFill="1" applyBorder="1"/>
    <xf numFmtId="0" fontId="1" fillId="3" borderId="21" xfId="0" applyFont="1" applyFill="1" applyBorder="1"/>
    <xf numFmtId="0" fontId="1" fillId="0" borderId="3" xfId="0" applyFont="1" applyFill="1" applyBorder="1"/>
    <xf numFmtId="0" fontId="1" fillId="0" borderId="21" xfId="0" applyFont="1" applyFill="1" applyBorder="1"/>
    <xf numFmtId="0" fontId="3" fillId="3" borderId="2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0" xfId="20" applyFont="1" applyFill="1" applyBorder="1" applyAlignment="1">
      <alignment horizontal="left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 horizontal="left" vertical="top" wrapText="1"/>
    </xf>
    <xf numFmtId="0" fontId="3" fillId="0" borderId="18" xfId="0" applyFont="1" applyFill="1" applyBorder="1" applyAlignment="1" quotePrefix="1">
      <alignment horizontal="left" vertical="top" wrapText="1"/>
    </xf>
    <xf numFmtId="0" fontId="14" fillId="0" borderId="0" xfId="0" applyFont="1" applyAlignment="1">
      <alignment horizontal="right"/>
    </xf>
    <xf numFmtId="0" fontId="3" fillId="0" borderId="0" xfId="20" applyFont="1" applyFill="1" applyBorder="1" applyAlignment="1">
      <alignment horizontal="left" wrapText="1"/>
      <protection/>
    </xf>
    <xf numFmtId="0" fontId="3" fillId="0" borderId="0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D11-SGGT" xfId="20"/>
    <cellStyle name="Styl 1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8"/>
  <sheetViews>
    <sheetView tabSelected="1" view="pageBreakPreview" zoomScale="115" zoomScaleSheetLayoutView="115" workbookViewId="0" topLeftCell="A178">
      <selection activeCell="A207" sqref="A207:J207"/>
    </sheetView>
  </sheetViews>
  <sheetFormatPr defaultColWidth="9.33203125" defaultRowHeight="12.75"/>
  <cols>
    <col min="1" max="1" width="5.66015625" style="193" customWidth="1"/>
    <col min="2" max="2" width="5" style="48" customWidth="1"/>
    <col min="3" max="3" width="22.66015625" style="49" customWidth="1"/>
    <col min="4" max="4" width="15.16015625" style="49" customWidth="1"/>
    <col min="5" max="5" width="13.33203125" style="49" customWidth="1"/>
    <col min="6" max="6" width="46.83203125" style="49" customWidth="1"/>
    <col min="7" max="7" width="8.5" style="203" customWidth="1"/>
    <col min="8" max="8" width="13.16015625" style="48" customWidth="1"/>
    <col min="9" max="9" width="13.33203125" style="51" customWidth="1"/>
    <col min="10" max="10" width="16.83203125" style="197" customWidth="1"/>
    <col min="11" max="16384" width="9.33203125" style="46" customWidth="1"/>
  </cols>
  <sheetData>
    <row r="1" spans="1:10" ht="12.75">
      <c r="A1" s="39" t="s">
        <v>188</v>
      </c>
      <c r="B1" s="40"/>
      <c r="C1" s="41"/>
      <c r="D1" s="213" t="s">
        <v>198</v>
      </c>
      <c r="E1" s="213"/>
      <c r="F1" s="41"/>
      <c r="G1" s="42"/>
      <c r="H1" s="43"/>
      <c r="I1" s="44"/>
      <c r="J1" s="45"/>
    </row>
    <row r="2" spans="1:10" ht="12.75">
      <c r="A2" s="214" t="s">
        <v>210</v>
      </c>
      <c r="B2" s="215"/>
      <c r="C2" s="215"/>
      <c r="D2" s="215"/>
      <c r="E2" s="215"/>
      <c r="F2" s="215"/>
      <c r="G2" s="215"/>
      <c r="H2" s="215"/>
      <c r="I2" s="215"/>
      <c r="J2" s="216"/>
    </row>
    <row r="3" spans="1:10" ht="13.5" thickBot="1">
      <c r="A3" s="47"/>
      <c r="G3" s="50"/>
      <c r="J3" s="52"/>
    </row>
    <row r="4" spans="1:10" ht="12.75">
      <c r="A4" s="53" t="s">
        <v>0</v>
      </c>
      <c r="B4" s="54"/>
      <c r="C4" s="55" t="s">
        <v>1</v>
      </c>
      <c r="D4" s="56"/>
      <c r="E4" s="56"/>
      <c r="F4" s="56"/>
      <c r="G4" s="57" t="s">
        <v>41</v>
      </c>
      <c r="H4" s="41"/>
      <c r="I4" s="58" t="s">
        <v>2</v>
      </c>
      <c r="J4" s="59" t="s">
        <v>3</v>
      </c>
    </row>
    <row r="5" spans="1:10" ht="12" customHeight="1" thickBot="1">
      <c r="A5" s="60"/>
      <c r="B5" s="61"/>
      <c r="C5" s="62"/>
      <c r="D5" s="62"/>
      <c r="E5" s="62"/>
      <c r="F5" s="62"/>
      <c r="G5" s="63" t="s">
        <v>49</v>
      </c>
      <c r="H5" s="64" t="s">
        <v>2</v>
      </c>
      <c r="I5" s="65" t="s">
        <v>3</v>
      </c>
      <c r="J5" s="66" t="s">
        <v>4</v>
      </c>
    </row>
    <row r="6" spans="1:10" ht="6" customHeight="1">
      <c r="A6" s="67"/>
      <c r="B6" s="40"/>
      <c r="C6" s="41"/>
      <c r="D6" s="41"/>
      <c r="E6" s="41"/>
      <c r="F6" s="41"/>
      <c r="G6" s="68"/>
      <c r="H6" s="40"/>
      <c r="I6" s="69"/>
      <c r="J6" s="70"/>
    </row>
    <row r="7" spans="1:10" ht="15.75" customHeight="1">
      <c r="A7" s="71" t="s">
        <v>5</v>
      </c>
      <c r="B7" s="72"/>
      <c r="C7" s="73" t="s">
        <v>6</v>
      </c>
      <c r="D7" s="74"/>
      <c r="G7" s="75"/>
      <c r="H7" s="76"/>
      <c r="I7" s="77"/>
      <c r="J7" s="14"/>
    </row>
    <row r="8" spans="1:10" s="82" customFormat="1" ht="12" customHeight="1">
      <c r="A8" s="5" t="s">
        <v>7</v>
      </c>
      <c r="B8" s="4"/>
      <c r="C8" s="78" t="s">
        <v>200</v>
      </c>
      <c r="D8" s="79"/>
      <c r="E8" s="80"/>
      <c r="F8" s="3"/>
      <c r="G8" s="12"/>
      <c r="H8" s="81"/>
      <c r="I8" s="38"/>
      <c r="J8" s="14"/>
    </row>
    <row r="9" spans="1:12" s="82" customFormat="1" ht="12" customHeight="1">
      <c r="A9" s="18" t="s">
        <v>7</v>
      </c>
      <c r="B9" s="19">
        <v>1</v>
      </c>
      <c r="C9" s="25" t="s">
        <v>157</v>
      </c>
      <c r="D9" s="26"/>
      <c r="E9" s="26"/>
      <c r="F9" s="26"/>
      <c r="G9" s="24">
        <v>320</v>
      </c>
      <c r="H9" s="20" t="s">
        <v>8</v>
      </c>
      <c r="I9" s="206"/>
      <c r="J9" s="21">
        <f aca="true" t="shared" si="0" ref="J9:J12">G9*(I9)</f>
        <v>0</v>
      </c>
      <c r="L9" s="46"/>
    </row>
    <row r="10" spans="1:12" s="82" customFormat="1" ht="12" customHeight="1">
      <c r="A10" s="18" t="s">
        <v>7</v>
      </c>
      <c r="B10" s="19">
        <v>2</v>
      </c>
      <c r="C10" s="25" t="s">
        <v>160</v>
      </c>
      <c r="D10" s="26"/>
      <c r="E10" s="26"/>
      <c r="F10" s="26"/>
      <c r="G10" s="24">
        <v>125</v>
      </c>
      <c r="H10" s="20" t="s">
        <v>8</v>
      </c>
      <c r="I10" s="206"/>
      <c r="J10" s="21">
        <f t="shared" si="0"/>
        <v>0</v>
      </c>
      <c r="L10" s="46"/>
    </row>
    <row r="11" spans="1:12" s="82" customFormat="1" ht="24" customHeight="1">
      <c r="A11" s="18" t="s">
        <v>7</v>
      </c>
      <c r="B11" s="19">
        <v>3</v>
      </c>
      <c r="C11" s="217" t="s">
        <v>158</v>
      </c>
      <c r="D11" s="217"/>
      <c r="E11" s="217"/>
      <c r="F11" s="218"/>
      <c r="G11" s="24">
        <v>20</v>
      </c>
      <c r="H11" s="20" t="s">
        <v>8</v>
      </c>
      <c r="I11" s="206"/>
      <c r="J11" s="21">
        <f t="shared" si="0"/>
        <v>0</v>
      </c>
      <c r="L11" s="46"/>
    </row>
    <row r="12" spans="1:12" s="82" customFormat="1" ht="24" customHeight="1">
      <c r="A12" s="18" t="s">
        <v>7</v>
      </c>
      <c r="B12" s="19">
        <v>4</v>
      </c>
      <c r="C12" s="217" t="s">
        <v>159</v>
      </c>
      <c r="D12" s="217"/>
      <c r="E12" s="217"/>
      <c r="F12" s="218"/>
      <c r="G12" s="24">
        <v>20</v>
      </c>
      <c r="H12" s="20" t="s">
        <v>8</v>
      </c>
      <c r="I12" s="206"/>
      <c r="J12" s="21">
        <f t="shared" si="0"/>
        <v>0</v>
      </c>
      <c r="L12" s="46"/>
    </row>
    <row r="13" spans="1:12" s="82" customFormat="1" ht="12" customHeight="1">
      <c r="A13" s="18" t="s">
        <v>7</v>
      </c>
      <c r="B13" s="19">
        <v>5</v>
      </c>
      <c r="C13" s="25" t="s">
        <v>118</v>
      </c>
      <c r="D13" s="26"/>
      <c r="E13" s="26"/>
      <c r="F13" s="26"/>
      <c r="G13" s="24"/>
      <c r="H13" s="20" t="s">
        <v>8</v>
      </c>
      <c r="I13" s="208"/>
      <c r="J13" s="21" t="s">
        <v>199</v>
      </c>
      <c r="L13" s="46"/>
    </row>
    <row r="14" spans="1:12" s="82" customFormat="1" ht="12" customHeight="1">
      <c r="A14" s="18" t="s">
        <v>7</v>
      </c>
      <c r="B14" s="19">
        <v>6</v>
      </c>
      <c r="C14" s="25" t="s">
        <v>119</v>
      </c>
      <c r="D14" s="26"/>
      <c r="E14" s="26"/>
      <c r="F14" s="26"/>
      <c r="G14" s="24"/>
      <c r="H14" s="20" t="s">
        <v>8</v>
      </c>
      <c r="I14" s="208"/>
      <c r="J14" s="21" t="s">
        <v>199</v>
      </c>
      <c r="L14" s="46"/>
    </row>
    <row r="15" spans="1:12" s="82" customFormat="1" ht="12" customHeight="1">
      <c r="A15" s="18" t="s">
        <v>7</v>
      </c>
      <c r="B15" s="19">
        <v>7</v>
      </c>
      <c r="C15" s="211" t="s">
        <v>175</v>
      </c>
      <c r="D15" s="211"/>
      <c r="E15" s="211"/>
      <c r="F15" s="212"/>
      <c r="G15" s="24"/>
      <c r="H15" s="20" t="s">
        <v>8</v>
      </c>
      <c r="I15" s="208"/>
      <c r="J15" s="21" t="s">
        <v>199</v>
      </c>
      <c r="L15" s="46"/>
    </row>
    <row r="16" spans="1:12" s="82" customFormat="1" ht="12" customHeight="1">
      <c r="A16" s="18" t="s">
        <v>7</v>
      </c>
      <c r="B16" s="19">
        <v>8</v>
      </c>
      <c r="C16" s="211" t="s">
        <v>176</v>
      </c>
      <c r="D16" s="211"/>
      <c r="E16" s="211"/>
      <c r="F16" s="212"/>
      <c r="G16" s="24"/>
      <c r="H16" s="20" t="s">
        <v>8</v>
      </c>
      <c r="I16" s="208"/>
      <c r="J16" s="21" t="s">
        <v>199</v>
      </c>
      <c r="L16" s="46"/>
    </row>
    <row r="17" spans="1:12" s="82" customFormat="1" ht="12" customHeight="1">
      <c r="A17" s="18" t="s">
        <v>7</v>
      </c>
      <c r="B17" s="19">
        <v>9</v>
      </c>
      <c r="C17" s="211" t="s">
        <v>177</v>
      </c>
      <c r="D17" s="211"/>
      <c r="E17" s="211"/>
      <c r="F17" s="212"/>
      <c r="G17" s="24"/>
      <c r="H17" s="20" t="s">
        <v>8</v>
      </c>
      <c r="I17" s="208"/>
      <c r="J17" s="21" t="s">
        <v>199</v>
      </c>
      <c r="L17" s="46"/>
    </row>
    <row r="18" spans="1:12" s="82" customFormat="1" ht="12.75" customHeight="1">
      <c r="A18" s="18" t="s">
        <v>7</v>
      </c>
      <c r="B18" s="19">
        <v>10</v>
      </c>
      <c r="C18" s="211" t="s">
        <v>178</v>
      </c>
      <c r="D18" s="211"/>
      <c r="E18" s="211"/>
      <c r="F18" s="212"/>
      <c r="G18" s="24"/>
      <c r="H18" s="20" t="s">
        <v>8</v>
      </c>
      <c r="I18" s="208"/>
      <c r="J18" s="21" t="s">
        <v>199</v>
      </c>
      <c r="L18" s="46"/>
    </row>
    <row r="19" spans="1:12" s="82" customFormat="1" ht="24" customHeight="1">
      <c r="A19" s="18" t="s">
        <v>7</v>
      </c>
      <c r="B19" s="19">
        <v>11</v>
      </c>
      <c r="C19" s="211" t="s">
        <v>179</v>
      </c>
      <c r="D19" s="211"/>
      <c r="E19" s="211"/>
      <c r="F19" s="212"/>
      <c r="G19" s="24"/>
      <c r="H19" s="20" t="s">
        <v>8</v>
      </c>
      <c r="I19" s="208"/>
      <c r="J19" s="21" t="s">
        <v>199</v>
      </c>
      <c r="L19" s="46"/>
    </row>
    <row r="20" spans="1:12" s="82" customFormat="1" ht="26.25" customHeight="1">
      <c r="A20" s="18" t="s">
        <v>7</v>
      </c>
      <c r="B20" s="19">
        <v>12</v>
      </c>
      <c r="C20" s="211" t="s">
        <v>180</v>
      </c>
      <c r="D20" s="211"/>
      <c r="E20" s="211"/>
      <c r="F20" s="212"/>
      <c r="G20" s="24"/>
      <c r="H20" s="20" t="s">
        <v>8</v>
      </c>
      <c r="I20" s="208"/>
      <c r="J20" s="21" t="s">
        <v>199</v>
      </c>
      <c r="L20" s="46"/>
    </row>
    <row r="21" spans="1:12" s="82" customFormat="1" ht="12" customHeight="1">
      <c r="A21" s="18" t="s">
        <v>7</v>
      </c>
      <c r="B21" s="19">
        <v>13</v>
      </c>
      <c r="C21" s="211" t="s">
        <v>181</v>
      </c>
      <c r="D21" s="211"/>
      <c r="E21" s="211"/>
      <c r="F21" s="212"/>
      <c r="G21" s="24"/>
      <c r="H21" s="20" t="s">
        <v>8</v>
      </c>
      <c r="I21" s="208"/>
      <c r="J21" s="21" t="s">
        <v>199</v>
      </c>
      <c r="L21" s="46"/>
    </row>
    <row r="22" spans="1:12" s="82" customFormat="1" ht="12" customHeight="1">
      <c r="A22" s="18" t="s">
        <v>7</v>
      </c>
      <c r="B22" s="19">
        <v>14</v>
      </c>
      <c r="C22" s="211" t="s">
        <v>182</v>
      </c>
      <c r="D22" s="211"/>
      <c r="E22" s="211"/>
      <c r="F22" s="212"/>
      <c r="G22" s="24"/>
      <c r="H22" s="20" t="s">
        <v>8</v>
      </c>
      <c r="I22" s="208"/>
      <c r="J22" s="21" t="s">
        <v>199</v>
      </c>
      <c r="L22" s="46"/>
    </row>
    <row r="23" spans="1:12" s="82" customFormat="1" ht="24" customHeight="1">
      <c r="A23" s="18" t="s">
        <v>7</v>
      </c>
      <c r="B23" s="19">
        <v>15</v>
      </c>
      <c r="C23" s="211" t="s">
        <v>201</v>
      </c>
      <c r="D23" s="211"/>
      <c r="E23" s="211"/>
      <c r="F23" s="212"/>
      <c r="G23" s="24"/>
      <c r="H23" s="20" t="s">
        <v>8</v>
      </c>
      <c r="I23" s="208"/>
      <c r="J23" s="21" t="s">
        <v>199</v>
      </c>
      <c r="L23" s="46"/>
    </row>
    <row r="24" spans="1:12" s="82" customFormat="1" ht="24" customHeight="1">
      <c r="A24" s="18" t="s">
        <v>7</v>
      </c>
      <c r="B24" s="19">
        <v>16</v>
      </c>
      <c r="C24" s="221" t="s">
        <v>202</v>
      </c>
      <c r="D24" s="221"/>
      <c r="E24" s="221"/>
      <c r="F24" s="222"/>
      <c r="G24" s="24"/>
      <c r="H24" s="20" t="s">
        <v>8</v>
      </c>
      <c r="I24" s="208"/>
      <c r="J24" s="21" t="s">
        <v>199</v>
      </c>
      <c r="L24" s="46"/>
    </row>
    <row r="25" spans="1:12" s="82" customFormat="1" ht="12" customHeight="1">
      <c r="A25" s="18" t="s">
        <v>7</v>
      </c>
      <c r="B25" s="19">
        <v>17</v>
      </c>
      <c r="C25" s="31" t="s">
        <v>162</v>
      </c>
      <c r="D25" s="32"/>
      <c r="E25" s="32"/>
      <c r="F25" s="32"/>
      <c r="G25" s="24"/>
      <c r="H25" s="20" t="s">
        <v>8</v>
      </c>
      <c r="I25" s="208"/>
      <c r="J25" s="21" t="s">
        <v>199</v>
      </c>
      <c r="L25" s="46"/>
    </row>
    <row r="26" spans="1:12" s="82" customFormat="1" ht="15.75" customHeight="1">
      <c r="A26" s="18" t="s">
        <v>7</v>
      </c>
      <c r="B26" s="19">
        <v>18</v>
      </c>
      <c r="C26" s="211" t="s">
        <v>203</v>
      </c>
      <c r="D26" s="211"/>
      <c r="E26" s="211"/>
      <c r="F26" s="212"/>
      <c r="G26" s="24"/>
      <c r="H26" s="20" t="s">
        <v>8</v>
      </c>
      <c r="I26" s="208"/>
      <c r="J26" s="21" t="s">
        <v>199</v>
      </c>
      <c r="L26" s="46"/>
    </row>
    <row r="27" spans="1:12" s="82" customFormat="1" ht="12" customHeight="1">
      <c r="A27" s="18" t="s">
        <v>7</v>
      </c>
      <c r="B27" s="19">
        <v>19</v>
      </c>
      <c r="C27" s="211" t="s">
        <v>204</v>
      </c>
      <c r="D27" s="211"/>
      <c r="E27" s="211"/>
      <c r="F27" s="212"/>
      <c r="G27" s="24"/>
      <c r="H27" s="20" t="s">
        <v>8</v>
      </c>
      <c r="I27" s="208"/>
      <c r="J27" s="21" t="s">
        <v>199</v>
      </c>
      <c r="L27" s="46"/>
    </row>
    <row r="28" spans="1:12" s="82" customFormat="1" ht="12" customHeight="1">
      <c r="A28" s="29" t="s">
        <v>7</v>
      </c>
      <c r="B28" s="30">
        <v>20</v>
      </c>
      <c r="C28" s="211" t="s">
        <v>185</v>
      </c>
      <c r="D28" s="211"/>
      <c r="E28" s="211"/>
      <c r="F28" s="212"/>
      <c r="G28" s="24"/>
      <c r="H28" s="20" t="s">
        <v>23</v>
      </c>
      <c r="I28" s="208"/>
      <c r="J28" s="21" t="s">
        <v>199</v>
      </c>
      <c r="L28" s="46"/>
    </row>
    <row r="29" spans="1:12" s="82" customFormat="1" ht="12" customHeight="1">
      <c r="A29" s="18" t="s">
        <v>7</v>
      </c>
      <c r="B29" s="19">
        <v>21</v>
      </c>
      <c r="C29" s="25" t="s">
        <v>205</v>
      </c>
      <c r="D29" s="26"/>
      <c r="E29" s="26"/>
      <c r="F29" s="26"/>
      <c r="G29" s="24">
        <v>55</v>
      </c>
      <c r="H29" s="20" t="s">
        <v>8</v>
      </c>
      <c r="I29" s="206"/>
      <c r="J29" s="21">
        <f>I29*G29</f>
        <v>0</v>
      </c>
      <c r="L29" s="46"/>
    </row>
    <row r="30" spans="1:12" s="82" customFormat="1" ht="12" customHeight="1">
      <c r="A30" s="18" t="s">
        <v>7</v>
      </c>
      <c r="B30" s="19">
        <v>22</v>
      </c>
      <c r="C30" s="25" t="s">
        <v>206</v>
      </c>
      <c r="D30" s="26"/>
      <c r="E30" s="26"/>
      <c r="F30" s="26"/>
      <c r="G30" s="24"/>
      <c r="H30" s="20" t="s">
        <v>8</v>
      </c>
      <c r="I30" s="208"/>
      <c r="J30" s="21" t="s">
        <v>199</v>
      </c>
      <c r="L30" s="46"/>
    </row>
    <row r="31" spans="1:12" s="82" customFormat="1" ht="12" customHeight="1">
      <c r="A31" s="18" t="s">
        <v>7</v>
      </c>
      <c r="B31" s="19">
        <v>23</v>
      </c>
      <c r="C31" s="25" t="s">
        <v>120</v>
      </c>
      <c r="D31" s="26"/>
      <c r="E31" s="26"/>
      <c r="F31" s="26"/>
      <c r="G31" s="24"/>
      <c r="H31" s="20" t="s">
        <v>23</v>
      </c>
      <c r="I31" s="208"/>
      <c r="J31" s="21" t="s">
        <v>199</v>
      </c>
      <c r="L31" s="46"/>
    </row>
    <row r="32" spans="1:12" s="82" customFormat="1" ht="12" customHeight="1">
      <c r="A32" s="18" t="s">
        <v>7</v>
      </c>
      <c r="B32" s="19">
        <v>24</v>
      </c>
      <c r="C32" s="25" t="s">
        <v>154</v>
      </c>
      <c r="D32" s="26"/>
      <c r="E32" s="26"/>
      <c r="F32" s="26"/>
      <c r="G32" s="24"/>
      <c r="H32" s="20" t="s">
        <v>8</v>
      </c>
      <c r="I32" s="208"/>
      <c r="J32" s="21" t="s">
        <v>199</v>
      </c>
      <c r="L32" s="46"/>
    </row>
    <row r="33" spans="1:10" s="82" customFormat="1" ht="12" customHeight="1">
      <c r="A33" s="83"/>
      <c r="B33" s="4"/>
      <c r="C33" s="1"/>
      <c r="D33" s="3"/>
      <c r="E33" s="3"/>
      <c r="F33" s="10"/>
      <c r="G33" s="84"/>
      <c r="H33" s="81"/>
      <c r="I33" s="38"/>
      <c r="J33" s="14"/>
    </row>
    <row r="34" spans="1:10" s="82" customFormat="1" ht="12" customHeight="1">
      <c r="A34" s="83" t="s">
        <v>9</v>
      </c>
      <c r="B34" s="4"/>
      <c r="C34" s="78" t="s">
        <v>207</v>
      </c>
      <c r="D34" s="3"/>
      <c r="E34" s="85"/>
      <c r="F34" s="3"/>
      <c r="G34" s="12"/>
      <c r="H34" s="4"/>
      <c r="I34" s="38"/>
      <c r="J34" s="14"/>
    </row>
    <row r="35" spans="1:12" s="82" customFormat="1" ht="12" customHeight="1">
      <c r="A35" s="83" t="s">
        <v>9</v>
      </c>
      <c r="B35" s="4">
        <v>1</v>
      </c>
      <c r="C35" s="1" t="s">
        <v>121</v>
      </c>
      <c r="D35" s="3"/>
      <c r="E35" s="3"/>
      <c r="F35" s="3"/>
      <c r="G35" s="12">
        <v>20</v>
      </c>
      <c r="H35" s="81" t="s">
        <v>53</v>
      </c>
      <c r="I35" s="206"/>
      <c r="J35" s="14">
        <f>G35*(I35)</f>
        <v>0</v>
      </c>
      <c r="L35" s="46"/>
    </row>
    <row r="36" spans="1:12" s="82" customFormat="1" ht="12" customHeight="1">
      <c r="A36" s="83" t="s">
        <v>9</v>
      </c>
      <c r="B36" s="4">
        <v>2</v>
      </c>
      <c r="C36" s="1" t="s">
        <v>122</v>
      </c>
      <c r="D36" s="3"/>
      <c r="E36" s="3"/>
      <c r="F36" s="3"/>
      <c r="G36" s="12">
        <v>10</v>
      </c>
      <c r="H36" s="81" t="s">
        <v>53</v>
      </c>
      <c r="I36" s="206"/>
      <c r="J36" s="14">
        <f aca="true" t="shared" si="1" ref="J36:J37">G36*(I36)</f>
        <v>0</v>
      </c>
      <c r="L36" s="46"/>
    </row>
    <row r="37" spans="1:12" s="82" customFormat="1" ht="12" customHeight="1">
      <c r="A37" s="83" t="s">
        <v>9</v>
      </c>
      <c r="B37" s="4">
        <v>3</v>
      </c>
      <c r="C37" s="16" t="s">
        <v>136</v>
      </c>
      <c r="D37" s="7"/>
      <c r="E37" s="7"/>
      <c r="F37" s="7"/>
      <c r="G37" s="12">
        <v>4</v>
      </c>
      <c r="H37" s="86" t="s">
        <v>53</v>
      </c>
      <c r="I37" s="206"/>
      <c r="J37" s="14">
        <f t="shared" si="1"/>
        <v>0</v>
      </c>
      <c r="L37" s="46"/>
    </row>
    <row r="38" spans="1:12" s="82" customFormat="1" ht="12" customHeight="1">
      <c r="A38" s="83" t="s">
        <v>9</v>
      </c>
      <c r="B38" s="4">
        <v>4</v>
      </c>
      <c r="C38" s="87" t="s">
        <v>187</v>
      </c>
      <c r="D38" s="88"/>
      <c r="E38" s="88"/>
      <c r="F38" s="88"/>
      <c r="G38" s="89">
        <v>1</v>
      </c>
      <c r="H38" s="90" t="s">
        <v>174</v>
      </c>
      <c r="I38" s="91">
        <v>20000</v>
      </c>
      <c r="J38" s="28">
        <f>I38*G38</f>
        <v>20000</v>
      </c>
      <c r="L38" s="46"/>
    </row>
    <row r="39" spans="1:12" s="82" customFormat="1" ht="12.75">
      <c r="A39" s="83" t="s">
        <v>9</v>
      </c>
      <c r="B39" s="4">
        <v>5</v>
      </c>
      <c r="C39" s="2" t="s">
        <v>50</v>
      </c>
      <c r="D39" s="3"/>
      <c r="E39" s="3"/>
      <c r="F39" s="3"/>
      <c r="G39" s="12">
        <v>400</v>
      </c>
      <c r="H39" s="81" t="s">
        <v>8</v>
      </c>
      <c r="I39" s="206"/>
      <c r="J39" s="14">
        <f aca="true" t="shared" si="2" ref="J39:J46">G39*(I39)</f>
        <v>0</v>
      </c>
      <c r="L39" s="46"/>
    </row>
    <row r="40" spans="1:12" s="82" customFormat="1" ht="12.75">
      <c r="A40" s="83" t="s">
        <v>9</v>
      </c>
      <c r="B40" s="4">
        <v>6</v>
      </c>
      <c r="C40" s="1" t="s">
        <v>51</v>
      </c>
      <c r="D40" s="3"/>
      <c r="E40" s="3"/>
      <c r="F40" s="3"/>
      <c r="G40" s="12">
        <v>4</v>
      </c>
      <c r="H40" s="81" t="s">
        <v>23</v>
      </c>
      <c r="I40" s="206"/>
      <c r="J40" s="14">
        <f t="shared" si="2"/>
        <v>0</v>
      </c>
      <c r="L40" s="46"/>
    </row>
    <row r="41" spans="1:12" s="82" customFormat="1" ht="12.75">
      <c r="A41" s="83" t="s">
        <v>9</v>
      </c>
      <c r="B41" s="4">
        <v>7</v>
      </c>
      <c r="C41" s="16" t="s">
        <v>161</v>
      </c>
      <c r="D41" s="7"/>
      <c r="E41" s="7"/>
      <c r="F41" s="7"/>
      <c r="G41" s="12"/>
      <c r="H41" s="86" t="s">
        <v>16</v>
      </c>
      <c r="I41" s="208"/>
      <c r="J41" s="21" t="s">
        <v>199</v>
      </c>
      <c r="L41" s="46"/>
    </row>
    <row r="42" spans="1:10" ht="12.75">
      <c r="A42" s="83" t="s">
        <v>9</v>
      </c>
      <c r="B42" s="4">
        <v>8</v>
      </c>
      <c r="C42" s="1" t="s">
        <v>52</v>
      </c>
      <c r="D42" s="3"/>
      <c r="E42" s="3"/>
      <c r="F42" s="3"/>
      <c r="G42" s="12">
        <v>430</v>
      </c>
      <c r="H42" s="81" t="s">
        <v>28</v>
      </c>
      <c r="I42" s="206"/>
      <c r="J42" s="14">
        <f t="shared" si="2"/>
        <v>0</v>
      </c>
    </row>
    <row r="43" spans="1:10" ht="12.75">
      <c r="A43" s="83" t="s">
        <v>9</v>
      </c>
      <c r="B43" s="4">
        <v>9</v>
      </c>
      <c r="C43" s="1" t="s">
        <v>73</v>
      </c>
      <c r="D43" s="3"/>
      <c r="E43" s="3"/>
      <c r="F43" s="3"/>
      <c r="G43" s="12"/>
      <c r="H43" s="81" t="s">
        <v>28</v>
      </c>
      <c r="I43" s="208"/>
      <c r="J43" s="21" t="s">
        <v>199</v>
      </c>
    </row>
    <row r="44" spans="1:10" ht="12.75">
      <c r="A44" s="83" t="s">
        <v>9</v>
      </c>
      <c r="B44" s="4">
        <v>10</v>
      </c>
      <c r="C44" s="1" t="s">
        <v>74</v>
      </c>
      <c r="D44" s="3"/>
      <c r="E44" s="3"/>
      <c r="F44" s="3"/>
      <c r="G44" s="12">
        <v>485</v>
      </c>
      <c r="H44" s="81" t="s">
        <v>28</v>
      </c>
      <c r="I44" s="206"/>
      <c r="J44" s="14">
        <f t="shared" si="2"/>
        <v>0</v>
      </c>
    </row>
    <row r="45" spans="1:10" ht="12.75">
      <c r="A45" s="83" t="s">
        <v>9</v>
      </c>
      <c r="B45" s="4">
        <v>11</v>
      </c>
      <c r="C45" s="1" t="s">
        <v>75</v>
      </c>
      <c r="D45" s="3"/>
      <c r="E45" s="3"/>
      <c r="F45" s="3"/>
      <c r="G45" s="12"/>
      <c r="H45" s="81" t="s">
        <v>28</v>
      </c>
      <c r="I45" s="208"/>
      <c r="J45" s="21" t="s">
        <v>199</v>
      </c>
    </row>
    <row r="46" spans="1:10" ht="13.9" customHeight="1">
      <c r="A46" s="83" t="s">
        <v>9</v>
      </c>
      <c r="B46" s="4">
        <v>12</v>
      </c>
      <c r="C46" s="1" t="s">
        <v>76</v>
      </c>
      <c r="D46" s="3"/>
      <c r="E46" s="3"/>
      <c r="F46" s="3"/>
      <c r="G46" s="36"/>
      <c r="H46" s="6" t="s">
        <v>10</v>
      </c>
      <c r="I46" s="206"/>
      <c r="J46" s="14">
        <f t="shared" si="2"/>
        <v>0</v>
      </c>
    </row>
    <row r="47" spans="1:10" ht="13.9" customHeight="1">
      <c r="A47" s="83" t="s">
        <v>9</v>
      </c>
      <c r="B47" s="4">
        <v>13</v>
      </c>
      <c r="C47" s="1" t="s">
        <v>184</v>
      </c>
      <c r="D47" s="3"/>
      <c r="E47" s="3"/>
      <c r="F47" s="3"/>
      <c r="G47" s="12"/>
      <c r="H47" s="4" t="s">
        <v>23</v>
      </c>
      <c r="I47" s="208"/>
      <c r="J47" s="21" t="s">
        <v>199</v>
      </c>
    </row>
    <row r="48" spans="1:10" ht="13.9" customHeight="1">
      <c r="A48" s="83" t="s">
        <v>9</v>
      </c>
      <c r="B48" s="4">
        <v>14</v>
      </c>
      <c r="C48" s="93" t="s">
        <v>186</v>
      </c>
      <c r="D48" s="94"/>
      <c r="E48" s="94"/>
      <c r="F48" s="94"/>
      <c r="G48" s="89">
        <v>1</v>
      </c>
      <c r="H48" s="90" t="s">
        <v>174</v>
      </c>
      <c r="I48" s="91">
        <v>35000</v>
      </c>
      <c r="J48" s="28">
        <f>I48*G48</f>
        <v>35000</v>
      </c>
    </row>
    <row r="49" spans="1:10" ht="13.9" customHeight="1">
      <c r="A49" s="83" t="s">
        <v>123</v>
      </c>
      <c r="C49" s="78" t="s">
        <v>208</v>
      </c>
      <c r="D49" s="74"/>
      <c r="E49" s="74"/>
      <c r="F49" s="74"/>
      <c r="G49" s="95"/>
      <c r="I49" s="96"/>
      <c r="J49" s="14"/>
    </row>
    <row r="50" spans="1:10" ht="13.9" customHeight="1">
      <c r="A50" s="83" t="s">
        <v>123</v>
      </c>
      <c r="B50" s="4">
        <v>1</v>
      </c>
      <c r="C50" s="2" t="s">
        <v>68</v>
      </c>
      <c r="D50" s="10"/>
      <c r="E50" s="10"/>
      <c r="F50" s="11"/>
      <c r="G50" s="12">
        <v>68</v>
      </c>
      <c r="H50" s="6" t="s">
        <v>23</v>
      </c>
      <c r="I50" s="206"/>
      <c r="J50" s="14">
        <f aca="true" t="shared" si="3" ref="J50:J58">G50*(I50)</f>
        <v>0</v>
      </c>
    </row>
    <row r="51" spans="1:10" ht="13.9" customHeight="1">
      <c r="A51" s="83" t="s">
        <v>123</v>
      </c>
      <c r="B51" s="4">
        <v>2</v>
      </c>
      <c r="C51" s="2" t="s">
        <v>69</v>
      </c>
      <c r="D51" s="10"/>
      <c r="E51" s="10"/>
      <c r="F51" s="11"/>
      <c r="G51" s="12">
        <v>3</v>
      </c>
      <c r="H51" s="6" t="s">
        <v>23</v>
      </c>
      <c r="I51" s="206"/>
      <c r="J51" s="21">
        <f>I51*G51</f>
        <v>0</v>
      </c>
    </row>
    <row r="52" spans="1:10" ht="13.9" customHeight="1">
      <c r="A52" s="83" t="s">
        <v>123</v>
      </c>
      <c r="B52" s="4">
        <v>3</v>
      </c>
      <c r="C52" s="2" t="s">
        <v>166</v>
      </c>
      <c r="D52" s="10"/>
      <c r="E52" s="10"/>
      <c r="F52" s="11"/>
      <c r="G52" s="12"/>
      <c r="H52" s="6" t="s">
        <v>23</v>
      </c>
      <c r="I52" s="208"/>
      <c r="J52" s="21" t="s">
        <v>199</v>
      </c>
    </row>
    <row r="53" spans="1:10" ht="13.9" customHeight="1">
      <c r="A53" s="83" t="s">
        <v>123</v>
      </c>
      <c r="B53" s="4">
        <v>4</v>
      </c>
      <c r="C53" s="2" t="s">
        <v>124</v>
      </c>
      <c r="D53" s="10"/>
      <c r="E53" s="10"/>
      <c r="F53" s="11"/>
      <c r="G53" s="12">
        <v>29</v>
      </c>
      <c r="H53" s="6" t="s">
        <v>23</v>
      </c>
      <c r="I53" s="206"/>
      <c r="J53" s="14">
        <f>G53*(I53)</f>
        <v>0</v>
      </c>
    </row>
    <row r="54" spans="1:10" ht="13.9" customHeight="1">
      <c r="A54" s="83" t="s">
        <v>123</v>
      </c>
      <c r="B54" s="4">
        <v>5</v>
      </c>
      <c r="C54" s="2" t="s">
        <v>125</v>
      </c>
      <c r="D54" s="10"/>
      <c r="E54" s="10"/>
      <c r="F54" s="11"/>
      <c r="G54" s="12"/>
      <c r="H54" s="6" t="s">
        <v>23</v>
      </c>
      <c r="I54" s="208"/>
      <c r="J54" s="21" t="s">
        <v>199</v>
      </c>
    </row>
    <row r="55" spans="1:10" ht="13.9" customHeight="1">
      <c r="A55" s="83" t="s">
        <v>123</v>
      </c>
      <c r="B55" s="4">
        <v>6</v>
      </c>
      <c r="C55" s="2" t="s">
        <v>137</v>
      </c>
      <c r="D55" s="10"/>
      <c r="E55" s="10"/>
      <c r="F55" s="11"/>
      <c r="G55" s="12">
        <v>8</v>
      </c>
      <c r="H55" s="6" t="s">
        <v>23</v>
      </c>
      <c r="I55" s="206"/>
      <c r="J55" s="21">
        <f>I55*G55</f>
        <v>0</v>
      </c>
    </row>
    <row r="56" spans="1:10" ht="13.9" customHeight="1">
      <c r="A56" s="83" t="s">
        <v>123</v>
      </c>
      <c r="B56" s="4">
        <v>7</v>
      </c>
      <c r="C56" s="1" t="s">
        <v>70</v>
      </c>
      <c r="D56" s="10"/>
      <c r="E56" s="10"/>
      <c r="F56" s="11"/>
      <c r="G56" s="12">
        <v>4</v>
      </c>
      <c r="H56" s="6" t="s">
        <v>23</v>
      </c>
      <c r="I56" s="206"/>
      <c r="J56" s="14">
        <f t="shared" si="3"/>
        <v>0</v>
      </c>
    </row>
    <row r="57" spans="1:10" ht="13.9" customHeight="1">
      <c r="A57" s="83" t="s">
        <v>123</v>
      </c>
      <c r="B57" s="4">
        <v>8</v>
      </c>
      <c r="C57" s="1" t="s">
        <v>169</v>
      </c>
      <c r="D57" s="10"/>
      <c r="E57" s="10"/>
      <c r="F57" s="11"/>
      <c r="G57" s="12"/>
      <c r="H57" s="6" t="s">
        <v>23</v>
      </c>
      <c r="I57" s="208"/>
      <c r="J57" s="21" t="s">
        <v>199</v>
      </c>
    </row>
    <row r="58" spans="1:10" ht="13.9" customHeight="1">
      <c r="A58" s="83" t="s">
        <v>123</v>
      </c>
      <c r="B58" s="4">
        <v>9</v>
      </c>
      <c r="C58" s="1" t="s">
        <v>90</v>
      </c>
      <c r="D58" s="10"/>
      <c r="E58" s="10"/>
      <c r="F58" s="11"/>
      <c r="G58" s="36"/>
      <c r="H58" s="6" t="s">
        <v>10</v>
      </c>
      <c r="I58" s="206"/>
      <c r="J58" s="14">
        <f t="shared" si="3"/>
        <v>0</v>
      </c>
    </row>
    <row r="59" spans="1:10" s="82" customFormat="1" ht="13.5" thickBot="1">
      <c r="A59" s="97"/>
      <c r="B59" s="48"/>
      <c r="C59" s="98" t="s">
        <v>11</v>
      </c>
      <c r="D59" s="99" t="s">
        <v>12</v>
      </c>
      <c r="E59" s="100"/>
      <c r="F59" s="101"/>
      <c r="G59" s="102"/>
      <c r="H59" s="103"/>
      <c r="I59" s="104"/>
      <c r="J59" s="15">
        <f>SUM(J9:J32,J35:J48,J50:J58)</f>
        <v>55000</v>
      </c>
    </row>
    <row r="60" spans="1:10" s="82" customFormat="1" ht="25.15" customHeight="1" thickTop="1">
      <c r="A60" s="105" t="s">
        <v>13</v>
      </c>
      <c r="B60" s="48"/>
      <c r="C60" s="73" t="s">
        <v>14</v>
      </c>
      <c r="D60" s="74"/>
      <c r="E60" s="74"/>
      <c r="F60" s="74"/>
      <c r="G60" s="95"/>
      <c r="H60" s="48"/>
      <c r="I60" s="96"/>
      <c r="J60" s="14"/>
    </row>
    <row r="61" spans="1:12" s="82" customFormat="1" ht="12.75">
      <c r="A61" s="5" t="s">
        <v>13</v>
      </c>
      <c r="B61" s="4">
        <v>1</v>
      </c>
      <c r="C61" s="2" t="s">
        <v>56</v>
      </c>
      <c r="D61" s="3"/>
      <c r="E61" s="3"/>
      <c r="F61" s="3"/>
      <c r="G61" s="12"/>
      <c r="H61" s="6" t="s">
        <v>15</v>
      </c>
      <c r="I61" s="208"/>
      <c r="J61" s="21" t="s">
        <v>199</v>
      </c>
      <c r="L61" s="46"/>
    </row>
    <row r="62" spans="1:12" s="82" customFormat="1" ht="12.75">
      <c r="A62" s="5" t="s">
        <v>13</v>
      </c>
      <c r="B62" s="4">
        <v>2</v>
      </c>
      <c r="C62" s="1" t="s">
        <v>55</v>
      </c>
      <c r="D62" s="3"/>
      <c r="E62" s="3"/>
      <c r="F62" s="3"/>
      <c r="G62" s="12"/>
      <c r="H62" s="6" t="s">
        <v>10</v>
      </c>
      <c r="I62" s="208"/>
      <c r="J62" s="21" t="s">
        <v>199</v>
      </c>
      <c r="L62" s="46"/>
    </row>
    <row r="63" spans="1:10" ht="13.5" customHeight="1">
      <c r="A63" s="5" t="s">
        <v>13</v>
      </c>
      <c r="B63" s="4">
        <v>3</v>
      </c>
      <c r="C63" s="1" t="s">
        <v>58</v>
      </c>
      <c r="D63" s="3"/>
      <c r="E63" s="3"/>
      <c r="F63" s="3"/>
      <c r="G63" s="12"/>
      <c r="H63" s="6" t="s">
        <v>15</v>
      </c>
      <c r="I63" s="208"/>
      <c r="J63" s="21" t="s">
        <v>199</v>
      </c>
    </row>
    <row r="64" spans="1:12" s="82" customFormat="1" ht="12.75">
      <c r="A64" s="5" t="s">
        <v>13</v>
      </c>
      <c r="B64" s="4">
        <v>4</v>
      </c>
      <c r="C64" s="1" t="s">
        <v>45</v>
      </c>
      <c r="D64" s="3"/>
      <c r="E64" s="7"/>
      <c r="F64" s="3"/>
      <c r="G64" s="12"/>
      <c r="H64" s="6" t="s">
        <v>8</v>
      </c>
      <c r="I64" s="208"/>
      <c r="J64" s="21" t="s">
        <v>199</v>
      </c>
      <c r="L64" s="46"/>
    </row>
    <row r="65" spans="1:12" s="82" customFormat="1" ht="12.75">
      <c r="A65" s="5" t="s">
        <v>13</v>
      </c>
      <c r="B65" s="4">
        <v>5</v>
      </c>
      <c r="C65" s="1" t="s">
        <v>54</v>
      </c>
      <c r="D65" s="3"/>
      <c r="E65" s="3"/>
      <c r="F65" s="3"/>
      <c r="G65" s="12"/>
      <c r="H65" s="6" t="s">
        <v>10</v>
      </c>
      <c r="I65" s="208"/>
      <c r="J65" s="21" t="s">
        <v>199</v>
      </c>
      <c r="L65" s="46"/>
    </row>
    <row r="66" spans="1:12" s="106" customFormat="1" ht="12.75">
      <c r="A66" s="8" t="s">
        <v>13</v>
      </c>
      <c r="B66" s="4">
        <v>6</v>
      </c>
      <c r="C66" s="1" t="s">
        <v>57</v>
      </c>
      <c r="D66" s="7"/>
      <c r="E66" s="7"/>
      <c r="F66" s="7"/>
      <c r="G66" s="12"/>
      <c r="H66" s="6" t="s">
        <v>15</v>
      </c>
      <c r="I66" s="208"/>
      <c r="J66" s="21" t="s">
        <v>199</v>
      </c>
      <c r="L66" s="46"/>
    </row>
    <row r="67" spans="1:12" s="106" customFormat="1" ht="12.75">
      <c r="A67" s="5" t="s">
        <v>13</v>
      </c>
      <c r="B67" s="4">
        <v>7</v>
      </c>
      <c r="C67" s="1" t="s">
        <v>140</v>
      </c>
      <c r="D67" s="3"/>
      <c r="E67" s="7"/>
      <c r="F67" s="3"/>
      <c r="G67" s="12"/>
      <c r="H67" s="6" t="s">
        <v>8</v>
      </c>
      <c r="I67" s="208"/>
      <c r="J67" s="21" t="s">
        <v>199</v>
      </c>
      <c r="L67" s="46"/>
    </row>
    <row r="68" spans="1:12" s="106" customFormat="1" ht="12.75">
      <c r="A68" s="5" t="s">
        <v>13</v>
      </c>
      <c r="B68" s="4">
        <v>8</v>
      </c>
      <c r="C68" s="1" t="s">
        <v>141</v>
      </c>
      <c r="D68" s="3"/>
      <c r="E68" s="7"/>
      <c r="F68" s="3"/>
      <c r="G68" s="12"/>
      <c r="H68" s="6" t="s">
        <v>8</v>
      </c>
      <c r="I68" s="208"/>
      <c r="J68" s="21" t="s">
        <v>199</v>
      </c>
      <c r="L68" s="46"/>
    </row>
    <row r="69" spans="1:12" s="106" customFormat="1" ht="12.75">
      <c r="A69" s="5" t="s">
        <v>13</v>
      </c>
      <c r="B69" s="4">
        <v>9</v>
      </c>
      <c r="C69" s="1" t="s">
        <v>54</v>
      </c>
      <c r="D69" s="3"/>
      <c r="E69" s="3"/>
      <c r="F69" s="3"/>
      <c r="G69" s="12"/>
      <c r="H69" s="6" t="s">
        <v>10</v>
      </c>
      <c r="I69" s="208"/>
      <c r="J69" s="21" t="s">
        <v>199</v>
      </c>
      <c r="L69" s="46"/>
    </row>
    <row r="70" spans="1:12" s="106" customFormat="1" ht="12.75">
      <c r="A70" s="8" t="s">
        <v>13</v>
      </c>
      <c r="B70" s="4">
        <v>10</v>
      </c>
      <c r="C70" s="1" t="s">
        <v>57</v>
      </c>
      <c r="D70" s="7"/>
      <c r="E70" s="7"/>
      <c r="F70" s="7"/>
      <c r="G70" s="12"/>
      <c r="H70" s="6" t="s">
        <v>15</v>
      </c>
      <c r="I70" s="208"/>
      <c r="J70" s="21" t="s">
        <v>199</v>
      </c>
      <c r="L70" s="46"/>
    </row>
    <row r="71" spans="1:12" s="106" customFormat="1" ht="12.75">
      <c r="A71" s="5" t="s">
        <v>13</v>
      </c>
      <c r="B71" s="4">
        <v>11</v>
      </c>
      <c r="C71" s="1" t="s">
        <v>144</v>
      </c>
      <c r="D71" s="7"/>
      <c r="E71" s="7"/>
      <c r="F71" s="7"/>
      <c r="G71" s="12"/>
      <c r="H71" s="6" t="s">
        <v>23</v>
      </c>
      <c r="I71" s="208"/>
      <c r="J71" s="21" t="s">
        <v>199</v>
      </c>
      <c r="L71" s="46"/>
    </row>
    <row r="72" spans="1:12" s="106" customFormat="1" ht="12.75">
      <c r="A72" s="5" t="s">
        <v>13</v>
      </c>
      <c r="B72" s="4">
        <v>12</v>
      </c>
      <c r="C72" s="1" t="s">
        <v>146</v>
      </c>
      <c r="D72" s="7"/>
      <c r="E72" s="7"/>
      <c r="F72" s="7"/>
      <c r="G72" s="12"/>
      <c r="H72" s="6" t="s">
        <v>10</v>
      </c>
      <c r="I72" s="208"/>
      <c r="J72" s="21" t="s">
        <v>199</v>
      </c>
      <c r="L72" s="46"/>
    </row>
    <row r="73" spans="1:12" s="106" customFormat="1" ht="12.75">
      <c r="A73" s="5" t="s">
        <v>13</v>
      </c>
      <c r="B73" s="4">
        <v>13</v>
      </c>
      <c r="C73" s="1" t="s">
        <v>145</v>
      </c>
      <c r="D73" s="7"/>
      <c r="E73" s="7"/>
      <c r="F73" s="7"/>
      <c r="G73" s="12"/>
      <c r="H73" s="6" t="s">
        <v>23</v>
      </c>
      <c r="I73" s="208"/>
      <c r="J73" s="21" t="s">
        <v>199</v>
      </c>
      <c r="L73" s="46"/>
    </row>
    <row r="74" spans="1:12" s="106" customFormat="1" ht="12.75">
      <c r="A74" s="5" t="s">
        <v>13</v>
      </c>
      <c r="B74" s="4">
        <v>14</v>
      </c>
      <c r="C74" s="1" t="s">
        <v>147</v>
      </c>
      <c r="D74" s="7"/>
      <c r="E74" s="7"/>
      <c r="F74" s="7"/>
      <c r="G74" s="12"/>
      <c r="H74" s="6" t="s">
        <v>10</v>
      </c>
      <c r="I74" s="208"/>
      <c r="J74" s="21" t="s">
        <v>199</v>
      </c>
      <c r="L74" s="46"/>
    </row>
    <row r="75" spans="1:12" s="106" customFormat="1" ht="12.75">
      <c r="A75" s="8" t="s">
        <v>13</v>
      </c>
      <c r="B75" s="4">
        <v>15</v>
      </c>
      <c r="C75" s="1" t="s">
        <v>134</v>
      </c>
      <c r="D75" s="7"/>
      <c r="E75" s="7"/>
      <c r="F75" s="7"/>
      <c r="G75" s="12"/>
      <c r="H75" s="6" t="s">
        <v>15</v>
      </c>
      <c r="I75" s="208"/>
      <c r="J75" s="21" t="s">
        <v>199</v>
      </c>
      <c r="L75" s="46"/>
    </row>
    <row r="76" spans="1:12" s="106" customFormat="1" ht="12.75">
      <c r="A76" s="5" t="s">
        <v>13</v>
      </c>
      <c r="B76" s="4">
        <v>16</v>
      </c>
      <c r="C76" s="1" t="s">
        <v>77</v>
      </c>
      <c r="D76" s="7"/>
      <c r="E76" s="7"/>
      <c r="F76" s="7"/>
      <c r="G76" s="12">
        <v>300</v>
      </c>
      <c r="H76" s="6" t="s">
        <v>28</v>
      </c>
      <c r="I76" s="206"/>
      <c r="J76" s="21">
        <f>I76*G76</f>
        <v>0</v>
      </c>
      <c r="L76" s="46"/>
    </row>
    <row r="77" spans="1:12" s="106" customFormat="1" ht="12.75">
      <c r="A77" s="83" t="s">
        <v>13</v>
      </c>
      <c r="B77" s="4">
        <v>17</v>
      </c>
      <c r="C77" s="16" t="s">
        <v>171</v>
      </c>
      <c r="D77" s="7"/>
      <c r="E77" s="7"/>
      <c r="F77" s="7"/>
      <c r="G77" s="12"/>
      <c r="H77" s="6" t="s">
        <v>23</v>
      </c>
      <c r="I77" s="208"/>
      <c r="J77" s="21" t="s">
        <v>199</v>
      </c>
      <c r="L77" s="46"/>
    </row>
    <row r="78" spans="1:12" s="106" customFormat="1" ht="12.75">
      <c r="A78" s="83" t="s">
        <v>13</v>
      </c>
      <c r="B78" s="4">
        <v>18</v>
      </c>
      <c r="C78" s="16" t="s">
        <v>172</v>
      </c>
      <c r="D78" s="7"/>
      <c r="E78" s="7"/>
      <c r="F78" s="7"/>
      <c r="G78" s="12"/>
      <c r="H78" s="6" t="s">
        <v>23</v>
      </c>
      <c r="I78" s="208"/>
      <c r="J78" s="21" t="s">
        <v>199</v>
      </c>
      <c r="L78" s="46"/>
    </row>
    <row r="79" spans="1:12" s="106" customFormat="1" ht="12.75">
      <c r="A79" s="83" t="s">
        <v>13</v>
      </c>
      <c r="B79" s="4">
        <v>19</v>
      </c>
      <c r="C79" s="1" t="s">
        <v>173</v>
      </c>
      <c r="D79" s="7"/>
      <c r="E79" s="7"/>
      <c r="F79" s="7"/>
      <c r="G79" s="12"/>
      <c r="H79" s="6" t="s">
        <v>10</v>
      </c>
      <c r="I79" s="208"/>
      <c r="J79" s="21" t="s">
        <v>199</v>
      </c>
      <c r="L79" s="46"/>
    </row>
    <row r="80" spans="1:10" ht="13.15" customHeight="1">
      <c r="A80" s="5" t="s">
        <v>13</v>
      </c>
      <c r="B80" s="4">
        <v>20</v>
      </c>
      <c r="C80" s="2" t="s">
        <v>42</v>
      </c>
      <c r="D80" s="2"/>
      <c r="E80" s="3"/>
      <c r="F80" s="3"/>
      <c r="G80" s="36"/>
      <c r="H80" s="6" t="s">
        <v>16</v>
      </c>
      <c r="I80" s="206"/>
      <c r="J80" s="21">
        <f>I80*G80</f>
        <v>0</v>
      </c>
    </row>
    <row r="81" spans="1:10" s="82" customFormat="1" ht="12.6" customHeight="1" thickBot="1">
      <c r="A81" s="97"/>
      <c r="B81" s="48"/>
      <c r="C81" s="98" t="s">
        <v>17</v>
      </c>
      <c r="D81" s="99" t="s">
        <v>12</v>
      </c>
      <c r="E81" s="100"/>
      <c r="F81" s="101"/>
      <c r="G81" s="102"/>
      <c r="H81" s="103"/>
      <c r="I81" s="104"/>
      <c r="J81" s="15">
        <f>SUM(J61:J80)</f>
        <v>0</v>
      </c>
    </row>
    <row r="82" spans="1:10" s="82" customFormat="1" ht="25.5" customHeight="1" thickTop="1">
      <c r="A82" s="13" t="s">
        <v>18</v>
      </c>
      <c r="B82" s="48"/>
      <c r="C82" s="107" t="s">
        <v>60</v>
      </c>
      <c r="D82" s="74"/>
      <c r="E82" s="74"/>
      <c r="F82" s="74"/>
      <c r="G82" s="12"/>
      <c r="H82" s="48"/>
      <c r="I82" s="108"/>
      <c r="J82" s="109"/>
    </row>
    <row r="83" spans="1:12" s="82" customFormat="1" ht="12.6" customHeight="1">
      <c r="A83" s="5" t="s">
        <v>18</v>
      </c>
      <c r="B83" s="4">
        <v>1</v>
      </c>
      <c r="C83" s="1" t="s">
        <v>61</v>
      </c>
      <c r="D83" s="3"/>
      <c r="E83" s="3"/>
      <c r="F83" s="110"/>
      <c r="G83" s="36"/>
      <c r="H83" s="6" t="s">
        <v>16</v>
      </c>
      <c r="I83" s="206"/>
      <c r="J83" s="21">
        <f>I83*G83</f>
        <v>0</v>
      </c>
      <c r="L83" s="46"/>
    </row>
    <row r="84" spans="1:12" s="82" customFormat="1" ht="12.6" customHeight="1">
      <c r="A84" s="5" t="s">
        <v>18</v>
      </c>
      <c r="B84" s="6">
        <v>2</v>
      </c>
      <c r="C84" s="16" t="s">
        <v>115</v>
      </c>
      <c r="D84" s="7"/>
      <c r="E84" s="7"/>
      <c r="F84" s="111"/>
      <c r="G84" s="12">
        <v>1210</v>
      </c>
      <c r="H84" s="6" t="s">
        <v>28</v>
      </c>
      <c r="I84" s="206"/>
      <c r="J84" s="21">
        <f>I84*G84</f>
        <v>0</v>
      </c>
      <c r="L84" s="46"/>
    </row>
    <row r="85" spans="1:12" s="82" customFormat="1" ht="12.6" customHeight="1">
      <c r="A85" s="8" t="s">
        <v>18</v>
      </c>
      <c r="B85" s="6">
        <v>3</v>
      </c>
      <c r="C85" s="16" t="s">
        <v>196</v>
      </c>
      <c r="D85" s="7"/>
      <c r="E85" s="7"/>
      <c r="F85" s="111"/>
      <c r="G85" s="12"/>
      <c r="H85" s="6" t="s">
        <v>28</v>
      </c>
      <c r="I85" s="208"/>
      <c r="J85" s="21" t="s">
        <v>199</v>
      </c>
      <c r="L85" s="46"/>
    </row>
    <row r="86" spans="1:12" s="82" customFormat="1" ht="12.6" customHeight="1">
      <c r="A86" s="8" t="s">
        <v>18</v>
      </c>
      <c r="B86" s="6">
        <v>4</v>
      </c>
      <c r="C86" s="16" t="s">
        <v>129</v>
      </c>
      <c r="D86" s="7"/>
      <c r="E86" s="7"/>
      <c r="F86" s="111"/>
      <c r="G86" s="12"/>
      <c r="H86" s="6" t="s">
        <v>62</v>
      </c>
      <c r="I86" s="208"/>
      <c r="J86" s="21" t="s">
        <v>199</v>
      </c>
      <c r="L86" s="46"/>
    </row>
    <row r="87" spans="1:12" s="82" customFormat="1" ht="12.6" customHeight="1">
      <c r="A87" s="8" t="s">
        <v>18</v>
      </c>
      <c r="B87" s="6">
        <v>5</v>
      </c>
      <c r="C87" s="16" t="s">
        <v>164</v>
      </c>
      <c r="D87" s="7"/>
      <c r="E87" s="7"/>
      <c r="F87" s="111"/>
      <c r="G87" s="12"/>
      <c r="H87" s="6" t="s">
        <v>62</v>
      </c>
      <c r="I87" s="208"/>
      <c r="J87" s="21" t="s">
        <v>199</v>
      </c>
      <c r="L87" s="46"/>
    </row>
    <row r="88" spans="1:12" s="82" customFormat="1" ht="12.6" customHeight="1">
      <c r="A88" s="8" t="s">
        <v>18</v>
      </c>
      <c r="B88" s="6">
        <v>6</v>
      </c>
      <c r="C88" s="16" t="s">
        <v>163</v>
      </c>
      <c r="D88" s="7"/>
      <c r="E88" s="7"/>
      <c r="F88" s="111"/>
      <c r="G88" s="12"/>
      <c r="H88" s="6" t="s">
        <v>62</v>
      </c>
      <c r="I88" s="208"/>
      <c r="J88" s="21" t="s">
        <v>199</v>
      </c>
      <c r="L88" s="46"/>
    </row>
    <row r="89" spans="1:12" s="82" customFormat="1" ht="12.6" customHeight="1">
      <c r="A89" s="8" t="s">
        <v>18</v>
      </c>
      <c r="B89" s="6">
        <v>7</v>
      </c>
      <c r="C89" s="16" t="s">
        <v>165</v>
      </c>
      <c r="D89" s="7"/>
      <c r="E89" s="7"/>
      <c r="F89" s="111"/>
      <c r="G89" s="12">
        <v>1210</v>
      </c>
      <c r="H89" s="6" t="s">
        <v>28</v>
      </c>
      <c r="I89" s="206"/>
      <c r="J89" s="21">
        <f>I89*G89</f>
        <v>0</v>
      </c>
      <c r="L89" s="46"/>
    </row>
    <row r="90" spans="1:12" s="82" customFormat="1" ht="12.6" customHeight="1">
      <c r="A90" s="8" t="s">
        <v>18</v>
      </c>
      <c r="B90" s="6">
        <v>8</v>
      </c>
      <c r="C90" s="16" t="s">
        <v>197</v>
      </c>
      <c r="D90" s="7"/>
      <c r="E90" s="7"/>
      <c r="F90" s="111"/>
      <c r="G90" s="12"/>
      <c r="H90" s="6" t="s">
        <v>62</v>
      </c>
      <c r="I90" s="208"/>
      <c r="J90" s="21" t="s">
        <v>199</v>
      </c>
      <c r="L90" s="46"/>
    </row>
    <row r="91" spans="1:12" s="82" customFormat="1" ht="12.6" customHeight="1">
      <c r="A91" s="8" t="s">
        <v>18</v>
      </c>
      <c r="B91" s="6">
        <v>9</v>
      </c>
      <c r="C91" s="16" t="s">
        <v>67</v>
      </c>
      <c r="D91" s="7"/>
      <c r="E91" s="7"/>
      <c r="F91" s="111"/>
      <c r="G91" s="12"/>
      <c r="H91" s="6" t="s">
        <v>62</v>
      </c>
      <c r="I91" s="208"/>
      <c r="J91" s="21" t="s">
        <v>199</v>
      </c>
      <c r="L91" s="46"/>
    </row>
    <row r="92" spans="1:12" s="82" customFormat="1" ht="12.6" customHeight="1">
      <c r="A92" s="8" t="s">
        <v>18</v>
      </c>
      <c r="B92" s="6">
        <v>10</v>
      </c>
      <c r="C92" s="16" t="s">
        <v>66</v>
      </c>
      <c r="D92" s="7"/>
      <c r="E92" s="7"/>
      <c r="F92" s="111"/>
      <c r="G92" s="12"/>
      <c r="H92" s="6" t="s">
        <v>28</v>
      </c>
      <c r="I92" s="208"/>
      <c r="J92" s="21" t="s">
        <v>199</v>
      </c>
      <c r="L92" s="46"/>
    </row>
    <row r="93" spans="1:12" s="82" customFormat="1" ht="12.6" customHeight="1">
      <c r="A93" s="8" t="s">
        <v>18</v>
      </c>
      <c r="B93" s="6">
        <v>11</v>
      </c>
      <c r="C93" s="16" t="s">
        <v>167</v>
      </c>
      <c r="D93" s="7"/>
      <c r="E93" s="7"/>
      <c r="F93" s="111"/>
      <c r="G93" s="12"/>
      <c r="H93" s="6" t="s">
        <v>62</v>
      </c>
      <c r="I93" s="208"/>
      <c r="J93" s="21" t="s">
        <v>199</v>
      </c>
      <c r="L93" s="46"/>
    </row>
    <row r="94" spans="1:12" s="82" customFormat="1" ht="12.6" customHeight="1">
      <c r="A94" s="8" t="s">
        <v>18</v>
      </c>
      <c r="B94" s="6">
        <v>12</v>
      </c>
      <c r="C94" s="16" t="s">
        <v>168</v>
      </c>
      <c r="D94" s="7"/>
      <c r="E94" s="7"/>
      <c r="F94" s="111"/>
      <c r="G94" s="12"/>
      <c r="H94" s="6" t="s">
        <v>62</v>
      </c>
      <c r="I94" s="208"/>
      <c r="J94" s="21" t="s">
        <v>199</v>
      </c>
      <c r="L94" s="46"/>
    </row>
    <row r="95" spans="1:12" s="82" customFormat="1" ht="12.6" customHeight="1">
      <c r="A95" s="5" t="s">
        <v>18</v>
      </c>
      <c r="B95" s="4">
        <v>13</v>
      </c>
      <c r="C95" s="16" t="s">
        <v>170</v>
      </c>
      <c r="D95" s="3"/>
      <c r="E95" s="3"/>
      <c r="F95" s="110"/>
      <c r="G95" s="12"/>
      <c r="H95" s="6" t="s">
        <v>28</v>
      </c>
      <c r="I95" s="208"/>
      <c r="J95" s="21" t="s">
        <v>199</v>
      </c>
      <c r="L95" s="46"/>
    </row>
    <row r="96" spans="1:12" s="82" customFormat="1" ht="12.6" customHeight="1">
      <c r="A96" s="5" t="s">
        <v>18</v>
      </c>
      <c r="B96" s="6">
        <v>14</v>
      </c>
      <c r="C96" s="1" t="s">
        <v>64</v>
      </c>
      <c r="D96" s="3"/>
      <c r="E96" s="3"/>
      <c r="F96" s="110"/>
      <c r="G96" s="12">
        <v>1210</v>
      </c>
      <c r="H96" s="6" t="s">
        <v>28</v>
      </c>
      <c r="I96" s="206"/>
      <c r="J96" s="21">
        <f>I96*G96</f>
        <v>0</v>
      </c>
      <c r="L96" s="46"/>
    </row>
    <row r="97" spans="1:12" s="82" customFormat="1" ht="12.6" customHeight="1">
      <c r="A97" s="5" t="s">
        <v>18</v>
      </c>
      <c r="B97" s="4">
        <v>15</v>
      </c>
      <c r="C97" s="1" t="s">
        <v>63</v>
      </c>
      <c r="D97" s="3"/>
      <c r="E97" s="3"/>
      <c r="F97" s="110"/>
      <c r="G97" s="36"/>
      <c r="H97" s="6" t="s">
        <v>10</v>
      </c>
      <c r="I97" s="206"/>
      <c r="J97" s="21">
        <f>I97*G97</f>
        <v>0</v>
      </c>
      <c r="L97" s="46"/>
    </row>
    <row r="98" spans="1:12" s="82" customFormat="1" ht="12.6" customHeight="1">
      <c r="A98" s="5" t="s">
        <v>18</v>
      </c>
      <c r="B98" s="6">
        <v>16</v>
      </c>
      <c r="C98" s="1" t="s">
        <v>142</v>
      </c>
      <c r="D98" s="3"/>
      <c r="E98" s="3"/>
      <c r="F98" s="110"/>
      <c r="G98" s="12"/>
      <c r="H98" s="6" t="s">
        <v>28</v>
      </c>
      <c r="I98" s="208"/>
      <c r="J98" s="21" t="s">
        <v>199</v>
      </c>
      <c r="L98" s="46"/>
    </row>
    <row r="99" spans="1:12" s="82" customFormat="1" ht="12.6" customHeight="1">
      <c r="A99" s="5" t="s">
        <v>18</v>
      </c>
      <c r="B99" s="4">
        <v>17</v>
      </c>
      <c r="C99" s="1" t="s">
        <v>143</v>
      </c>
      <c r="D99" s="3"/>
      <c r="E99" s="3"/>
      <c r="F99" s="110"/>
      <c r="G99" s="12"/>
      <c r="H99" s="6" t="s">
        <v>28</v>
      </c>
      <c r="I99" s="208"/>
      <c r="J99" s="21" t="s">
        <v>199</v>
      </c>
      <c r="L99" s="46"/>
    </row>
    <row r="100" spans="1:12" s="82" customFormat="1" ht="12.6" customHeight="1">
      <c r="A100" s="5" t="s">
        <v>18</v>
      </c>
      <c r="B100" s="6">
        <v>18</v>
      </c>
      <c r="C100" s="1" t="s">
        <v>116</v>
      </c>
      <c r="D100" s="3"/>
      <c r="E100" s="3"/>
      <c r="F100" s="110"/>
      <c r="G100" s="12"/>
      <c r="H100" s="6" t="s">
        <v>10</v>
      </c>
      <c r="I100" s="208"/>
      <c r="J100" s="21" t="s">
        <v>199</v>
      </c>
      <c r="L100" s="46"/>
    </row>
    <row r="101" spans="1:12" s="82" customFormat="1" ht="12.6" customHeight="1">
      <c r="A101" s="5" t="s">
        <v>18</v>
      </c>
      <c r="B101" s="4">
        <v>19</v>
      </c>
      <c r="C101" s="1" t="s">
        <v>65</v>
      </c>
      <c r="D101" s="3"/>
      <c r="E101" s="3"/>
      <c r="F101" s="3"/>
      <c r="G101" s="36"/>
      <c r="H101" s="6" t="s">
        <v>16</v>
      </c>
      <c r="I101" s="206"/>
      <c r="J101" s="21">
        <f>I101*G101</f>
        <v>0</v>
      </c>
      <c r="L101" s="46"/>
    </row>
    <row r="102" spans="1:10" s="82" customFormat="1" ht="12.6" customHeight="1" thickBot="1">
      <c r="A102" s="112"/>
      <c r="B102" s="113"/>
      <c r="C102" s="114" t="s">
        <v>26</v>
      </c>
      <c r="D102" s="115" t="s">
        <v>12</v>
      </c>
      <c r="E102" s="116"/>
      <c r="F102" s="117"/>
      <c r="G102" s="118"/>
      <c r="H102" s="119"/>
      <c r="I102" s="120"/>
      <c r="J102" s="17">
        <f>SUM(J83:J101)</f>
        <v>0</v>
      </c>
    </row>
    <row r="103" spans="1:10" s="82" customFormat="1" ht="26.25" customHeight="1">
      <c r="A103" s="33" t="s">
        <v>27</v>
      </c>
      <c r="B103" s="40"/>
      <c r="C103" s="55" t="s">
        <v>59</v>
      </c>
      <c r="D103" s="56"/>
      <c r="E103" s="56"/>
      <c r="F103" s="56"/>
      <c r="G103" s="121"/>
      <c r="H103" s="40"/>
      <c r="I103" s="122"/>
      <c r="J103" s="34"/>
    </row>
    <row r="104" spans="1:12" s="106" customFormat="1" ht="12.6" customHeight="1">
      <c r="A104" s="123" t="s">
        <v>27</v>
      </c>
      <c r="B104" s="6">
        <v>1</v>
      </c>
      <c r="C104" s="16" t="s">
        <v>91</v>
      </c>
      <c r="D104" s="7"/>
      <c r="E104" s="7"/>
      <c r="F104" s="7"/>
      <c r="G104" s="12">
        <v>71</v>
      </c>
      <c r="H104" s="6" t="s">
        <v>15</v>
      </c>
      <c r="I104" s="206"/>
      <c r="J104" s="14">
        <f aca="true" t="shared" si="4" ref="J104:J118">G104*(I104)</f>
        <v>0</v>
      </c>
      <c r="L104" s="46"/>
    </row>
    <row r="105" spans="1:12" s="106" customFormat="1" ht="12.6" customHeight="1">
      <c r="A105" s="123" t="s">
        <v>27</v>
      </c>
      <c r="B105" s="6">
        <v>2</v>
      </c>
      <c r="C105" s="16" t="s">
        <v>92</v>
      </c>
      <c r="D105" s="7"/>
      <c r="E105" s="7"/>
      <c r="F105" s="7"/>
      <c r="G105" s="12">
        <v>29</v>
      </c>
      <c r="H105" s="6" t="s">
        <v>15</v>
      </c>
      <c r="I105" s="206"/>
      <c r="J105" s="14">
        <f t="shared" si="4"/>
        <v>0</v>
      </c>
      <c r="L105" s="46"/>
    </row>
    <row r="106" spans="1:12" s="106" customFormat="1" ht="12.6" customHeight="1">
      <c r="A106" s="123" t="s">
        <v>27</v>
      </c>
      <c r="B106" s="6">
        <v>3</v>
      </c>
      <c r="C106" s="16" t="s">
        <v>93</v>
      </c>
      <c r="D106" s="7"/>
      <c r="E106" s="7"/>
      <c r="F106" s="7"/>
      <c r="G106" s="12"/>
      <c r="H106" s="6" t="s">
        <v>15</v>
      </c>
      <c r="I106" s="208"/>
      <c r="J106" s="21" t="s">
        <v>199</v>
      </c>
      <c r="L106" s="46"/>
    </row>
    <row r="107" spans="1:12" s="106" customFormat="1" ht="12.6" customHeight="1">
      <c r="A107" s="123" t="s">
        <v>27</v>
      </c>
      <c r="B107" s="6">
        <v>4</v>
      </c>
      <c r="C107" s="16" t="s">
        <v>98</v>
      </c>
      <c r="D107" s="7"/>
      <c r="E107" s="7"/>
      <c r="F107" s="7"/>
      <c r="G107" s="12"/>
      <c r="H107" s="6" t="s">
        <v>15</v>
      </c>
      <c r="I107" s="208"/>
      <c r="J107" s="21" t="s">
        <v>199</v>
      </c>
      <c r="L107" s="46"/>
    </row>
    <row r="108" spans="1:12" s="106" customFormat="1" ht="12.6" customHeight="1">
      <c r="A108" s="123" t="s">
        <v>27</v>
      </c>
      <c r="B108" s="6">
        <v>5</v>
      </c>
      <c r="C108" s="16" t="s">
        <v>148</v>
      </c>
      <c r="D108" s="7"/>
      <c r="E108" s="7"/>
      <c r="F108" s="7"/>
      <c r="G108" s="12"/>
      <c r="H108" s="6" t="s">
        <v>15</v>
      </c>
      <c r="I108" s="208"/>
      <c r="J108" s="21" t="s">
        <v>199</v>
      </c>
      <c r="L108" s="46"/>
    </row>
    <row r="109" spans="1:12" s="106" customFormat="1" ht="12.6" customHeight="1">
      <c r="A109" s="123" t="s">
        <v>27</v>
      </c>
      <c r="B109" s="6">
        <v>6</v>
      </c>
      <c r="C109" s="16" t="s">
        <v>126</v>
      </c>
      <c r="D109" s="7"/>
      <c r="E109" s="7"/>
      <c r="F109" s="7"/>
      <c r="G109" s="12">
        <v>26</v>
      </c>
      <c r="H109" s="6" t="s">
        <v>15</v>
      </c>
      <c r="I109" s="206"/>
      <c r="J109" s="21">
        <f>I109*G109</f>
        <v>0</v>
      </c>
      <c r="L109" s="46"/>
    </row>
    <row r="110" spans="1:12" s="106" customFormat="1" ht="12.6" customHeight="1">
      <c r="A110" s="123" t="s">
        <v>27</v>
      </c>
      <c r="B110" s="6">
        <v>7</v>
      </c>
      <c r="C110" s="16" t="s">
        <v>127</v>
      </c>
      <c r="D110" s="7"/>
      <c r="E110" s="7"/>
      <c r="F110" s="7"/>
      <c r="G110" s="12"/>
      <c r="H110" s="6" t="s">
        <v>15</v>
      </c>
      <c r="I110" s="208"/>
      <c r="J110" s="21" t="s">
        <v>199</v>
      </c>
      <c r="L110" s="46"/>
    </row>
    <row r="111" spans="1:12" s="106" customFormat="1" ht="12.6" customHeight="1">
      <c r="A111" s="123" t="s">
        <v>27</v>
      </c>
      <c r="B111" s="6">
        <v>8</v>
      </c>
      <c r="C111" s="16" t="s">
        <v>97</v>
      </c>
      <c r="D111" s="7"/>
      <c r="E111" s="7"/>
      <c r="F111" s="7"/>
      <c r="G111" s="12"/>
      <c r="H111" s="6" t="s">
        <v>15</v>
      </c>
      <c r="I111" s="208"/>
      <c r="J111" s="21" t="s">
        <v>199</v>
      </c>
      <c r="L111" s="46"/>
    </row>
    <row r="112" spans="1:12" s="106" customFormat="1" ht="12.6" customHeight="1">
      <c r="A112" s="123" t="s">
        <v>27</v>
      </c>
      <c r="B112" s="6">
        <v>9</v>
      </c>
      <c r="C112" s="16" t="s">
        <v>128</v>
      </c>
      <c r="D112" s="7"/>
      <c r="E112" s="7"/>
      <c r="F112" s="7"/>
      <c r="G112" s="12">
        <v>3</v>
      </c>
      <c r="H112" s="6" t="s">
        <v>15</v>
      </c>
      <c r="I112" s="206"/>
      <c r="J112" s="21">
        <f>I112*G112</f>
        <v>0</v>
      </c>
      <c r="L112" s="46"/>
    </row>
    <row r="113" spans="1:12" s="106" customFormat="1" ht="12.6" customHeight="1">
      <c r="A113" s="123" t="s">
        <v>27</v>
      </c>
      <c r="B113" s="6">
        <v>10</v>
      </c>
      <c r="C113" s="16" t="s">
        <v>94</v>
      </c>
      <c r="D113" s="7"/>
      <c r="E113" s="7"/>
      <c r="F113" s="7"/>
      <c r="G113" s="12">
        <v>8</v>
      </c>
      <c r="H113" s="6" t="s">
        <v>15</v>
      </c>
      <c r="I113" s="206"/>
      <c r="J113" s="21">
        <f>I113*G113</f>
        <v>0</v>
      </c>
      <c r="L113" s="46"/>
    </row>
    <row r="114" spans="1:12" s="106" customFormat="1" ht="12.6" customHeight="1">
      <c r="A114" s="123" t="s">
        <v>27</v>
      </c>
      <c r="B114" s="6">
        <v>11</v>
      </c>
      <c r="C114" s="16" t="s">
        <v>155</v>
      </c>
      <c r="D114" s="7"/>
      <c r="E114" s="7"/>
      <c r="F114" s="7"/>
      <c r="G114" s="12"/>
      <c r="H114" s="6" t="s">
        <v>15</v>
      </c>
      <c r="I114" s="208"/>
      <c r="J114" s="21" t="s">
        <v>199</v>
      </c>
      <c r="L114" s="46"/>
    </row>
    <row r="115" spans="1:12" s="106" customFormat="1" ht="12.6" customHeight="1">
      <c r="A115" s="123" t="s">
        <v>27</v>
      </c>
      <c r="B115" s="6">
        <v>12</v>
      </c>
      <c r="C115" s="16" t="s">
        <v>156</v>
      </c>
      <c r="D115" s="7"/>
      <c r="E115" s="7"/>
      <c r="F115" s="7"/>
      <c r="G115" s="12"/>
      <c r="H115" s="6" t="s">
        <v>15</v>
      </c>
      <c r="I115" s="208"/>
      <c r="J115" s="21" t="s">
        <v>199</v>
      </c>
      <c r="L115" s="46"/>
    </row>
    <row r="116" spans="1:12" s="106" customFormat="1" ht="12.6" customHeight="1">
      <c r="A116" s="123" t="s">
        <v>27</v>
      </c>
      <c r="B116" s="6">
        <v>13</v>
      </c>
      <c r="C116" s="16" t="s">
        <v>149</v>
      </c>
      <c r="D116" s="7"/>
      <c r="E116" s="7"/>
      <c r="F116" s="7"/>
      <c r="G116" s="12">
        <v>3</v>
      </c>
      <c r="H116" s="6" t="s">
        <v>15</v>
      </c>
      <c r="I116" s="206"/>
      <c r="J116" s="21">
        <f>I116*G116</f>
        <v>0</v>
      </c>
      <c r="L116" s="46"/>
    </row>
    <row r="117" spans="1:12" s="106" customFormat="1" ht="12.6" customHeight="1">
      <c r="A117" s="123" t="s">
        <v>27</v>
      </c>
      <c r="B117" s="6">
        <v>14</v>
      </c>
      <c r="C117" s="16" t="s">
        <v>150</v>
      </c>
      <c r="D117" s="7"/>
      <c r="E117" s="7"/>
      <c r="F117" s="7"/>
      <c r="G117" s="12"/>
      <c r="H117" s="6" t="s">
        <v>15</v>
      </c>
      <c r="I117" s="208"/>
      <c r="J117" s="21" t="s">
        <v>199</v>
      </c>
      <c r="L117" s="46"/>
    </row>
    <row r="118" spans="1:12" s="106" customFormat="1" ht="12.6" customHeight="1">
      <c r="A118" s="123" t="s">
        <v>27</v>
      </c>
      <c r="B118" s="6">
        <v>15</v>
      </c>
      <c r="C118" s="16" t="s">
        <v>95</v>
      </c>
      <c r="D118" s="7"/>
      <c r="E118" s="7"/>
      <c r="F118" s="7"/>
      <c r="G118" s="12">
        <v>4</v>
      </c>
      <c r="H118" s="6" t="s">
        <v>15</v>
      </c>
      <c r="I118" s="206"/>
      <c r="J118" s="14">
        <f t="shared" si="4"/>
        <v>0</v>
      </c>
      <c r="L118" s="46"/>
    </row>
    <row r="119" spans="1:12" s="106" customFormat="1" ht="12.6" customHeight="1">
      <c r="A119" s="123" t="s">
        <v>27</v>
      </c>
      <c r="B119" s="6">
        <v>16</v>
      </c>
      <c r="C119" s="16" t="s">
        <v>96</v>
      </c>
      <c r="D119" s="7"/>
      <c r="E119" s="7"/>
      <c r="F119" s="7"/>
      <c r="G119" s="12"/>
      <c r="H119" s="6" t="s">
        <v>15</v>
      </c>
      <c r="I119" s="208"/>
      <c r="J119" s="21" t="s">
        <v>199</v>
      </c>
      <c r="L119" s="46"/>
    </row>
    <row r="120" spans="1:12" s="106" customFormat="1" ht="12.6" customHeight="1">
      <c r="A120" s="123" t="s">
        <v>27</v>
      </c>
      <c r="B120" s="6">
        <v>17</v>
      </c>
      <c r="C120" s="16" t="s">
        <v>99</v>
      </c>
      <c r="D120" s="7"/>
      <c r="E120" s="7"/>
      <c r="F120" s="7"/>
      <c r="G120" s="12"/>
      <c r="H120" s="6" t="s">
        <v>15</v>
      </c>
      <c r="I120" s="208"/>
      <c r="J120" s="21" t="s">
        <v>199</v>
      </c>
      <c r="L120" s="46"/>
    </row>
    <row r="121" spans="1:12" s="106" customFormat="1" ht="12.6" customHeight="1">
      <c r="A121" s="123" t="s">
        <v>27</v>
      </c>
      <c r="B121" s="6">
        <v>18</v>
      </c>
      <c r="C121" s="16" t="s">
        <v>151</v>
      </c>
      <c r="D121" s="7"/>
      <c r="E121" s="7"/>
      <c r="F121" s="7"/>
      <c r="G121" s="12"/>
      <c r="H121" s="6" t="s">
        <v>15</v>
      </c>
      <c r="I121" s="208"/>
      <c r="J121" s="21" t="s">
        <v>199</v>
      </c>
      <c r="L121" s="46"/>
    </row>
    <row r="122" spans="1:12" s="106" customFormat="1" ht="12.6" customHeight="1">
      <c r="A122" s="123" t="s">
        <v>27</v>
      </c>
      <c r="B122" s="6">
        <v>19</v>
      </c>
      <c r="C122" s="16" t="s">
        <v>100</v>
      </c>
      <c r="D122" s="7"/>
      <c r="E122" s="7"/>
      <c r="F122" s="7"/>
      <c r="G122" s="12"/>
      <c r="H122" s="6" t="s">
        <v>15</v>
      </c>
      <c r="I122" s="208"/>
      <c r="J122" s="21" t="s">
        <v>199</v>
      </c>
      <c r="L122" s="46"/>
    </row>
    <row r="123" spans="1:12" s="106" customFormat="1" ht="12.6" customHeight="1">
      <c r="A123" s="123" t="s">
        <v>27</v>
      </c>
      <c r="B123" s="6">
        <v>20</v>
      </c>
      <c r="C123" s="16" t="s">
        <v>133</v>
      </c>
      <c r="D123" s="7"/>
      <c r="E123" s="7"/>
      <c r="F123" s="7"/>
      <c r="G123" s="12"/>
      <c r="H123" s="6" t="s">
        <v>15</v>
      </c>
      <c r="I123" s="208"/>
      <c r="J123" s="21" t="s">
        <v>199</v>
      </c>
      <c r="L123" s="46"/>
    </row>
    <row r="124" spans="1:12" s="106" customFormat="1" ht="12.6" customHeight="1">
      <c r="A124" s="123" t="s">
        <v>27</v>
      </c>
      <c r="B124" s="6">
        <v>21</v>
      </c>
      <c r="C124" s="16" t="s">
        <v>153</v>
      </c>
      <c r="D124" s="7"/>
      <c r="E124" s="7"/>
      <c r="F124" s="7"/>
      <c r="G124" s="36"/>
      <c r="H124" s="6" t="s">
        <v>16</v>
      </c>
      <c r="I124" s="206"/>
      <c r="J124" s="14">
        <f>G124*(I124)</f>
        <v>0</v>
      </c>
      <c r="L124" s="46"/>
    </row>
    <row r="125" spans="1:10" s="82" customFormat="1" ht="12.6" customHeight="1" thickBot="1">
      <c r="A125" s="47"/>
      <c r="B125" s="48"/>
      <c r="C125" s="98" t="s">
        <v>47</v>
      </c>
      <c r="D125" s="99" t="s">
        <v>12</v>
      </c>
      <c r="E125" s="100"/>
      <c r="F125" s="101"/>
      <c r="G125" s="102"/>
      <c r="H125" s="103"/>
      <c r="I125" s="104"/>
      <c r="J125" s="15">
        <f>SUM(J104:J124)</f>
        <v>0</v>
      </c>
    </row>
    <row r="126" spans="1:10" s="82" customFormat="1" ht="25.15" customHeight="1" thickTop="1">
      <c r="A126" s="13" t="s">
        <v>29</v>
      </c>
      <c r="B126" s="48"/>
      <c r="C126" s="107" t="s">
        <v>19</v>
      </c>
      <c r="D126" s="74"/>
      <c r="E126" s="74"/>
      <c r="F126" s="74"/>
      <c r="G126" s="95"/>
      <c r="H126" s="48"/>
      <c r="I126" s="96"/>
      <c r="J126" s="14"/>
    </row>
    <row r="127" spans="1:12" s="82" customFormat="1" ht="12.75">
      <c r="A127" s="5" t="s">
        <v>29</v>
      </c>
      <c r="B127" s="4">
        <v>1</v>
      </c>
      <c r="C127" s="1" t="s">
        <v>20</v>
      </c>
      <c r="D127" s="3"/>
      <c r="E127" s="3"/>
      <c r="F127" s="3"/>
      <c r="G127" s="12">
        <v>34</v>
      </c>
      <c r="H127" s="4" t="s">
        <v>23</v>
      </c>
      <c r="I127" s="206"/>
      <c r="J127" s="14">
        <f aca="true" t="shared" si="5" ref="J127:J134">G127*(I127)</f>
        <v>0</v>
      </c>
      <c r="L127" s="46"/>
    </row>
    <row r="128" spans="1:12" s="82" customFormat="1" ht="12.75">
      <c r="A128" s="5" t="s">
        <v>29</v>
      </c>
      <c r="B128" s="4">
        <v>2</v>
      </c>
      <c r="C128" s="2" t="s">
        <v>21</v>
      </c>
      <c r="D128" s="3"/>
      <c r="E128" s="3"/>
      <c r="F128" s="3"/>
      <c r="G128" s="12">
        <v>34</v>
      </c>
      <c r="H128" s="4" t="s">
        <v>23</v>
      </c>
      <c r="I128" s="206"/>
      <c r="J128" s="14">
        <f t="shared" si="5"/>
        <v>0</v>
      </c>
      <c r="L128" s="46"/>
    </row>
    <row r="129" spans="1:12" s="82" customFormat="1" ht="12.75">
      <c r="A129" s="5" t="s">
        <v>29</v>
      </c>
      <c r="B129" s="4">
        <v>3</v>
      </c>
      <c r="C129" s="2" t="s">
        <v>22</v>
      </c>
      <c r="D129" s="3"/>
      <c r="E129" s="3"/>
      <c r="F129" s="3"/>
      <c r="G129" s="12">
        <v>10</v>
      </c>
      <c r="H129" s="6" t="s">
        <v>23</v>
      </c>
      <c r="I129" s="206"/>
      <c r="J129" s="14">
        <f t="shared" si="5"/>
        <v>0</v>
      </c>
      <c r="L129" s="46"/>
    </row>
    <row r="130" spans="1:12" s="82" customFormat="1" ht="12.75">
      <c r="A130" s="5" t="s">
        <v>29</v>
      </c>
      <c r="B130" s="4">
        <v>4</v>
      </c>
      <c r="C130" s="35" t="s">
        <v>190</v>
      </c>
      <c r="D130" s="7"/>
      <c r="E130" s="7"/>
      <c r="F130" s="7"/>
      <c r="G130" s="12"/>
      <c r="H130" s="6" t="s">
        <v>23</v>
      </c>
      <c r="I130" s="208"/>
      <c r="J130" s="21" t="s">
        <v>199</v>
      </c>
      <c r="L130" s="46"/>
    </row>
    <row r="131" spans="1:12" s="82" customFormat="1" ht="12.75">
      <c r="A131" s="5" t="s">
        <v>29</v>
      </c>
      <c r="B131" s="4">
        <v>5</v>
      </c>
      <c r="C131" s="35" t="s">
        <v>191</v>
      </c>
      <c r="D131" s="7"/>
      <c r="E131" s="7"/>
      <c r="F131" s="7"/>
      <c r="G131" s="12"/>
      <c r="H131" s="6" t="s">
        <v>23</v>
      </c>
      <c r="I131" s="208"/>
      <c r="J131" s="21" t="s">
        <v>199</v>
      </c>
      <c r="L131" s="46"/>
    </row>
    <row r="132" spans="1:10" ht="12.75">
      <c r="A132" s="5" t="s">
        <v>29</v>
      </c>
      <c r="B132" s="4">
        <v>6</v>
      </c>
      <c r="C132" s="16" t="s">
        <v>71</v>
      </c>
      <c r="D132" s="7"/>
      <c r="E132" s="7"/>
      <c r="F132" s="7"/>
      <c r="G132" s="36"/>
      <c r="H132" s="6" t="s">
        <v>10</v>
      </c>
      <c r="I132" s="206"/>
      <c r="J132" s="14">
        <f t="shared" si="5"/>
        <v>0</v>
      </c>
    </row>
    <row r="133" spans="1:10" ht="12.75">
      <c r="A133" s="5" t="s">
        <v>29</v>
      </c>
      <c r="B133" s="4">
        <v>7</v>
      </c>
      <c r="C133" s="16" t="s">
        <v>25</v>
      </c>
      <c r="D133" s="7"/>
      <c r="E133" s="7"/>
      <c r="F133" s="7"/>
      <c r="G133" s="12">
        <v>34</v>
      </c>
      <c r="H133" s="6" t="s">
        <v>23</v>
      </c>
      <c r="I133" s="206"/>
      <c r="J133" s="14">
        <f t="shared" si="5"/>
        <v>0</v>
      </c>
    </row>
    <row r="134" spans="1:10" ht="12.75">
      <c r="A134" s="5" t="s">
        <v>29</v>
      </c>
      <c r="B134" s="4">
        <v>8</v>
      </c>
      <c r="C134" s="16" t="s">
        <v>183</v>
      </c>
      <c r="D134" s="7"/>
      <c r="E134" s="7"/>
      <c r="F134" s="7"/>
      <c r="G134" s="12">
        <v>34</v>
      </c>
      <c r="H134" s="6" t="s">
        <v>23</v>
      </c>
      <c r="I134" s="206"/>
      <c r="J134" s="14">
        <f t="shared" si="5"/>
        <v>0</v>
      </c>
    </row>
    <row r="135" spans="1:10" s="82" customFormat="1" ht="13.5" thickBot="1">
      <c r="A135" s="97"/>
      <c r="B135" s="48"/>
      <c r="C135" s="98" t="s">
        <v>30</v>
      </c>
      <c r="D135" s="99" t="s">
        <v>12</v>
      </c>
      <c r="E135" s="100"/>
      <c r="F135" s="101"/>
      <c r="G135" s="102"/>
      <c r="H135" s="103"/>
      <c r="I135" s="104"/>
      <c r="J135" s="15">
        <f>SUM(J127:J134)</f>
        <v>0</v>
      </c>
    </row>
    <row r="136" spans="1:10" s="82" customFormat="1" ht="23.45" customHeight="1" thickTop="1">
      <c r="A136" s="13" t="s">
        <v>31</v>
      </c>
      <c r="B136" s="48"/>
      <c r="C136" s="107" t="s">
        <v>81</v>
      </c>
      <c r="D136" s="74"/>
      <c r="E136" s="74"/>
      <c r="F136" s="74"/>
      <c r="G136" s="95"/>
      <c r="H136" s="48"/>
      <c r="I136" s="96"/>
      <c r="J136" s="14"/>
    </row>
    <row r="137" spans="1:12" s="82" customFormat="1" ht="12.75" customHeight="1">
      <c r="A137" s="5" t="s">
        <v>31</v>
      </c>
      <c r="B137" s="124">
        <v>1</v>
      </c>
      <c r="C137" s="219" t="s">
        <v>132</v>
      </c>
      <c r="D137" s="220"/>
      <c r="E137" s="220"/>
      <c r="F137" s="220"/>
      <c r="G137" s="125"/>
      <c r="H137" s="124" t="s">
        <v>16</v>
      </c>
      <c r="I137" s="206"/>
      <c r="J137" s="14">
        <f aca="true" t="shared" si="6" ref="J137:J152">G137*(I137)</f>
        <v>0</v>
      </c>
      <c r="L137" s="46"/>
    </row>
    <row r="138" spans="1:12" s="82" customFormat="1" ht="12.75" customHeight="1">
      <c r="A138" s="5" t="s">
        <v>31</v>
      </c>
      <c r="B138" s="124">
        <v>2</v>
      </c>
      <c r="C138" s="224" t="s">
        <v>83</v>
      </c>
      <c r="D138" s="225"/>
      <c r="E138" s="225"/>
      <c r="F138" s="225"/>
      <c r="G138" s="125"/>
      <c r="H138" s="124" t="s">
        <v>16</v>
      </c>
      <c r="I138" s="206"/>
      <c r="J138" s="14">
        <f t="shared" si="6"/>
        <v>0</v>
      </c>
      <c r="L138" s="46"/>
    </row>
    <row r="139" spans="1:12" s="82" customFormat="1" ht="12.75" customHeight="1">
      <c r="A139" s="5" t="s">
        <v>31</v>
      </c>
      <c r="B139" s="124">
        <v>3</v>
      </c>
      <c r="C139" s="126" t="s">
        <v>87</v>
      </c>
      <c r="D139" s="127"/>
      <c r="E139" s="127"/>
      <c r="F139" s="127"/>
      <c r="G139" s="125"/>
      <c r="H139" s="124" t="s">
        <v>16</v>
      </c>
      <c r="I139" s="206"/>
      <c r="J139" s="14">
        <f t="shared" si="6"/>
        <v>0</v>
      </c>
      <c r="L139" s="46"/>
    </row>
    <row r="140" spans="1:12" s="82" customFormat="1" ht="12.75" customHeight="1">
      <c r="A140" s="5" t="s">
        <v>31</v>
      </c>
      <c r="B140" s="124">
        <v>4</v>
      </c>
      <c r="C140" s="219" t="s">
        <v>192</v>
      </c>
      <c r="D140" s="220"/>
      <c r="E140" s="220"/>
      <c r="F140" s="220"/>
      <c r="G140" s="128">
        <v>4</v>
      </c>
      <c r="H140" s="124" t="s">
        <v>15</v>
      </c>
      <c r="I140" s="206"/>
      <c r="J140" s="14">
        <f t="shared" si="6"/>
        <v>0</v>
      </c>
      <c r="L140" s="46"/>
    </row>
    <row r="141" spans="1:12" s="82" customFormat="1" ht="12.75" customHeight="1">
      <c r="A141" s="5" t="s">
        <v>31</v>
      </c>
      <c r="B141" s="124">
        <v>5</v>
      </c>
      <c r="C141" s="126" t="s">
        <v>152</v>
      </c>
      <c r="D141" s="127"/>
      <c r="E141" s="127"/>
      <c r="F141" s="127"/>
      <c r="G141" s="128"/>
      <c r="H141" s="204" t="s">
        <v>15</v>
      </c>
      <c r="I141" s="208"/>
      <c r="J141" s="21" t="s">
        <v>199</v>
      </c>
      <c r="L141" s="46"/>
    </row>
    <row r="142" spans="1:12" s="82" customFormat="1" ht="12.75" customHeight="1">
      <c r="A142" s="5" t="s">
        <v>31</v>
      </c>
      <c r="B142" s="124">
        <v>6</v>
      </c>
      <c r="C142" s="126" t="s">
        <v>193</v>
      </c>
      <c r="D142" s="127"/>
      <c r="E142" s="127"/>
      <c r="F142" s="127"/>
      <c r="G142" s="128"/>
      <c r="H142" s="204" t="s">
        <v>15</v>
      </c>
      <c r="I142" s="208"/>
      <c r="J142" s="21" t="s">
        <v>199</v>
      </c>
      <c r="L142" s="46"/>
    </row>
    <row r="143" spans="1:12" s="82" customFormat="1" ht="12.75" customHeight="1">
      <c r="A143" s="5" t="s">
        <v>31</v>
      </c>
      <c r="B143" s="124">
        <v>7</v>
      </c>
      <c r="C143" s="126" t="s">
        <v>194</v>
      </c>
      <c r="D143" s="127"/>
      <c r="E143" s="127"/>
      <c r="F143" s="127"/>
      <c r="G143" s="128"/>
      <c r="H143" s="204" t="s">
        <v>8</v>
      </c>
      <c r="I143" s="208"/>
      <c r="J143" s="21" t="s">
        <v>199</v>
      </c>
      <c r="L143" s="46"/>
    </row>
    <row r="144" spans="1:12" s="82" customFormat="1" ht="12.75" customHeight="1">
      <c r="A144" s="5" t="s">
        <v>31</v>
      </c>
      <c r="B144" s="124">
        <v>8</v>
      </c>
      <c r="C144" s="126" t="s">
        <v>189</v>
      </c>
      <c r="D144" s="127"/>
      <c r="E144" s="127"/>
      <c r="F144" s="127"/>
      <c r="G144" s="128"/>
      <c r="H144" s="204" t="s">
        <v>23</v>
      </c>
      <c r="I144" s="208"/>
      <c r="J144" s="21" t="s">
        <v>199</v>
      </c>
      <c r="L144" s="46"/>
    </row>
    <row r="145" spans="1:12" s="82" customFormat="1" ht="12.75">
      <c r="A145" s="5" t="s">
        <v>31</v>
      </c>
      <c r="B145" s="124">
        <v>9</v>
      </c>
      <c r="C145" s="224" t="s">
        <v>82</v>
      </c>
      <c r="D145" s="225"/>
      <c r="E145" s="225"/>
      <c r="F145" s="225"/>
      <c r="G145" s="128">
        <v>10</v>
      </c>
      <c r="H145" s="204" t="s">
        <v>23</v>
      </c>
      <c r="I145" s="206"/>
      <c r="J145" s="14">
        <f t="shared" si="6"/>
        <v>0</v>
      </c>
      <c r="L145" s="46"/>
    </row>
    <row r="146" spans="1:12" s="82" customFormat="1" ht="12.75">
      <c r="A146" s="5" t="s">
        <v>31</v>
      </c>
      <c r="B146" s="124">
        <v>10</v>
      </c>
      <c r="C146" s="224" t="s">
        <v>130</v>
      </c>
      <c r="D146" s="225"/>
      <c r="E146" s="225"/>
      <c r="F146" s="225"/>
      <c r="G146" s="128">
        <v>4</v>
      </c>
      <c r="H146" s="204" t="s">
        <v>23</v>
      </c>
      <c r="I146" s="206"/>
      <c r="J146" s="14">
        <f t="shared" si="6"/>
        <v>0</v>
      </c>
      <c r="L146" s="46"/>
    </row>
    <row r="147" spans="1:12" s="82" customFormat="1" ht="13.5">
      <c r="A147" s="5" t="s">
        <v>31</v>
      </c>
      <c r="B147" s="124">
        <v>11</v>
      </c>
      <c r="C147" s="224" t="s">
        <v>209</v>
      </c>
      <c r="D147" s="225"/>
      <c r="E147" s="225"/>
      <c r="F147" s="225"/>
      <c r="G147" s="128">
        <v>4</v>
      </c>
      <c r="H147" s="124" t="s">
        <v>23</v>
      </c>
      <c r="I147" s="206"/>
      <c r="J147" s="14">
        <f t="shared" si="6"/>
        <v>0</v>
      </c>
      <c r="L147" s="46"/>
    </row>
    <row r="148" spans="1:12" s="82" customFormat="1" ht="12.75" customHeight="1">
      <c r="A148" s="5" t="s">
        <v>31</v>
      </c>
      <c r="B148" s="124">
        <v>12</v>
      </c>
      <c r="C148" s="224" t="s">
        <v>195</v>
      </c>
      <c r="D148" s="225"/>
      <c r="E148" s="225"/>
      <c r="F148" s="225"/>
      <c r="G148" s="128">
        <v>4</v>
      </c>
      <c r="H148" s="124" t="s">
        <v>23</v>
      </c>
      <c r="I148" s="206"/>
      <c r="J148" s="14">
        <f t="shared" si="6"/>
        <v>0</v>
      </c>
      <c r="L148" s="46"/>
    </row>
    <row r="149" spans="1:12" s="82" customFormat="1" ht="12.75">
      <c r="A149" s="5" t="s">
        <v>31</v>
      </c>
      <c r="B149" s="124">
        <v>13</v>
      </c>
      <c r="C149" s="224" t="s">
        <v>85</v>
      </c>
      <c r="D149" s="225"/>
      <c r="E149" s="225"/>
      <c r="F149" s="225"/>
      <c r="G149" s="128"/>
      <c r="H149" s="6" t="s">
        <v>86</v>
      </c>
      <c r="I149" s="208"/>
      <c r="J149" s="21" t="s">
        <v>199</v>
      </c>
      <c r="L149" s="46"/>
    </row>
    <row r="150" spans="1:12" s="82" customFormat="1" ht="12.75">
      <c r="A150" s="5" t="s">
        <v>31</v>
      </c>
      <c r="B150" s="124">
        <v>14</v>
      </c>
      <c r="C150" s="224" t="s">
        <v>84</v>
      </c>
      <c r="D150" s="225"/>
      <c r="E150" s="225"/>
      <c r="F150" s="225"/>
      <c r="G150" s="125"/>
      <c r="H150" s="6" t="s">
        <v>10</v>
      </c>
      <c r="I150" s="206"/>
      <c r="J150" s="14">
        <f t="shared" si="6"/>
        <v>0</v>
      </c>
      <c r="L150" s="46"/>
    </row>
    <row r="151" spans="1:12" s="106" customFormat="1" ht="12.75">
      <c r="A151" s="5" t="s">
        <v>31</v>
      </c>
      <c r="B151" s="124">
        <v>15</v>
      </c>
      <c r="C151" s="224" t="s">
        <v>131</v>
      </c>
      <c r="D151" s="225"/>
      <c r="E151" s="225"/>
      <c r="F151" s="225"/>
      <c r="G151" s="128"/>
      <c r="H151" s="6" t="s">
        <v>80</v>
      </c>
      <c r="I151" s="208"/>
      <c r="J151" s="21" t="s">
        <v>199</v>
      </c>
      <c r="L151" s="46"/>
    </row>
    <row r="152" spans="1:10" ht="12.75">
      <c r="A152" s="5" t="s">
        <v>31</v>
      </c>
      <c r="B152" s="124">
        <v>16</v>
      </c>
      <c r="C152" s="224" t="s">
        <v>65</v>
      </c>
      <c r="D152" s="225"/>
      <c r="E152" s="225"/>
      <c r="F152" s="225"/>
      <c r="G152" s="129"/>
      <c r="H152" s="205" t="s">
        <v>16</v>
      </c>
      <c r="I152" s="207"/>
      <c r="J152" s="27">
        <f t="shared" si="6"/>
        <v>0</v>
      </c>
    </row>
    <row r="153" spans="1:10" s="82" customFormat="1" ht="13.5" thickBot="1">
      <c r="A153" s="47"/>
      <c r="B153" s="48"/>
      <c r="C153" s="98" t="s">
        <v>34</v>
      </c>
      <c r="D153" s="99" t="s">
        <v>12</v>
      </c>
      <c r="E153" s="100"/>
      <c r="F153" s="101"/>
      <c r="G153" s="130"/>
      <c r="H153" s="131"/>
      <c r="I153" s="132"/>
      <c r="J153" s="15">
        <f>SUM(J137:J152)</f>
        <v>0</v>
      </c>
    </row>
    <row r="154" spans="1:10" s="82" customFormat="1" ht="23.25" customHeight="1" thickTop="1">
      <c r="A154" s="13" t="s">
        <v>35</v>
      </c>
      <c r="B154" s="48"/>
      <c r="C154" s="107" t="s">
        <v>72</v>
      </c>
      <c r="D154" s="74"/>
      <c r="E154" s="74"/>
      <c r="F154" s="74"/>
      <c r="G154" s="95"/>
      <c r="H154" s="48"/>
      <c r="I154" s="96"/>
      <c r="J154" s="14"/>
    </row>
    <row r="155" spans="1:12" s="82" customFormat="1" ht="12.75" customHeight="1">
      <c r="A155" s="5" t="s">
        <v>35</v>
      </c>
      <c r="B155" s="4">
        <v>1</v>
      </c>
      <c r="C155" s="1" t="s">
        <v>78</v>
      </c>
      <c r="D155" s="3"/>
      <c r="E155" s="3"/>
      <c r="F155" s="3"/>
      <c r="G155" s="37">
        <v>1.45</v>
      </c>
      <c r="H155" s="4" t="s">
        <v>10</v>
      </c>
      <c r="I155" s="23"/>
      <c r="J155" s="14">
        <f>G155*(I155)</f>
        <v>0</v>
      </c>
      <c r="L155" s="46"/>
    </row>
    <row r="156" spans="1:12" s="82" customFormat="1" ht="12.75" customHeight="1">
      <c r="A156" s="5" t="s">
        <v>35</v>
      </c>
      <c r="B156" s="4">
        <v>2</v>
      </c>
      <c r="C156" s="1" t="s">
        <v>79</v>
      </c>
      <c r="D156" s="3"/>
      <c r="E156" s="3"/>
      <c r="F156" s="3"/>
      <c r="G156" s="37">
        <v>1.45</v>
      </c>
      <c r="H156" s="4" t="s">
        <v>10</v>
      </c>
      <c r="I156" s="23"/>
      <c r="J156" s="14">
        <f>G156*(I156)</f>
        <v>0</v>
      </c>
      <c r="L156" s="46"/>
    </row>
    <row r="157" spans="1:12" s="82" customFormat="1" ht="12.75" customHeight="1">
      <c r="A157" s="5" t="s">
        <v>35</v>
      </c>
      <c r="B157" s="4">
        <v>3</v>
      </c>
      <c r="C157" s="1" t="s">
        <v>24</v>
      </c>
      <c r="D157" s="3"/>
      <c r="E157" s="3"/>
      <c r="F157" s="3"/>
      <c r="G157" s="36"/>
      <c r="H157" s="6" t="s">
        <v>10</v>
      </c>
      <c r="I157" s="92"/>
      <c r="J157" s="14">
        <f>G157*(I157)</f>
        <v>0</v>
      </c>
      <c r="L157" s="46"/>
    </row>
    <row r="158" spans="1:10" s="82" customFormat="1" ht="13.5" thickBot="1">
      <c r="A158" s="97"/>
      <c r="B158" s="48"/>
      <c r="C158" s="98" t="s">
        <v>36</v>
      </c>
      <c r="D158" s="99" t="s">
        <v>12</v>
      </c>
      <c r="E158" s="100"/>
      <c r="F158" s="101"/>
      <c r="G158" s="102"/>
      <c r="H158" s="103"/>
      <c r="I158" s="104"/>
      <c r="J158" s="15">
        <f>SUM(J155:J157)</f>
        <v>0</v>
      </c>
    </row>
    <row r="159" spans="1:10" s="82" customFormat="1" ht="23.25" customHeight="1" thickTop="1">
      <c r="A159" s="13" t="s">
        <v>37</v>
      </c>
      <c r="B159" s="48"/>
      <c r="C159" s="107" t="s">
        <v>107</v>
      </c>
      <c r="D159" s="74"/>
      <c r="E159" s="74"/>
      <c r="F159" s="74"/>
      <c r="G159" s="95"/>
      <c r="H159" s="48"/>
      <c r="I159" s="96"/>
      <c r="J159" s="14"/>
    </row>
    <row r="160" spans="1:12" s="82" customFormat="1" ht="12.75" customHeight="1">
      <c r="A160" s="5" t="s">
        <v>37</v>
      </c>
      <c r="B160" s="4">
        <v>1</v>
      </c>
      <c r="C160" s="1" t="s">
        <v>108</v>
      </c>
      <c r="D160" s="3"/>
      <c r="E160" s="3"/>
      <c r="F160" s="3"/>
      <c r="G160" s="12"/>
      <c r="H160" s="6" t="s">
        <v>62</v>
      </c>
      <c r="I160" s="208"/>
      <c r="J160" s="21" t="s">
        <v>199</v>
      </c>
      <c r="L160" s="46"/>
    </row>
    <row r="161" spans="1:12" s="82" customFormat="1" ht="12.75" customHeight="1">
      <c r="A161" s="5" t="s">
        <v>37</v>
      </c>
      <c r="B161" s="4">
        <v>2</v>
      </c>
      <c r="C161" s="1" t="s">
        <v>109</v>
      </c>
      <c r="D161" s="3"/>
      <c r="E161" s="3"/>
      <c r="F161" s="3"/>
      <c r="G161" s="12"/>
      <c r="H161" s="6" t="s">
        <v>62</v>
      </c>
      <c r="I161" s="208"/>
      <c r="J161" s="21" t="s">
        <v>199</v>
      </c>
      <c r="L161" s="46"/>
    </row>
    <row r="162" spans="1:12" s="82" customFormat="1" ht="12.75" customHeight="1">
      <c r="A162" s="5" t="s">
        <v>37</v>
      </c>
      <c r="B162" s="4">
        <v>3</v>
      </c>
      <c r="C162" s="1" t="s">
        <v>24</v>
      </c>
      <c r="D162" s="3"/>
      <c r="E162" s="3"/>
      <c r="F162" s="3"/>
      <c r="G162" s="12"/>
      <c r="H162" s="6" t="s">
        <v>10</v>
      </c>
      <c r="I162" s="209"/>
      <c r="J162" s="14" t="s">
        <v>199</v>
      </c>
      <c r="L162" s="46"/>
    </row>
    <row r="163" spans="1:10" s="82" customFormat="1" ht="13.5" thickBot="1">
      <c r="A163" s="97"/>
      <c r="B163" s="48"/>
      <c r="C163" s="98" t="s">
        <v>38</v>
      </c>
      <c r="D163" s="99" t="s">
        <v>12</v>
      </c>
      <c r="E163" s="100"/>
      <c r="F163" s="101"/>
      <c r="G163" s="102"/>
      <c r="H163" s="103"/>
      <c r="I163" s="104"/>
      <c r="J163" s="15">
        <f>SUM(J160:J162)</f>
        <v>0</v>
      </c>
    </row>
    <row r="164" spans="1:10" s="82" customFormat="1" ht="22.9" customHeight="1" thickTop="1">
      <c r="A164" s="13" t="s">
        <v>89</v>
      </c>
      <c r="B164" s="48"/>
      <c r="C164" s="107" t="s">
        <v>32</v>
      </c>
      <c r="D164" s="74"/>
      <c r="E164" s="74"/>
      <c r="F164" s="133"/>
      <c r="G164" s="12"/>
      <c r="H164" s="134"/>
      <c r="I164" s="108"/>
      <c r="J164" s="135"/>
    </row>
    <row r="165" spans="1:10" s="82" customFormat="1" ht="12">
      <c r="A165" s="5" t="s">
        <v>89</v>
      </c>
      <c r="B165" s="4">
        <v>1</v>
      </c>
      <c r="C165" s="35" t="s">
        <v>44</v>
      </c>
      <c r="D165" s="3"/>
      <c r="E165" s="3"/>
      <c r="F165" s="110"/>
      <c r="G165" s="12"/>
      <c r="H165" s="4"/>
      <c r="I165" s="38"/>
      <c r="J165" s="9"/>
    </row>
    <row r="166" spans="1:10" s="82" customFormat="1" ht="12">
      <c r="A166" s="5" t="s">
        <v>89</v>
      </c>
      <c r="B166" s="4">
        <v>2</v>
      </c>
      <c r="C166" s="16" t="s">
        <v>135</v>
      </c>
      <c r="D166" s="3"/>
      <c r="E166" s="3"/>
      <c r="F166" s="3"/>
      <c r="G166" s="12"/>
      <c r="H166" s="4"/>
      <c r="I166" s="38"/>
      <c r="J166" s="9"/>
    </row>
    <row r="167" spans="1:10" s="82" customFormat="1" ht="12">
      <c r="A167" s="5" t="s">
        <v>89</v>
      </c>
      <c r="B167" s="4">
        <v>3</v>
      </c>
      <c r="C167" s="16" t="s">
        <v>83</v>
      </c>
      <c r="D167" s="3"/>
      <c r="E167" s="3"/>
      <c r="F167" s="3"/>
      <c r="G167" s="12"/>
      <c r="H167" s="4"/>
      <c r="I167" s="38"/>
      <c r="J167" s="9"/>
    </row>
    <row r="168" spans="1:10" s="82" customFormat="1" ht="12">
      <c r="A168" s="5" t="s">
        <v>89</v>
      </c>
      <c r="B168" s="4">
        <v>4</v>
      </c>
      <c r="C168" s="2" t="s">
        <v>33</v>
      </c>
      <c r="D168" s="3"/>
      <c r="E168" s="3"/>
      <c r="F168" s="3"/>
      <c r="G168" s="12"/>
      <c r="H168" s="4"/>
      <c r="I168" s="38"/>
      <c r="J168" s="9"/>
    </row>
    <row r="169" spans="1:10" s="82" customFormat="1" ht="12">
      <c r="A169" s="5" t="s">
        <v>89</v>
      </c>
      <c r="B169" s="4">
        <v>5</v>
      </c>
      <c r="C169" s="2" t="s">
        <v>101</v>
      </c>
      <c r="D169" s="3"/>
      <c r="E169" s="3"/>
      <c r="F169" s="3"/>
      <c r="G169" s="12"/>
      <c r="H169" s="4"/>
      <c r="I169" s="38"/>
      <c r="J169" s="9"/>
    </row>
    <row r="170" spans="1:10" s="82" customFormat="1" ht="12">
      <c r="A170" s="5" t="s">
        <v>89</v>
      </c>
      <c r="B170" s="4">
        <v>6</v>
      </c>
      <c r="C170" s="1" t="s">
        <v>102</v>
      </c>
      <c r="D170" s="3"/>
      <c r="E170" s="3"/>
      <c r="F170" s="3"/>
      <c r="G170" s="12"/>
      <c r="H170" s="4"/>
      <c r="I170" s="38"/>
      <c r="J170" s="9"/>
    </row>
    <row r="171" spans="1:10" s="82" customFormat="1" ht="12">
      <c r="A171" s="5" t="s">
        <v>89</v>
      </c>
      <c r="B171" s="4">
        <v>7</v>
      </c>
      <c r="C171" s="1" t="s">
        <v>103</v>
      </c>
      <c r="D171" s="3"/>
      <c r="E171" s="3"/>
      <c r="F171" s="3"/>
      <c r="G171" s="12"/>
      <c r="H171" s="4"/>
      <c r="I171" s="136"/>
      <c r="J171" s="9"/>
    </row>
    <row r="172" spans="1:10" s="82" customFormat="1" ht="12">
      <c r="A172" s="5" t="s">
        <v>89</v>
      </c>
      <c r="B172" s="4">
        <v>8</v>
      </c>
      <c r="C172" s="16" t="s">
        <v>104</v>
      </c>
      <c r="D172" s="3"/>
      <c r="E172" s="3"/>
      <c r="F172" s="3"/>
      <c r="G172" s="12"/>
      <c r="H172" s="4"/>
      <c r="I172" s="136"/>
      <c r="J172" s="9"/>
    </row>
    <row r="173" spans="1:10" s="82" customFormat="1" ht="12">
      <c r="A173" s="5" t="s">
        <v>89</v>
      </c>
      <c r="B173" s="4">
        <v>9</v>
      </c>
      <c r="C173" s="16" t="s">
        <v>105</v>
      </c>
      <c r="D173" s="3"/>
      <c r="E173" s="3"/>
      <c r="F173" s="3"/>
      <c r="G173" s="12"/>
      <c r="H173" s="4"/>
      <c r="I173" s="38"/>
      <c r="J173" s="9"/>
    </row>
    <row r="174" spans="1:10" s="82" customFormat="1" ht="12">
      <c r="A174" s="5" t="s">
        <v>89</v>
      </c>
      <c r="B174" s="4">
        <v>10</v>
      </c>
      <c r="C174" s="16" t="s">
        <v>48</v>
      </c>
      <c r="D174" s="3"/>
      <c r="E174" s="3"/>
      <c r="F174" s="3"/>
      <c r="G174" s="12"/>
      <c r="H174" s="4"/>
      <c r="I174" s="38"/>
      <c r="J174" s="9"/>
    </row>
    <row r="175" spans="1:10" s="82" customFormat="1" ht="12">
      <c r="A175" s="5" t="s">
        <v>89</v>
      </c>
      <c r="B175" s="4">
        <v>11</v>
      </c>
      <c r="C175" s="16" t="s">
        <v>106</v>
      </c>
      <c r="D175" s="3"/>
      <c r="E175" s="3"/>
      <c r="F175" s="3"/>
      <c r="G175" s="12"/>
      <c r="H175" s="4"/>
      <c r="I175" s="38"/>
      <c r="J175" s="9"/>
    </row>
    <row r="176" spans="1:10" s="82" customFormat="1" ht="12">
      <c r="A176" s="5" t="s">
        <v>89</v>
      </c>
      <c r="B176" s="4">
        <v>12</v>
      </c>
      <c r="C176" s="16" t="s">
        <v>110</v>
      </c>
      <c r="D176" s="3"/>
      <c r="E176" s="3"/>
      <c r="F176" s="3"/>
      <c r="G176" s="12"/>
      <c r="H176" s="4"/>
      <c r="I176" s="136"/>
      <c r="J176" s="9"/>
    </row>
    <row r="177" spans="1:10" s="82" customFormat="1" ht="12">
      <c r="A177" s="5" t="s">
        <v>89</v>
      </c>
      <c r="B177" s="4">
        <v>13</v>
      </c>
      <c r="C177" s="1" t="s">
        <v>84</v>
      </c>
      <c r="D177" s="3"/>
      <c r="E177" s="3"/>
      <c r="F177" s="3"/>
      <c r="G177" s="12"/>
      <c r="H177" s="4"/>
      <c r="I177" s="38"/>
      <c r="J177" s="9"/>
    </row>
    <row r="178" spans="1:10" s="82" customFormat="1" ht="12">
      <c r="A178" s="5" t="s">
        <v>89</v>
      </c>
      <c r="B178" s="4">
        <v>14</v>
      </c>
      <c r="C178" s="1" t="s">
        <v>46</v>
      </c>
      <c r="D178" s="3"/>
      <c r="E178" s="3"/>
      <c r="F178" s="3"/>
      <c r="G178" s="12"/>
      <c r="H178" s="4"/>
      <c r="I178" s="38"/>
      <c r="J178" s="9"/>
    </row>
    <row r="179" spans="1:10" s="82" customFormat="1" ht="12">
      <c r="A179" s="5" t="s">
        <v>89</v>
      </c>
      <c r="B179" s="4">
        <v>15</v>
      </c>
      <c r="C179" s="2" t="s">
        <v>43</v>
      </c>
      <c r="D179" s="3"/>
      <c r="E179" s="3"/>
      <c r="F179" s="3"/>
      <c r="G179" s="137"/>
      <c r="H179" s="138"/>
      <c r="I179" s="139"/>
      <c r="J179" s="22"/>
    </row>
    <row r="180" spans="1:10" s="82" customFormat="1" ht="12">
      <c r="A180" s="5"/>
      <c r="B180" s="4"/>
      <c r="C180" s="140" t="s">
        <v>139</v>
      </c>
      <c r="D180" s="3"/>
      <c r="E180" s="3"/>
      <c r="F180" s="3"/>
      <c r="G180" s="210"/>
      <c r="H180" s="141" t="s">
        <v>138</v>
      </c>
      <c r="I180" s="142">
        <f>SUM(J59,J81,J102,J125,J135,J153,J158,J163)</f>
        <v>55000</v>
      </c>
      <c r="J180" s="143">
        <f>I180*G180</f>
        <v>0</v>
      </c>
    </row>
    <row r="181" spans="1:10" ht="12" customHeight="1" thickBot="1">
      <c r="A181" s="97"/>
      <c r="C181" s="98" t="s">
        <v>88</v>
      </c>
      <c r="D181" s="99" t="s">
        <v>12</v>
      </c>
      <c r="E181" s="100"/>
      <c r="F181" s="101"/>
      <c r="G181" s="144"/>
      <c r="H181" s="145"/>
      <c r="I181" s="146"/>
      <c r="J181" s="15">
        <f>SUM(J180)</f>
        <v>0</v>
      </c>
    </row>
    <row r="182" spans="1:10" s="151" customFormat="1" ht="12" customHeight="1" thickTop="1">
      <c r="A182" s="47"/>
      <c r="B182" s="48"/>
      <c r="C182" s="140"/>
      <c r="D182" s="147"/>
      <c r="E182" s="148"/>
      <c r="F182" s="149"/>
      <c r="G182" s="150"/>
      <c r="H182" s="49"/>
      <c r="I182" s="96"/>
      <c r="J182" s="9"/>
    </row>
    <row r="183" spans="1:10" s="151" customFormat="1" ht="12" customHeight="1" thickBot="1">
      <c r="A183" s="112"/>
      <c r="B183" s="113"/>
      <c r="C183" s="152"/>
      <c r="D183" s="152"/>
      <c r="E183" s="152"/>
      <c r="F183" s="152"/>
      <c r="G183" s="153"/>
      <c r="H183" s="113"/>
      <c r="I183" s="154"/>
      <c r="J183" s="155"/>
    </row>
    <row r="184" spans="1:10" s="151" customFormat="1" ht="13.5" thickBot="1">
      <c r="A184" s="156"/>
      <c r="B184" s="157"/>
      <c r="C184" s="158" t="s">
        <v>39</v>
      </c>
      <c r="D184" s="158"/>
      <c r="E184" s="158"/>
      <c r="F184" s="158"/>
      <c r="G184" s="159"/>
      <c r="H184" s="157"/>
      <c r="I184" s="160"/>
      <c r="J184" s="161">
        <f>SUM(J59,J81,J102,J125,J135,J153,J158,J163,J181)</f>
        <v>55000</v>
      </c>
    </row>
    <row r="185" spans="1:10" ht="12.75">
      <c r="A185" s="67"/>
      <c r="B185" s="40"/>
      <c r="C185" s="41"/>
      <c r="D185" s="41"/>
      <c r="E185" s="41"/>
      <c r="F185" s="41"/>
      <c r="G185" s="42"/>
      <c r="H185" s="40"/>
      <c r="I185" s="44"/>
      <c r="J185" s="162"/>
    </row>
    <row r="186" spans="1:10" ht="12.75">
      <c r="A186" s="47"/>
      <c r="G186" s="50"/>
      <c r="J186" s="163"/>
    </row>
    <row r="187" spans="1:10" ht="13.5" thickBot="1">
      <c r="A187" s="112"/>
      <c r="B187" s="113"/>
      <c r="C187" s="152"/>
      <c r="D187" s="152"/>
      <c r="E187" s="152"/>
      <c r="F187" s="152"/>
      <c r="G187" s="164"/>
      <c r="H187" s="113"/>
      <c r="I187" s="165"/>
      <c r="J187" s="166"/>
    </row>
    <row r="188" spans="1:10" ht="12.75">
      <c r="A188" s="67"/>
      <c r="B188" s="40"/>
      <c r="C188" s="41"/>
      <c r="D188" s="41"/>
      <c r="E188" s="41"/>
      <c r="F188" s="41"/>
      <c r="G188" s="42"/>
      <c r="H188" s="40"/>
      <c r="I188" s="44"/>
      <c r="J188" s="167"/>
    </row>
    <row r="189" spans="1:10" ht="12.75">
      <c r="A189" s="168" t="s">
        <v>40</v>
      </c>
      <c r="G189" s="50"/>
      <c r="J189" s="169"/>
    </row>
    <row r="190" spans="1:10" ht="13.5" thickBot="1">
      <c r="A190" s="112"/>
      <c r="B190" s="113"/>
      <c r="C190" s="152"/>
      <c r="D190" s="152"/>
      <c r="E190" s="152"/>
      <c r="F190" s="152"/>
      <c r="G190" s="164"/>
      <c r="H190" s="113"/>
      <c r="I190" s="165"/>
      <c r="J190" s="170"/>
    </row>
    <row r="191" spans="1:10" ht="12.75">
      <c r="A191" s="67"/>
      <c r="B191" s="40"/>
      <c r="C191" s="41"/>
      <c r="D191" s="41"/>
      <c r="E191" s="41"/>
      <c r="F191" s="41"/>
      <c r="G191" s="171" t="s">
        <v>112</v>
      </c>
      <c r="H191" s="172"/>
      <c r="I191" s="173" t="s">
        <v>111</v>
      </c>
      <c r="J191" s="174" t="s">
        <v>114</v>
      </c>
    </row>
    <row r="192" spans="1:10" ht="12.75">
      <c r="A192" s="47" t="s">
        <v>5</v>
      </c>
      <c r="C192" s="175" t="str">
        <f>C7</f>
        <v xml:space="preserve">VRTÁNÍ  A  ODKRYVNÉ  PRÁCE </v>
      </c>
      <c r="G192" s="176"/>
      <c r="H192" s="176">
        <f>J59</f>
        <v>55000</v>
      </c>
      <c r="I192" s="176">
        <f>H192*0.21</f>
        <v>11550</v>
      </c>
      <c r="J192" s="169">
        <f>SUM(H192:I192)</f>
        <v>66550</v>
      </c>
    </row>
    <row r="193" spans="1:10" ht="12.75">
      <c r="A193" s="97" t="s">
        <v>13</v>
      </c>
      <c r="C193" s="175" t="str">
        <f>C60</f>
        <v xml:space="preserve">POLNÍ ZKOUŠKY </v>
      </c>
      <c r="G193" s="176"/>
      <c r="H193" s="176">
        <f>J81</f>
        <v>0</v>
      </c>
      <c r="I193" s="176">
        <f aca="true" t="shared" si="7" ref="I193:I200">H193*0.21</f>
        <v>0</v>
      </c>
      <c r="J193" s="169">
        <f aca="true" t="shared" si="8" ref="J193:J200">SUM(H193:I193)</f>
        <v>0</v>
      </c>
    </row>
    <row r="194" spans="1:10" ht="12.75">
      <c r="A194" s="47" t="s">
        <v>18</v>
      </c>
      <c r="C194" s="177" t="str">
        <f>C82</f>
        <v>GEOFYZIKÁLNÍ PRÁCE</v>
      </c>
      <c r="G194" s="176"/>
      <c r="H194" s="176">
        <f>J102</f>
        <v>0</v>
      </c>
      <c r="I194" s="176">
        <f t="shared" si="7"/>
        <v>0</v>
      </c>
      <c r="J194" s="169">
        <f t="shared" si="8"/>
        <v>0</v>
      </c>
    </row>
    <row r="195" spans="1:10" ht="12.75">
      <c r="A195" s="47" t="s">
        <v>27</v>
      </c>
      <c r="C195" s="175" t="str">
        <f>C103</f>
        <v>LABORATORNÍ PRÁCE</v>
      </c>
      <c r="G195" s="176"/>
      <c r="H195" s="176">
        <f>J125</f>
        <v>0</v>
      </c>
      <c r="I195" s="176">
        <f t="shared" si="7"/>
        <v>0</v>
      </c>
      <c r="J195" s="169">
        <f t="shared" si="8"/>
        <v>0</v>
      </c>
    </row>
    <row r="196" spans="1:10" ht="12.75">
      <c r="A196" s="97" t="s">
        <v>29</v>
      </c>
      <c r="C196" s="175" t="str">
        <f>C126</f>
        <v>GEODETICKÉ PRÁCE</v>
      </c>
      <c r="G196" s="176"/>
      <c r="H196" s="176">
        <f>J135</f>
        <v>0</v>
      </c>
      <c r="I196" s="176">
        <f t="shared" si="7"/>
        <v>0</v>
      </c>
      <c r="J196" s="169">
        <f t="shared" si="8"/>
        <v>0</v>
      </c>
    </row>
    <row r="197" spans="1:10" ht="12.75">
      <c r="A197" s="47" t="s">
        <v>31</v>
      </c>
      <c r="C197" s="177" t="str">
        <f>C136</f>
        <v>HYDROGEOLOGICKÉ PRÁCE</v>
      </c>
      <c r="G197" s="176"/>
      <c r="H197" s="176">
        <f>J153</f>
        <v>0</v>
      </c>
      <c r="I197" s="176">
        <f t="shared" si="7"/>
        <v>0</v>
      </c>
      <c r="J197" s="169">
        <f t="shared" si="8"/>
        <v>0</v>
      </c>
    </row>
    <row r="198" spans="1:10" ht="12.75">
      <c r="A198" s="47" t="s">
        <v>35</v>
      </c>
      <c r="C198" s="177" t="str">
        <f>C154</f>
        <v>PEDOLOGICKÝ PRŮZKUM</v>
      </c>
      <c r="G198" s="176"/>
      <c r="H198" s="176">
        <f>J158</f>
        <v>0</v>
      </c>
      <c r="I198" s="176">
        <f t="shared" si="7"/>
        <v>0</v>
      </c>
      <c r="J198" s="169">
        <f t="shared" si="8"/>
        <v>0</v>
      </c>
    </row>
    <row r="199" spans="1:10" ht="12.75">
      <c r="A199" s="97" t="s">
        <v>37</v>
      </c>
      <c r="C199" s="177" t="str">
        <f>C159</f>
        <v>KOROZNÍ PRŮZKUM</v>
      </c>
      <c r="G199" s="176"/>
      <c r="H199" s="176">
        <f>J163</f>
        <v>0</v>
      </c>
      <c r="I199" s="176">
        <f t="shared" si="7"/>
        <v>0</v>
      </c>
      <c r="J199" s="169">
        <f t="shared" si="8"/>
        <v>0</v>
      </c>
    </row>
    <row r="200" spans="1:10" ht="12.75">
      <c r="A200" s="178" t="s">
        <v>89</v>
      </c>
      <c r="B200" s="179"/>
      <c r="C200" s="180" t="str">
        <f>C164</f>
        <v>VÝKONY GEOLOGICKÉ SLUŽBY</v>
      </c>
      <c r="D200" s="181"/>
      <c r="E200" s="181"/>
      <c r="F200" s="181"/>
      <c r="G200" s="182"/>
      <c r="H200" s="182">
        <f>J181</f>
        <v>0</v>
      </c>
      <c r="I200" s="182">
        <f t="shared" si="7"/>
        <v>0</v>
      </c>
      <c r="J200" s="183">
        <f t="shared" si="8"/>
        <v>0</v>
      </c>
    </row>
    <row r="201" spans="1:10" ht="12.75">
      <c r="A201" s="47"/>
      <c r="C201" s="177"/>
      <c r="G201" s="184" t="s">
        <v>113</v>
      </c>
      <c r="H201" s="185">
        <f>SUM(H192:H200)</f>
        <v>55000</v>
      </c>
      <c r="I201" s="186">
        <f>SUM(I192:I200)</f>
        <v>11550</v>
      </c>
      <c r="J201" s="187">
        <f>SUM(J192:J200)</f>
        <v>66550</v>
      </c>
    </row>
    <row r="202" spans="1:10" ht="12.75">
      <c r="A202" s="47"/>
      <c r="G202" s="50"/>
      <c r="J202" s="169"/>
    </row>
    <row r="203" spans="1:10" ht="12.75">
      <c r="A203" s="47"/>
      <c r="F203" s="188"/>
      <c r="G203" s="189"/>
      <c r="H203" s="190" t="s">
        <v>112</v>
      </c>
      <c r="I203" s="191" t="s">
        <v>4</v>
      </c>
      <c r="J203" s="192">
        <f>SUM(H192:H200)</f>
        <v>55000</v>
      </c>
    </row>
    <row r="204" spans="1:10" ht="12.75">
      <c r="A204" s="47"/>
      <c r="C204" s="49" t="s">
        <v>188</v>
      </c>
      <c r="F204" s="188"/>
      <c r="G204" s="50"/>
      <c r="H204" s="193" t="s">
        <v>111</v>
      </c>
      <c r="I204" s="51" t="s">
        <v>4</v>
      </c>
      <c r="J204" s="169">
        <f>SUM(I192:I200)</f>
        <v>11550</v>
      </c>
    </row>
    <row r="205" spans="1:10" ht="12.75">
      <c r="A205" s="47"/>
      <c r="F205" s="188"/>
      <c r="G205" s="189"/>
      <c r="H205" s="190" t="s">
        <v>117</v>
      </c>
      <c r="I205" s="191" t="s">
        <v>4</v>
      </c>
      <c r="J205" s="192">
        <f>SUM(J203:J204)</f>
        <v>66550</v>
      </c>
    </row>
    <row r="206" spans="1:10" ht="12.75">
      <c r="A206" s="47"/>
      <c r="G206" s="184"/>
      <c r="H206" s="194"/>
      <c r="I206" s="195"/>
      <c r="J206" s="196"/>
    </row>
    <row r="207" spans="1:10" ht="25.5" customHeight="1" thickBot="1">
      <c r="A207" s="227" t="s">
        <v>211</v>
      </c>
      <c r="B207" s="228"/>
      <c r="C207" s="228"/>
      <c r="D207" s="228"/>
      <c r="E207" s="228"/>
      <c r="F207" s="228"/>
      <c r="G207" s="228"/>
      <c r="H207" s="228"/>
      <c r="I207" s="228"/>
      <c r="J207" s="229"/>
    </row>
    <row r="208" ht="12.75">
      <c r="G208" s="50"/>
    </row>
    <row r="209" ht="12.75">
      <c r="G209" s="50"/>
    </row>
    <row r="210" ht="12.75">
      <c r="G210" s="50"/>
    </row>
    <row r="211" ht="12.75">
      <c r="G211" s="50"/>
    </row>
    <row r="212" ht="12.75">
      <c r="G212" s="50"/>
    </row>
    <row r="213" ht="12.75">
      <c r="G213" s="50"/>
    </row>
    <row r="214" ht="12.75">
      <c r="G214" s="50"/>
    </row>
    <row r="215" spans="3:9" ht="14.25">
      <c r="C215" s="198"/>
      <c r="D215" s="46"/>
      <c r="E215" s="46"/>
      <c r="F215" s="46"/>
      <c r="G215" s="199"/>
      <c r="H215" s="46"/>
      <c r="I215" s="200"/>
    </row>
    <row r="216" spans="3:9" ht="14.25">
      <c r="C216" s="201"/>
      <c r="D216" s="46"/>
      <c r="E216" s="46"/>
      <c r="F216" s="46"/>
      <c r="G216" s="202"/>
      <c r="H216" s="223"/>
      <c r="I216" s="226"/>
    </row>
    <row r="217" spans="3:9" ht="14.25">
      <c r="C217" s="201"/>
      <c r="D217" s="46"/>
      <c r="E217" s="46"/>
      <c r="F217" s="46"/>
      <c r="G217" s="199"/>
      <c r="H217" s="223"/>
      <c r="I217" s="223"/>
    </row>
    <row r="218" ht="12.75">
      <c r="G218" s="50"/>
    </row>
    <row r="219" ht="12.75">
      <c r="G219" s="50"/>
    </row>
    <row r="220" ht="12.75">
      <c r="G220" s="50"/>
    </row>
    <row r="221" ht="12.75">
      <c r="G221" s="50"/>
    </row>
    <row r="222" ht="12.75">
      <c r="G222" s="50"/>
    </row>
    <row r="223" ht="12.75">
      <c r="G223" s="50"/>
    </row>
    <row r="224" ht="12.75">
      <c r="G224" s="50"/>
    </row>
    <row r="225" ht="12.75">
      <c r="G225" s="50"/>
    </row>
    <row r="226" ht="12.75">
      <c r="G226" s="50"/>
    </row>
    <row r="227" ht="12.75">
      <c r="G227" s="50"/>
    </row>
    <row r="228" ht="12.75">
      <c r="G228" s="50"/>
    </row>
    <row r="229" ht="12.75">
      <c r="G229" s="50"/>
    </row>
    <row r="230" ht="12.75">
      <c r="G230" s="50"/>
    </row>
    <row r="231" ht="12.75">
      <c r="G231" s="50"/>
    </row>
    <row r="232" ht="12.75">
      <c r="G232" s="50"/>
    </row>
    <row r="233" ht="12.75">
      <c r="G233" s="50"/>
    </row>
    <row r="234" ht="12.75">
      <c r="G234" s="50"/>
    </row>
    <row r="235" ht="12.75">
      <c r="G235" s="50"/>
    </row>
    <row r="236" ht="12.75">
      <c r="G236" s="50"/>
    </row>
    <row r="237" ht="12.75">
      <c r="G237" s="50"/>
    </row>
    <row r="238" ht="12.75">
      <c r="G238" s="50"/>
    </row>
    <row r="239" ht="12.75">
      <c r="G239" s="50"/>
    </row>
    <row r="240" ht="12.75">
      <c r="G240" s="50"/>
    </row>
    <row r="241" ht="12.75">
      <c r="G241" s="50"/>
    </row>
    <row r="242" ht="12.75">
      <c r="G242" s="50"/>
    </row>
    <row r="243" ht="12.75">
      <c r="G243" s="50"/>
    </row>
    <row r="244" ht="12.75">
      <c r="G244" s="50"/>
    </row>
    <row r="245" ht="12.75">
      <c r="G245" s="50"/>
    </row>
    <row r="246" ht="12.75">
      <c r="G246" s="50"/>
    </row>
    <row r="247" ht="12.75">
      <c r="G247" s="50"/>
    </row>
    <row r="248" ht="12.75">
      <c r="G248" s="50"/>
    </row>
    <row r="249" ht="12.75">
      <c r="G249" s="50"/>
    </row>
    <row r="250" ht="12.75">
      <c r="G250" s="50"/>
    </row>
    <row r="251" ht="12.75">
      <c r="G251" s="50"/>
    </row>
    <row r="252" ht="12.75">
      <c r="G252" s="50"/>
    </row>
    <row r="253" ht="12.75">
      <c r="G253" s="50"/>
    </row>
    <row r="254" ht="12.75">
      <c r="G254" s="50"/>
    </row>
    <row r="255" ht="12.75">
      <c r="G255" s="50"/>
    </row>
    <row r="256" ht="12.75">
      <c r="G256" s="50"/>
    </row>
    <row r="257" ht="12.75">
      <c r="G257" s="50"/>
    </row>
    <row r="258" ht="12.75">
      <c r="G258" s="50"/>
    </row>
    <row r="259" ht="12.75">
      <c r="G259" s="50"/>
    </row>
    <row r="260" ht="12.75">
      <c r="G260" s="50"/>
    </row>
    <row r="261" ht="12.75">
      <c r="G261" s="50"/>
    </row>
    <row r="262" ht="12.75">
      <c r="G262" s="50"/>
    </row>
    <row r="263" ht="12.75">
      <c r="G263" s="50"/>
    </row>
    <row r="264" ht="12.75">
      <c r="G264" s="50"/>
    </row>
    <row r="265" ht="12.75">
      <c r="G265" s="50"/>
    </row>
    <row r="266" ht="12.75">
      <c r="G266" s="50"/>
    </row>
    <row r="267" ht="12.75">
      <c r="G267" s="50"/>
    </row>
    <row r="268" ht="12.75">
      <c r="G268" s="50"/>
    </row>
    <row r="269" ht="12.75">
      <c r="G269" s="50"/>
    </row>
    <row r="270" ht="12.75">
      <c r="G270" s="50"/>
    </row>
    <row r="271" ht="12.75">
      <c r="G271" s="50"/>
    </row>
    <row r="272" ht="12.75">
      <c r="G272" s="50"/>
    </row>
    <row r="273" ht="12.75">
      <c r="G273" s="50"/>
    </row>
    <row r="274" ht="12.75">
      <c r="G274" s="50"/>
    </row>
    <row r="275" ht="12.75">
      <c r="G275" s="50"/>
    </row>
    <row r="276" ht="12.75">
      <c r="G276" s="50"/>
    </row>
    <row r="277" ht="12.75">
      <c r="G277" s="50"/>
    </row>
    <row r="278" ht="12.75">
      <c r="G278" s="50"/>
    </row>
    <row r="279" ht="12.75">
      <c r="G279" s="50"/>
    </row>
    <row r="280" ht="12.75">
      <c r="G280" s="50"/>
    </row>
    <row r="281" ht="12.75">
      <c r="G281" s="50"/>
    </row>
    <row r="282" ht="12.75">
      <c r="G282" s="50"/>
    </row>
    <row r="283" ht="12.75">
      <c r="G283" s="50"/>
    </row>
    <row r="284" ht="12.75">
      <c r="G284" s="50"/>
    </row>
    <row r="285" ht="12.75">
      <c r="G285" s="50"/>
    </row>
    <row r="286" ht="12.75">
      <c r="G286" s="50"/>
    </row>
    <row r="287" ht="12.75">
      <c r="G287" s="50"/>
    </row>
    <row r="288" ht="12.75">
      <c r="G288" s="50"/>
    </row>
    <row r="289" ht="12.75">
      <c r="G289" s="50"/>
    </row>
    <row r="290" ht="12.75">
      <c r="G290" s="50"/>
    </row>
    <row r="291" ht="12.75">
      <c r="G291" s="50"/>
    </row>
    <row r="292" ht="12.75">
      <c r="G292" s="50"/>
    </row>
    <row r="293" ht="12.75">
      <c r="G293" s="50"/>
    </row>
    <row r="294" ht="12.75">
      <c r="G294" s="50"/>
    </row>
    <row r="295" ht="12.75">
      <c r="G295" s="50"/>
    </row>
    <row r="296" ht="12.75">
      <c r="G296" s="50"/>
    </row>
    <row r="297" ht="12.75">
      <c r="G297" s="50"/>
    </row>
    <row r="298" ht="12.75">
      <c r="G298" s="50"/>
    </row>
  </sheetData>
  <mergeCells count="31">
    <mergeCell ref="H217:I217"/>
    <mergeCell ref="C138:F138"/>
    <mergeCell ref="C140:F140"/>
    <mergeCell ref="C145:F145"/>
    <mergeCell ref="C146:F146"/>
    <mergeCell ref="C147:F147"/>
    <mergeCell ref="C148:F148"/>
    <mergeCell ref="C149:F149"/>
    <mergeCell ref="C150:F150"/>
    <mergeCell ref="C151:F151"/>
    <mergeCell ref="C152:F152"/>
    <mergeCell ref="H216:I216"/>
    <mergeCell ref="A207:J207"/>
    <mergeCell ref="C137:F137"/>
    <mergeCell ref="C17:F17"/>
    <mergeCell ref="C18:F18"/>
    <mergeCell ref="C19:F19"/>
    <mergeCell ref="C20:F20"/>
    <mergeCell ref="C21:F21"/>
    <mergeCell ref="C22:F22"/>
    <mergeCell ref="C23:F23"/>
    <mergeCell ref="C24:F24"/>
    <mergeCell ref="C26:F26"/>
    <mergeCell ref="C27:F27"/>
    <mergeCell ref="C28:F28"/>
    <mergeCell ref="C16:F16"/>
    <mergeCell ref="D1:E1"/>
    <mergeCell ref="A2:J2"/>
    <mergeCell ref="C11:F11"/>
    <mergeCell ref="C12:F12"/>
    <mergeCell ref="C15:F15"/>
  </mergeCells>
  <printOptions horizontalCentered="1"/>
  <pageMargins left="0.6299212598425197" right="0.41" top="0.74" bottom="0.57" header="0.49" footer="0.11811023622047245"/>
  <pageSetup horizontalDpi="600" verticalDpi="600" orientation="portrait" paperSize="8" scale="77" r:id="rId1"/>
  <rowBreaks count="1" manualBreakCount="1"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Vitásek Petr RNDr.</dc:creator>
  <cp:keywords/>
  <dc:description/>
  <cp:lastModifiedBy>Vitásek Petr RNDr.</cp:lastModifiedBy>
  <cp:lastPrinted>2021-02-15T09:33:15Z</cp:lastPrinted>
  <dcterms:created xsi:type="dcterms:W3CDTF">2018-04-19T07:10:41Z</dcterms:created>
  <dcterms:modified xsi:type="dcterms:W3CDTF">2021-02-15T09:33:37Z</dcterms:modified>
  <cp:category/>
  <cp:version/>
  <cp:contentType/>
  <cp:contentStatus/>
</cp:coreProperties>
</file>