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20" sheetId="2" r:id="rId2"/>
    <sheet name="SO 101" sheetId="3" r:id="rId3"/>
    <sheet name="SO 180" sheetId="4" r:id="rId4"/>
    <sheet name="SO 186" sheetId="5" r:id="rId5"/>
    <sheet name="SO 190" sheetId="6" r:id="rId6"/>
  </sheets>
  <definedNames/>
  <calcPr fullCalcOnLoad="1"/>
</workbook>
</file>

<file path=xl/sharedStrings.xml><?xml version="1.0" encoding="utf-8"?>
<sst xmlns="http://schemas.openxmlformats.org/spreadsheetml/2006/main" count="892" uniqueCount="338">
  <si>
    <t>Soupis objektů s DPH</t>
  </si>
  <si>
    <t>Stavba:2019/0058 - III/11434 Neveklov – křižovatka s III/11454</t>
  </si>
  <si>
    <t>Varianta:ZŘ - Základní řešení</t>
  </si>
  <si>
    <t>Odbytová cena:</t>
  </si>
  <si>
    <t>OC+DPH:</t>
  </si>
  <si>
    <t>Sazba 1</t>
  </si>
  <si>
    <t>Sazba 2</t>
  </si>
  <si>
    <t>Sazba 3</t>
  </si>
  <si>
    <t>Objekt</t>
  </si>
  <si>
    <t>Popis</t>
  </si>
  <si>
    <t>OC</t>
  </si>
  <si>
    <t>DPH</t>
  </si>
  <si>
    <t>OC+DPH</t>
  </si>
  <si>
    <t>Aspe</t>
  </si>
  <si>
    <t>Firma: AF-CITYPLAN  s.r.o.</t>
  </si>
  <si>
    <t>Příloha k formuláři pro ocenění nabídky</t>
  </si>
  <si>
    <t>Stavba</t>
  </si>
  <si>
    <t>číslo a název SO</t>
  </si>
  <si>
    <t>číslo a název rozpočtu:</t>
  </si>
  <si>
    <t>2019/0058</t>
  </si>
  <si>
    <t>III/11434 Neveklov – křižovatka s III/11454</t>
  </si>
  <si>
    <t>SO 020</t>
  </si>
  <si>
    <t>Příprava území</t>
  </si>
  <si>
    <t>Zatřídění JKSO:</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</si>
  <si>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</si>
  <si>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</si>
  <si>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</si>
  <si>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</si>
  <si>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</si>
  <si>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</si>
  <si>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</si>
  <si>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</si>
  <si>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</si>
  <si>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</si>
  <si>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</si>
  <si>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</si>
  <si>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</si>
  <si>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</si>
  <si>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</si>
  <si>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</si>
  <si>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</si>
  <si>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</si>
  <si>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</si>
  <si>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</si>
  <si>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</si>
  <si>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</si>
  <si>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2019_OTSKP</t>
  </si>
  <si>
    <t>02610</t>
  </si>
  <si>
    <t/>
  </si>
  <si>
    <t>ZKOUŠENÍ KONSTRUKCÍ A PRACÍ ZKUŠEBNOU ZHOTOVITELE
Zpracování kontrolního a zkušebního plánu, provádění a vyhodnocení nezbytných zkoušek podle KZP, sondy pro určení tloušťky nad mostem a propustky.</t>
  </si>
  <si>
    <t xml:space="preserve">KPL       </t>
  </si>
  <si>
    <t>1=1,000 [A]
Celkem: A=1,000 [B]</t>
  </si>
  <si>
    <t>zahrnuje veškeré náklady spojené s objednatelem požadovanými zkouškami</t>
  </si>
  <si>
    <t>02730</t>
  </si>
  <si>
    <t>POMOC PRÁCE ZŘÍZ NEBO ZAJIŠŤ OCHRANU INŽENÝRSKÝCH SÍTÍ
Zajištění a ochranna IS po celou dobu stavby. Zajištění aktualizace vyjádření o existenci sítí a dalších nezbytných povolení nutných pro realizaci stavby, zejména souhlas s činností v ochranném pásmu sítí. Vč. případné výškové úpravy povrchových znaků</t>
  </si>
  <si>
    <t>zahrnuje veškeré náklady spojené s objednatelem požadovanými zařízeními</t>
  </si>
  <si>
    <t>02910</t>
  </si>
  <si>
    <t xml:space="preserve">OSTATNÍ POŽADAVKY - ZEMĚMĚŘIČSKÁ MĚŘENÍ
Vytýčení inženýrských sítí
</t>
  </si>
  <si>
    <t>zahrnuje veškeré náklady spojené s objednatelem požadovanými pracemi, 
- pro stanovení orientační investorské ceny určete jednotkovou cenu jako 1% odhadované ceny stavby</t>
  </si>
  <si>
    <t>02911</t>
  </si>
  <si>
    <t xml:space="preserve">OSTATNÍ POŽADAVKY - GEODETICKÉ ZAMĚŘENÍ
Geodetická činnost v průběhu provádění stavebních prací (geodet zhotovitele stavby) včetně vytyčení stavby, vč. vytyčení hranic pozemků.
Součástí je vybudování potřebné vytyčovací sítě.
</t>
  </si>
  <si>
    <t>zahrnuje veškeré náklady spojené s objednatelem požadovanými pracemi</t>
  </si>
  <si>
    <t>OSTATNÍ POŽADAVKY - GEODETICKÉ ZAMĚŘENÍ
Geodetické zaměření skutečného provedení stavby (bude sloužit jako podklad DSPS)
Čerpáno na pokyn TDI</t>
  </si>
  <si>
    <t>02913R</t>
  </si>
  <si>
    <t>OSTATNÍ POŽADAVKY - ZNAČKA ČESKÝCH TURISTŮ
Předpokládá se zrušení vybraných turistických značek KČT, které jsou umístěny na stávajících sloupcích dopravních značek. Tyto dotčené turistické značky budou zhotovitelem stavby obnoveny na vhodných místech v původním rozsahu tak, aby byla zachována celistvost navigačního systému.</t>
  </si>
  <si>
    <t>zahrnuje schválené značky pro sledování přetvoření</t>
  </si>
  <si>
    <t>02914</t>
  </si>
  <si>
    <t>OSTATNÍ POŽADAVKY - BOD ZÁKLADNÍ VYTYČOVACÍ SÍTĚ
Bezpečné ochránění bodů bodového pole Zeměměřičského úřadu a ostatních vytyčovacích prvků, a to po celou dobu výstavby.</t>
  </si>
  <si>
    <t xml:space="preserve">KUS       </t>
  </si>
  <si>
    <t>3=3,000 [A]
Celkem: A=3,000 [B]</t>
  </si>
  <si>
    <t>oceněno jako celková částka ze samostatného soupisu prací jako nedílné součásti projektu základní vytyčovací sítě</t>
  </si>
  <si>
    <t>02920</t>
  </si>
  <si>
    <t>OSTATNÍ POŽADAVKY - OCHRANA ŽIVOTNÍHO PROSTŘEDÍ
Ochrana dřevin podél trasy dle místní prohlídky
Čerpáno se souhlasem TDI</t>
  </si>
  <si>
    <t>02930</t>
  </si>
  <si>
    <t>OSTATNÍ POŽADAVKY - UMĚLECKÁ DÍLA
Ochrana pomníků podél trasy 
Čerpáno se souhlasem TDI</t>
  </si>
  <si>
    <t>zahrnuje veškeré náklady spojené s objednatelem požadovanými pracemi a díly</t>
  </si>
  <si>
    <t>02943</t>
  </si>
  <si>
    <t>OSTATNÍ POŽADAVKY - VYPRACOVÁNÍ RDS
Realizační dokumentace stavby v rozsahu dle požadavků objednatele včetně zapracování všech podmínek stanovených zadávací dokumentací. 
Součástí je předání dokumentace v tištěné podobě a předání v elektonické podobě (rozsah a uspořádání odpovídající podobě tištěné) v uzavřeném (PDF) a otevřeném formátu (DWG, DGN,XLS, DOC, apod.)</t>
  </si>
  <si>
    <t>02944</t>
  </si>
  <si>
    <t xml:space="preserve">OSTAT POŽADAVKY - DOKUMENTACE SKUTEČ PROVEDENÍ V DIGIT FORMĚ
Dokumentace skutečného provedení stavby v rozsahu dle přílohy č. 14 k vyhlášce č. 499/2006 Sb. 
Čerpání na pokyn TDI
</t>
  </si>
  <si>
    <t>02946</t>
  </si>
  <si>
    <t>OSTAT POŽADAVKY - FOTODOKUMENTACE
Pasport přístupových komunikací a objektů podél trasy</t>
  </si>
  <si>
    <t>položka zahrnuje:
- fotodokumentaci zadavatelem požadovaného děje a konstrukcí v požadovaných časových intervalech
- zadavatelem specifikované výstupy (fotografie v papírovém a digitálním formátu) v požadovaném počtu</t>
  </si>
  <si>
    <t>02991</t>
  </si>
  <si>
    <t xml:space="preserve">OSTATNÍ POŽADAVKY - INFORMAČNÍ TABULE
PUBLICITA BĚHEM STAVBY 
informační tabule (billboard), specifikace : Dodávka, montáž a následná demontáž včetně odvozu informační tabule (bilboardu) o min. rozměrech 5,10 x 2,40 m. Jedná se o kompletní provedení, včetně údržby po celou dobu stavby. Tabule bude upevněna na nosiče z příhradové kce. a dostatečně ukotvena do terénu, aby splňovala podmínky na tuhost a deformaci. Místo umístění a způsob následného odstranění bude dohodnut s investorem stavby před zahájením realizace stavebních prací. Vzhled tabule a obsah textů upřesní investor vítěznému uchazeči před  zahájením realizace stavby. Dodavatel si zajistí veškerá potřebná povolení k umístění informační tabule.
</t>
  </si>
  <si>
    <t>2=2,000 [A]
Celkem: A=2,000 [B]</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</si>
  <si>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</si>
  <si>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Zemní práce</t>
  </si>
  <si>
    <t>11241</t>
  </si>
  <si>
    <t>ÚPRAVA STROMŮ D DO 0,5M ŘEZEM VĚTVÍ
Uvedené množství je pouze předpokládané vč. likvidace. 
Čerpáno dle skutečnosti a na pokyn TDI.</t>
  </si>
  <si>
    <t>45=45,000 [A]
Celkem: A=45,000 [B]</t>
  </si>
  <si>
    <t>zahrnuje odřezání větví 1 ks stromu přesahujících do komunikace bez ohledu na způsob a použitou mechanizaci (např. plošina), bez ohledu na počet větví 
zahrnuje všechna opatření související se silničním provozem (např. provizorní dopravní značení)
zahrnuje odvoz a likvidaci vyzískaného materiálu dle pokynů zadávací dokumentace</t>
  </si>
  <si>
    <t>11242</t>
  </si>
  <si>
    <t>ÚPRAVA STROMŮ D DO 0,9M ŘEZEM VĚTVÍ
Uvedené množství je pouze předpokládané vč. likvidace. 
Čerpáno dle skutečnosti a na pokyn TDI.</t>
  </si>
  <si>
    <t>15=15,000 [A]
Celkem: A=15,000 [B]</t>
  </si>
  <si>
    <t>C e l k e m</t>
  </si>
  <si>
    <t>Ostatní ve výkazu nespecifikované práce</t>
  </si>
  <si>
    <t>Vícepráce</t>
  </si>
  <si>
    <t>Vícepráce celkem</t>
  </si>
  <si>
    <t>Méněpráce</t>
  </si>
  <si>
    <t>Méněpráce celkem</t>
  </si>
  <si>
    <t>Celkem</t>
  </si>
  <si>
    <t>SO 101</t>
  </si>
  <si>
    <t>Oprava komunikace</t>
  </si>
  <si>
    <t>014102</t>
  </si>
  <si>
    <t>POPLATKY ZA SKLÁDKU
Zemina (2,0 t/m3)</t>
  </si>
  <si>
    <t xml:space="preserve">T         </t>
  </si>
  <si>
    <t>12273: 3581,01=3 581,010 [A]
129945: 3,14*0,15*0,15*6*0,5=0,212 [E] (Čerpáno dle skutečnosti na pokyn TDI)
129946: 3,14*0,2*0,2*16,8*0,5=1,055 [F] (Čerpáno dle skutečnosti na pokyn TDI)
129957: 3,14*0,25*0,25*7,5*0,25=0,368 [G] (Čerpáno dle skutečnosti na pokyn TDI)
12996: (B)3,14*0,4*0,4*10,5+(C)3,14*0,4*0,4*9*0,25=6,406 [H] (Čerpáno dle skutečnosti na pokyn TDI)
12373: 405,803=405,803 [J] (Čerpáno dle skutečnosti na pokyn TDI)
Celkem: (A+E+F+G+H+J)*2,0=7 989,708 [K]</t>
  </si>
  <si>
    <t>zahrnuje veškeré poplatky provozovateli skládky související s uložením odpadu na skládce.</t>
  </si>
  <si>
    <t>014211</t>
  </si>
  <si>
    <t>POPLATKY ZA ZEMNÍK - ORNICE
Nákup a dovoz ornice na místo rozprostření
K položce 18220</t>
  </si>
  <si>
    <t xml:space="preserve">M3        </t>
  </si>
  <si>
    <t>1132,39=1 132,390 [A]
Celkem: A=1 132,390 [B]</t>
  </si>
  <si>
    <t>zahrnuje veškeré poplatky majiteli zemníku související s nákupem zeminy (nikoliv s otvírkou zemníku)</t>
  </si>
  <si>
    <t>11372</t>
  </si>
  <si>
    <t>FRÉZOVÁNÍ ZPEVNĚNÝCH PLOCH ASFALTOVÝCH
Frézování vč. odvozu a uložení
Povinný odkup zhotovitelem
Plocha odečtena digitálně ze situace</t>
  </si>
  <si>
    <t>tl. 40mm: (16232,1+31,8)*0,04=650,556 [A]
tl. 60mm: (16735,3+21)*0,06=1 005,378 [C]
Celkem: A+C=1 655,934 [D]</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</si>
  <si>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</si>
  <si>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113765</t>
  </si>
  <si>
    <t>FRÉZOVÁNÍ DRÁŽKY PRŮŘEZU DO 600MM2 V ASFALTOVÉ VOZOVCE
Frézování drážky mezi asfaltovým krytem a římsou vč. likvidace 
Zálivka v položce 931325
Délka odečtena digitálně ze situace</t>
  </si>
  <si>
    <t xml:space="preserve">M         </t>
  </si>
  <si>
    <t>113,4=113,400 [A]
Celkem: A=113,400 [B]</t>
  </si>
  <si>
    <t>Položka zahrnuje veškerou manipulaci s vybouranou sutí a s vybouranými hmotami vč. uložení na skládku.</t>
  </si>
  <si>
    <t>12273</t>
  </si>
  <si>
    <t>ODKOPÁVKY A PROKOPÁVKY OBECNÉ TŘ. I
Reprofilace příkopu, vč. odstranění nezpevněné krajnice, vč. odstranění drnů vč. odstranění kamenných či betonových patníků a případných zbytků základů po dopravních značkách či bilboardech
Vč. odvozu na místo určené investorem, předpoklad do 20km
Uložení na skládku v položce 17120, Poplatek za skládku uveden v položce 014102.1</t>
  </si>
  <si>
    <t>3581,01=3 581,010 [A]
Celkem: A=3 581,010 [B]</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</si>
  <si>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</si>
  <si>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12373</t>
  </si>
  <si>
    <t>ODKOP PRO SPOD STAVBU SILNIC A ŽELEZNIC TŘ. I
Sanace aktivní zóny tl. 500mm  vč. odvozu na místo určené investorem, předpoklad do 20km
Uložení výkopku na skládku v položce 17120, Poplatek za skládku uveden v položce 014102.1
Předpoklad 5% z celkové plochy
Čerpáno dle skutečnosti na pokyn TDI</t>
  </si>
  <si>
    <t>16232,1*0,05*0,5=405,803 [A]
Celkem: A=405,803 [B]</t>
  </si>
  <si>
    <t>129945</t>
  </si>
  <si>
    <t>ČIŠTĚNÍ POTRUBÍ DN DO 300MM
Čištění propustků vč. odvozu a uložení na skládku, předpoklad do 20 km
Poplatek za skládku uveden v položce 014102.1
Předpoklad zanesení 50%
Čerpáno dle skutečnosti a na pokyn TDI
Délky odečteny digitálně ze situace</t>
  </si>
  <si>
    <t>6=6,000 [A]
Celkem: A=6,000 [B]</t>
  </si>
  <si>
    <t>Součástí položky je vodorovná a svislá doprava, přemístění, přeložení, manipulace s materiálem a uložení na skládku.
 Nezahrnuje poplatek za skládku, který se vykazuje v položce 0141** (s výjimkou malého množství  materiálu, kde je možné poplatek zahrnout do jednotkové ceny položky – tento fakt musí být uveden v doplňujícím textu k položce)</t>
  </si>
  <si>
    <t>129946</t>
  </si>
  <si>
    <t>ČIŠTĚNÍ POTRUBÍ DN DO 400MM
Čištění propustků vč. odvozu a uložení na skládku, předpoklad do 20 km
Poplatek za skládku uveden v položce 014102.1
Předpoklad zanesení 50%
Čerpáno dle skutečnosti a na pokyn TDI
Délky odečteny digitálně ze situace</t>
  </si>
  <si>
    <t>16,8=16,800 [A]
Celkem: A=16,800 [B]</t>
  </si>
  <si>
    <t>129957</t>
  </si>
  <si>
    <t>ČIŠTĚNÍ POTRUBÍ DN DO 500MM
Čištění propustků vč. odvozu a uložení na skládku, předpoklad do 20 km
Poplatek za skládku uveden v položce 014102.1
Předpoklad zanesení 25%
Čerpáno dle skutečnosti a na pokyn TDI
Délky odečteny digitálně ze situace
(A) - km 2,532</t>
  </si>
  <si>
    <t>(A)7,5=7,500 [A]
Celkem: A=7,500 [B]</t>
  </si>
  <si>
    <t>12996</t>
  </si>
  <si>
    <t>ČIŠTĚNÍ POTRUBÍ DN DO 800MM
Čištění propustků vč. odvozu a uložení na skládku, předpoklad do 20 km
Poplatek za skládku uveden v položce 014102.1
Předpoklad zanesení (B) 100%, (C) 25%
Čerpáno dle skutečnosti a na pokyn TDI
Délky odečteny digitálně ze situace
B - km 1,747
C - km 3,050</t>
  </si>
  <si>
    <t>(B)10,5+(C)9=19,500 [A]
Celkem: A=19,500 [B]</t>
  </si>
  <si>
    <t>17120</t>
  </si>
  <si>
    <t>ULOŽENÍ SYPANINY DO NÁSYPŮ A NA SKLÁDKY BEZ ZHUTNĚNÍ
K položce 12273, 12373</t>
  </si>
  <si>
    <t>12373: 405,803=405,803 [A] (Čerpáno dle skutečnosti na pokyn TDI)
12273: 3581,01=3 581,010 [B]
Celkem: A+B=3 986,813 [C]</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</si>
  <si>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</si>
  <si>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17380</t>
  </si>
  <si>
    <t>ZEMNÍ KRAJNICE A DOSYPÁVKY Z NAKUPOVANÝCH MATERIÁLŮ
Dosypávka pod krajnice z nezamrzavé zeminy
Plocha odečtena digitálně ze situace a řezu</t>
  </si>
  <si>
    <t>758,92=758,920 [A]
Celkem: A=758,920 [B]</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</si>
  <si>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</si>
  <si>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</si>
  <si>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
Sanace aktivní zóny
Předpoklad 5% z celkové plochy
Čerpáno dle skutečnosti na pokyn TDI</t>
  </si>
  <si>
    <t xml:space="preserve">M2        </t>
  </si>
  <si>
    <t>16232,1*0,05=811,605 [A]
Celkem: A=811,605 [B]</t>
  </si>
  <si>
    <t>položka zahrnuje úpravu pláně včetně vyrovnání výškových rozdílů. Míru zhutnění určuje projekt.</t>
  </si>
  <si>
    <t>18220</t>
  </si>
  <si>
    <t>ROZPROSTŘENÍ ORNICE VE SVAHU
Rozprostření ornice tl. 100 mm
Pořízení a dovoz ornice v položce 014211
Plocha odečtena digitálně ze situace a řezů</t>
  </si>
  <si>
    <t>položka zahrnuje:
nutné přemístění ornice z dočasných skládek vzdálených do 50m
rozprostření ornice v předepsané tloušťce ve svahu přes 1:5</t>
  </si>
  <si>
    <t>18242</t>
  </si>
  <si>
    <t>ZALOŽENÍ TRÁVNÍKU HYDROOSEVEM NA ORNICI
k položce 18220</t>
  </si>
  <si>
    <t>11323,9=11 323,900 [A]
Celkem: A=11 323,900 [B]</t>
  </si>
  <si>
    <t>Zahrnuje dodání předepsané travní směsi, hydroosev na ornici, zalévání, první pokosení, to vše bez ohledu na sklon terénu</t>
  </si>
  <si>
    <t>Základy</t>
  </si>
  <si>
    <t>21452</t>
  </si>
  <si>
    <t>SANAČNÍ VRSTVY Z KAMENIVA DRCENÉHO
Sanace aktivní zóny tl. 500mm
Předpoklad 5% z celkové plochy
Čerpáno dle skutečnosti na pokyn TDI</t>
  </si>
  <si>
    <t>položka zahrnuje dodávku předepsaného kameniva, mimostaveništní a vnitrostaveništní dopravu a jeho uložení
není-li v zadávací dokumentaci uvedeno jinak, jedná se o nakupovaný materiál</t>
  </si>
  <si>
    <t>Vodorovné konstrukce</t>
  </si>
  <si>
    <t>45131A</t>
  </si>
  <si>
    <t>PODKLADNÍ A VÝPLŇOVÉ VRSTVY Z PROSTÉHO BETONU C20/25
Betonové lože tl. 100 mm z betonu C20/25-XF3
K položce 465512
Plocha odečtena digitálně ze situace</t>
  </si>
  <si>
    <t>tl. 100mm: (2*9+2*9+2*10)*0,1=5,600 [B]
Celkem: B=5,600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</si>
  <si>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</si>
  <si>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465512</t>
  </si>
  <si>
    <t>DLAŽBY Z LOMOVÉHO KAMENE NA MC
Dlažba z lomového kamene tl. 200mm vč. vyspárování cementovou maltou M25-XF4
Plocha odečtena digitálně ze situace</t>
  </si>
  <si>
    <t>tl. 200mm: (2*9+2*9+2*10)*0,2=11,200 [B]
Celkem: B=11,200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</si>
  <si>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</si>
  <si>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Komunikace</t>
  </si>
  <si>
    <t>567544</t>
  </si>
  <si>
    <t>VRST PRO OBNOVU A OPR RECYK ZA STUD CEM A ASF EM TL DO 200MM
RS 0/63CA dle TP 208 vč. doplnění nového materiálu
Plocha odečtena digitálně ze situace</t>
  </si>
  <si>
    <t>Vozovka: 17599=17 599,000 [A]
Sjezdy: 17,4=17,400 [B]
Celkem: A+B=17 616,400 [C]</t>
  </si>
  <si>
    <t>- dodání materiálů předepsaných pro recyklaci za studena
- provedení recyklace dle předepsaného technologického předpisu, zhutnění vrstvy v předepsané tloušťce
- zřízení vrstvy bez rozlišení šířky, pokládání vrstvy po etapách
- úpravu napojení, ukončení
- nezahrnuje postřiky, nátěry</t>
  </si>
  <si>
    <t>56962</t>
  </si>
  <si>
    <t>ZPEVNĚNÍ KRAJNIC Z RECYKLOVANÉHO MATERIÁLU TL DO 100MM
R-Mat fr. 0/22 tl.100mm
Plocha odečtena digitálně ze situace</t>
  </si>
  <si>
    <t>4423,7=4 423,700 [A]
Celkem: A=4 423,700 [B]</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</si>
  <si>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</si>
  <si>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572213</t>
  </si>
  <si>
    <t>SPOJOVACÍ POSTŘIK Z EMULZE DO 0,5KG/M2
PS-C 0,35kg/m2
Plocha odečtena digitálně ze situace</t>
  </si>
  <si>
    <t>pod ACO: 16735,3+52,8=16 788,100 [A]
Celkem: A=16 788,100 [B]</t>
  </si>
  <si>
    <t>- dodání všech předepsaných materiálů pro postřiky v předepsaném množství
- provedení dle předepsaného technologického předpisu
- zřízení vrstvy bez rozlišení šířky, pokládání vrstvy po etapách
- úpravu napojení, ukončení</t>
  </si>
  <si>
    <t>SPOJOVACÍ POSTŘIK Z EMULZE DO 0,5KG/M2
PS-C 0,5kg/m2
Plocha odečtena digitálně ze situace</t>
  </si>
  <si>
    <t>pod ACL: 17693+34,8=17 727,800 [B]
Celkem: B=17 727,800 [C]</t>
  </si>
  <si>
    <t>57475</t>
  </si>
  <si>
    <t>VOZOVKOVÉ VÝZTUŽNÉ VRSTVY Z GEOMŘÍŽOVINY
Výztužná vrstva z geokompozitu</t>
  </si>
  <si>
    <t>105=105,000 [A]
Celkem: A=105,000 [B]</t>
  </si>
  <si>
    <t>- dodání geomříže v požadované kvalitě a v množství včetně přesahů (přesahy započteny v jednotkové ceně)
- očištění podkladu
- pokládka geomříže dle předepsaného technologického předpisu</t>
  </si>
  <si>
    <t>574A03</t>
  </si>
  <si>
    <t>ASFALTOVÝ BETON PRO OBRUSNÉ VRSTVY ACO 11
ACO 11 70/100
Plocha odečtena digitálně ze situace</t>
  </si>
  <si>
    <t>Vozovka: 16232,1*0,04=649,284 [A]
Sjezdy: 52,8*0,04=2,112 [B]
Celkem: A+B=651,396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</si>
  <si>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</si>
  <si>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574C05</t>
  </si>
  <si>
    <t>ASFALTOVÝ BETON PRO LOŽNÍ VRSTVY ACL 16
ACL 16 70/100
Plocha odečtena digitálně ze situace</t>
  </si>
  <si>
    <t>Vozovka: 16735,3*0,06=1 004,118 [A]
Sjezdy: 34,8*0,06=2,088 [B]
Celkem: A+B=1 006,206 [C]</t>
  </si>
  <si>
    <t>58910</t>
  </si>
  <si>
    <t>VÝPLŇ SPAR ASFALTEM
Zálivka drážky
Řezání drážky v položce 919111
Délka odečtena digitálně ze situace</t>
  </si>
  <si>
    <t>66,1=66,100 [A]
Celkem: A=66,100 [B]</t>
  </si>
  <si>
    <t>položka zahrnuje:
- dodávku předepsaného materiálu
- vyčištění a výplň spar tímto materiálem</t>
  </si>
  <si>
    <t>Úpravy povrchů, podlahy, výplně otvorů</t>
  </si>
  <si>
    <t>626122</t>
  </si>
  <si>
    <t>REPROFILACE PODHLEDŮ, SVISLÝCH PLOCH SANAČNÍ MALTOU DVOUVRST TL 50MM
Sanace čela propustku min. tl. 20mm
Plocha odečtena digitálně ze situace
Čerpání se souhlasem TDI</t>
  </si>
  <si>
    <t>(A)2*3*2,5+(B)2*2,5*1,7+(C)2*2,5*1,7=32,000 [A]
Celkem: A=32,000 [B]</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</si>
  <si>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</si>
  <si>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62641</t>
  </si>
  <si>
    <t>SJEDNOCUJÍCÍ STĚRKA JEMNOU MALTOU TL CCA 2MM
Sanace čela propustku
Plocha odečtena digitálně ze situace
Čerpání se souhlasem TDI</t>
  </si>
  <si>
    <t>položka zahrnuje:
dodávku veškerého materiálu potřebného pro předepsanou úpravu v předepsané kvalitě
nutné vyspravení podkladu, případně zatření spar zdiva
položení vrstvy v předepsané tloušťce
potřebná lešení a podpěrné konstrukce</t>
  </si>
  <si>
    <t>62652</t>
  </si>
  <si>
    <t>OCHRANA VÝZTUŽE PŘI NEDOSTATEČNÉM KRYTÍ
Sanace čela propustku
Plocha odečtena digitálně ze situace
Stupeň odrezení výztuže 02-03 dle ČSN 03 8221
Jednosložková ochrana výztuže
Čerpání se souhlasem TDI</t>
  </si>
  <si>
    <t>položka zahrnuje:
dodávku veškerého materiálu potřebného pro předepsanou úpravu v předepsané kvalitě
položení vrstvy v předepsané tloušťce
potřebná lešení a podpěrné konstrukce</t>
  </si>
  <si>
    <t>Přidružená stavební výroba</t>
  </si>
  <si>
    <t>783161</t>
  </si>
  <si>
    <t>PROTIKOROZ OCHRANA OK KOMBIN POVLAKEM S NÁSTŘIKEM METALIZACÍ
Plocha představuje orientační údaj, zábradlí je tvořeno svislou výplní, půdorysná délka zábradlí 12 m, výška 1,1 m. 
Fakturována bude celá částka, jedná se o kompletní PKO stávajícího zábradlí, v rámci nacenění je nutné zohlednit skutečnou plochu zábradlí.</t>
  </si>
  <si>
    <t>12*1,1=13,200 [A]
Celkem: A=13,200 [B]</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</si>
  <si>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</si>
  <si>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Ostatní konstrukce a práce</t>
  </si>
  <si>
    <t>9111A1</t>
  </si>
  <si>
    <t>ZÁBRADLÍ SILNIČNÍ S VODOR MADLY - DODÁVKA A MONTÁŽ
Zábradlí vč. PKO
Délka odečtena digitálně ze situace</t>
  </si>
  <si>
    <t>3,3=3,300 [A]
Celkem: A=3,300 [B]</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</si>
  <si>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</si>
  <si>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9111A3</t>
  </si>
  <si>
    <t>ZÁBRADLÍ SILNIČNÍ S VODOR MADLY - DEMONTÁŽ S PŘESUNEM
Povinný odkup materiálu (kov) zhotovitelem
Délka odečtena digitálně ze situace</t>
  </si>
  <si>
    <t>7,6=7,600 [A]
Celkem: A=7,600 [B]</t>
  </si>
  <si>
    <t>položka zahrnuje:
- demontáž a odstranění zařízení
- jeho odvoz na předepsané místo</t>
  </si>
  <si>
    <t>9113B1</t>
  </si>
  <si>
    <t>SVODIDLO OCEL SILNIČ JEDNOSTR, ÚROVEŇ ZADRŽ H1 -DODÁVKA A MONTÁŽ
Svodidlo H1 vč. náběhů
Délka odečtena digitálně ze situace</t>
  </si>
  <si>
    <t>76+76+108+76=336,000 [A]
Celkem: A=336,000 [B]</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</si>
  <si>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</si>
  <si>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9113B2</t>
  </si>
  <si>
    <t>SVODIDLO OCEL SILNIČ JEDNOSTR, ÚROVEŇ ZADRŽ H1 - MONTÁŽ S PŘESUNEM (BEZ DODÁVKY)
Montáž stávajícího svodidla u Nového rybníka s výškovou úpravou dle nového povrchu vozvoky. 
Čerpání dle skutečnosti se souhlasem TDI.</t>
  </si>
  <si>
    <t>100+118=218,000 [A]
Celkem: A=218,000 [B]</t>
  </si>
  <si>
    <t>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</si>
  <si>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9113B3</t>
  </si>
  <si>
    <t>SVODIDLO OCEL SILNIČ JEDNOSTR, ÚROVEŇ ZADRŽ H1 - DEMONTÁŽ S PŘESUNEM
Demontáž stávajícího svodidla u Nového rybníka pro usnadnění realizace (manipulace) stavby, následně zpětná montáž (pol. 9113B2) s výškovou úpravou dle nového povrchu vozovky. 
Čerpání dle skutečnosti se souhlasem TDI.</t>
  </si>
  <si>
    <t>919111</t>
  </si>
  <si>
    <t>ŘEZÁNÍ ASFALTOVÉHO KRYTU VOZOVEK TL DO 50MM
Řezání krytu pro technické napojení
Zálivka v položce 58910
Délka odečtena digitálně ze situace</t>
  </si>
  <si>
    <t>položka zahrnuje řezání vozovkové vrstvy v předepsané tloušťce, včetně spotřeby vody</t>
  </si>
  <si>
    <t>931325</t>
  </si>
  <si>
    <t>TĚSNĚNÍ DILATAČ SPAR ASF ZÁLIVKOU MODIFIK PRŮŘ DO 600MM2
Vyplnění drážky mezi asfaltovým krytem a římsou
Drážka v položce 113765
Délka odečtena digitálně ze situace</t>
  </si>
  <si>
    <t>položka zahrnuje dodávku a osazení předepsaného materiálu, očištění ploch spáry před úpravou, očištění okolí spáry po úpravě
nezahrnuje těsnící profil</t>
  </si>
  <si>
    <t>938442</t>
  </si>
  <si>
    <t>OČIŠTĚNÍ ZDIVA OTRYSKÁNÍM TLAKOVOU VODOU DO 500 BARŮ
Očištění čel propustků
Plocha odečtena digitálně ze situace
Čerpání se souhlasem TDI</t>
  </si>
  <si>
    <t>položka zahrnuje očištění předepsaným způsobem včetně odklizení vzniklého odpadu</t>
  </si>
  <si>
    <t>SO 180</t>
  </si>
  <si>
    <t>DIO</t>
  </si>
  <si>
    <t>02710</t>
  </si>
  <si>
    <t>POMOC PRÁCE ZŘÍZ NEBO ZAJIŠŤ OBJÍŽĎKY A PŘÍSTUP CESTY
Položka zahrnuje dopravně-inženýrská opatření v průběhu celé stavby ve všech etapách realizace, včetně dopravních značek a zařízení a všech souvisejících prací po celou dobu trvání stavby. Zahrnuje pronájem dopravního značení - tzn. osazení, přesuny a odvoz provizorního dopravního značení. Součástí je nezbytné provizorní vodorovné dopravní značení, jeho instalace, udržování ve funkčním stavu, odstranění. Zahrnuje dočasné dopravní značení, semafory, dopravní zařízení (např. citybloky, provizorní svodidla, světelná výstražná zařízení, směrovací desky, vodicí tabule, apod.), oplocení a všechny související práce po celou dobu trvání stavby, včetně dodání, osazení a demontáže s odvozem. Součástí položky je i údržba a péče o dopravně-inženýrská opatření v průběhu celé stavby, vč. realizace případných nezbytných změn po dobu stavby. Součástí je vyznačení objízdných tras v závislosti na prováděné činnosti. Součástí položky je vyřízení DIR, včetně jeho projednání. DIO bude koordinováno a upraveno dle postupu prací zvoleného zhotovitelem stavby, bude provedeno dle schváleného návrhu řešení dotčenými orgány. Zpracování konkrétního návrhu DIO je součástí položky. Součástí je regulace provozu regulovčíky v průběhu provádění prací, zejména v dopravních špičkách.</t>
  </si>
  <si>
    <t>SO 186</t>
  </si>
  <si>
    <t>Oprava objízdné trasy</t>
  </si>
  <si>
    <t>POPLATKY ZA SKLÁDKU
Sypké vozovkové vrstvy (1,9t/m3)
K položce 11332
Čerpáno dle skutečnosti a na pokyn TDI</t>
  </si>
  <si>
    <t>54*1,9=102,600 [A]
Celkem: A=102,600 [B]</t>
  </si>
  <si>
    <t>ÚPRAVA STROMŮ D DO 0,5M ŘEZEM VĚTVÍ
Uvedené množství je pouze předpokládané. vč. likvidace. 
Čerpáno dle skutečnosti a na pokyn TDI.</t>
  </si>
  <si>
    <t>20=20,000 [A]
Celkem: A=20,000 [B]</t>
  </si>
  <si>
    <t>ÚPRAVA STROMŮ D DO 0,9M ŘEZEM VĚTVÍ
Uvedené množství je pouze předpokládané. vč. likvidace. 
Čerpáno dle skutečnosti a na pokyn TDI.</t>
  </si>
  <si>
    <t>10=10,000 [A]
Celkem: A=10,000 [B]</t>
  </si>
  <si>
    <t>11332</t>
  </si>
  <si>
    <t>ODSTRANĚNÍ PODKLADŮ ZPEVNĚNÝCH PLOCH Z KAMENIVA NESTMELENÉHO
Sanace vozovky, předpoklad 5% z celkové plochy
Čerpáno dle skutečnosti a na pokyn TDI</t>
  </si>
  <si>
    <t>5400*0,2*0,05=54,000 [A]
Celkem: A=54,000 [B]</t>
  </si>
  <si>
    <t>FRÉZOVÁNÍ ZPEVNĚNÝCH PLOCH ASFALTOVÝCH
Povinný odkup zhotovitelem
Čerpáno dle skutečnosti a na pokyn TDI</t>
  </si>
  <si>
    <t>5400*0,1=540,000 [A]
Celkem: A=540,000 [B]</t>
  </si>
  <si>
    <t>56330</t>
  </si>
  <si>
    <t>VOZOVKOVÉ VRSTVY ZE ŠTĚRKODRTI
Sanace vozovky, předpoklad 5% z celkové plochy
Čerpáno dle skutečnosti a na pokyn TDI</t>
  </si>
  <si>
    <t>- dodání kameniva předepsané kvality a zrnitosti
- rozprostření a zhutnění vrstvy v předepsané tloušťce
- zřízení vrstvy bez rozlišení šířky, pokládání vrstvy po etapách
- nezahrnuje postřiky, nátěry</t>
  </si>
  <si>
    <t>ZPEVNĚNÍ KRAJNIC Z RECYKLOVANÉHO MATERIÁLU TL DO 100MM
R-Mat fr. 0/22 tl.100mm
Čerpáno dle skutečnosti a na pokyn TDI.</t>
  </si>
  <si>
    <t>2*900*0,75=1 350,000 [A]
Celkem: A=1 350,000 [B]</t>
  </si>
  <si>
    <t>572123</t>
  </si>
  <si>
    <t>INFILTRAČNÍ POSTŘIK Z EMULZE DO 1,0KG/M2
PI-C 1,0 kg/m2
Čerpáno dle skutečnosti a na pokyn TDI</t>
  </si>
  <si>
    <t>5400=5 400,000 [A]
Celkem: A=5 400,000 [B]</t>
  </si>
  <si>
    <t>SPOJOVACÍ POSTŘIK Z EMULZE DO 0,5KG/M2
Spojovací postřik z kationaktivní asfaltové emulze 0,35 kg/m2
Čerpáno dle skutečnosti a na pokyn TDI</t>
  </si>
  <si>
    <t>ASFALTOVÝ BETON PRO OBRUSNÉ VRSTVY ACO 11
ACO 11 70/100
Čerpáno dle skutečnosti a na pokyn TDI</t>
  </si>
  <si>
    <t>5400*0,04=216,000 [A]
Celkem: A=216,000 [B]</t>
  </si>
  <si>
    <t>ASFALTOVÝ BETON PRO LOŽNÍ VRSTVY ACL 16
ACL 16 70/100
Čerpáno dle skutečnosti a na pokyn TDI</t>
  </si>
  <si>
    <t>5400*0,06=324,000 [A]
Celkem: A=324,000 [B]</t>
  </si>
  <si>
    <t>VÝPLŇ SPAR ASFALTEM
K pol. 919111
Předpoklad
Čerpáno dle skutečnosti a na pokyn TDI</t>
  </si>
  <si>
    <t>90=90,000 [A]
Celkem: A=90,000 [B]</t>
  </si>
  <si>
    <t>ŘEZÁNÍ ASFALTOVÉHO KRYTU VOZOVEK TL DO 50MM
K položce 58910
Předpoklad
Čerpáno dle skutečnosti a na pokyn TDI</t>
  </si>
  <si>
    <t>SO 190</t>
  </si>
  <si>
    <t>Dopravní značení</t>
  </si>
  <si>
    <t>91228</t>
  </si>
  <si>
    <t>SMĚROVÉ SLOUPKY Z PLAST HMOT VČETNĚ ODRAZNÉHO PÁSKU
Z11a/b
Dle TZ SO190</t>
  </si>
  <si>
    <t>215=215,000 [A]
Celkem: A=215,000 [B]</t>
  </si>
  <si>
    <t>položka zahrnuje:
- dodání a osazení sloupku včetně nutných zemních prací
- vnitrostaveništní a mimostaveništní doprava
- odrazky plastové nebo z retroreflexní fólie</t>
  </si>
  <si>
    <t>SMĚROVÉ SLOUPKY Z PLAST HMOT VČETNĚ ODRAZNÉHO PÁSKU
Z11g
Dle TZ SO190</t>
  </si>
  <si>
    <t>912283</t>
  </si>
  <si>
    <t>SMĚROVÉ SLOUPKY Z PLAST HMOT - DEMONTÁŽ A ODVOZ
Dle TZ SO190</t>
  </si>
  <si>
    <t>4=4,000 [A]
Celkem: A=4,000 [B]</t>
  </si>
  <si>
    <t>položka zahrnuje demontáž stávajícího sloupku, jeho odvoz do skladu nebo na skládku</t>
  </si>
  <si>
    <t>91238</t>
  </si>
  <si>
    <t>SMĚROVÉ SLOUPKY Z PLAST HMOT - NÁSTAVCE NA SVODIDLA VČETNĚ ODRAZNÉHO PÁSKU
Z11a/b
Dle TZ SO190</t>
  </si>
  <si>
    <t>36=36,000 [A]
Celkem: A=36,000 [B]</t>
  </si>
  <si>
    <t>91257</t>
  </si>
  <si>
    <t>ODRAŽEČE PROTI ZVĚŘI
Dle TZ SO190</t>
  </si>
  <si>
    <t>240=240,000 [A]
Celkem: A=240,000 [B]</t>
  </si>
  <si>
    <t>položka zahrnuje dodání a montáž odražeče včetně připevňovacích dílů</t>
  </si>
  <si>
    <t>91267</t>
  </si>
  <si>
    <t>ODRAZKY NA SVODIDLA
Dle TZ SO190</t>
  </si>
  <si>
    <t>- kompletní dodávka se všemi pomocnými a doplňujícími pracemi a součástmi</t>
  </si>
  <si>
    <t>91267R1</t>
  </si>
  <si>
    <t>ODRAZKY (REFLEXNÍ PÁSKY) NA ZÁBRADLÍ
Dle TZ SO190</t>
  </si>
  <si>
    <t>91267R2</t>
  </si>
  <si>
    <t>REFLEXNÍ PÁSKY
Reflexní pásky na svodidla do prolisu svodnice dle požadavku PČR.
Čerpáno bude dle skutečnosti se souhlasem TDI</t>
  </si>
  <si>
    <t>554/2=277,000 [A]
Celkem: A=277,000 [B]</t>
  </si>
  <si>
    <t>914121</t>
  </si>
  <si>
    <t>DOPRAVNÍ ZNAČKY ZÁKLADNÍ VELIKOSTI OCELOVÉ FÓLIE TŘ 1 - DODÁVKA A MONTÁŽ
Dle TZ SO190</t>
  </si>
  <si>
    <t>26=26,000 [A]</t>
  </si>
  <si>
    <t>položka zahrnuje:
- dodávku a montáž značek v požadovaném provedení</t>
  </si>
  <si>
    <t>914123</t>
  </si>
  <si>
    <t>DOPRAVNÍ ZNAČKY ZÁKLADNÍ VELIKOSTI OCELOVÉ FÓLIE TŘ 1 - DEMONTÁŽ
Povinný odkup materiálu (kov) zhotovitelem
Dle TZ SO190</t>
  </si>
  <si>
    <t>33=33,000 [A]
Celkem: A=33,000 [B]</t>
  </si>
  <si>
    <t>Položka zahrnuje odstranění, demontáž a odklizení materiálu s odvozem na předepsané místo</t>
  </si>
  <si>
    <t>914321</t>
  </si>
  <si>
    <t>DOPRAV ZNAČKY ZMENŠ VEL OCEL FÓLIE TŘ 1 - DODÁVKA A MONT
Dle TZ SO190</t>
  </si>
  <si>
    <t>19=19,000 [A]
Celkem: A=19,000 [B]</t>
  </si>
  <si>
    <t>914721</t>
  </si>
  <si>
    <t>STÁLÁ DOPRAV ZAŘÍZ Z3 OCEL S FÓLIÍ TŘ 1 DODÁVKA A MONTÁŽ
Dle TZ SO190</t>
  </si>
  <si>
    <t>12=12,000 [A]
Celkem: A=12,000 [B]</t>
  </si>
  <si>
    <t>914723</t>
  </si>
  <si>
    <t>STÁLÁ DOPRAV ZAŘÍZ Z3 OCEL S FÓLIÍ TŘ 1 DEMONTÁŽ
Povinný odkup materiálu (kov) zhotovitelem
Dle TZ SO190</t>
  </si>
  <si>
    <t>914921</t>
  </si>
  <si>
    <t>SLOUPKY A STOJKY DOPRAVNÍCH ZNAČEK Z OCEL TRUBEK DO PATKY - DODÁVKA A MONTÁŽ
vč. zemních prací a bet. patky
Dle TZ SO190</t>
  </si>
  <si>
    <t>39=39,000 [A]
Celkem: A=39,000 [B]</t>
  </si>
  <si>
    <t>položka zahrnuje:
- sloupky a upevňovací zařízení včetně jejich osazení (betonová patka, zemní práce)</t>
  </si>
  <si>
    <t>914923</t>
  </si>
  <si>
    <t>SLOUPKY A STOJKY DZ Z OCEL TRUBEK DO PATKY DEMONTÁŽ
Vč. odstranění a likvidace bet. patky a skládkovného
Povinný odkup materiálu (kov) zhotovitelem
Počet odečten digitálně ze situace</t>
  </si>
  <si>
    <t>22=22,000 [A]
Celkem: A=22,000 [B]</t>
  </si>
  <si>
    <t>915111</t>
  </si>
  <si>
    <t>VODOROVNÉ DOPRAVNÍ ZNAČENÍ BARVOU HLADKÉ - DODÁVKA A POKLÁDKA
vč. předznačení
Dle TZ SO190</t>
  </si>
  <si>
    <t>V2b (1,5/1,5/0,25): 66/2*0,25=8,250 [A]
V4 (0,125): 5992*0,125=749,000 [B]
Celkem: A+B=757,250 [C]</t>
  </si>
  <si>
    <t>položka zahrnuje:
- dodání a pokládku nátěrového materiálu (měří se pouze natíraná plocha)
- předznačení a reflexní úpravu</t>
  </si>
  <si>
    <t>915221</t>
  </si>
  <si>
    <t>VODOR DOPRAV ZNAČ PLASTEM STRUKTURÁLNÍ NEHLUČNÉ - DOD A POKLÁDKA
Definitivní dopravní značení
Délka odečtena digitálně ze situace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</si>
</sst>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0"/>
  </numFmts>
  <fonts count="38">
    <font>
      <sz val="10"/>
      <name val="Arial"/>
      <family val="0"/>
    </font>
    <font>
      <b/>
      <sz val="11"/>
      <name val="Arial"/>
      <family val="0"/>
    </font>
    <font>
      <sz val="11"/>
      <name val="Arial"/>
      <family val="0"/>
    </font>
    <font>
      <b/>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14">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wrapText="1"/>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tabSelected="1"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13</v>
      </c>
      <c r="B1" t="s">
        <v>14</v>
      </c>
    </row>
    <row r="3" ht="12.75" customHeight="1">
      <c r="B3" s="1" t="s">
        <v>0</v>
      </c>
    </row>
    <row r="5" ht="12.75" customHeight="1">
      <c r="B5" s="2" t="s">
        <v>1</v>
      </c>
    </row>
    <row r="6" spans="2:8" ht="12.75" customHeight="1">
      <c r="B6" t="s">
        <v>2</v>
      </c>
      <c r="G6" t="s">
        <v>5</v>
      </c>
      <c r="H6">
        <v>0</v>
      </c>
    </row>
    <row r="7" spans="2:8" ht="12.75" customHeight="1">
      <c r="B7" s="3" t="s">
        <v>3</v>
      </c>
      <c r="C7" s="2">
        <f>SUM(C11:C15)</f>
        <v>0</v>
      </c>
      <c r="G7" t="s">
        <v>6</v>
      </c>
      <c r="H7">
        <v>15</v>
      </c>
    </row>
    <row r="8" spans="2:8" ht="12.75" customHeight="1">
      <c r="B8" s="3" t="s">
        <v>4</v>
      </c>
      <c r="C8" s="2">
        <f>SUM(E11:E15)</f>
        <v>0</v>
      </c>
      <c r="G8" t="s">
        <v>7</v>
      </c>
      <c r="H8">
        <v>21</v>
      </c>
    </row>
    <row r="10" spans="1:5" ht="12.75" customHeight="1">
      <c r="A10" s="4" t="s">
        <v>8</v>
      </c>
      <c r="B10" s="4" t="s">
        <v>9</v>
      </c>
      <c r="C10" s="4" t="s">
        <v>10</v>
      </c>
      <c r="D10" s="4" t="s">
        <v>11</v>
      </c>
      <c r="E10" s="4" t="s">
        <v>12</v>
      </c>
    </row>
    <row r="11" spans="1:5" ht="12.75" customHeight="1">
      <c r="A11" s="6" t="s">
        <v>21</v>
      </c>
      <c r="B11" s="6" t="s">
        <v>22</v>
      </c>
      <c r="C11" s="8">
        <f>'SO 020'!I71</f>
        <v>0</v>
      </c>
      <c r="D11" s="8">
        <f>'SO 020'!P71</f>
        <v>0</v>
      </c>
      <c r="E11" s="8">
        <f>C11+D11</f>
        <v>0</v>
      </c>
    </row>
    <row r="12" spans="1:5" ht="12.75" customHeight="1">
      <c r="A12" s="6" t="s">
        <v>102</v>
      </c>
      <c r="B12" s="6" t="s">
        <v>103</v>
      </c>
      <c r="C12" s="8">
        <f>'SO 101'!I158</f>
        <v>0</v>
      </c>
      <c r="D12" s="8">
        <f>'SO 101'!P158</f>
        <v>0</v>
      </c>
      <c r="E12" s="8">
        <f>C12+D12</f>
        <v>0</v>
      </c>
    </row>
    <row r="13" spans="1:5" ht="12.75" customHeight="1">
      <c r="A13" s="6" t="s">
        <v>250</v>
      </c>
      <c r="B13" s="6" t="s">
        <v>251</v>
      </c>
      <c r="C13" s="8">
        <f>'SO 180'!I26</f>
        <v>0</v>
      </c>
      <c r="D13" s="8">
        <f>'SO 180'!P26</f>
        <v>0</v>
      </c>
      <c r="E13" s="8">
        <f>C13+D13</f>
        <v>0</v>
      </c>
    </row>
    <row r="14" spans="1:5" ht="12.75" customHeight="1">
      <c r="A14" s="6" t="s">
        <v>254</v>
      </c>
      <c r="B14" s="6" t="s">
        <v>255</v>
      </c>
      <c r="C14" s="8">
        <f>'SO 186'!I71</f>
        <v>0</v>
      </c>
      <c r="D14" s="8">
        <f>'SO 186'!P71</f>
        <v>0</v>
      </c>
      <c r="E14" s="8">
        <f>C14+D14</f>
        <v>0</v>
      </c>
    </row>
    <row r="15" spans="1:5" ht="12.75" customHeight="1">
      <c r="A15" s="6" t="s">
        <v>283</v>
      </c>
      <c r="B15" s="6" t="s">
        <v>284</v>
      </c>
      <c r="C15" s="8">
        <f>'SO 190'!I74</f>
        <v>0</v>
      </c>
      <c r="D15" s="8">
        <f>'SO 190'!P74</f>
        <v>0</v>
      </c>
      <c r="E15" s="8">
        <f>C15+D15</f>
        <v>0</v>
      </c>
    </row>
  </sheetData>
  <sheetProtection formatColumns="0"/>
  <hyperlinks>
    <hyperlink ref="A11" location="#'SO 020'!A1" tooltip="Odkaz na stranku objektu [SO 020]" display="SO 020"/>
    <hyperlink ref="A12" location="#'SO 101'!A1" tooltip="Odkaz na stranku objektu [SO 101]" display="SO 101"/>
    <hyperlink ref="A13" location="#'SO 180'!A1" tooltip="Odkaz na stranku objektu [SO 180]" display="SO 180"/>
    <hyperlink ref="A14" location="#'SO 186'!A1" tooltip="Odkaz na stranku objektu [SO 186]" display="SO 186"/>
    <hyperlink ref="A15" location="#'SO 190'!A1" tooltip="Odkaz na stranku objektu [SO 190]" display="SO 190"/>
  </hyperlink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7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21</v>
      </c>
      <c r="D5" s="5"/>
      <c r="E5" s="5" t="s">
        <v>22</v>
      </c>
    </row>
    <row r="6" spans="1:5" ht="12.75" customHeight="1">
      <c r="A6" t="s">
        <v>18</v>
      </c>
      <c r="C6" s="5" t="s">
        <v>21</v>
      </c>
      <c r="D6" s="5"/>
      <c r="E6" s="5" t="s">
        <v>22</v>
      </c>
    </row>
    <row r="7" spans="1:5" ht="12.75" customHeight="1">
      <c r="A7" t="s">
        <v>23</v>
      </c>
      <c r="C7" s="5"/>
      <c r="D7" s="5"/>
      <c r="E7" s="5"/>
    </row>
    <row r="8" spans="1:16" ht="12.75" customHeight="1">
      <c r="A8" s="13" t="s">
        <v>24</v>
      </c>
      <c r="B8" s="13" t="s">
        <v>26</v>
      </c>
      <c r="C8" s="13" t="s">
        <v>27</v>
      </c>
      <c r="D8" s="13" t="s">
        <v>28</v>
      </c>
      <c r="E8" s="13" t="s">
        <v>29</v>
      </c>
      <c r="F8" s="13" t="s">
        <v>30</v>
      </c>
      <c r="G8" s="13" t="s">
        <v>31</v>
      </c>
      <c r="H8" s="13" t="s">
        <v>32</v>
      </c>
      <c r="I8" s="13"/>
      <c r="O8" t="s">
        <v>35</v>
      </c>
      <c r="P8" t="s">
        <v>11</v>
      </c>
    </row>
    <row r="9" spans="1:15" ht="14.25">
      <c r="A9" s="13"/>
      <c r="B9" s="13"/>
      <c r="C9" s="13"/>
      <c r="D9" s="13"/>
      <c r="E9" s="13"/>
      <c r="F9" s="13"/>
      <c r="G9" s="13"/>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38.25">
      <c r="A12" s="6">
        <v>1</v>
      </c>
      <c r="B12" s="6" t="s">
        <v>46</v>
      </c>
      <c r="C12" s="6" t="s">
        <v>47</v>
      </c>
      <c r="D12" s="6" t="s">
        <v>48</v>
      </c>
      <c r="E12" s="6" t="s">
        <v>49</v>
      </c>
      <c r="F12" s="6" t="s">
        <v>50</v>
      </c>
      <c r="G12" s="8">
        <v>1</v>
      </c>
      <c r="H12" s="10"/>
      <c r="I12" s="8">
        <f>ROUND((H12*G12),3)</f>
        <v>0</v>
      </c>
      <c r="O12">
        <f>rekapitulace!H8</f>
        <v>21</v>
      </c>
      <c r="P12">
        <f>O12/100*I12</f>
        <v>0</v>
      </c>
    </row>
    <row r="13" ht="25.5">
      <c r="E13" s="11" t="s">
        <v>51</v>
      </c>
    </row>
    <row r="14" ht="12.75">
      <c r="E14" s="11" t="s">
        <v>52</v>
      </c>
    </row>
    <row r="15" spans="1:16" ht="51">
      <c r="A15" s="6">
        <v>2</v>
      </c>
      <c r="B15" s="6" t="s">
        <v>46</v>
      </c>
      <c r="C15" s="6" t="s">
        <v>53</v>
      </c>
      <c r="D15" s="6" t="s">
        <v>48</v>
      </c>
      <c r="E15" s="6" t="s">
        <v>54</v>
      </c>
      <c r="F15" s="6" t="s">
        <v>50</v>
      </c>
      <c r="G15" s="8">
        <v>1</v>
      </c>
      <c r="H15" s="10"/>
      <c r="I15" s="8">
        <f>ROUND((H15*G15),3)</f>
        <v>0</v>
      </c>
      <c r="O15">
        <f>rekapitulace!H8</f>
        <v>21</v>
      </c>
      <c r="P15">
        <f>O15/100*I15</f>
        <v>0</v>
      </c>
    </row>
    <row r="16" ht="25.5">
      <c r="E16" s="11" t="s">
        <v>51</v>
      </c>
    </row>
    <row r="17" ht="12.75">
      <c r="E17" s="11" t="s">
        <v>55</v>
      </c>
    </row>
    <row r="18" spans="1:16" ht="38.25">
      <c r="A18" s="6">
        <v>3</v>
      </c>
      <c r="B18" s="6" t="s">
        <v>46</v>
      </c>
      <c r="C18" s="6" t="s">
        <v>56</v>
      </c>
      <c r="D18" s="6" t="s">
        <v>48</v>
      </c>
      <c r="E18" s="6" t="s">
        <v>57</v>
      </c>
      <c r="F18" s="6" t="s">
        <v>50</v>
      </c>
      <c r="G18" s="8">
        <v>1</v>
      </c>
      <c r="H18" s="10"/>
      <c r="I18" s="8">
        <f>ROUND((H18*G18),3)</f>
        <v>0</v>
      </c>
      <c r="O18">
        <f>rekapitulace!H8</f>
        <v>21</v>
      </c>
      <c r="P18">
        <f>O18/100*I18</f>
        <v>0</v>
      </c>
    </row>
    <row r="19" ht="25.5">
      <c r="E19" s="11" t="s">
        <v>51</v>
      </c>
    </row>
    <row r="20" ht="38.25">
      <c r="E20" s="11" t="s">
        <v>58</v>
      </c>
    </row>
    <row r="21" spans="1:16" ht="63.75">
      <c r="A21" s="6">
        <v>4</v>
      </c>
      <c r="B21" s="6" t="s">
        <v>46</v>
      </c>
      <c r="C21" s="6" t="s">
        <v>59</v>
      </c>
      <c r="D21" s="6" t="s">
        <v>25</v>
      </c>
      <c r="E21" s="6" t="s">
        <v>60</v>
      </c>
      <c r="F21" s="6" t="s">
        <v>50</v>
      </c>
      <c r="G21" s="8">
        <v>1</v>
      </c>
      <c r="H21" s="10"/>
      <c r="I21" s="8">
        <f>ROUND((H21*G21),3)</f>
        <v>0</v>
      </c>
      <c r="O21">
        <f>rekapitulace!H8</f>
        <v>21</v>
      </c>
      <c r="P21">
        <f>O21/100*I21</f>
        <v>0</v>
      </c>
    </row>
    <row r="22" ht="25.5">
      <c r="E22" s="11" t="s">
        <v>51</v>
      </c>
    </row>
    <row r="23" ht="12.75">
      <c r="E23" s="11" t="s">
        <v>61</v>
      </c>
    </row>
    <row r="24" spans="1:16" ht="38.25">
      <c r="A24" s="6">
        <v>5</v>
      </c>
      <c r="B24" s="6" t="s">
        <v>46</v>
      </c>
      <c r="C24" s="6" t="s">
        <v>59</v>
      </c>
      <c r="D24" s="6" t="s">
        <v>36</v>
      </c>
      <c r="E24" s="6" t="s">
        <v>62</v>
      </c>
      <c r="F24" s="6" t="s">
        <v>50</v>
      </c>
      <c r="G24" s="8">
        <v>1</v>
      </c>
      <c r="H24" s="10"/>
      <c r="I24" s="8">
        <f>ROUND((H24*G24),3)</f>
        <v>0</v>
      </c>
      <c r="O24">
        <f>rekapitulace!H8</f>
        <v>21</v>
      </c>
      <c r="P24">
        <f>O24/100*I24</f>
        <v>0</v>
      </c>
    </row>
    <row r="25" ht="25.5">
      <c r="E25" s="11" t="s">
        <v>51</v>
      </c>
    </row>
    <row r="26" ht="12.75">
      <c r="E26" s="11" t="s">
        <v>61</v>
      </c>
    </row>
    <row r="27" spans="1:16" ht="63.75">
      <c r="A27" s="6">
        <v>6</v>
      </c>
      <c r="B27" s="6" t="s">
        <v>46</v>
      </c>
      <c r="C27" s="6" t="s">
        <v>63</v>
      </c>
      <c r="D27" s="6" t="s">
        <v>48</v>
      </c>
      <c r="E27" s="6" t="s">
        <v>64</v>
      </c>
      <c r="F27" s="6" t="s">
        <v>50</v>
      </c>
      <c r="G27" s="8">
        <v>1</v>
      </c>
      <c r="H27" s="10"/>
      <c r="I27" s="8">
        <f>ROUND((H27*G27),3)</f>
        <v>0</v>
      </c>
      <c r="O27">
        <f>rekapitulace!H8</f>
        <v>21</v>
      </c>
      <c r="P27">
        <f>O27/100*I27</f>
        <v>0</v>
      </c>
    </row>
    <row r="28" ht="25.5">
      <c r="E28" s="11" t="s">
        <v>51</v>
      </c>
    </row>
    <row r="29" ht="12.75">
      <c r="E29" s="11" t="s">
        <v>65</v>
      </c>
    </row>
    <row r="30" spans="1:16" ht="38.25">
      <c r="A30" s="6">
        <v>7</v>
      </c>
      <c r="B30" s="6" t="s">
        <v>46</v>
      </c>
      <c r="C30" s="6" t="s">
        <v>66</v>
      </c>
      <c r="D30" s="6" t="s">
        <v>48</v>
      </c>
      <c r="E30" s="6" t="s">
        <v>67</v>
      </c>
      <c r="F30" s="6" t="s">
        <v>68</v>
      </c>
      <c r="G30" s="8">
        <v>3</v>
      </c>
      <c r="H30" s="10"/>
      <c r="I30" s="8">
        <f>ROUND((H30*G30),3)</f>
        <v>0</v>
      </c>
      <c r="O30">
        <f>rekapitulace!H8</f>
        <v>21</v>
      </c>
      <c r="P30">
        <f>O30/100*I30</f>
        <v>0</v>
      </c>
    </row>
    <row r="31" ht="25.5">
      <c r="E31" s="11" t="s">
        <v>69</v>
      </c>
    </row>
    <row r="32" ht="25.5">
      <c r="E32" s="11" t="s">
        <v>70</v>
      </c>
    </row>
    <row r="33" spans="1:16" ht="38.25">
      <c r="A33" s="6">
        <v>8</v>
      </c>
      <c r="B33" s="6" t="s">
        <v>46</v>
      </c>
      <c r="C33" s="6" t="s">
        <v>71</v>
      </c>
      <c r="D33" s="6" t="s">
        <v>48</v>
      </c>
      <c r="E33" s="6" t="s">
        <v>72</v>
      </c>
      <c r="F33" s="6" t="s">
        <v>50</v>
      </c>
      <c r="G33" s="8">
        <v>1</v>
      </c>
      <c r="H33" s="10"/>
      <c r="I33" s="8">
        <f>ROUND((H33*G33),3)</f>
        <v>0</v>
      </c>
      <c r="O33">
        <f>rekapitulace!H8</f>
        <v>21</v>
      </c>
      <c r="P33">
        <f>O33/100*I33</f>
        <v>0</v>
      </c>
    </row>
    <row r="34" ht="25.5">
      <c r="E34" s="11" t="s">
        <v>51</v>
      </c>
    </row>
    <row r="35" ht="12.75">
      <c r="E35" s="11" t="s">
        <v>61</v>
      </c>
    </row>
    <row r="36" spans="1:16" ht="38.25">
      <c r="A36" s="6">
        <v>9</v>
      </c>
      <c r="B36" s="6" t="s">
        <v>46</v>
      </c>
      <c r="C36" s="6" t="s">
        <v>73</v>
      </c>
      <c r="D36" s="6" t="s">
        <v>48</v>
      </c>
      <c r="E36" s="6" t="s">
        <v>74</v>
      </c>
      <c r="F36" s="6" t="s">
        <v>50</v>
      </c>
      <c r="G36" s="8">
        <v>1</v>
      </c>
      <c r="H36" s="10"/>
      <c r="I36" s="8">
        <f>ROUND((H36*G36),3)</f>
        <v>0</v>
      </c>
      <c r="O36">
        <f>rekapitulace!H8</f>
        <v>21</v>
      </c>
      <c r="P36">
        <f>O36/100*I36</f>
        <v>0</v>
      </c>
    </row>
    <row r="37" ht="25.5">
      <c r="E37" s="11" t="s">
        <v>51</v>
      </c>
    </row>
    <row r="38" ht="12.75">
      <c r="E38" s="11" t="s">
        <v>75</v>
      </c>
    </row>
    <row r="39" spans="1:16" ht="76.5">
      <c r="A39" s="6">
        <v>10</v>
      </c>
      <c r="B39" s="6" t="s">
        <v>46</v>
      </c>
      <c r="C39" s="6" t="s">
        <v>76</v>
      </c>
      <c r="D39" s="6" t="s">
        <v>48</v>
      </c>
      <c r="E39" s="6" t="s">
        <v>77</v>
      </c>
      <c r="F39" s="6" t="s">
        <v>50</v>
      </c>
      <c r="G39" s="8">
        <v>1</v>
      </c>
      <c r="H39" s="10"/>
      <c r="I39" s="8">
        <f>ROUND((H39*G39),3)</f>
        <v>0</v>
      </c>
      <c r="O39">
        <f>rekapitulace!H8</f>
        <v>21</v>
      </c>
      <c r="P39">
        <f>O39/100*I39</f>
        <v>0</v>
      </c>
    </row>
    <row r="40" ht="25.5">
      <c r="E40" s="11" t="s">
        <v>51</v>
      </c>
    </row>
    <row r="41" ht="12.75">
      <c r="E41" s="11" t="s">
        <v>61</v>
      </c>
    </row>
    <row r="42" spans="1:16" ht="63.75">
      <c r="A42" s="6">
        <v>11</v>
      </c>
      <c r="B42" s="6" t="s">
        <v>46</v>
      </c>
      <c r="C42" s="6" t="s">
        <v>78</v>
      </c>
      <c r="D42" s="6" t="s">
        <v>48</v>
      </c>
      <c r="E42" s="6" t="s">
        <v>79</v>
      </c>
      <c r="F42" s="6" t="s">
        <v>50</v>
      </c>
      <c r="G42" s="8">
        <v>1</v>
      </c>
      <c r="H42" s="10"/>
      <c r="I42" s="8">
        <f>ROUND((H42*G42),3)</f>
        <v>0</v>
      </c>
      <c r="O42">
        <f>rekapitulace!H8</f>
        <v>21</v>
      </c>
      <c r="P42">
        <f>O42/100*I42</f>
        <v>0</v>
      </c>
    </row>
    <row r="43" ht="25.5">
      <c r="E43" s="11" t="s">
        <v>51</v>
      </c>
    </row>
    <row r="44" ht="12.75">
      <c r="E44" s="11" t="s">
        <v>61</v>
      </c>
    </row>
    <row r="45" spans="1:16" ht="25.5">
      <c r="A45" s="6">
        <v>12</v>
      </c>
      <c r="B45" s="6" t="s">
        <v>46</v>
      </c>
      <c r="C45" s="6" t="s">
        <v>80</v>
      </c>
      <c r="D45" s="6" t="s">
        <v>48</v>
      </c>
      <c r="E45" s="6" t="s">
        <v>81</v>
      </c>
      <c r="F45" s="6" t="s">
        <v>50</v>
      </c>
      <c r="G45" s="8">
        <v>1</v>
      </c>
      <c r="H45" s="10"/>
      <c r="I45" s="8">
        <f>ROUND((H45*G45),3)</f>
        <v>0</v>
      </c>
      <c r="O45">
        <f>rekapitulace!H8</f>
        <v>21</v>
      </c>
      <c r="P45">
        <f>O45/100*I45</f>
        <v>0</v>
      </c>
    </row>
    <row r="46" ht="25.5">
      <c r="E46" s="11" t="s">
        <v>51</v>
      </c>
    </row>
    <row r="47" ht="63.75">
      <c r="E47" s="11" t="s">
        <v>82</v>
      </c>
    </row>
    <row r="48" spans="1:16" ht="140.25">
      <c r="A48" s="6">
        <v>13</v>
      </c>
      <c r="B48" s="6" t="s">
        <v>46</v>
      </c>
      <c r="C48" s="6" t="s">
        <v>83</v>
      </c>
      <c r="D48" s="6" t="s">
        <v>48</v>
      </c>
      <c r="E48" s="6" t="s">
        <v>84</v>
      </c>
      <c r="F48" s="6" t="s">
        <v>68</v>
      </c>
      <c r="G48" s="8">
        <v>2</v>
      </c>
      <c r="H48" s="10"/>
      <c r="I48" s="8">
        <f>ROUND((H48*G48),3)</f>
        <v>0</v>
      </c>
      <c r="O48">
        <f>rekapitulace!H8</f>
        <v>21</v>
      </c>
      <c r="P48">
        <f>O48/100*I48</f>
        <v>0</v>
      </c>
    </row>
    <row r="49" ht="25.5">
      <c r="E49" s="11" t="s">
        <v>85</v>
      </c>
    </row>
    <row r="50" ht="89.25">
      <c r="E50" s="11" t="s">
        <v>86</v>
      </c>
    </row>
    <row r="51" spans="1:16" ht="12.75" customHeight="1">
      <c r="A51" s="12"/>
      <c r="B51" s="12"/>
      <c r="C51" s="12" t="s">
        <v>45</v>
      </c>
      <c r="D51" s="12"/>
      <c r="E51" s="12" t="s">
        <v>44</v>
      </c>
      <c r="F51" s="12"/>
      <c r="G51" s="12"/>
      <c r="H51" s="12"/>
      <c r="I51" s="12">
        <f>SUM(I12:I50)</f>
        <v>0</v>
      </c>
      <c r="P51">
        <f>ROUND(SUM(P12:P50),3)</f>
        <v>0</v>
      </c>
    </row>
    <row r="53" spans="1:9" ht="12.75" customHeight="1">
      <c r="A53" s="7"/>
      <c r="B53" s="7"/>
      <c r="C53" s="7" t="s">
        <v>25</v>
      </c>
      <c r="D53" s="7"/>
      <c r="E53" s="7" t="s">
        <v>87</v>
      </c>
      <c r="F53" s="7"/>
      <c r="G53" s="9"/>
      <c r="H53" s="7"/>
      <c r="I53" s="9"/>
    </row>
    <row r="54" spans="1:16" ht="38.25">
      <c r="A54" s="6">
        <v>14</v>
      </c>
      <c r="B54" s="6" t="s">
        <v>46</v>
      </c>
      <c r="C54" s="6" t="s">
        <v>88</v>
      </c>
      <c r="D54" s="6" t="s">
        <v>48</v>
      </c>
      <c r="E54" s="6" t="s">
        <v>89</v>
      </c>
      <c r="F54" s="6" t="s">
        <v>68</v>
      </c>
      <c r="G54" s="8">
        <v>45</v>
      </c>
      <c r="H54" s="10"/>
      <c r="I54" s="8">
        <f>ROUND((H54*G54),3)</f>
        <v>0</v>
      </c>
      <c r="O54">
        <f>rekapitulace!H8</f>
        <v>21</v>
      </c>
      <c r="P54">
        <f>O54/100*I54</f>
        <v>0</v>
      </c>
    </row>
    <row r="55" ht="25.5">
      <c r="E55" s="11" t="s">
        <v>90</v>
      </c>
    </row>
    <row r="56" ht="63.75">
      <c r="E56" s="11" t="s">
        <v>91</v>
      </c>
    </row>
    <row r="57" spans="1:16" ht="38.25">
      <c r="A57" s="6">
        <v>15</v>
      </c>
      <c r="B57" s="6" t="s">
        <v>46</v>
      </c>
      <c r="C57" s="6" t="s">
        <v>92</v>
      </c>
      <c r="D57" s="6" t="s">
        <v>48</v>
      </c>
      <c r="E57" s="6" t="s">
        <v>93</v>
      </c>
      <c r="F57" s="6" t="s">
        <v>68</v>
      </c>
      <c r="G57" s="8">
        <v>15</v>
      </c>
      <c r="H57" s="10"/>
      <c r="I57" s="8">
        <f>ROUND((H57*G57),3)</f>
        <v>0</v>
      </c>
      <c r="O57">
        <f>rekapitulace!H8</f>
        <v>21</v>
      </c>
      <c r="P57">
        <f>O57/100*I57</f>
        <v>0</v>
      </c>
    </row>
    <row r="58" ht="25.5">
      <c r="E58" s="11" t="s">
        <v>94</v>
      </c>
    </row>
    <row r="59" ht="63.75">
      <c r="E59" s="11" t="s">
        <v>91</v>
      </c>
    </row>
    <row r="60" spans="1:16" ht="12.75" customHeight="1">
      <c r="A60" s="12"/>
      <c r="B60" s="12"/>
      <c r="C60" s="12" t="s">
        <v>25</v>
      </c>
      <c r="D60" s="12"/>
      <c r="E60" s="12" t="s">
        <v>87</v>
      </c>
      <c r="F60" s="12"/>
      <c r="G60" s="12"/>
      <c r="H60" s="12"/>
      <c r="I60" s="12">
        <f>SUM(I54:I59)</f>
        <v>0</v>
      </c>
      <c r="P60">
        <f>ROUND(SUM(P54:P59),3)</f>
        <v>0</v>
      </c>
    </row>
    <row r="62" spans="1:16" ht="12.75" customHeight="1">
      <c r="A62" s="12"/>
      <c r="B62" s="12"/>
      <c r="C62" s="12"/>
      <c r="D62" s="12"/>
      <c r="E62" s="12" t="s">
        <v>95</v>
      </c>
      <c r="F62" s="12"/>
      <c r="G62" s="12"/>
      <c r="H62" s="12"/>
      <c r="I62" s="12">
        <f>+I51+I60</f>
        <v>0</v>
      </c>
      <c r="P62">
        <f>+P51+P60</f>
        <v>0</v>
      </c>
    </row>
    <row r="64" spans="1:9" ht="12.75" customHeight="1">
      <c r="A64" s="7" t="s">
        <v>96</v>
      </c>
      <c r="B64" s="7"/>
      <c r="C64" s="7"/>
      <c r="D64" s="7"/>
      <c r="E64" s="7"/>
      <c r="F64" s="7"/>
      <c r="G64" s="7"/>
      <c r="H64" s="7"/>
      <c r="I64" s="7"/>
    </row>
    <row r="65" spans="1:9" ht="12.75" customHeight="1">
      <c r="A65" s="7"/>
      <c r="B65" s="7"/>
      <c r="C65" s="7"/>
      <c r="D65" s="7"/>
      <c r="E65" s="7" t="s">
        <v>97</v>
      </c>
      <c r="F65" s="7"/>
      <c r="G65" s="7"/>
      <c r="H65" s="7"/>
      <c r="I65" s="7"/>
    </row>
    <row r="66" spans="1:16" ht="12.75" customHeight="1">
      <c r="A66" s="12"/>
      <c r="B66" s="12"/>
      <c r="C66" s="12"/>
      <c r="D66" s="12"/>
      <c r="E66" s="12" t="s">
        <v>98</v>
      </c>
      <c r="F66" s="12"/>
      <c r="G66" s="12"/>
      <c r="H66" s="12"/>
      <c r="I66" s="12">
        <v>0</v>
      </c>
      <c r="P66">
        <v>0</v>
      </c>
    </row>
    <row r="67" spans="1:9" ht="12.75" customHeight="1">
      <c r="A67" s="12"/>
      <c r="B67" s="12"/>
      <c r="C67" s="12"/>
      <c r="D67" s="12"/>
      <c r="E67" s="12" t="s">
        <v>99</v>
      </c>
      <c r="F67" s="12"/>
      <c r="G67" s="12"/>
      <c r="H67" s="12"/>
      <c r="I67" s="12"/>
    </row>
    <row r="68" spans="1:16" ht="12.75" customHeight="1">
      <c r="A68" s="12"/>
      <c r="B68" s="12"/>
      <c r="C68" s="12"/>
      <c r="D68" s="12"/>
      <c r="E68" s="12" t="s">
        <v>100</v>
      </c>
      <c r="F68" s="12"/>
      <c r="G68" s="12"/>
      <c r="H68" s="12"/>
      <c r="I68" s="12">
        <v>0</v>
      </c>
      <c r="P68">
        <v>0</v>
      </c>
    </row>
    <row r="69" spans="1:16" ht="12.75" customHeight="1">
      <c r="A69" s="12"/>
      <c r="B69" s="12"/>
      <c r="C69" s="12"/>
      <c r="D69" s="12"/>
      <c r="E69" s="12" t="s">
        <v>101</v>
      </c>
      <c r="F69" s="12"/>
      <c r="G69" s="12"/>
      <c r="H69" s="12"/>
      <c r="I69" s="12">
        <f>I66+I68</f>
        <v>0</v>
      </c>
      <c r="P69">
        <f>P66+P68</f>
        <v>0</v>
      </c>
    </row>
    <row r="71" spans="1:16" ht="12.75" customHeight="1">
      <c r="A71" s="12"/>
      <c r="B71" s="12"/>
      <c r="C71" s="12"/>
      <c r="D71" s="12"/>
      <c r="E71" s="12" t="s">
        <v>101</v>
      </c>
      <c r="F71" s="12"/>
      <c r="G71" s="12"/>
      <c r="H71" s="12"/>
      <c r="I71" s="12">
        <f>I62+I69</f>
        <v>0</v>
      </c>
      <c r="P71">
        <f>P62+P69</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P158"/>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102</v>
      </c>
      <c r="D5" s="5"/>
      <c r="E5" s="5" t="s">
        <v>103</v>
      </c>
    </row>
    <row r="6" spans="1:5" ht="12.75" customHeight="1">
      <c r="A6" t="s">
        <v>18</v>
      </c>
      <c r="C6" s="5" t="s">
        <v>102</v>
      </c>
      <c r="D6" s="5"/>
      <c r="E6" s="5" t="s">
        <v>103</v>
      </c>
    </row>
    <row r="7" spans="1:5" ht="12.75" customHeight="1">
      <c r="A7" t="s">
        <v>23</v>
      </c>
      <c r="C7" s="5"/>
      <c r="D7" s="5"/>
      <c r="E7" s="5"/>
    </row>
    <row r="8" spans="1:16" ht="12.75" customHeight="1">
      <c r="A8" s="13" t="s">
        <v>24</v>
      </c>
      <c r="B8" s="13" t="s">
        <v>26</v>
      </c>
      <c r="C8" s="13" t="s">
        <v>27</v>
      </c>
      <c r="D8" s="13" t="s">
        <v>28</v>
      </c>
      <c r="E8" s="13" t="s">
        <v>29</v>
      </c>
      <c r="F8" s="13" t="s">
        <v>30</v>
      </c>
      <c r="G8" s="13" t="s">
        <v>31</v>
      </c>
      <c r="H8" s="13" t="s">
        <v>32</v>
      </c>
      <c r="I8" s="13"/>
      <c r="O8" t="s">
        <v>35</v>
      </c>
      <c r="P8" t="s">
        <v>11</v>
      </c>
    </row>
    <row r="9" spans="1:15" ht="14.25">
      <c r="A9" s="13"/>
      <c r="B9" s="13"/>
      <c r="C9" s="13"/>
      <c r="D9" s="13"/>
      <c r="E9" s="13"/>
      <c r="F9" s="13"/>
      <c r="G9" s="13"/>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5.5">
      <c r="A12" s="6">
        <v>1</v>
      </c>
      <c r="B12" s="6" t="s">
        <v>46</v>
      </c>
      <c r="C12" s="6" t="s">
        <v>104</v>
      </c>
      <c r="D12" s="6" t="s">
        <v>25</v>
      </c>
      <c r="E12" s="6" t="s">
        <v>105</v>
      </c>
      <c r="F12" s="6" t="s">
        <v>106</v>
      </c>
      <c r="G12" s="8">
        <v>7989.708</v>
      </c>
      <c r="H12" s="10"/>
      <c r="I12" s="8">
        <f>ROUND((H12*G12),3)</f>
        <v>0</v>
      </c>
      <c r="O12">
        <f>rekapitulace!H8</f>
        <v>21</v>
      </c>
      <c r="P12">
        <f>O12/100*I12</f>
        <v>0</v>
      </c>
    </row>
    <row r="13" ht="102">
      <c r="E13" s="11" t="s">
        <v>107</v>
      </c>
    </row>
    <row r="14" ht="25.5">
      <c r="E14" s="11" t="s">
        <v>108</v>
      </c>
    </row>
    <row r="15" spans="1:16" ht="38.25">
      <c r="A15" s="6">
        <v>2</v>
      </c>
      <c r="B15" s="6" t="s">
        <v>46</v>
      </c>
      <c r="C15" s="6" t="s">
        <v>109</v>
      </c>
      <c r="D15" s="6" t="s">
        <v>48</v>
      </c>
      <c r="E15" s="6" t="s">
        <v>110</v>
      </c>
      <c r="F15" s="6" t="s">
        <v>111</v>
      </c>
      <c r="G15" s="8">
        <v>1132.39</v>
      </c>
      <c r="H15" s="10"/>
      <c r="I15" s="8">
        <f>ROUND((H15*G15),3)</f>
        <v>0</v>
      </c>
      <c r="O15">
        <f>rekapitulace!H8</f>
        <v>21</v>
      </c>
      <c r="P15">
        <f>O15/100*I15</f>
        <v>0</v>
      </c>
    </row>
    <row r="16" ht="25.5">
      <c r="E16" s="11" t="s">
        <v>112</v>
      </c>
    </row>
    <row r="17" ht="25.5">
      <c r="E17" s="11" t="s">
        <v>113</v>
      </c>
    </row>
    <row r="18" spans="1:16" ht="12.75" customHeight="1">
      <c r="A18" s="12"/>
      <c r="B18" s="12"/>
      <c r="C18" s="12" t="s">
        <v>45</v>
      </c>
      <c r="D18" s="12"/>
      <c r="E18" s="12" t="s">
        <v>44</v>
      </c>
      <c r="F18" s="12"/>
      <c r="G18" s="12"/>
      <c r="H18" s="12"/>
      <c r="I18" s="12">
        <f>SUM(I12:I17)</f>
        <v>0</v>
      </c>
      <c r="P18">
        <f>ROUND(SUM(P12:P17),3)</f>
        <v>0</v>
      </c>
    </row>
    <row r="20" spans="1:9" ht="12.75" customHeight="1">
      <c r="A20" s="7"/>
      <c r="B20" s="7"/>
      <c r="C20" s="7" t="s">
        <v>25</v>
      </c>
      <c r="D20" s="7"/>
      <c r="E20" s="7" t="s">
        <v>87</v>
      </c>
      <c r="F20" s="7"/>
      <c r="G20" s="9"/>
      <c r="H20" s="7"/>
      <c r="I20" s="9"/>
    </row>
    <row r="21" spans="1:16" ht="51">
      <c r="A21" s="6">
        <v>3</v>
      </c>
      <c r="B21" s="6" t="s">
        <v>46</v>
      </c>
      <c r="C21" s="6" t="s">
        <v>114</v>
      </c>
      <c r="D21" s="6" t="s">
        <v>48</v>
      </c>
      <c r="E21" s="6" t="s">
        <v>115</v>
      </c>
      <c r="F21" s="6" t="s">
        <v>111</v>
      </c>
      <c r="G21" s="8">
        <v>1655.934</v>
      </c>
      <c r="H21" s="10"/>
      <c r="I21" s="8">
        <f>ROUND((H21*G21),3)</f>
        <v>0</v>
      </c>
      <c r="O21">
        <f>rekapitulace!H8</f>
        <v>21</v>
      </c>
      <c r="P21">
        <f>O21/100*I21</f>
        <v>0</v>
      </c>
    </row>
    <row r="22" ht="38.25">
      <c r="E22" s="11" t="s">
        <v>116</v>
      </c>
    </row>
    <row r="23" ht="63.75">
      <c r="E23" s="11" t="s">
        <v>117</v>
      </c>
    </row>
    <row r="24" spans="1:16" ht="51">
      <c r="A24" s="6">
        <v>4</v>
      </c>
      <c r="B24" s="6" t="s">
        <v>46</v>
      </c>
      <c r="C24" s="6" t="s">
        <v>118</v>
      </c>
      <c r="D24" s="6" t="s">
        <v>48</v>
      </c>
      <c r="E24" s="6" t="s">
        <v>119</v>
      </c>
      <c r="F24" s="6" t="s">
        <v>120</v>
      </c>
      <c r="G24" s="8">
        <v>113.4</v>
      </c>
      <c r="H24" s="10"/>
      <c r="I24" s="8">
        <f>ROUND((H24*G24),3)</f>
        <v>0</v>
      </c>
      <c r="O24">
        <f>rekapitulace!H8</f>
        <v>21</v>
      </c>
      <c r="P24">
        <f>O24/100*I24</f>
        <v>0</v>
      </c>
    </row>
    <row r="25" ht="25.5">
      <c r="E25" s="11" t="s">
        <v>121</v>
      </c>
    </row>
    <row r="26" ht="25.5">
      <c r="E26" s="11" t="s">
        <v>122</v>
      </c>
    </row>
    <row r="27" spans="1:16" ht="76.5">
      <c r="A27" s="6">
        <v>5</v>
      </c>
      <c r="B27" s="6" t="s">
        <v>46</v>
      </c>
      <c r="C27" s="6" t="s">
        <v>123</v>
      </c>
      <c r="D27" s="6" t="s">
        <v>48</v>
      </c>
      <c r="E27" s="6" t="s">
        <v>124</v>
      </c>
      <c r="F27" s="6" t="s">
        <v>111</v>
      </c>
      <c r="G27" s="8">
        <v>3581.01</v>
      </c>
      <c r="H27" s="10"/>
      <c r="I27" s="8">
        <f>ROUND((H27*G27),3)</f>
        <v>0</v>
      </c>
      <c r="O27">
        <f>rekapitulace!H8</f>
        <v>21</v>
      </c>
      <c r="P27">
        <f>O27/100*I27</f>
        <v>0</v>
      </c>
    </row>
    <row r="28" ht="25.5">
      <c r="E28" s="11" t="s">
        <v>125</v>
      </c>
    </row>
    <row r="29" ht="369.75">
      <c r="E29" s="11" t="s">
        <v>126</v>
      </c>
    </row>
    <row r="30" spans="1:16" ht="89.25">
      <c r="A30" s="6">
        <v>6</v>
      </c>
      <c r="B30" s="6" t="s">
        <v>46</v>
      </c>
      <c r="C30" s="6" t="s">
        <v>127</v>
      </c>
      <c r="D30" s="6" t="s">
        <v>48</v>
      </c>
      <c r="E30" s="6" t="s">
        <v>128</v>
      </c>
      <c r="F30" s="6" t="s">
        <v>111</v>
      </c>
      <c r="G30" s="8">
        <v>405.803</v>
      </c>
      <c r="H30" s="10"/>
      <c r="I30" s="8">
        <f>ROUND((H30*G30),3)</f>
        <v>0</v>
      </c>
      <c r="O30">
        <f>rekapitulace!H8</f>
        <v>21</v>
      </c>
      <c r="P30">
        <f>O30/100*I30</f>
        <v>0</v>
      </c>
    </row>
    <row r="31" ht="25.5">
      <c r="E31" s="11" t="s">
        <v>129</v>
      </c>
    </row>
    <row r="32" ht="369.75">
      <c r="E32" s="11" t="s">
        <v>126</v>
      </c>
    </row>
    <row r="33" spans="1:16" ht="76.5">
      <c r="A33" s="6">
        <v>7</v>
      </c>
      <c r="B33" s="6" t="s">
        <v>46</v>
      </c>
      <c r="C33" s="6" t="s">
        <v>130</v>
      </c>
      <c r="D33" s="6" t="s">
        <v>48</v>
      </c>
      <c r="E33" s="6" t="s">
        <v>131</v>
      </c>
      <c r="F33" s="6" t="s">
        <v>120</v>
      </c>
      <c r="G33" s="8">
        <v>6</v>
      </c>
      <c r="H33" s="10"/>
      <c r="I33" s="8">
        <f>ROUND((H33*G33),3)</f>
        <v>0</v>
      </c>
      <c r="O33">
        <f>rekapitulace!H8</f>
        <v>21</v>
      </c>
      <c r="P33">
        <f>O33/100*I33</f>
        <v>0</v>
      </c>
    </row>
    <row r="34" ht="25.5">
      <c r="E34" s="11" t="s">
        <v>132</v>
      </c>
    </row>
    <row r="35" ht="63.75">
      <c r="E35" s="11" t="s">
        <v>133</v>
      </c>
    </row>
    <row r="36" spans="1:16" ht="76.5">
      <c r="A36" s="6">
        <v>8</v>
      </c>
      <c r="B36" s="6" t="s">
        <v>46</v>
      </c>
      <c r="C36" s="6" t="s">
        <v>134</v>
      </c>
      <c r="D36" s="6" t="s">
        <v>48</v>
      </c>
      <c r="E36" s="6" t="s">
        <v>135</v>
      </c>
      <c r="F36" s="6" t="s">
        <v>120</v>
      </c>
      <c r="G36" s="8">
        <v>16.8</v>
      </c>
      <c r="H36" s="10"/>
      <c r="I36" s="8">
        <f>ROUND((H36*G36),3)</f>
        <v>0</v>
      </c>
      <c r="O36">
        <f>rekapitulace!H8</f>
        <v>21</v>
      </c>
      <c r="P36">
        <f>O36/100*I36</f>
        <v>0</v>
      </c>
    </row>
    <row r="37" ht="25.5">
      <c r="E37" s="11" t="s">
        <v>136</v>
      </c>
    </row>
    <row r="38" ht="63.75">
      <c r="E38" s="11" t="s">
        <v>133</v>
      </c>
    </row>
    <row r="39" spans="1:16" ht="89.25">
      <c r="A39" s="6">
        <v>9</v>
      </c>
      <c r="B39" s="6" t="s">
        <v>46</v>
      </c>
      <c r="C39" s="6" t="s">
        <v>137</v>
      </c>
      <c r="D39" s="6" t="s">
        <v>48</v>
      </c>
      <c r="E39" s="6" t="s">
        <v>138</v>
      </c>
      <c r="F39" s="6" t="s">
        <v>120</v>
      </c>
      <c r="G39" s="8">
        <v>7.5</v>
      </c>
      <c r="H39" s="10"/>
      <c r="I39" s="8">
        <f>ROUND((H39*G39),3)</f>
        <v>0</v>
      </c>
      <c r="O39">
        <f>rekapitulace!H8</f>
        <v>21</v>
      </c>
      <c r="P39">
        <f>O39/100*I39</f>
        <v>0</v>
      </c>
    </row>
    <row r="40" ht="25.5">
      <c r="E40" s="11" t="s">
        <v>139</v>
      </c>
    </row>
    <row r="41" ht="63.75">
      <c r="E41" s="11" t="s">
        <v>133</v>
      </c>
    </row>
    <row r="42" spans="1:16" ht="102">
      <c r="A42" s="6">
        <v>10</v>
      </c>
      <c r="B42" s="6" t="s">
        <v>46</v>
      </c>
      <c r="C42" s="6" t="s">
        <v>140</v>
      </c>
      <c r="D42" s="6" t="s">
        <v>48</v>
      </c>
      <c r="E42" s="6" t="s">
        <v>141</v>
      </c>
      <c r="F42" s="6" t="s">
        <v>120</v>
      </c>
      <c r="G42" s="8">
        <v>19.5</v>
      </c>
      <c r="H42" s="10"/>
      <c r="I42" s="8">
        <f>ROUND((H42*G42),3)</f>
        <v>0</v>
      </c>
      <c r="O42">
        <f>rekapitulace!H8</f>
        <v>21</v>
      </c>
      <c r="P42">
        <f>O42/100*I42</f>
        <v>0</v>
      </c>
    </row>
    <row r="43" ht="25.5">
      <c r="E43" s="11" t="s">
        <v>142</v>
      </c>
    </row>
    <row r="44" ht="63.75">
      <c r="E44" s="11" t="s">
        <v>133</v>
      </c>
    </row>
    <row r="45" spans="1:16" ht="25.5">
      <c r="A45" s="6">
        <v>11</v>
      </c>
      <c r="B45" s="6" t="s">
        <v>46</v>
      </c>
      <c r="C45" s="6" t="s">
        <v>143</v>
      </c>
      <c r="D45" s="6" t="s">
        <v>48</v>
      </c>
      <c r="E45" s="6" t="s">
        <v>144</v>
      </c>
      <c r="F45" s="6" t="s">
        <v>111</v>
      </c>
      <c r="G45" s="8">
        <v>3986.813</v>
      </c>
      <c r="H45" s="10"/>
      <c r="I45" s="8">
        <f>ROUND((H45*G45),3)</f>
        <v>0</v>
      </c>
      <c r="O45">
        <f>rekapitulace!H8</f>
        <v>21</v>
      </c>
      <c r="P45">
        <f>O45/100*I45</f>
        <v>0</v>
      </c>
    </row>
    <row r="46" ht="38.25">
      <c r="E46" s="11" t="s">
        <v>145</v>
      </c>
    </row>
    <row r="47" ht="191.25">
      <c r="E47" s="11" t="s">
        <v>146</v>
      </c>
    </row>
    <row r="48" spans="1:16" ht="38.25">
      <c r="A48" s="6">
        <v>12</v>
      </c>
      <c r="B48" s="6" t="s">
        <v>46</v>
      </c>
      <c r="C48" s="6" t="s">
        <v>147</v>
      </c>
      <c r="D48" s="6" t="s">
        <v>48</v>
      </c>
      <c r="E48" s="6" t="s">
        <v>148</v>
      </c>
      <c r="F48" s="6" t="s">
        <v>111</v>
      </c>
      <c r="G48" s="8">
        <v>758.92</v>
      </c>
      <c r="H48" s="10"/>
      <c r="I48" s="8">
        <f>ROUND((H48*G48),3)</f>
        <v>0</v>
      </c>
      <c r="O48">
        <f>rekapitulace!H8</f>
        <v>21</v>
      </c>
      <c r="P48">
        <f>O48/100*I48</f>
        <v>0</v>
      </c>
    </row>
    <row r="49" ht="25.5">
      <c r="E49" s="11" t="s">
        <v>149</v>
      </c>
    </row>
    <row r="50" ht="242.25">
      <c r="E50" s="11" t="s">
        <v>150</v>
      </c>
    </row>
    <row r="51" spans="1:16" ht="51">
      <c r="A51" s="6">
        <v>13</v>
      </c>
      <c r="B51" s="6" t="s">
        <v>46</v>
      </c>
      <c r="C51" s="6" t="s">
        <v>151</v>
      </c>
      <c r="D51" s="6" t="s">
        <v>48</v>
      </c>
      <c r="E51" s="6" t="s">
        <v>152</v>
      </c>
      <c r="F51" s="6" t="s">
        <v>153</v>
      </c>
      <c r="G51" s="8">
        <v>811.605</v>
      </c>
      <c r="H51" s="10"/>
      <c r="I51" s="8">
        <f>ROUND((H51*G51),3)</f>
        <v>0</v>
      </c>
      <c r="O51">
        <f>rekapitulace!H8</f>
        <v>21</v>
      </c>
      <c r="P51">
        <f>O51/100*I51</f>
        <v>0</v>
      </c>
    </row>
    <row r="52" ht="25.5">
      <c r="E52" s="11" t="s">
        <v>154</v>
      </c>
    </row>
    <row r="53" ht="25.5">
      <c r="E53" s="11" t="s">
        <v>155</v>
      </c>
    </row>
    <row r="54" spans="1:16" ht="51">
      <c r="A54" s="6">
        <v>14</v>
      </c>
      <c r="B54" s="6" t="s">
        <v>46</v>
      </c>
      <c r="C54" s="6" t="s">
        <v>156</v>
      </c>
      <c r="D54" s="6" t="s">
        <v>48</v>
      </c>
      <c r="E54" s="6" t="s">
        <v>157</v>
      </c>
      <c r="F54" s="6" t="s">
        <v>111</v>
      </c>
      <c r="G54" s="8">
        <v>1132.39</v>
      </c>
      <c r="H54" s="10"/>
      <c r="I54" s="8">
        <f>ROUND((H54*G54),3)</f>
        <v>0</v>
      </c>
      <c r="O54">
        <f>rekapitulace!H8</f>
        <v>21</v>
      </c>
      <c r="P54">
        <f>O54/100*I54</f>
        <v>0</v>
      </c>
    </row>
    <row r="55" ht="25.5">
      <c r="E55" s="11" t="s">
        <v>112</v>
      </c>
    </row>
    <row r="56" ht="38.25">
      <c r="E56" s="11" t="s">
        <v>158</v>
      </c>
    </row>
    <row r="57" spans="1:16" ht="25.5">
      <c r="A57" s="6">
        <v>15</v>
      </c>
      <c r="B57" s="6" t="s">
        <v>46</v>
      </c>
      <c r="C57" s="6" t="s">
        <v>159</v>
      </c>
      <c r="D57" s="6" t="s">
        <v>48</v>
      </c>
      <c r="E57" s="6" t="s">
        <v>160</v>
      </c>
      <c r="F57" s="6" t="s">
        <v>153</v>
      </c>
      <c r="G57" s="8">
        <v>11323.9</v>
      </c>
      <c r="H57" s="10"/>
      <c r="I57" s="8">
        <f>ROUND((H57*G57),3)</f>
        <v>0</v>
      </c>
      <c r="O57">
        <f>rekapitulace!H8</f>
        <v>21</v>
      </c>
      <c r="P57">
        <f>O57/100*I57</f>
        <v>0</v>
      </c>
    </row>
    <row r="58" ht="25.5">
      <c r="E58" s="11" t="s">
        <v>161</v>
      </c>
    </row>
    <row r="59" ht="25.5">
      <c r="E59" s="11" t="s">
        <v>162</v>
      </c>
    </row>
    <row r="60" spans="1:16" ht="12.75" customHeight="1">
      <c r="A60" s="12"/>
      <c r="B60" s="12"/>
      <c r="C60" s="12" t="s">
        <v>25</v>
      </c>
      <c r="D60" s="12"/>
      <c r="E60" s="12" t="s">
        <v>87</v>
      </c>
      <c r="F60" s="12"/>
      <c r="G60" s="12"/>
      <c r="H60" s="12"/>
      <c r="I60" s="12">
        <f>SUM(I21:I59)</f>
        <v>0</v>
      </c>
      <c r="P60">
        <f>ROUND(SUM(P21:P59),3)</f>
        <v>0</v>
      </c>
    </row>
    <row r="62" spans="1:9" ht="12.75" customHeight="1">
      <c r="A62" s="7"/>
      <c r="B62" s="7"/>
      <c r="C62" s="7" t="s">
        <v>36</v>
      </c>
      <c r="D62" s="7"/>
      <c r="E62" s="7" t="s">
        <v>163</v>
      </c>
      <c r="F62" s="7"/>
      <c r="G62" s="9"/>
      <c r="H62" s="7"/>
      <c r="I62" s="9"/>
    </row>
    <row r="63" spans="1:16" ht="51">
      <c r="A63" s="6">
        <v>16</v>
      </c>
      <c r="B63" s="6" t="s">
        <v>46</v>
      </c>
      <c r="C63" s="6" t="s">
        <v>164</v>
      </c>
      <c r="D63" s="6" t="s">
        <v>48</v>
      </c>
      <c r="E63" s="6" t="s">
        <v>165</v>
      </c>
      <c r="F63" s="6" t="s">
        <v>111</v>
      </c>
      <c r="G63" s="8">
        <v>405.803</v>
      </c>
      <c r="H63" s="10"/>
      <c r="I63" s="8">
        <f>ROUND((H63*G63),3)</f>
        <v>0</v>
      </c>
      <c r="O63">
        <f>rekapitulace!H8</f>
        <v>21</v>
      </c>
      <c r="P63">
        <f>O63/100*I63</f>
        <v>0</v>
      </c>
    </row>
    <row r="64" ht="25.5">
      <c r="E64" s="11" t="s">
        <v>129</v>
      </c>
    </row>
    <row r="65" ht="38.25">
      <c r="E65" s="11" t="s">
        <v>166</v>
      </c>
    </row>
    <row r="66" spans="1:16" ht="12.75" customHeight="1">
      <c r="A66" s="12"/>
      <c r="B66" s="12"/>
      <c r="C66" s="12" t="s">
        <v>36</v>
      </c>
      <c r="D66" s="12"/>
      <c r="E66" s="12" t="s">
        <v>163</v>
      </c>
      <c r="F66" s="12"/>
      <c r="G66" s="12"/>
      <c r="H66" s="12"/>
      <c r="I66" s="12">
        <f>SUM(I63:I65)</f>
        <v>0</v>
      </c>
      <c r="P66">
        <f>ROUND(SUM(P63:P65),3)</f>
        <v>0</v>
      </c>
    </row>
    <row r="68" spans="1:9" ht="12.75" customHeight="1">
      <c r="A68" s="7"/>
      <c r="B68" s="7"/>
      <c r="C68" s="7" t="s">
        <v>38</v>
      </c>
      <c r="D68" s="7"/>
      <c r="E68" s="7" t="s">
        <v>167</v>
      </c>
      <c r="F68" s="7"/>
      <c r="G68" s="9"/>
      <c r="H68" s="7"/>
      <c r="I68" s="9"/>
    </row>
    <row r="69" spans="1:16" ht="51">
      <c r="A69" s="6">
        <v>17</v>
      </c>
      <c r="B69" s="6" t="s">
        <v>46</v>
      </c>
      <c r="C69" s="6" t="s">
        <v>168</v>
      </c>
      <c r="D69" s="6" t="s">
        <v>48</v>
      </c>
      <c r="E69" s="6" t="s">
        <v>169</v>
      </c>
      <c r="F69" s="6" t="s">
        <v>111</v>
      </c>
      <c r="G69" s="8">
        <v>5.6</v>
      </c>
      <c r="H69" s="10"/>
      <c r="I69" s="8">
        <f>ROUND((H69*G69),3)</f>
        <v>0</v>
      </c>
      <c r="O69">
        <f>rekapitulace!H8</f>
        <v>21</v>
      </c>
      <c r="P69">
        <f>O69/100*I69</f>
        <v>0</v>
      </c>
    </row>
    <row r="70" ht="25.5">
      <c r="E70" s="11" t="s">
        <v>170</v>
      </c>
    </row>
    <row r="71" ht="357">
      <c r="E71" s="11" t="s">
        <v>171</v>
      </c>
    </row>
    <row r="72" spans="1:16" ht="38.25">
      <c r="A72" s="6">
        <v>18</v>
      </c>
      <c r="B72" s="6" t="s">
        <v>46</v>
      </c>
      <c r="C72" s="6" t="s">
        <v>172</v>
      </c>
      <c r="D72" s="6" t="s">
        <v>48</v>
      </c>
      <c r="E72" s="6" t="s">
        <v>173</v>
      </c>
      <c r="F72" s="6" t="s">
        <v>111</v>
      </c>
      <c r="G72" s="8">
        <v>11.2</v>
      </c>
      <c r="H72" s="10"/>
      <c r="I72" s="8">
        <f>ROUND((H72*G72),3)</f>
        <v>0</v>
      </c>
      <c r="O72">
        <f>rekapitulace!H8</f>
        <v>21</v>
      </c>
      <c r="P72">
        <f>O72/100*I72</f>
        <v>0</v>
      </c>
    </row>
    <row r="73" ht="25.5">
      <c r="E73" s="11" t="s">
        <v>174</v>
      </c>
    </row>
    <row r="74" ht="102">
      <c r="E74" s="11" t="s">
        <v>175</v>
      </c>
    </row>
    <row r="75" spans="1:16" ht="12.75" customHeight="1">
      <c r="A75" s="12"/>
      <c r="B75" s="12"/>
      <c r="C75" s="12" t="s">
        <v>38</v>
      </c>
      <c r="D75" s="12"/>
      <c r="E75" s="12" t="s">
        <v>167</v>
      </c>
      <c r="F75" s="12"/>
      <c r="G75" s="12"/>
      <c r="H75" s="12"/>
      <c r="I75" s="12">
        <f>SUM(I69:I74)</f>
        <v>0</v>
      </c>
      <c r="P75">
        <f>ROUND(SUM(P69:P74),3)</f>
        <v>0</v>
      </c>
    </row>
    <row r="77" spans="1:9" ht="12.75" customHeight="1">
      <c r="A77" s="7"/>
      <c r="B77" s="7"/>
      <c r="C77" s="7" t="s">
        <v>39</v>
      </c>
      <c r="D77" s="7"/>
      <c r="E77" s="7" t="s">
        <v>176</v>
      </c>
      <c r="F77" s="7"/>
      <c r="G77" s="9"/>
      <c r="H77" s="7"/>
      <c r="I77" s="9"/>
    </row>
    <row r="78" spans="1:16" ht="38.25">
      <c r="A78" s="6">
        <v>19</v>
      </c>
      <c r="B78" s="6" t="s">
        <v>46</v>
      </c>
      <c r="C78" s="6" t="s">
        <v>177</v>
      </c>
      <c r="D78" s="6" t="s">
        <v>48</v>
      </c>
      <c r="E78" s="6" t="s">
        <v>178</v>
      </c>
      <c r="F78" s="6" t="s">
        <v>153</v>
      </c>
      <c r="G78" s="8">
        <v>17616.4</v>
      </c>
      <c r="H78" s="10"/>
      <c r="I78" s="8">
        <f>ROUND((H78*G78),3)</f>
        <v>0</v>
      </c>
      <c r="O78">
        <f>rekapitulace!H8</f>
        <v>21</v>
      </c>
      <c r="P78">
        <f>O78/100*I78</f>
        <v>0</v>
      </c>
    </row>
    <row r="79" ht="38.25">
      <c r="E79" s="11" t="s">
        <v>179</v>
      </c>
    </row>
    <row r="80" ht="76.5">
      <c r="E80" s="11" t="s">
        <v>180</v>
      </c>
    </row>
    <row r="81" spans="1:16" ht="38.25">
      <c r="A81" s="6">
        <v>20</v>
      </c>
      <c r="B81" s="6" t="s">
        <v>46</v>
      </c>
      <c r="C81" s="6" t="s">
        <v>181</v>
      </c>
      <c r="D81" s="6" t="s">
        <v>48</v>
      </c>
      <c r="E81" s="6" t="s">
        <v>182</v>
      </c>
      <c r="F81" s="6" t="s">
        <v>153</v>
      </c>
      <c r="G81" s="8">
        <v>4423.7</v>
      </c>
      <c r="H81" s="10"/>
      <c r="I81" s="8">
        <f>ROUND((H81*G81),3)</f>
        <v>0</v>
      </c>
      <c r="O81">
        <f>rekapitulace!H8</f>
        <v>21</v>
      </c>
      <c r="P81">
        <f>O81/100*I81</f>
        <v>0</v>
      </c>
    </row>
    <row r="82" ht="25.5">
      <c r="E82" s="11" t="s">
        <v>183</v>
      </c>
    </row>
    <row r="83" ht="102">
      <c r="E83" s="11" t="s">
        <v>184</v>
      </c>
    </row>
    <row r="84" spans="1:16" ht="38.25">
      <c r="A84" s="6">
        <v>21</v>
      </c>
      <c r="B84" s="6" t="s">
        <v>46</v>
      </c>
      <c r="C84" s="6" t="s">
        <v>185</v>
      </c>
      <c r="D84" s="6" t="s">
        <v>25</v>
      </c>
      <c r="E84" s="6" t="s">
        <v>186</v>
      </c>
      <c r="F84" s="6" t="s">
        <v>153</v>
      </c>
      <c r="G84" s="8">
        <v>16788.1</v>
      </c>
      <c r="H84" s="10"/>
      <c r="I84" s="8">
        <f>ROUND((H84*G84),3)</f>
        <v>0</v>
      </c>
      <c r="O84">
        <f>rekapitulace!H8</f>
        <v>21</v>
      </c>
      <c r="P84">
        <f>O84/100*I84</f>
        <v>0</v>
      </c>
    </row>
    <row r="85" ht="25.5">
      <c r="E85" s="11" t="s">
        <v>187</v>
      </c>
    </row>
    <row r="86" ht="51">
      <c r="E86" s="11" t="s">
        <v>188</v>
      </c>
    </row>
    <row r="87" spans="1:16" ht="38.25">
      <c r="A87" s="6">
        <v>22</v>
      </c>
      <c r="B87" s="6" t="s">
        <v>46</v>
      </c>
      <c r="C87" s="6" t="s">
        <v>185</v>
      </c>
      <c r="D87" s="6" t="s">
        <v>36</v>
      </c>
      <c r="E87" s="6" t="s">
        <v>189</v>
      </c>
      <c r="F87" s="6" t="s">
        <v>153</v>
      </c>
      <c r="G87" s="8">
        <v>17727.8</v>
      </c>
      <c r="H87" s="10"/>
      <c r="I87" s="8">
        <f>ROUND((H87*G87),3)</f>
        <v>0</v>
      </c>
      <c r="O87">
        <f>rekapitulace!H8</f>
        <v>21</v>
      </c>
      <c r="P87">
        <f>O87/100*I87</f>
        <v>0</v>
      </c>
    </row>
    <row r="88" ht="25.5">
      <c r="E88" s="11" t="s">
        <v>190</v>
      </c>
    </row>
    <row r="89" ht="51">
      <c r="E89" s="11" t="s">
        <v>188</v>
      </c>
    </row>
    <row r="90" spans="1:16" ht="25.5">
      <c r="A90" s="6">
        <v>23</v>
      </c>
      <c r="B90" s="6" t="s">
        <v>46</v>
      </c>
      <c r="C90" s="6" t="s">
        <v>191</v>
      </c>
      <c r="D90" s="6" t="s">
        <v>48</v>
      </c>
      <c r="E90" s="6" t="s">
        <v>192</v>
      </c>
      <c r="F90" s="6" t="s">
        <v>153</v>
      </c>
      <c r="G90" s="8">
        <v>105</v>
      </c>
      <c r="H90" s="10"/>
      <c r="I90" s="8">
        <f>ROUND((H90*G90),3)</f>
        <v>0</v>
      </c>
      <c r="O90">
        <f>rekapitulace!H8</f>
        <v>21</v>
      </c>
      <c r="P90">
        <f>O90/100*I90</f>
        <v>0</v>
      </c>
    </row>
    <row r="91" ht="25.5">
      <c r="E91" s="11" t="s">
        <v>193</v>
      </c>
    </row>
    <row r="92" ht="51">
      <c r="E92" s="11" t="s">
        <v>194</v>
      </c>
    </row>
    <row r="93" spans="1:16" ht="38.25">
      <c r="A93" s="6">
        <v>24</v>
      </c>
      <c r="B93" s="6" t="s">
        <v>46</v>
      </c>
      <c r="C93" s="6" t="s">
        <v>195</v>
      </c>
      <c r="D93" s="6" t="s">
        <v>48</v>
      </c>
      <c r="E93" s="6" t="s">
        <v>196</v>
      </c>
      <c r="F93" s="6" t="s">
        <v>111</v>
      </c>
      <c r="G93" s="8">
        <v>651.396</v>
      </c>
      <c r="H93" s="10"/>
      <c r="I93" s="8">
        <f>ROUND((H93*G93),3)</f>
        <v>0</v>
      </c>
      <c r="O93">
        <f>rekapitulace!H8</f>
        <v>21</v>
      </c>
      <c r="P93">
        <f>O93/100*I93</f>
        <v>0</v>
      </c>
    </row>
    <row r="94" ht="38.25">
      <c r="E94" s="11" t="s">
        <v>197</v>
      </c>
    </row>
    <row r="95" ht="140.25">
      <c r="E95" s="11" t="s">
        <v>198</v>
      </c>
    </row>
    <row r="96" spans="1:16" ht="38.25">
      <c r="A96" s="6">
        <v>25</v>
      </c>
      <c r="B96" s="6" t="s">
        <v>46</v>
      </c>
      <c r="C96" s="6" t="s">
        <v>199</v>
      </c>
      <c r="D96" s="6" t="s">
        <v>48</v>
      </c>
      <c r="E96" s="6" t="s">
        <v>200</v>
      </c>
      <c r="F96" s="6" t="s">
        <v>111</v>
      </c>
      <c r="G96" s="8">
        <v>1006.206</v>
      </c>
      <c r="H96" s="10"/>
      <c r="I96" s="8">
        <f>ROUND((H96*G96),3)</f>
        <v>0</v>
      </c>
      <c r="O96">
        <f>rekapitulace!H8</f>
        <v>21</v>
      </c>
      <c r="P96">
        <f>O96/100*I96</f>
        <v>0</v>
      </c>
    </row>
    <row r="97" ht="38.25">
      <c r="E97" s="11" t="s">
        <v>201</v>
      </c>
    </row>
    <row r="98" ht="140.25">
      <c r="E98" s="11" t="s">
        <v>198</v>
      </c>
    </row>
    <row r="99" spans="1:16" ht="51">
      <c r="A99" s="6">
        <v>26</v>
      </c>
      <c r="B99" s="6" t="s">
        <v>46</v>
      </c>
      <c r="C99" s="6" t="s">
        <v>202</v>
      </c>
      <c r="D99" s="6" t="s">
        <v>48</v>
      </c>
      <c r="E99" s="6" t="s">
        <v>203</v>
      </c>
      <c r="F99" s="6" t="s">
        <v>120</v>
      </c>
      <c r="G99" s="8">
        <v>66.1</v>
      </c>
      <c r="H99" s="10"/>
      <c r="I99" s="8">
        <f>ROUND((H99*G99),3)</f>
        <v>0</v>
      </c>
      <c r="O99">
        <f>rekapitulace!H8</f>
        <v>21</v>
      </c>
      <c r="P99">
        <f>O99/100*I99</f>
        <v>0</v>
      </c>
    </row>
    <row r="100" ht="25.5">
      <c r="E100" s="11" t="s">
        <v>204</v>
      </c>
    </row>
    <row r="101" ht="38.25">
      <c r="E101" s="11" t="s">
        <v>205</v>
      </c>
    </row>
    <row r="102" spans="1:16" ht="12.75" customHeight="1">
      <c r="A102" s="12"/>
      <c r="B102" s="12"/>
      <c r="C102" s="12" t="s">
        <v>39</v>
      </c>
      <c r="D102" s="12"/>
      <c r="E102" s="12" t="s">
        <v>176</v>
      </c>
      <c r="F102" s="12"/>
      <c r="G102" s="12"/>
      <c r="H102" s="12"/>
      <c r="I102" s="12">
        <f>SUM(I78:I101)</f>
        <v>0</v>
      </c>
      <c r="P102">
        <f>ROUND(SUM(P78:P101),3)</f>
        <v>0</v>
      </c>
    </row>
    <row r="104" spans="1:9" ht="12.75" customHeight="1">
      <c r="A104" s="7"/>
      <c r="B104" s="7"/>
      <c r="C104" s="7" t="s">
        <v>40</v>
      </c>
      <c r="D104" s="7"/>
      <c r="E104" s="7" t="s">
        <v>206</v>
      </c>
      <c r="F104" s="7"/>
      <c r="G104" s="9"/>
      <c r="H104" s="7"/>
      <c r="I104" s="9"/>
    </row>
    <row r="105" spans="1:16" ht="63.75">
      <c r="A105" s="6">
        <v>27</v>
      </c>
      <c r="B105" s="6" t="s">
        <v>46</v>
      </c>
      <c r="C105" s="6" t="s">
        <v>207</v>
      </c>
      <c r="D105" s="6" t="s">
        <v>48</v>
      </c>
      <c r="E105" s="6" t="s">
        <v>208</v>
      </c>
      <c r="F105" s="6" t="s">
        <v>153</v>
      </c>
      <c r="G105" s="8">
        <v>32</v>
      </c>
      <c r="H105" s="10"/>
      <c r="I105" s="8">
        <f>ROUND((H105*G105),3)</f>
        <v>0</v>
      </c>
      <c r="O105">
        <f>rekapitulace!H8</f>
        <v>21</v>
      </c>
      <c r="P105">
        <f>O105/100*I105</f>
        <v>0</v>
      </c>
    </row>
    <row r="106" ht="25.5">
      <c r="E106" s="11" t="s">
        <v>209</v>
      </c>
    </row>
    <row r="107" ht="63.75">
      <c r="E107" s="11" t="s">
        <v>210</v>
      </c>
    </row>
    <row r="108" spans="1:16" ht="51">
      <c r="A108" s="6">
        <v>28</v>
      </c>
      <c r="B108" s="6" t="s">
        <v>46</v>
      </c>
      <c r="C108" s="6" t="s">
        <v>211</v>
      </c>
      <c r="D108" s="6" t="s">
        <v>48</v>
      </c>
      <c r="E108" s="6" t="s">
        <v>212</v>
      </c>
      <c r="F108" s="6" t="s">
        <v>153</v>
      </c>
      <c r="G108" s="8">
        <v>32</v>
      </c>
      <c r="H108" s="10"/>
      <c r="I108" s="8">
        <f>ROUND((H108*G108),3)</f>
        <v>0</v>
      </c>
      <c r="O108">
        <f>rekapitulace!H8</f>
        <v>21</v>
      </c>
      <c r="P108">
        <f>O108/100*I108</f>
        <v>0</v>
      </c>
    </row>
    <row r="109" ht="25.5">
      <c r="E109" s="11" t="s">
        <v>209</v>
      </c>
    </row>
    <row r="110" ht="63.75">
      <c r="E110" s="11" t="s">
        <v>213</v>
      </c>
    </row>
    <row r="111" spans="1:16" ht="76.5">
      <c r="A111" s="6">
        <v>29</v>
      </c>
      <c r="B111" s="6" t="s">
        <v>46</v>
      </c>
      <c r="C111" s="6" t="s">
        <v>214</v>
      </c>
      <c r="D111" s="6" t="s">
        <v>48</v>
      </c>
      <c r="E111" s="6" t="s">
        <v>215</v>
      </c>
      <c r="F111" s="6" t="s">
        <v>153</v>
      </c>
      <c r="G111" s="8">
        <v>32</v>
      </c>
      <c r="H111" s="10"/>
      <c r="I111" s="8">
        <f>ROUND((H111*G111),3)</f>
        <v>0</v>
      </c>
      <c r="O111">
        <f>rekapitulace!H8</f>
        <v>21</v>
      </c>
      <c r="P111">
        <f>O111/100*I111</f>
        <v>0</v>
      </c>
    </row>
    <row r="112" ht="25.5">
      <c r="E112" s="11" t="s">
        <v>209</v>
      </c>
    </row>
    <row r="113" ht="51">
      <c r="E113" s="11" t="s">
        <v>216</v>
      </c>
    </row>
    <row r="114" spans="1:16" ht="12.75" customHeight="1">
      <c r="A114" s="12"/>
      <c r="B114" s="12"/>
      <c r="C114" s="12" t="s">
        <v>40</v>
      </c>
      <c r="D114" s="12"/>
      <c r="E114" s="12" t="s">
        <v>206</v>
      </c>
      <c r="F114" s="12"/>
      <c r="G114" s="12"/>
      <c r="H114" s="12"/>
      <c r="I114" s="12">
        <f>SUM(I105:I113)</f>
        <v>0</v>
      </c>
      <c r="P114">
        <f>ROUND(SUM(P105:P113),3)</f>
        <v>0</v>
      </c>
    </row>
    <row r="116" spans="1:9" ht="12.75" customHeight="1">
      <c r="A116" s="7"/>
      <c r="B116" s="7"/>
      <c r="C116" s="7" t="s">
        <v>41</v>
      </c>
      <c r="D116" s="7"/>
      <c r="E116" s="7" t="s">
        <v>217</v>
      </c>
      <c r="F116" s="7"/>
      <c r="G116" s="9"/>
      <c r="H116" s="7"/>
      <c r="I116" s="9"/>
    </row>
    <row r="117" spans="1:16" ht="63.75">
      <c r="A117" s="6">
        <v>30</v>
      </c>
      <c r="B117" s="6" t="s">
        <v>46</v>
      </c>
      <c r="C117" s="6" t="s">
        <v>218</v>
      </c>
      <c r="D117" s="6" t="s">
        <v>48</v>
      </c>
      <c r="E117" s="6" t="s">
        <v>219</v>
      </c>
      <c r="F117" s="6" t="s">
        <v>153</v>
      </c>
      <c r="G117" s="8">
        <v>13.2</v>
      </c>
      <c r="H117" s="10"/>
      <c r="I117" s="8">
        <f>ROUND((H117*G117),3)</f>
        <v>0</v>
      </c>
      <c r="O117">
        <f>rekapitulace!H8</f>
        <v>21</v>
      </c>
      <c r="P117">
        <f>O117/100*I117</f>
        <v>0</v>
      </c>
    </row>
    <row r="118" ht="25.5">
      <c r="E118" s="11" t="s">
        <v>220</v>
      </c>
    </row>
    <row r="119" ht="51">
      <c r="E119" s="11" t="s">
        <v>221</v>
      </c>
    </row>
    <row r="120" spans="1:16" ht="12.75" customHeight="1">
      <c r="A120" s="12"/>
      <c r="B120" s="12"/>
      <c r="C120" s="12" t="s">
        <v>41</v>
      </c>
      <c r="D120" s="12"/>
      <c r="E120" s="12" t="s">
        <v>217</v>
      </c>
      <c r="F120" s="12"/>
      <c r="G120" s="12"/>
      <c r="H120" s="12"/>
      <c r="I120" s="12">
        <f>SUM(I117:I119)</f>
        <v>0</v>
      </c>
      <c r="P120">
        <f>ROUND(SUM(P117:P119),3)</f>
        <v>0</v>
      </c>
    </row>
    <row r="122" spans="1:9" ht="12.75" customHeight="1">
      <c r="A122" s="7"/>
      <c r="B122" s="7"/>
      <c r="C122" s="7" t="s">
        <v>43</v>
      </c>
      <c r="D122" s="7"/>
      <c r="E122" s="7" t="s">
        <v>222</v>
      </c>
      <c r="F122" s="7"/>
      <c r="G122" s="9"/>
      <c r="H122" s="7"/>
      <c r="I122" s="9"/>
    </row>
    <row r="123" spans="1:16" ht="38.25">
      <c r="A123" s="6">
        <v>31</v>
      </c>
      <c r="B123" s="6" t="s">
        <v>46</v>
      </c>
      <c r="C123" s="6" t="s">
        <v>223</v>
      </c>
      <c r="D123" s="6" t="s">
        <v>48</v>
      </c>
      <c r="E123" s="6" t="s">
        <v>224</v>
      </c>
      <c r="F123" s="6" t="s">
        <v>120</v>
      </c>
      <c r="G123" s="8">
        <v>3.3</v>
      </c>
      <c r="H123" s="10"/>
      <c r="I123" s="8">
        <f>ROUND((H123*G123),3)</f>
        <v>0</v>
      </c>
      <c r="O123">
        <f>rekapitulace!H8</f>
        <v>21</v>
      </c>
      <c r="P123">
        <f>O123/100*I123</f>
        <v>0</v>
      </c>
    </row>
    <row r="124" ht="25.5">
      <c r="E124" s="11" t="s">
        <v>225</v>
      </c>
    </row>
    <row r="125" ht="63.75">
      <c r="E125" s="11" t="s">
        <v>226</v>
      </c>
    </row>
    <row r="126" spans="1:16" ht="38.25">
      <c r="A126" s="6">
        <v>32</v>
      </c>
      <c r="B126" s="6" t="s">
        <v>46</v>
      </c>
      <c r="C126" s="6" t="s">
        <v>227</v>
      </c>
      <c r="D126" s="6" t="s">
        <v>48</v>
      </c>
      <c r="E126" s="6" t="s">
        <v>228</v>
      </c>
      <c r="F126" s="6" t="s">
        <v>120</v>
      </c>
      <c r="G126" s="8">
        <v>7.6</v>
      </c>
      <c r="H126" s="10"/>
      <c r="I126" s="8">
        <f>ROUND((H126*G126),3)</f>
        <v>0</v>
      </c>
      <c r="O126">
        <f>rekapitulace!H8</f>
        <v>21</v>
      </c>
      <c r="P126">
        <f>O126/100*I126</f>
        <v>0</v>
      </c>
    </row>
    <row r="127" ht="25.5">
      <c r="E127" s="11" t="s">
        <v>229</v>
      </c>
    </row>
    <row r="128" ht="38.25">
      <c r="E128" s="11" t="s">
        <v>230</v>
      </c>
    </row>
    <row r="129" spans="1:16" ht="38.25">
      <c r="A129" s="6">
        <v>33</v>
      </c>
      <c r="B129" s="6" t="s">
        <v>46</v>
      </c>
      <c r="C129" s="6" t="s">
        <v>231</v>
      </c>
      <c r="D129" s="6" t="s">
        <v>48</v>
      </c>
      <c r="E129" s="6" t="s">
        <v>232</v>
      </c>
      <c r="F129" s="6" t="s">
        <v>120</v>
      </c>
      <c r="G129" s="8">
        <v>336</v>
      </c>
      <c r="H129" s="10"/>
      <c r="I129" s="8">
        <f>ROUND((H129*G129),3)</f>
        <v>0</v>
      </c>
      <c r="O129">
        <f>rekapitulace!H8</f>
        <v>21</v>
      </c>
      <c r="P129">
        <f>O129/100*I129</f>
        <v>0</v>
      </c>
    </row>
    <row r="130" ht="25.5">
      <c r="E130" s="11" t="s">
        <v>233</v>
      </c>
    </row>
    <row r="131" ht="127.5">
      <c r="E131" s="11" t="s">
        <v>234</v>
      </c>
    </row>
    <row r="132" spans="1:16" ht="63.75">
      <c r="A132" s="6">
        <v>34</v>
      </c>
      <c r="B132" s="6" t="s">
        <v>46</v>
      </c>
      <c r="C132" s="6" t="s">
        <v>235</v>
      </c>
      <c r="D132" s="6" t="s">
        <v>48</v>
      </c>
      <c r="E132" s="6" t="s">
        <v>236</v>
      </c>
      <c r="F132" s="6" t="s">
        <v>120</v>
      </c>
      <c r="G132" s="8">
        <v>218</v>
      </c>
      <c r="H132" s="10"/>
      <c r="I132" s="8">
        <f>ROUND((H132*G132),3)</f>
        <v>0</v>
      </c>
      <c r="O132">
        <f>rekapitulace!H8</f>
        <v>21</v>
      </c>
      <c r="P132">
        <f>O132/100*I132</f>
        <v>0</v>
      </c>
    </row>
    <row r="133" ht="25.5">
      <c r="E133" s="11" t="s">
        <v>237</v>
      </c>
    </row>
    <row r="134" ht="76.5">
      <c r="E134" s="11" t="s">
        <v>238</v>
      </c>
    </row>
    <row r="135" spans="1:16" ht="76.5">
      <c r="A135" s="6">
        <v>35</v>
      </c>
      <c r="B135" s="6" t="s">
        <v>46</v>
      </c>
      <c r="C135" s="6" t="s">
        <v>239</v>
      </c>
      <c r="D135" s="6" t="s">
        <v>48</v>
      </c>
      <c r="E135" s="6" t="s">
        <v>240</v>
      </c>
      <c r="F135" s="6" t="s">
        <v>120</v>
      </c>
      <c r="G135" s="8">
        <v>218</v>
      </c>
      <c r="H135" s="10"/>
      <c r="I135" s="8">
        <f>ROUND((H135*G135),3)</f>
        <v>0</v>
      </c>
      <c r="O135">
        <f>rekapitulace!H8</f>
        <v>21</v>
      </c>
      <c r="P135">
        <f>O135/100*I135</f>
        <v>0</v>
      </c>
    </row>
    <row r="136" ht="25.5">
      <c r="E136" s="11" t="s">
        <v>237</v>
      </c>
    </row>
    <row r="137" ht="38.25">
      <c r="E137" s="11" t="s">
        <v>230</v>
      </c>
    </row>
    <row r="138" spans="1:16" ht="51">
      <c r="A138" s="6">
        <v>36</v>
      </c>
      <c r="B138" s="6" t="s">
        <v>46</v>
      </c>
      <c r="C138" s="6" t="s">
        <v>241</v>
      </c>
      <c r="D138" s="6" t="s">
        <v>48</v>
      </c>
      <c r="E138" s="6" t="s">
        <v>242</v>
      </c>
      <c r="F138" s="6" t="s">
        <v>120</v>
      </c>
      <c r="G138" s="8">
        <v>66.1</v>
      </c>
      <c r="H138" s="10"/>
      <c r="I138" s="8">
        <f>ROUND((H138*G138),3)</f>
        <v>0</v>
      </c>
      <c r="O138">
        <f>rekapitulace!H8</f>
        <v>21</v>
      </c>
      <c r="P138">
        <f>O138/100*I138</f>
        <v>0</v>
      </c>
    </row>
    <row r="139" ht="25.5">
      <c r="E139" s="11" t="s">
        <v>204</v>
      </c>
    </row>
    <row r="140" ht="12.75">
      <c r="E140" s="11" t="s">
        <v>243</v>
      </c>
    </row>
    <row r="141" spans="1:16" ht="51">
      <c r="A141" s="6">
        <v>37</v>
      </c>
      <c r="B141" s="6" t="s">
        <v>46</v>
      </c>
      <c r="C141" s="6" t="s">
        <v>244</v>
      </c>
      <c r="D141" s="6" t="s">
        <v>48</v>
      </c>
      <c r="E141" s="6" t="s">
        <v>245</v>
      </c>
      <c r="F141" s="6" t="s">
        <v>120</v>
      </c>
      <c r="G141" s="8">
        <v>113.4</v>
      </c>
      <c r="H141" s="10"/>
      <c r="I141" s="8">
        <f>ROUND((H141*G141),3)</f>
        <v>0</v>
      </c>
      <c r="O141">
        <f>rekapitulace!H8</f>
        <v>21</v>
      </c>
      <c r="P141">
        <f>O141/100*I141</f>
        <v>0</v>
      </c>
    </row>
    <row r="142" ht="25.5">
      <c r="E142" s="11" t="s">
        <v>121</v>
      </c>
    </row>
    <row r="143" ht="38.25">
      <c r="E143" s="11" t="s">
        <v>246</v>
      </c>
    </row>
    <row r="144" spans="1:16" ht="51">
      <c r="A144" s="6">
        <v>38</v>
      </c>
      <c r="B144" s="6" t="s">
        <v>46</v>
      </c>
      <c r="C144" s="6" t="s">
        <v>247</v>
      </c>
      <c r="D144" s="6" t="s">
        <v>48</v>
      </c>
      <c r="E144" s="6" t="s">
        <v>248</v>
      </c>
      <c r="F144" s="6" t="s">
        <v>153</v>
      </c>
      <c r="G144" s="8">
        <v>32</v>
      </c>
      <c r="H144" s="10"/>
      <c r="I144" s="8">
        <f>ROUND((H144*G144),3)</f>
        <v>0</v>
      </c>
      <c r="O144">
        <f>rekapitulace!H8</f>
        <v>21</v>
      </c>
      <c r="P144">
        <f>O144/100*I144</f>
        <v>0</v>
      </c>
    </row>
    <row r="145" ht="25.5">
      <c r="E145" s="11" t="s">
        <v>209</v>
      </c>
    </row>
    <row r="146" ht="12.75">
      <c r="E146" s="11" t="s">
        <v>249</v>
      </c>
    </row>
    <row r="147" spans="1:16" ht="12.75" customHeight="1">
      <c r="A147" s="12"/>
      <c r="B147" s="12"/>
      <c r="C147" s="12" t="s">
        <v>43</v>
      </c>
      <c r="D147" s="12"/>
      <c r="E147" s="12" t="s">
        <v>222</v>
      </c>
      <c r="F147" s="12"/>
      <c r="G147" s="12"/>
      <c r="H147" s="12"/>
      <c r="I147" s="12">
        <f>SUM(I123:I146)</f>
        <v>0</v>
      </c>
      <c r="P147">
        <f>ROUND(SUM(P123:P146),3)</f>
        <v>0</v>
      </c>
    </row>
    <row r="149" spans="1:16" ht="12.75" customHeight="1">
      <c r="A149" s="12"/>
      <c r="B149" s="12"/>
      <c r="C149" s="12"/>
      <c r="D149" s="12"/>
      <c r="E149" s="12" t="s">
        <v>95</v>
      </c>
      <c r="F149" s="12"/>
      <c r="G149" s="12"/>
      <c r="H149" s="12"/>
      <c r="I149" s="12">
        <f>+I18+I60+I66+I75+I102+I114+I120+I147</f>
        <v>0</v>
      </c>
      <c r="P149">
        <f>+P18+P60+P66+P75+P102+P114+P120+P147</f>
        <v>0</v>
      </c>
    </row>
    <row r="151" spans="1:9" ht="12.75" customHeight="1">
      <c r="A151" s="7" t="s">
        <v>96</v>
      </c>
      <c r="B151" s="7"/>
      <c r="C151" s="7"/>
      <c r="D151" s="7"/>
      <c r="E151" s="7"/>
      <c r="F151" s="7"/>
      <c r="G151" s="7"/>
      <c r="H151" s="7"/>
      <c r="I151" s="7"/>
    </row>
    <row r="152" spans="1:9" ht="12.75" customHeight="1">
      <c r="A152" s="7"/>
      <c r="B152" s="7"/>
      <c r="C152" s="7"/>
      <c r="D152" s="7"/>
      <c r="E152" s="7" t="s">
        <v>97</v>
      </c>
      <c r="F152" s="7"/>
      <c r="G152" s="7"/>
      <c r="H152" s="7"/>
      <c r="I152" s="7"/>
    </row>
    <row r="153" spans="1:16" ht="12.75" customHeight="1">
      <c r="A153" s="12"/>
      <c r="B153" s="12"/>
      <c r="C153" s="12"/>
      <c r="D153" s="12"/>
      <c r="E153" s="12" t="s">
        <v>98</v>
      </c>
      <c r="F153" s="12"/>
      <c r="G153" s="12"/>
      <c r="H153" s="12"/>
      <c r="I153" s="12">
        <v>0</v>
      </c>
      <c r="P153">
        <v>0</v>
      </c>
    </row>
    <row r="154" spans="1:9" ht="12.75" customHeight="1">
      <c r="A154" s="12"/>
      <c r="B154" s="12"/>
      <c r="C154" s="12"/>
      <c r="D154" s="12"/>
      <c r="E154" s="12" t="s">
        <v>99</v>
      </c>
      <c r="F154" s="12"/>
      <c r="G154" s="12"/>
      <c r="H154" s="12"/>
      <c r="I154" s="12"/>
    </row>
    <row r="155" spans="1:16" ht="12.75" customHeight="1">
      <c r="A155" s="12"/>
      <c r="B155" s="12"/>
      <c r="C155" s="12"/>
      <c r="D155" s="12"/>
      <c r="E155" s="12" t="s">
        <v>100</v>
      </c>
      <c r="F155" s="12"/>
      <c r="G155" s="12"/>
      <c r="H155" s="12"/>
      <c r="I155" s="12">
        <v>0</v>
      </c>
      <c r="P155">
        <v>0</v>
      </c>
    </row>
    <row r="156" spans="1:16" ht="12.75" customHeight="1">
      <c r="A156" s="12"/>
      <c r="B156" s="12"/>
      <c r="C156" s="12"/>
      <c r="D156" s="12"/>
      <c r="E156" s="12" t="s">
        <v>101</v>
      </c>
      <c r="F156" s="12"/>
      <c r="G156" s="12"/>
      <c r="H156" s="12"/>
      <c r="I156" s="12">
        <f>I153+I155</f>
        <v>0</v>
      </c>
      <c r="P156">
        <f>P153+P155</f>
        <v>0</v>
      </c>
    </row>
    <row r="158" spans="1:16" ht="12.75" customHeight="1">
      <c r="A158" s="12"/>
      <c r="B158" s="12"/>
      <c r="C158" s="12"/>
      <c r="D158" s="12"/>
      <c r="E158" s="12" t="s">
        <v>101</v>
      </c>
      <c r="F158" s="12"/>
      <c r="G158" s="12"/>
      <c r="H158" s="12"/>
      <c r="I158" s="12">
        <f>I149+I156</f>
        <v>0</v>
      </c>
      <c r="P158">
        <f>P149+P156</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250</v>
      </c>
      <c r="D5" s="5"/>
      <c r="E5" s="5" t="s">
        <v>251</v>
      </c>
    </row>
    <row r="6" spans="1:5" ht="12.75" customHeight="1">
      <c r="A6" t="s">
        <v>18</v>
      </c>
      <c r="C6" s="5" t="s">
        <v>250</v>
      </c>
      <c r="D6" s="5"/>
      <c r="E6" s="5" t="s">
        <v>251</v>
      </c>
    </row>
    <row r="7" spans="1:5" ht="12.75" customHeight="1">
      <c r="A7" t="s">
        <v>23</v>
      </c>
      <c r="C7" s="5"/>
      <c r="D7" s="5"/>
      <c r="E7" s="5"/>
    </row>
    <row r="8" spans="1:16" ht="12.75" customHeight="1">
      <c r="A8" s="13" t="s">
        <v>24</v>
      </c>
      <c r="B8" s="13" t="s">
        <v>26</v>
      </c>
      <c r="C8" s="13" t="s">
        <v>27</v>
      </c>
      <c r="D8" s="13" t="s">
        <v>28</v>
      </c>
      <c r="E8" s="13" t="s">
        <v>29</v>
      </c>
      <c r="F8" s="13" t="s">
        <v>30</v>
      </c>
      <c r="G8" s="13" t="s">
        <v>31</v>
      </c>
      <c r="H8" s="13" t="s">
        <v>32</v>
      </c>
      <c r="I8" s="13"/>
      <c r="O8" t="s">
        <v>35</v>
      </c>
      <c r="P8" t="s">
        <v>11</v>
      </c>
    </row>
    <row r="9" spans="1:15" ht="14.25">
      <c r="A9" s="13"/>
      <c r="B9" s="13"/>
      <c r="C9" s="13"/>
      <c r="D9" s="13"/>
      <c r="E9" s="13"/>
      <c r="F9" s="13"/>
      <c r="G9" s="13"/>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216.75">
      <c r="A12" s="6">
        <v>1</v>
      </c>
      <c r="B12" s="6" t="s">
        <v>46</v>
      </c>
      <c r="C12" s="6" t="s">
        <v>252</v>
      </c>
      <c r="D12" s="6" t="s">
        <v>48</v>
      </c>
      <c r="E12" s="6" t="s">
        <v>253</v>
      </c>
      <c r="F12" s="6" t="s">
        <v>50</v>
      </c>
      <c r="G12" s="8">
        <v>1</v>
      </c>
      <c r="H12" s="10"/>
      <c r="I12" s="8">
        <f>ROUND((H12*G12),3)</f>
        <v>0</v>
      </c>
      <c r="O12">
        <f>rekapitulace!H8</f>
        <v>21</v>
      </c>
      <c r="P12">
        <f>O12/100*I12</f>
        <v>0</v>
      </c>
    </row>
    <row r="13" ht="25.5">
      <c r="E13" s="11" t="s">
        <v>51</v>
      </c>
    </row>
    <row r="14" ht="12.75">
      <c r="E14" s="11" t="s">
        <v>55</v>
      </c>
    </row>
    <row r="15" spans="1:16" ht="12.75" customHeight="1">
      <c r="A15" s="12"/>
      <c r="B15" s="12"/>
      <c r="C15" s="12" t="s">
        <v>45</v>
      </c>
      <c r="D15" s="12"/>
      <c r="E15" s="12" t="s">
        <v>44</v>
      </c>
      <c r="F15" s="12"/>
      <c r="G15" s="12"/>
      <c r="H15" s="12"/>
      <c r="I15" s="12">
        <f>SUM(I12:I14)</f>
        <v>0</v>
      </c>
      <c r="P15">
        <f>ROUND(SUM(P12:P14),3)</f>
        <v>0</v>
      </c>
    </row>
    <row r="17" spans="1:16" ht="12.75" customHeight="1">
      <c r="A17" s="12"/>
      <c r="B17" s="12"/>
      <c r="C17" s="12"/>
      <c r="D17" s="12"/>
      <c r="E17" s="12" t="s">
        <v>95</v>
      </c>
      <c r="F17" s="12"/>
      <c r="G17" s="12"/>
      <c r="H17" s="12"/>
      <c r="I17" s="12">
        <f>+I15</f>
        <v>0</v>
      </c>
      <c r="P17">
        <f>+P15</f>
        <v>0</v>
      </c>
    </row>
    <row r="19" spans="1:9" ht="12.75" customHeight="1">
      <c r="A19" s="7" t="s">
        <v>96</v>
      </c>
      <c r="B19" s="7"/>
      <c r="C19" s="7"/>
      <c r="D19" s="7"/>
      <c r="E19" s="7"/>
      <c r="F19" s="7"/>
      <c r="G19" s="7"/>
      <c r="H19" s="7"/>
      <c r="I19" s="7"/>
    </row>
    <row r="20" spans="1:9" ht="12.75" customHeight="1">
      <c r="A20" s="7"/>
      <c r="B20" s="7"/>
      <c r="C20" s="7"/>
      <c r="D20" s="7"/>
      <c r="E20" s="7" t="s">
        <v>97</v>
      </c>
      <c r="F20" s="7"/>
      <c r="G20" s="7"/>
      <c r="H20" s="7"/>
      <c r="I20" s="7"/>
    </row>
    <row r="21" spans="1:16" ht="12.75" customHeight="1">
      <c r="A21" s="12"/>
      <c r="B21" s="12"/>
      <c r="C21" s="12"/>
      <c r="D21" s="12"/>
      <c r="E21" s="12" t="s">
        <v>98</v>
      </c>
      <c r="F21" s="12"/>
      <c r="G21" s="12"/>
      <c r="H21" s="12"/>
      <c r="I21" s="12">
        <v>0</v>
      </c>
      <c r="P21">
        <v>0</v>
      </c>
    </row>
    <row r="22" spans="1:9" ht="12.75" customHeight="1">
      <c r="A22" s="12"/>
      <c r="B22" s="12"/>
      <c r="C22" s="12"/>
      <c r="D22" s="12"/>
      <c r="E22" s="12" t="s">
        <v>99</v>
      </c>
      <c r="F22" s="12"/>
      <c r="G22" s="12"/>
      <c r="H22" s="12"/>
      <c r="I22" s="12"/>
    </row>
    <row r="23" spans="1:16" ht="12.75" customHeight="1">
      <c r="A23" s="12"/>
      <c r="B23" s="12"/>
      <c r="C23" s="12"/>
      <c r="D23" s="12"/>
      <c r="E23" s="12" t="s">
        <v>100</v>
      </c>
      <c r="F23" s="12"/>
      <c r="G23" s="12"/>
      <c r="H23" s="12"/>
      <c r="I23" s="12">
        <v>0</v>
      </c>
      <c r="P23">
        <v>0</v>
      </c>
    </row>
    <row r="24" spans="1:16" ht="12.75" customHeight="1">
      <c r="A24" s="12"/>
      <c r="B24" s="12"/>
      <c r="C24" s="12"/>
      <c r="D24" s="12"/>
      <c r="E24" s="12" t="s">
        <v>101</v>
      </c>
      <c r="F24" s="12"/>
      <c r="G24" s="12"/>
      <c r="H24" s="12"/>
      <c r="I24" s="12">
        <f>I21+I23</f>
        <v>0</v>
      </c>
      <c r="P24">
        <f>P21+P23</f>
        <v>0</v>
      </c>
    </row>
    <row r="26" spans="1:16" ht="12.75" customHeight="1">
      <c r="A26" s="12"/>
      <c r="B26" s="12"/>
      <c r="C26" s="12"/>
      <c r="D26" s="12"/>
      <c r="E26" s="12" t="s">
        <v>101</v>
      </c>
      <c r="F26" s="12"/>
      <c r="G26" s="12"/>
      <c r="H26" s="12"/>
      <c r="I26" s="12">
        <f>I17+I24</f>
        <v>0</v>
      </c>
      <c r="P26">
        <f>P17+P24</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P71"/>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254</v>
      </c>
      <c r="D5" s="5"/>
      <c r="E5" s="5" t="s">
        <v>255</v>
      </c>
    </row>
    <row r="6" spans="1:5" ht="12.75" customHeight="1">
      <c r="A6" t="s">
        <v>18</v>
      </c>
      <c r="C6" s="5" t="s">
        <v>254</v>
      </c>
      <c r="D6" s="5"/>
      <c r="E6" s="5" t="s">
        <v>255</v>
      </c>
    </row>
    <row r="7" spans="1:5" ht="12.75" customHeight="1">
      <c r="A7" t="s">
        <v>23</v>
      </c>
      <c r="C7" s="5"/>
      <c r="D7" s="5"/>
      <c r="E7" s="5"/>
    </row>
    <row r="8" spans="1:16" ht="12.75" customHeight="1">
      <c r="A8" s="13" t="s">
        <v>24</v>
      </c>
      <c r="B8" s="13" t="s">
        <v>26</v>
      </c>
      <c r="C8" s="13" t="s">
        <v>27</v>
      </c>
      <c r="D8" s="13" t="s">
        <v>28</v>
      </c>
      <c r="E8" s="13" t="s">
        <v>29</v>
      </c>
      <c r="F8" s="13" t="s">
        <v>30</v>
      </c>
      <c r="G8" s="13" t="s">
        <v>31</v>
      </c>
      <c r="H8" s="13" t="s">
        <v>32</v>
      </c>
      <c r="I8" s="13"/>
      <c r="O8" t="s">
        <v>35</v>
      </c>
      <c r="P8" t="s">
        <v>11</v>
      </c>
    </row>
    <row r="9" spans="1:15" ht="14.25">
      <c r="A9" s="13"/>
      <c r="B9" s="13"/>
      <c r="C9" s="13"/>
      <c r="D9" s="13"/>
      <c r="E9" s="13"/>
      <c r="F9" s="13"/>
      <c r="G9" s="13"/>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45</v>
      </c>
      <c r="D11" s="7"/>
      <c r="E11" s="7" t="s">
        <v>44</v>
      </c>
      <c r="F11" s="7"/>
      <c r="G11" s="9"/>
      <c r="H11" s="7"/>
      <c r="I11" s="9"/>
    </row>
    <row r="12" spans="1:16" ht="51">
      <c r="A12" s="6">
        <v>1</v>
      </c>
      <c r="B12" s="6" t="s">
        <v>46</v>
      </c>
      <c r="C12" s="6" t="s">
        <v>104</v>
      </c>
      <c r="D12" s="6" t="s">
        <v>36</v>
      </c>
      <c r="E12" s="6" t="s">
        <v>256</v>
      </c>
      <c r="F12" s="6" t="s">
        <v>106</v>
      </c>
      <c r="G12" s="8">
        <v>102.6</v>
      </c>
      <c r="H12" s="10"/>
      <c r="I12" s="8">
        <f>ROUND((H12*G12),3)</f>
        <v>0</v>
      </c>
      <c r="O12">
        <f>rekapitulace!H8</f>
        <v>21</v>
      </c>
      <c r="P12">
        <f>O12/100*I12</f>
        <v>0</v>
      </c>
    </row>
    <row r="13" ht="25.5">
      <c r="E13" s="11" t="s">
        <v>257</v>
      </c>
    </row>
    <row r="14" ht="25.5">
      <c r="E14" s="11" t="s">
        <v>108</v>
      </c>
    </row>
    <row r="15" spans="1:16" ht="12.75" customHeight="1">
      <c r="A15" s="12"/>
      <c r="B15" s="12"/>
      <c r="C15" s="12" t="s">
        <v>45</v>
      </c>
      <c r="D15" s="12"/>
      <c r="E15" s="12" t="s">
        <v>44</v>
      </c>
      <c r="F15" s="12"/>
      <c r="G15" s="12"/>
      <c r="H15" s="12"/>
      <c r="I15" s="12">
        <f>SUM(I12:I14)</f>
        <v>0</v>
      </c>
      <c r="P15">
        <f>ROUND(SUM(P12:P14),3)</f>
        <v>0</v>
      </c>
    </row>
    <row r="17" spans="1:9" ht="12.75" customHeight="1">
      <c r="A17" s="7"/>
      <c r="B17" s="7"/>
      <c r="C17" s="7" t="s">
        <v>25</v>
      </c>
      <c r="D17" s="7"/>
      <c r="E17" s="7" t="s">
        <v>87</v>
      </c>
      <c r="F17" s="7"/>
      <c r="G17" s="9"/>
      <c r="H17" s="7"/>
      <c r="I17" s="9"/>
    </row>
    <row r="18" spans="1:16" ht="38.25">
      <c r="A18" s="6">
        <v>2</v>
      </c>
      <c r="B18" s="6" t="s">
        <v>46</v>
      </c>
      <c r="C18" s="6" t="s">
        <v>88</v>
      </c>
      <c r="D18" s="6" t="s">
        <v>48</v>
      </c>
      <c r="E18" s="6" t="s">
        <v>258</v>
      </c>
      <c r="F18" s="6" t="s">
        <v>68</v>
      </c>
      <c r="G18" s="8">
        <v>20</v>
      </c>
      <c r="H18" s="10"/>
      <c r="I18" s="8">
        <f>ROUND((H18*G18),3)</f>
        <v>0</v>
      </c>
      <c r="O18">
        <f>rekapitulace!H8</f>
        <v>21</v>
      </c>
      <c r="P18">
        <f>O18/100*I18</f>
        <v>0</v>
      </c>
    </row>
    <row r="19" ht="25.5">
      <c r="E19" s="11" t="s">
        <v>259</v>
      </c>
    </row>
    <row r="20" ht="63.75">
      <c r="E20" s="11" t="s">
        <v>91</v>
      </c>
    </row>
    <row r="21" spans="1:16" ht="38.25">
      <c r="A21" s="6">
        <v>3</v>
      </c>
      <c r="B21" s="6" t="s">
        <v>46</v>
      </c>
      <c r="C21" s="6" t="s">
        <v>92</v>
      </c>
      <c r="D21" s="6" t="s">
        <v>48</v>
      </c>
      <c r="E21" s="6" t="s">
        <v>260</v>
      </c>
      <c r="F21" s="6" t="s">
        <v>68</v>
      </c>
      <c r="G21" s="8">
        <v>10</v>
      </c>
      <c r="H21" s="10"/>
      <c r="I21" s="8">
        <f>ROUND((H21*G21),3)</f>
        <v>0</v>
      </c>
      <c r="O21">
        <f>rekapitulace!H8</f>
        <v>21</v>
      </c>
      <c r="P21">
        <f>O21/100*I21</f>
        <v>0</v>
      </c>
    </row>
    <row r="22" ht="25.5">
      <c r="E22" s="11" t="s">
        <v>261</v>
      </c>
    </row>
    <row r="23" ht="63.75">
      <c r="E23" s="11" t="s">
        <v>91</v>
      </c>
    </row>
    <row r="24" spans="1:16" ht="38.25">
      <c r="A24" s="6">
        <v>4</v>
      </c>
      <c r="B24" s="6" t="s">
        <v>46</v>
      </c>
      <c r="C24" s="6" t="s">
        <v>262</v>
      </c>
      <c r="D24" s="6" t="s">
        <v>48</v>
      </c>
      <c r="E24" s="6" t="s">
        <v>263</v>
      </c>
      <c r="F24" s="6" t="s">
        <v>111</v>
      </c>
      <c r="G24" s="8">
        <v>54</v>
      </c>
      <c r="H24" s="10"/>
      <c r="I24" s="8">
        <f>ROUND((H24*G24),3)</f>
        <v>0</v>
      </c>
      <c r="O24">
        <f>rekapitulace!H8</f>
        <v>21</v>
      </c>
      <c r="P24">
        <f>O24/100*I24</f>
        <v>0</v>
      </c>
    </row>
    <row r="25" ht="25.5">
      <c r="E25" s="11" t="s">
        <v>264</v>
      </c>
    </row>
    <row r="26" ht="63.75">
      <c r="E26" s="11" t="s">
        <v>117</v>
      </c>
    </row>
    <row r="27" spans="1:16" ht="38.25">
      <c r="A27" s="6">
        <v>5</v>
      </c>
      <c r="B27" s="6" t="s">
        <v>46</v>
      </c>
      <c r="C27" s="6" t="s">
        <v>114</v>
      </c>
      <c r="D27" s="6" t="s">
        <v>48</v>
      </c>
      <c r="E27" s="6" t="s">
        <v>265</v>
      </c>
      <c r="F27" s="6" t="s">
        <v>111</v>
      </c>
      <c r="G27" s="8">
        <v>540</v>
      </c>
      <c r="H27" s="10"/>
      <c r="I27" s="8">
        <f>ROUND((H27*G27),3)</f>
        <v>0</v>
      </c>
      <c r="O27">
        <f>rekapitulace!H8</f>
        <v>21</v>
      </c>
      <c r="P27">
        <f>O27/100*I27</f>
        <v>0</v>
      </c>
    </row>
    <row r="28" ht="25.5">
      <c r="E28" s="11" t="s">
        <v>266</v>
      </c>
    </row>
    <row r="29" ht="63.75">
      <c r="E29" s="11" t="s">
        <v>117</v>
      </c>
    </row>
    <row r="30" spans="1:16" ht="12.75" customHeight="1">
      <c r="A30" s="12"/>
      <c r="B30" s="12"/>
      <c r="C30" s="12" t="s">
        <v>25</v>
      </c>
      <c r="D30" s="12"/>
      <c r="E30" s="12" t="s">
        <v>87</v>
      </c>
      <c r="F30" s="12"/>
      <c r="G30" s="12"/>
      <c r="H30" s="12"/>
      <c r="I30" s="12">
        <f>SUM(I18:I29)</f>
        <v>0</v>
      </c>
      <c r="P30">
        <f>ROUND(SUM(P18:P29),3)</f>
        <v>0</v>
      </c>
    </row>
    <row r="32" spans="1:9" ht="12.75" customHeight="1">
      <c r="A32" s="7"/>
      <c r="B32" s="7"/>
      <c r="C32" s="7" t="s">
        <v>39</v>
      </c>
      <c r="D32" s="7"/>
      <c r="E32" s="7" t="s">
        <v>176</v>
      </c>
      <c r="F32" s="7"/>
      <c r="G32" s="9"/>
      <c r="H32" s="7"/>
      <c r="I32" s="9"/>
    </row>
    <row r="33" spans="1:16" ht="38.25">
      <c r="A33" s="6">
        <v>6</v>
      </c>
      <c r="B33" s="6" t="s">
        <v>46</v>
      </c>
      <c r="C33" s="6" t="s">
        <v>267</v>
      </c>
      <c r="D33" s="6" t="s">
        <v>48</v>
      </c>
      <c r="E33" s="6" t="s">
        <v>268</v>
      </c>
      <c r="F33" s="6" t="s">
        <v>111</v>
      </c>
      <c r="G33" s="8">
        <v>54</v>
      </c>
      <c r="H33" s="10"/>
      <c r="I33" s="8">
        <f>ROUND((H33*G33),3)</f>
        <v>0</v>
      </c>
      <c r="O33">
        <f>rekapitulace!H8</f>
        <v>21</v>
      </c>
      <c r="P33">
        <f>O33/100*I33</f>
        <v>0</v>
      </c>
    </row>
    <row r="34" ht="25.5">
      <c r="E34" s="11" t="s">
        <v>264</v>
      </c>
    </row>
    <row r="35" ht="51">
      <c r="E35" s="11" t="s">
        <v>269</v>
      </c>
    </row>
    <row r="36" spans="1:16" ht="38.25">
      <c r="A36" s="6">
        <v>7</v>
      </c>
      <c r="B36" s="6" t="s">
        <v>46</v>
      </c>
      <c r="C36" s="6" t="s">
        <v>181</v>
      </c>
      <c r="D36" s="6" t="s">
        <v>48</v>
      </c>
      <c r="E36" s="6" t="s">
        <v>270</v>
      </c>
      <c r="F36" s="6" t="s">
        <v>153</v>
      </c>
      <c r="G36" s="8">
        <v>1350</v>
      </c>
      <c r="H36" s="10"/>
      <c r="I36" s="8">
        <f>ROUND((H36*G36),3)</f>
        <v>0</v>
      </c>
      <c r="O36">
        <f>rekapitulace!H8</f>
        <v>21</v>
      </c>
      <c r="P36">
        <f>O36/100*I36</f>
        <v>0</v>
      </c>
    </row>
    <row r="37" ht="25.5">
      <c r="E37" s="11" t="s">
        <v>271</v>
      </c>
    </row>
    <row r="38" ht="102">
      <c r="E38" s="11" t="s">
        <v>184</v>
      </c>
    </row>
    <row r="39" spans="1:16" ht="38.25">
      <c r="A39" s="6">
        <v>8</v>
      </c>
      <c r="B39" s="6" t="s">
        <v>46</v>
      </c>
      <c r="C39" s="6" t="s">
        <v>272</v>
      </c>
      <c r="D39" s="6" t="s">
        <v>48</v>
      </c>
      <c r="E39" s="6" t="s">
        <v>273</v>
      </c>
      <c r="F39" s="6" t="s">
        <v>153</v>
      </c>
      <c r="G39" s="8">
        <v>5400</v>
      </c>
      <c r="H39" s="10"/>
      <c r="I39" s="8">
        <f>ROUND((H39*G39),3)</f>
        <v>0</v>
      </c>
      <c r="O39">
        <f>rekapitulace!H8</f>
        <v>21</v>
      </c>
      <c r="P39">
        <f>O39/100*I39</f>
        <v>0</v>
      </c>
    </row>
    <row r="40" ht="25.5">
      <c r="E40" s="11" t="s">
        <v>274</v>
      </c>
    </row>
    <row r="41" ht="51">
      <c r="E41" s="11" t="s">
        <v>188</v>
      </c>
    </row>
    <row r="42" spans="1:16" ht="38.25">
      <c r="A42" s="6">
        <v>9</v>
      </c>
      <c r="B42" s="6" t="s">
        <v>46</v>
      </c>
      <c r="C42" s="6" t="s">
        <v>185</v>
      </c>
      <c r="D42" s="6" t="s">
        <v>48</v>
      </c>
      <c r="E42" s="6" t="s">
        <v>275</v>
      </c>
      <c r="F42" s="6" t="s">
        <v>153</v>
      </c>
      <c r="G42" s="8">
        <v>5400</v>
      </c>
      <c r="H42" s="10"/>
      <c r="I42" s="8">
        <f>ROUND((H42*G42),3)</f>
        <v>0</v>
      </c>
      <c r="O42">
        <f>rekapitulace!H8</f>
        <v>21</v>
      </c>
      <c r="P42">
        <f>O42/100*I42</f>
        <v>0</v>
      </c>
    </row>
    <row r="43" ht="25.5">
      <c r="E43" s="11" t="s">
        <v>274</v>
      </c>
    </row>
    <row r="44" ht="51">
      <c r="E44" s="11" t="s">
        <v>188</v>
      </c>
    </row>
    <row r="45" spans="1:16" ht="38.25">
      <c r="A45" s="6">
        <v>10</v>
      </c>
      <c r="B45" s="6" t="s">
        <v>46</v>
      </c>
      <c r="C45" s="6" t="s">
        <v>195</v>
      </c>
      <c r="D45" s="6" t="s">
        <v>48</v>
      </c>
      <c r="E45" s="6" t="s">
        <v>276</v>
      </c>
      <c r="F45" s="6" t="s">
        <v>111</v>
      </c>
      <c r="G45" s="8">
        <v>216</v>
      </c>
      <c r="H45" s="10"/>
      <c r="I45" s="8">
        <f>ROUND((H45*G45),3)</f>
        <v>0</v>
      </c>
      <c r="O45">
        <f>rekapitulace!H8</f>
        <v>21</v>
      </c>
      <c r="P45">
        <f>O45/100*I45</f>
        <v>0</v>
      </c>
    </row>
    <row r="46" ht="25.5">
      <c r="E46" s="11" t="s">
        <v>277</v>
      </c>
    </row>
    <row r="47" ht="140.25">
      <c r="E47" s="11" t="s">
        <v>198</v>
      </c>
    </row>
    <row r="48" spans="1:16" ht="38.25">
      <c r="A48" s="6">
        <v>11</v>
      </c>
      <c r="B48" s="6" t="s">
        <v>46</v>
      </c>
      <c r="C48" s="6" t="s">
        <v>199</v>
      </c>
      <c r="D48" s="6" t="s">
        <v>48</v>
      </c>
      <c r="E48" s="6" t="s">
        <v>278</v>
      </c>
      <c r="F48" s="6" t="s">
        <v>111</v>
      </c>
      <c r="G48" s="8">
        <v>324</v>
      </c>
      <c r="H48" s="10"/>
      <c r="I48" s="8">
        <f>ROUND((H48*G48),3)</f>
        <v>0</v>
      </c>
      <c r="O48">
        <f>rekapitulace!H8</f>
        <v>21</v>
      </c>
      <c r="P48">
        <f>O48/100*I48</f>
        <v>0</v>
      </c>
    </row>
    <row r="49" ht="25.5">
      <c r="E49" s="11" t="s">
        <v>279</v>
      </c>
    </row>
    <row r="50" ht="140.25">
      <c r="E50" s="11" t="s">
        <v>198</v>
      </c>
    </row>
    <row r="51" spans="1:16" ht="51">
      <c r="A51" s="6">
        <v>12</v>
      </c>
      <c r="B51" s="6" t="s">
        <v>46</v>
      </c>
      <c r="C51" s="6" t="s">
        <v>202</v>
      </c>
      <c r="D51" s="6" t="s">
        <v>48</v>
      </c>
      <c r="E51" s="6" t="s">
        <v>280</v>
      </c>
      <c r="F51" s="6" t="s">
        <v>120</v>
      </c>
      <c r="G51" s="8">
        <v>90</v>
      </c>
      <c r="H51" s="10"/>
      <c r="I51" s="8">
        <f>ROUND((H51*G51),3)</f>
        <v>0</v>
      </c>
      <c r="O51">
        <f>rekapitulace!H8</f>
        <v>21</v>
      </c>
      <c r="P51">
        <f>O51/100*I51</f>
        <v>0</v>
      </c>
    </row>
    <row r="52" ht="25.5">
      <c r="E52" s="11" t="s">
        <v>281</v>
      </c>
    </row>
    <row r="53" ht="38.25">
      <c r="E53" s="11" t="s">
        <v>205</v>
      </c>
    </row>
    <row r="54" spans="1:16" ht="12.75" customHeight="1">
      <c r="A54" s="12"/>
      <c r="B54" s="12"/>
      <c r="C54" s="12" t="s">
        <v>39</v>
      </c>
      <c r="D54" s="12"/>
      <c r="E54" s="12" t="s">
        <v>176</v>
      </c>
      <c r="F54" s="12"/>
      <c r="G54" s="12"/>
      <c r="H54" s="12"/>
      <c r="I54" s="12">
        <f>SUM(I33:I53)</f>
        <v>0</v>
      </c>
      <c r="P54">
        <f>ROUND(SUM(P33:P53),3)</f>
        <v>0</v>
      </c>
    </row>
    <row r="56" spans="1:9" ht="12.75" customHeight="1">
      <c r="A56" s="7"/>
      <c r="B56" s="7"/>
      <c r="C56" s="7" t="s">
        <v>43</v>
      </c>
      <c r="D56" s="7"/>
      <c r="E56" s="7" t="s">
        <v>222</v>
      </c>
      <c r="F56" s="7"/>
      <c r="G56" s="9"/>
      <c r="H56" s="7"/>
      <c r="I56" s="9"/>
    </row>
    <row r="57" spans="1:16" ht="51">
      <c r="A57" s="6">
        <v>13</v>
      </c>
      <c r="B57" s="6" t="s">
        <v>46</v>
      </c>
      <c r="C57" s="6" t="s">
        <v>241</v>
      </c>
      <c r="D57" s="6" t="s">
        <v>48</v>
      </c>
      <c r="E57" s="6" t="s">
        <v>282</v>
      </c>
      <c r="F57" s="6" t="s">
        <v>120</v>
      </c>
      <c r="G57" s="8">
        <v>90</v>
      </c>
      <c r="H57" s="10"/>
      <c r="I57" s="8">
        <f>ROUND((H57*G57),3)</f>
        <v>0</v>
      </c>
      <c r="O57">
        <f>rekapitulace!H8</f>
        <v>21</v>
      </c>
      <c r="P57">
        <f>O57/100*I57</f>
        <v>0</v>
      </c>
    </row>
    <row r="58" ht="25.5">
      <c r="E58" s="11" t="s">
        <v>281</v>
      </c>
    </row>
    <row r="59" ht="12.75">
      <c r="E59" s="11" t="s">
        <v>243</v>
      </c>
    </row>
    <row r="60" spans="1:16" ht="12.75" customHeight="1">
      <c r="A60" s="12"/>
      <c r="B60" s="12"/>
      <c r="C60" s="12" t="s">
        <v>43</v>
      </c>
      <c r="D60" s="12"/>
      <c r="E60" s="12" t="s">
        <v>222</v>
      </c>
      <c r="F60" s="12"/>
      <c r="G60" s="12"/>
      <c r="H60" s="12"/>
      <c r="I60" s="12">
        <f>SUM(I57:I59)</f>
        <v>0</v>
      </c>
      <c r="P60">
        <f>ROUND(SUM(P57:P59),3)</f>
        <v>0</v>
      </c>
    </row>
    <row r="62" spans="1:16" ht="12.75" customHeight="1">
      <c r="A62" s="12"/>
      <c r="B62" s="12"/>
      <c r="C62" s="12"/>
      <c r="D62" s="12"/>
      <c r="E62" s="12" t="s">
        <v>95</v>
      </c>
      <c r="F62" s="12"/>
      <c r="G62" s="12"/>
      <c r="H62" s="12"/>
      <c r="I62" s="12">
        <f>+I15+I30+I54+I60</f>
        <v>0</v>
      </c>
      <c r="P62">
        <f>+P15+P30+P54+P60</f>
        <v>0</v>
      </c>
    </row>
    <row r="64" spans="1:9" ht="12.75" customHeight="1">
      <c r="A64" s="7" t="s">
        <v>96</v>
      </c>
      <c r="B64" s="7"/>
      <c r="C64" s="7"/>
      <c r="D64" s="7"/>
      <c r="E64" s="7"/>
      <c r="F64" s="7"/>
      <c r="G64" s="7"/>
      <c r="H64" s="7"/>
      <c r="I64" s="7"/>
    </row>
    <row r="65" spans="1:9" ht="12.75" customHeight="1">
      <c r="A65" s="7"/>
      <c r="B65" s="7"/>
      <c r="C65" s="7"/>
      <c r="D65" s="7"/>
      <c r="E65" s="7" t="s">
        <v>97</v>
      </c>
      <c r="F65" s="7"/>
      <c r="G65" s="7"/>
      <c r="H65" s="7"/>
      <c r="I65" s="7"/>
    </row>
    <row r="66" spans="1:16" ht="12.75" customHeight="1">
      <c r="A66" s="12"/>
      <c r="B66" s="12"/>
      <c r="C66" s="12"/>
      <c r="D66" s="12"/>
      <c r="E66" s="12" t="s">
        <v>98</v>
      </c>
      <c r="F66" s="12"/>
      <c r="G66" s="12"/>
      <c r="H66" s="12"/>
      <c r="I66" s="12">
        <v>0</v>
      </c>
      <c r="P66">
        <v>0</v>
      </c>
    </row>
    <row r="67" spans="1:9" ht="12.75" customHeight="1">
      <c r="A67" s="12"/>
      <c r="B67" s="12"/>
      <c r="C67" s="12"/>
      <c r="D67" s="12"/>
      <c r="E67" s="12" t="s">
        <v>99</v>
      </c>
      <c r="F67" s="12"/>
      <c r="G67" s="12"/>
      <c r="H67" s="12"/>
      <c r="I67" s="12"/>
    </row>
    <row r="68" spans="1:16" ht="12.75" customHeight="1">
      <c r="A68" s="12"/>
      <c r="B68" s="12"/>
      <c r="C68" s="12"/>
      <c r="D68" s="12"/>
      <c r="E68" s="12" t="s">
        <v>100</v>
      </c>
      <c r="F68" s="12"/>
      <c r="G68" s="12"/>
      <c r="H68" s="12"/>
      <c r="I68" s="12">
        <v>0</v>
      </c>
      <c r="P68">
        <v>0</v>
      </c>
    </row>
    <row r="69" spans="1:16" ht="12.75" customHeight="1">
      <c r="A69" s="12"/>
      <c r="B69" s="12"/>
      <c r="C69" s="12"/>
      <c r="D69" s="12"/>
      <c r="E69" s="12" t="s">
        <v>101</v>
      </c>
      <c r="F69" s="12"/>
      <c r="G69" s="12"/>
      <c r="H69" s="12"/>
      <c r="I69" s="12">
        <f>I66+I68</f>
        <v>0</v>
      </c>
      <c r="P69">
        <f>P66+P68</f>
        <v>0</v>
      </c>
    </row>
    <row r="71" spans="1:16" ht="12.75" customHeight="1">
      <c r="A71" s="12"/>
      <c r="B71" s="12"/>
      <c r="C71" s="12"/>
      <c r="D71" s="12"/>
      <c r="E71" s="12" t="s">
        <v>101</v>
      </c>
      <c r="F71" s="12"/>
      <c r="G71" s="12"/>
      <c r="H71" s="12"/>
      <c r="I71" s="12">
        <f>I62+I69</f>
        <v>0</v>
      </c>
      <c r="P71">
        <f>P62+P69</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P74"/>
  <sheetViews>
    <sheetView zoomScalePageLayoutView="0" workbookViewId="0" topLeftCell="A1">
      <pane ySplit="10" topLeftCell="A11" activePane="bottomLeft" state="frozen"/>
      <selection pane="topLeft" activeCell="A1" sqref="A1"/>
      <selection pane="bottomLeft" activeCell="A11" sqref="A11"/>
    </sheetView>
  </sheetViews>
  <sheetFormatPr defaultColWidth="9.140625" defaultRowHeight="12.75" customHeight="1"/>
  <cols>
    <col min="1" max="1" width="6.7109375" style="0" customWidth="1"/>
    <col min="2" max="2" width="20.7109375" style="0" customWidth="1"/>
    <col min="3"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13</v>
      </c>
      <c r="C1" t="s">
        <v>14</v>
      </c>
    </row>
    <row r="2" ht="12.75" customHeight="1">
      <c r="C2" s="1" t="s">
        <v>15</v>
      </c>
    </row>
    <row r="4" spans="1:5" ht="12.75" customHeight="1">
      <c r="A4" t="s">
        <v>16</v>
      </c>
      <c r="C4" s="5" t="s">
        <v>19</v>
      </c>
      <c r="D4" s="5"/>
      <c r="E4" s="5" t="s">
        <v>20</v>
      </c>
    </row>
    <row r="5" spans="1:5" ht="12.75" customHeight="1">
      <c r="A5" t="s">
        <v>17</v>
      </c>
      <c r="C5" s="5" t="s">
        <v>283</v>
      </c>
      <c r="D5" s="5"/>
      <c r="E5" s="5" t="s">
        <v>284</v>
      </c>
    </row>
    <row r="6" spans="1:5" ht="12.75" customHeight="1">
      <c r="A6" t="s">
        <v>18</v>
      </c>
      <c r="C6" s="5" t="s">
        <v>283</v>
      </c>
      <c r="D6" s="5"/>
      <c r="E6" s="5" t="s">
        <v>284</v>
      </c>
    </row>
    <row r="7" spans="1:5" ht="12.75" customHeight="1">
      <c r="A7" t="s">
        <v>23</v>
      </c>
      <c r="C7" s="5"/>
      <c r="D7" s="5"/>
      <c r="E7" s="5"/>
    </row>
    <row r="8" spans="1:16" ht="12.75" customHeight="1">
      <c r="A8" s="13" t="s">
        <v>24</v>
      </c>
      <c r="B8" s="13" t="s">
        <v>26</v>
      </c>
      <c r="C8" s="13" t="s">
        <v>27</v>
      </c>
      <c r="D8" s="13" t="s">
        <v>28</v>
      </c>
      <c r="E8" s="13" t="s">
        <v>29</v>
      </c>
      <c r="F8" s="13" t="s">
        <v>30</v>
      </c>
      <c r="G8" s="13" t="s">
        <v>31</v>
      </c>
      <c r="H8" s="13" t="s">
        <v>32</v>
      </c>
      <c r="I8" s="13"/>
      <c r="O8" t="s">
        <v>35</v>
      </c>
      <c r="P8" t="s">
        <v>11</v>
      </c>
    </row>
    <row r="9" spans="1:15" ht="14.25">
      <c r="A9" s="13"/>
      <c r="B9" s="13"/>
      <c r="C9" s="13"/>
      <c r="D9" s="13"/>
      <c r="E9" s="13"/>
      <c r="F9" s="13"/>
      <c r="G9" s="13"/>
      <c r="H9" s="4" t="s">
        <v>33</v>
      </c>
      <c r="I9" s="4" t="s">
        <v>34</v>
      </c>
      <c r="O9" t="s">
        <v>11</v>
      </c>
    </row>
    <row r="10" spans="1:9" ht="14.25">
      <c r="A10" s="4" t="s">
        <v>25</v>
      </c>
      <c r="B10" s="4" t="s">
        <v>36</v>
      </c>
      <c r="C10" s="4" t="s">
        <v>37</v>
      </c>
      <c r="D10" s="4" t="s">
        <v>38</v>
      </c>
      <c r="E10" s="4" t="s">
        <v>39</v>
      </c>
      <c r="F10" s="4" t="s">
        <v>40</v>
      </c>
      <c r="G10" s="4" t="s">
        <v>41</v>
      </c>
      <c r="H10" s="4" t="s">
        <v>42</v>
      </c>
      <c r="I10" s="4" t="s">
        <v>43</v>
      </c>
    </row>
    <row r="11" spans="1:9" ht="12.75" customHeight="1">
      <c r="A11" s="7"/>
      <c r="B11" s="7"/>
      <c r="C11" s="7" t="s">
        <v>43</v>
      </c>
      <c r="D11" s="7"/>
      <c r="E11" s="7" t="s">
        <v>222</v>
      </c>
      <c r="F11" s="7"/>
      <c r="G11" s="9"/>
      <c r="H11" s="7"/>
      <c r="I11" s="9"/>
    </row>
    <row r="12" spans="1:16" ht="38.25">
      <c r="A12" s="6">
        <v>1</v>
      </c>
      <c r="B12" s="6" t="s">
        <v>46</v>
      </c>
      <c r="C12" s="6" t="s">
        <v>285</v>
      </c>
      <c r="D12" s="6" t="s">
        <v>25</v>
      </c>
      <c r="E12" s="6" t="s">
        <v>286</v>
      </c>
      <c r="F12" s="6" t="s">
        <v>68</v>
      </c>
      <c r="G12" s="8">
        <v>215</v>
      </c>
      <c r="H12" s="10"/>
      <c r="I12" s="8">
        <f>ROUND((H12*G12),3)</f>
        <v>0</v>
      </c>
      <c r="O12">
        <f>rekapitulace!H8</f>
        <v>21</v>
      </c>
      <c r="P12">
        <f>O12/100*I12</f>
        <v>0</v>
      </c>
    </row>
    <row r="13" ht="25.5">
      <c r="E13" s="11" t="s">
        <v>287</v>
      </c>
    </row>
    <row r="14" ht="51">
      <c r="E14" s="11" t="s">
        <v>288</v>
      </c>
    </row>
    <row r="15" spans="1:16" ht="38.25">
      <c r="A15" s="6">
        <v>2</v>
      </c>
      <c r="B15" s="6" t="s">
        <v>46</v>
      </c>
      <c r="C15" s="6" t="s">
        <v>285</v>
      </c>
      <c r="D15" s="6" t="s">
        <v>36</v>
      </c>
      <c r="E15" s="6" t="s">
        <v>289</v>
      </c>
      <c r="F15" s="6" t="s">
        <v>68</v>
      </c>
      <c r="G15" s="8">
        <v>10</v>
      </c>
      <c r="H15" s="10"/>
      <c r="I15" s="8">
        <f>ROUND((H15*G15),3)</f>
        <v>0</v>
      </c>
      <c r="O15">
        <f>rekapitulace!H8</f>
        <v>21</v>
      </c>
      <c r="P15">
        <f>O15/100*I15</f>
        <v>0</v>
      </c>
    </row>
    <row r="16" ht="25.5">
      <c r="E16" s="11" t="s">
        <v>261</v>
      </c>
    </row>
    <row r="17" ht="51">
      <c r="E17" s="11" t="s">
        <v>288</v>
      </c>
    </row>
    <row r="18" spans="1:16" ht="25.5">
      <c r="A18" s="6">
        <v>3</v>
      </c>
      <c r="B18" s="6" t="s">
        <v>46</v>
      </c>
      <c r="C18" s="6" t="s">
        <v>290</v>
      </c>
      <c r="D18" s="6" t="s">
        <v>48</v>
      </c>
      <c r="E18" s="6" t="s">
        <v>291</v>
      </c>
      <c r="F18" s="6" t="s">
        <v>68</v>
      </c>
      <c r="G18" s="8">
        <v>4</v>
      </c>
      <c r="H18" s="10"/>
      <c r="I18" s="8">
        <f>ROUND((H18*G18),3)</f>
        <v>0</v>
      </c>
      <c r="O18">
        <f>rekapitulace!H8</f>
        <v>21</v>
      </c>
      <c r="P18">
        <f>O18/100*I18</f>
        <v>0</v>
      </c>
    </row>
    <row r="19" ht="25.5">
      <c r="E19" s="11" t="s">
        <v>292</v>
      </c>
    </row>
    <row r="20" ht="12.75">
      <c r="E20" s="11" t="s">
        <v>293</v>
      </c>
    </row>
    <row r="21" spans="1:16" ht="51">
      <c r="A21" s="6">
        <v>4</v>
      </c>
      <c r="B21" s="6" t="s">
        <v>46</v>
      </c>
      <c r="C21" s="6" t="s">
        <v>294</v>
      </c>
      <c r="D21" s="6" t="s">
        <v>48</v>
      </c>
      <c r="E21" s="6" t="s">
        <v>295</v>
      </c>
      <c r="F21" s="6" t="s">
        <v>68</v>
      </c>
      <c r="G21" s="8">
        <v>36</v>
      </c>
      <c r="H21" s="10"/>
      <c r="I21" s="8">
        <f>ROUND((H21*G21),3)</f>
        <v>0</v>
      </c>
      <c r="O21">
        <f>rekapitulace!H8</f>
        <v>21</v>
      </c>
      <c r="P21">
        <f>O21/100*I21</f>
        <v>0</v>
      </c>
    </row>
    <row r="22" ht="25.5">
      <c r="E22" s="11" t="s">
        <v>296</v>
      </c>
    </row>
    <row r="23" ht="51">
      <c r="E23" s="11" t="s">
        <v>288</v>
      </c>
    </row>
    <row r="24" spans="1:16" ht="25.5">
      <c r="A24" s="6">
        <v>5</v>
      </c>
      <c r="B24" s="6" t="s">
        <v>46</v>
      </c>
      <c r="C24" s="6" t="s">
        <v>297</v>
      </c>
      <c r="D24" s="6" t="s">
        <v>48</v>
      </c>
      <c r="E24" s="6" t="s">
        <v>298</v>
      </c>
      <c r="F24" s="6" t="s">
        <v>68</v>
      </c>
      <c r="G24" s="8">
        <v>240</v>
      </c>
      <c r="H24" s="10"/>
      <c r="I24" s="8">
        <f>ROUND((H24*G24),3)</f>
        <v>0</v>
      </c>
      <c r="O24">
        <f>rekapitulace!H8</f>
        <v>21</v>
      </c>
      <c r="P24">
        <f>O24/100*I24</f>
        <v>0</v>
      </c>
    </row>
    <row r="25" ht="25.5">
      <c r="E25" s="11" t="s">
        <v>299</v>
      </c>
    </row>
    <row r="26" ht="12.75">
      <c r="E26" s="11" t="s">
        <v>300</v>
      </c>
    </row>
    <row r="27" spans="1:16" ht="25.5">
      <c r="A27" s="6">
        <v>6</v>
      </c>
      <c r="B27" s="6" t="s">
        <v>46</v>
      </c>
      <c r="C27" s="6" t="s">
        <v>301</v>
      </c>
      <c r="D27" s="6" t="s">
        <v>48</v>
      </c>
      <c r="E27" s="6" t="s">
        <v>302</v>
      </c>
      <c r="F27" s="6" t="s">
        <v>68</v>
      </c>
      <c r="G27" s="8">
        <v>36</v>
      </c>
      <c r="H27" s="10"/>
      <c r="I27" s="8">
        <f>ROUND((H27*G27),3)</f>
        <v>0</v>
      </c>
      <c r="O27">
        <f>rekapitulace!H8</f>
        <v>21</v>
      </c>
      <c r="P27">
        <f>O27/100*I27</f>
        <v>0</v>
      </c>
    </row>
    <row r="28" ht="25.5">
      <c r="E28" s="11" t="s">
        <v>296</v>
      </c>
    </row>
    <row r="29" ht="12.75">
      <c r="E29" s="11" t="s">
        <v>303</v>
      </c>
    </row>
    <row r="30" spans="1:16" ht="25.5">
      <c r="A30" s="6">
        <v>7</v>
      </c>
      <c r="B30" s="6" t="s">
        <v>46</v>
      </c>
      <c r="C30" s="6" t="s">
        <v>304</v>
      </c>
      <c r="D30" s="6" t="s">
        <v>48</v>
      </c>
      <c r="E30" s="6" t="s">
        <v>305</v>
      </c>
      <c r="F30" s="6" t="s">
        <v>68</v>
      </c>
      <c r="G30" s="8">
        <v>10</v>
      </c>
      <c r="H30" s="10"/>
      <c r="I30" s="8">
        <f>ROUND((H30*G30),3)</f>
        <v>0</v>
      </c>
      <c r="O30">
        <f>rekapitulace!H8</f>
        <v>21</v>
      </c>
      <c r="P30">
        <f>O30/100*I30</f>
        <v>0</v>
      </c>
    </row>
    <row r="31" ht="25.5">
      <c r="E31" s="11" t="s">
        <v>261</v>
      </c>
    </row>
    <row r="32" ht="12.75">
      <c r="E32" s="11" t="s">
        <v>303</v>
      </c>
    </row>
    <row r="33" spans="1:16" ht="38.25">
      <c r="A33" s="6">
        <v>8</v>
      </c>
      <c r="B33" s="6" t="s">
        <v>46</v>
      </c>
      <c r="C33" s="6" t="s">
        <v>306</v>
      </c>
      <c r="D33" s="6" t="s">
        <v>48</v>
      </c>
      <c r="E33" s="6" t="s">
        <v>307</v>
      </c>
      <c r="F33" s="6" t="s">
        <v>120</v>
      </c>
      <c r="G33" s="8">
        <v>277</v>
      </c>
      <c r="H33" s="10"/>
      <c r="I33" s="8">
        <f>ROUND((H33*G33),3)</f>
        <v>0</v>
      </c>
      <c r="O33">
        <f>rekapitulace!H8</f>
        <v>21</v>
      </c>
      <c r="P33">
        <f>O33/100*I33</f>
        <v>0</v>
      </c>
    </row>
    <row r="34" ht="25.5">
      <c r="E34" s="11" t="s">
        <v>308</v>
      </c>
    </row>
    <row r="35" ht="12.75">
      <c r="E35" s="11" t="s">
        <v>303</v>
      </c>
    </row>
    <row r="36" spans="1:16" ht="38.25">
      <c r="A36" s="6">
        <v>9</v>
      </c>
      <c r="B36" s="6" t="s">
        <v>46</v>
      </c>
      <c r="C36" s="6" t="s">
        <v>309</v>
      </c>
      <c r="D36" s="6" t="s">
        <v>48</v>
      </c>
      <c r="E36" s="6" t="s">
        <v>310</v>
      </c>
      <c r="F36" s="6" t="s">
        <v>68</v>
      </c>
      <c r="G36" s="8">
        <v>26</v>
      </c>
      <c r="H36" s="10"/>
      <c r="I36" s="8">
        <f>ROUND((H36*G36),3)</f>
        <v>0</v>
      </c>
      <c r="O36">
        <f>rekapitulace!H8</f>
        <v>21</v>
      </c>
      <c r="P36">
        <f>O36/100*I36</f>
        <v>0</v>
      </c>
    </row>
    <row r="37" ht="12.75">
      <c r="E37" s="11" t="s">
        <v>311</v>
      </c>
    </row>
    <row r="38" ht="25.5">
      <c r="E38" s="11" t="s">
        <v>312</v>
      </c>
    </row>
    <row r="39" spans="1:16" ht="38.25">
      <c r="A39" s="6">
        <v>10</v>
      </c>
      <c r="B39" s="6" t="s">
        <v>46</v>
      </c>
      <c r="C39" s="6" t="s">
        <v>313</v>
      </c>
      <c r="D39" s="6" t="s">
        <v>48</v>
      </c>
      <c r="E39" s="6" t="s">
        <v>314</v>
      </c>
      <c r="F39" s="6" t="s">
        <v>68</v>
      </c>
      <c r="G39" s="8">
        <v>33</v>
      </c>
      <c r="H39" s="10"/>
      <c r="I39" s="8">
        <f>ROUND((H39*G39),3)</f>
        <v>0</v>
      </c>
      <c r="O39">
        <f>rekapitulace!H8</f>
        <v>21</v>
      </c>
      <c r="P39">
        <f>O39/100*I39</f>
        <v>0</v>
      </c>
    </row>
    <row r="40" ht="25.5">
      <c r="E40" s="11" t="s">
        <v>315</v>
      </c>
    </row>
    <row r="41" ht="25.5">
      <c r="E41" s="11" t="s">
        <v>316</v>
      </c>
    </row>
    <row r="42" spans="1:16" ht="25.5">
      <c r="A42" s="6">
        <v>11</v>
      </c>
      <c r="B42" s="6" t="s">
        <v>46</v>
      </c>
      <c r="C42" s="6" t="s">
        <v>317</v>
      </c>
      <c r="D42" s="6" t="s">
        <v>48</v>
      </c>
      <c r="E42" s="6" t="s">
        <v>318</v>
      </c>
      <c r="F42" s="6" t="s">
        <v>68</v>
      </c>
      <c r="G42" s="8">
        <v>19</v>
      </c>
      <c r="H42" s="10"/>
      <c r="I42" s="8">
        <f>ROUND((H42*G42),3)</f>
        <v>0</v>
      </c>
      <c r="O42">
        <f>rekapitulace!H8</f>
        <v>21</v>
      </c>
      <c r="P42">
        <f>O42/100*I42</f>
        <v>0</v>
      </c>
    </row>
    <row r="43" ht="25.5">
      <c r="E43" s="11" t="s">
        <v>319</v>
      </c>
    </row>
    <row r="44" ht="25.5">
      <c r="E44" s="11" t="s">
        <v>312</v>
      </c>
    </row>
    <row r="45" spans="1:16" ht="25.5">
      <c r="A45" s="6">
        <v>12</v>
      </c>
      <c r="B45" s="6" t="s">
        <v>46</v>
      </c>
      <c r="C45" s="6" t="s">
        <v>320</v>
      </c>
      <c r="D45" s="6" t="s">
        <v>48</v>
      </c>
      <c r="E45" s="6" t="s">
        <v>321</v>
      </c>
      <c r="F45" s="6" t="s">
        <v>68</v>
      </c>
      <c r="G45" s="8">
        <v>12</v>
      </c>
      <c r="H45" s="10"/>
      <c r="I45" s="8">
        <f>ROUND((H45*G45),3)</f>
        <v>0</v>
      </c>
      <c r="O45">
        <f>rekapitulace!H8</f>
        <v>21</v>
      </c>
      <c r="P45">
        <f>O45/100*I45</f>
        <v>0</v>
      </c>
    </row>
    <row r="46" ht="25.5">
      <c r="E46" s="11" t="s">
        <v>322</v>
      </c>
    </row>
    <row r="47" ht="25.5">
      <c r="E47" s="11" t="s">
        <v>312</v>
      </c>
    </row>
    <row r="48" spans="1:16" ht="38.25">
      <c r="A48" s="6">
        <v>13</v>
      </c>
      <c r="B48" s="6" t="s">
        <v>46</v>
      </c>
      <c r="C48" s="6" t="s">
        <v>323</v>
      </c>
      <c r="D48" s="6" t="s">
        <v>48</v>
      </c>
      <c r="E48" s="6" t="s">
        <v>324</v>
      </c>
      <c r="F48" s="6" t="s">
        <v>68</v>
      </c>
      <c r="G48" s="8">
        <v>2</v>
      </c>
      <c r="H48" s="10"/>
      <c r="I48" s="8">
        <f>ROUND((H48*G48),3)</f>
        <v>0</v>
      </c>
      <c r="O48">
        <f>rekapitulace!H8</f>
        <v>21</v>
      </c>
      <c r="P48">
        <f>O48/100*I48</f>
        <v>0</v>
      </c>
    </row>
    <row r="49" ht="25.5">
      <c r="E49" s="11" t="s">
        <v>85</v>
      </c>
    </row>
    <row r="50" ht="25.5">
      <c r="E50" s="11" t="s">
        <v>316</v>
      </c>
    </row>
    <row r="51" spans="1:16" ht="51">
      <c r="A51" s="6">
        <v>14</v>
      </c>
      <c r="B51" s="6" t="s">
        <v>46</v>
      </c>
      <c r="C51" s="6" t="s">
        <v>325</v>
      </c>
      <c r="D51" s="6" t="s">
        <v>48</v>
      </c>
      <c r="E51" s="6" t="s">
        <v>326</v>
      </c>
      <c r="F51" s="6" t="s">
        <v>68</v>
      </c>
      <c r="G51" s="8">
        <v>39</v>
      </c>
      <c r="H51" s="10"/>
      <c r="I51" s="8">
        <f>ROUND((H51*G51),3)</f>
        <v>0</v>
      </c>
      <c r="O51">
        <f>rekapitulace!H8</f>
        <v>21</v>
      </c>
      <c r="P51">
        <f>O51/100*I51</f>
        <v>0</v>
      </c>
    </row>
    <row r="52" ht="25.5">
      <c r="E52" s="11" t="s">
        <v>327</v>
      </c>
    </row>
    <row r="53" ht="25.5">
      <c r="E53" s="11" t="s">
        <v>328</v>
      </c>
    </row>
    <row r="54" spans="1:16" ht="51">
      <c r="A54" s="6">
        <v>15</v>
      </c>
      <c r="B54" s="6" t="s">
        <v>46</v>
      </c>
      <c r="C54" s="6" t="s">
        <v>329</v>
      </c>
      <c r="D54" s="6" t="s">
        <v>48</v>
      </c>
      <c r="E54" s="6" t="s">
        <v>330</v>
      </c>
      <c r="F54" s="6" t="s">
        <v>68</v>
      </c>
      <c r="G54" s="8">
        <v>22</v>
      </c>
      <c r="H54" s="10"/>
      <c r="I54" s="8">
        <f>ROUND((H54*G54),3)</f>
        <v>0</v>
      </c>
      <c r="O54">
        <f>rekapitulace!H8</f>
        <v>21</v>
      </c>
      <c r="P54">
        <f>O54/100*I54</f>
        <v>0</v>
      </c>
    </row>
    <row r="55" ht="25.5">
      <c r="E55" s="11" t="s">
        <v>331</v>
      </c>
    </row>
    <row r="56" ht="25.5">
      <c r="E56" s="11" t="s">
        <v>316</v>
      </c>
    </row>
    <row r="57" spans="1:16" ht="38.25">
      <c r="A57" s="6">
        <v>16</v>
      </c>
      <c r="B57" s="6" t="s">
        <v>46</v>
      </c>
      <c r="C57" s="6" t="s">
        <v>332</v>
      </c>
      <c r="D57" s="6" t="s">
        <v>48</v>
      </c>
      <c r="E57" s="6" t="s">
        <v>333</v>
      </c>
      <c r="F57" s="6" t="s">
        <v>153</v>
      </c>
      <c r="G57" s="8">
        <v>757.25</v>
      </c>
      <c r="H57" s="10"/>
      <c r="I57" s="8">
        <f>ROUND((H57*G57),3)</f>
        <v>0</v>
      </c>
      <c r="O57">
        <f>rekapitulace!H8</f>
        <v>21</v>
      </c>
      <c r="P57">
        <f>O57/100*I57</f>
        <v>0</v>
      </c>
    </row>
    <row r="58" ht="38.25">
      <c r="E58" s="11" t="s">
        <v>334</v>
      </c>
    </row>
    <row r="59" ht="38.25">
      <c r="E59" s="11" t="s">
        <v>335</v>
      </c>
    </row>
    <row r="60" spans="1:16" ht="51">
      <c r="A60" s="6">
        <v>17</v>
      </c>
      <c r="B60" s="6" t="s">
        <v>46</v>
      </c>
      <c r="C60" s="6" t="s">
        <v>336</v>
      </c>
      <c r="D60" s="6" t="s">
        <v>48</v>
      </c>
      <c r="E60" s="6" t="s">
        <v>337</v>
      </c>
      <c r="F60" s="6" t="s">
        <v>153</v>
      </c>
      <c r="G60" s="8">
        <v>757.25</v>
      </c>
      <c r="H60" s="10"/>
      <c r="I60" s="8">
        <f>ROUND((H60*G60),3)</f>
        <v>0</v>
      </c>
      <c r="O60">
        <f>rekapitulace!H8</f>
        <v>21</v>
      </c>
      <c r="P60">
        <f>O60/100*I60</f>
        <v>0</v>
      </c>
    </row>
    <row r="61" ht="38.25">
      <c r="E61" s="11" t="s">
        <v>334</v>
      </c>
    </row>
    <row r="62" ht="38.25">
      <c r="E62" s="11" t="s">
        <v>335</v>
      </c>
    </row>
    <row r="63" spans="1:16" ht="12.75" customHeight="1">
      <c r="A63" s="12"/>
      <c r="B63" s="12"/>
      <c r="C63" s="12" t="s">
        <v>43</v>
      </c>
      <c r="D63" s="12"/>
      <c r="E63" s="12" t="s">
        <v>222</v>
      </c>
      <c r="F63" s="12"/>
      <c r="G63" s="12"/>
      <c r="H63" s="12"/>
      <c r="I63" s="12">
        <f>SUM(I12:I62)</f>
        <v>0</v>
      </c>
      <c r="P63">
        <f>ROUND(SUM(P12:P62),3)</f>
        <v>0</v>
      </c>
    </row>
    <row r="65" spans="1:16" ht="12.75" customHeight="1">
      <c r="A65" s="12"/>
      <c r="B65" s="12"/>
      <c r="C65" s="12"/>
      <c r="D65" s="12"/>
      <c r="E65" s="12" t="s">
        <v>95</v>
      </c>
      <c r="F65" s="12"/>
      <c r="G65" s="12"/>
      <c r="H65" s="12"/>
      <c r="I65" s="12">
        <f>+I63</f>
        <v>0</v>
      </c>
      <c r="P65">
        <f>+P63</f>
        <v>0</v>
      </c>
    </row>
    <row r="67" spans="1:9" ht="12.75" customHeight="1">
      <c r="A67" s="7" t="s">
        <v>96</v>
      </c>
      <c r="B67" s="7"/>
      <c r="C67" s="7"/>
      <c r="D67" s="7"/>
      <c r="E67" s="7"/>
      <c r="F67" s="7"/>
      <c r="G67" s="7"/>
      <c r="H67" s="7"/>
      <c r="I67" s="7"/>
    </row>
    <row r="68" spans="1:9" ht="12.75" customHeight="1">
      <c r="A68" s="7"/>
      <c r="B68" s="7"/>
      <c r="C68" s="7"/>
      <c r="D68" s="7"/>
      <c r="E68" s="7" t="s">
        <v>97</v>
      </c>
      <c r="F68" s="7"/>
      <c r="G68" s="7"/>
      <c r="H68" s="7"/>
      <c r="I68" s="7"/>
    </row>
    <row r="69" spans="1:16" ht="12.75" customHeight="1">
      <c r="A69" s="12"/>
      <c r="B69" s="12"/>
      <c r="C69" s="12"/>
      <c r="D69" s="12"/>
      <c r="E69" s="12" t="s">
        <v>98</v>
      </c>
      <c r="F69" s="12"/>
      <c r="G69" s="12"/>
      <c r="H69" s="12"/>
      <c r="I69" s="12">
        <v>0</v>
      </c>
      <c r="P69">
        <v>0</v>
      </c>
    </row>
    <row r="70" spans="1:9" ht="12.75" customHeight="1">
      <c r="A70" s="12"/>
      <c r="B70" s="12"/>
      <c r="C70" s="12"/>
      <c r="D70" s="12"/>
      <c r="E70" s="12" t="s">
        <v>99</v>
      </c>
      <c r="F70" s="12"/>
      <c r="G70" s="12"/>
      <c r="H70" s="12"/>
      <c r="I70" s="12"/>
    </row>
    <row r="71" spans="1:16" ht="12.75" customHeight="1">
      <c r="A71" s="12"/>
      <c r="B71" s="12"/>
      <c r="C71" s="12"/>
      <c r="D71" s="12"/>
      <c r="E71" s="12" t="s">
        <v>100</v>
      </c>
      <c r="F71" s="12"/>
      <c r="G71" s="12"/>
      <c r="H71" s="12"/>
      <c r="I71" s="12">
        <v>0</v>
      </c>
      <c r="P71">
        <v>0</v>
      </c>
    </row>
    <row r="72" spans="1:16" ht="12.75" customHeight="1">
      <c r="A72" s="12"/>
      <c r="B72" s="12"/>
      <c r="C72" s="12"/>
      <c r="D72" s="12"/>
      <c r="E72" s="12" t="s">
        <v>101</v>
      </c>
      <c r="F72" s="12"/>
      <c r="G72" s="12"/>
      <c r="H72" s="12"/>
      <c r="I72" s="12">
        <f>I69+I71</f>
        <v>0</v>
      </c>
      <c r="P72">
        <f>P69+P71</f>
        <v>0</v>
      </c>
    </row>
    <row r="74" spans="1:16" ht="12.75" customHeight="1">
      <c r="A74" s="12"/>
      <c r="B74" s="12"/>
      <c r="C74" s="12"/>
      <c r="D74" s="12"/>
      <c r="E74" s="12" t="s">
        <v>101</v>
      </c>
      <c r="F74" s="12"/>
      <c r="G74" s="12"/>
      <c r="H74" s="12"/>
      <c r="I74" s="12">
        <f>I65+I72</f>
        <v>0</v>
      </c>
      <c r="P74">
        <f>P65+P72</f>
        <v>0</v>
      </c>
    </row>
  </sheetData>
  <sheetProtection formatColumns="0"/>
  <mergeCells count="8">
    <mergeCell ref="G8:G9"/>
    <mergeCell ref="H8:I8"/>
    <mergeCell ref="A8:A9"/>
    <mergeCell ref="B8:B9"/>
    <mergeCell ref="C8:C9"/>
    <mergeCell ref="D8:D9"/>
    <mergeCell ref="E8:E9"/>
    <mergeCell ref="F8:F9"/>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Džamba Jaroslav</cp:lastModifiedBy>
  <dcterms:modified xsi:type="dcterms:W3CDTF">2019-08-28T07:35:56Z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