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201" sheetId="2" r:id="rId2"/>
    <sheet name="SO 401" sheetId="3" r:id="rId3"/>
    <sheet name="SO 402" sheetId="4" r:id="rId4"/>
    <sheet name="SO 501" sheetId="5" r:id="rId5"/>
    <sheet name="SO 901" sheetId="6" r:id="rId6"/>
  </sheets>
  <definedNames>
    <definedName name="_xlnm.Print_Area" localSheetId="0">'rekapitulace'!$A$1:$E$15</definedName>
  </definedNames>
  <calcPr fullCalcOnLoad="1"/>
</workbook>
</file>

<file path=xl/sharedStrings.xml><?xml version="1.0" encoding="utf-8"?>
<sst xmlns="http://schemas.openxmlformats.org/spreadsheetml/2006/main" count="1223" uniqueCount="581">
  <si>
    <t>Soupis objektů s DPH</t>
  </si>
  <si>
    <t>Stavba: - III/6031 Senohraby, rekonstrukce mostu ev. č. 6031-4-PD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</si>
  <si>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</si>
  <si>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</si>
  <si>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</si>
  <si>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</si>
  <si>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</si>
  <si>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</si>
  <si>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</si>
  <si>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</si>
  <si>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</si>
  <si>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</si>
  <si>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</si>
  <si>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</si>
  <si>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</si>
  <si>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</si>
  <si>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</si>
  <si>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</si>
  <si>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</si>
  <si>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/>
  </si>
  <si>
    <t>III/6031 Senohraby, rekonstrukce mostu ev. č. 6031-4-PD</t>
  </si>
  <si>
    <t>SO 201</t>
  </si>
  <si>
    <t>Most ev. č. 6031-4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</si>
  <si>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</si>
  <si>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</si>
  <si>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</si>
  <si>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</si>
  <si>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</si>
  <si>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</si>
  <si>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</si>
  <si>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</si>
  <si>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</si>
  <si>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</si>
  <si>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</si>
  <si>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</si>
  <si>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</si>
  <si>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</si>
  <si>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</si>
  <si>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</si>
  <si>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</si>
  <si>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</si>
  <si>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</si>
  <si>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</si>
  <si>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014101</t>
  </si>
  <si>
    <t>POPLATKY ZA SKLÁDKU
nevhodný materiál z výkopu</t>
  </si>
  <si>
    <t xml:space="preserve">M3        </t>
  </si>
  <si>
    <t>dle pol. 13173.01: 99.754=99,754 [A]</t>
  </si>
  <si>
    <t>014112</t>
  </si>
  <si>
    <t>POPLATKY ZA SKLÁDKU TYP S-IO (INERTNÍ ODPAD)
vybouraný materiál</t>
  </si>
  <si>
    <t xml:space="preserve">T         </t>
  </si>
  <si>
    <t>dle pol. 11332.01 (kamenivo):  78.15*2.0 t/m3 =156,300 [A]
dle pol. 11353.01 (kamen. obrubníky):  0.15*0.2*105.881*2.6  t/m3 =8,259 [B]
dle pol. 96615.01 (prostý beton):   83.168*2.3 t/m3 =191,286 [C]
dle pol. 96616.01 (železobeton):  78.802*2.5 t/m3 =197,005 [D]
dle pol. 97812.01 (otlučená vrstva betonu):  133.675*0.05*2.3 t/m3 =15,373 [E]
dle pol. 97816 (vyrovnávací beton):  31.576*2.3 t/m3 =72,625 [F] 
Celkem: A+B+C+D+E+F=640,848 [G]</t>
  </si>
  <si>
    <t>014132</t>
  </si>
  <si>
    <t xml:space="preserve">POPLATKY ZA SKLÁDKU TYP S-NO (NEBEZPEČNÝ ODPAD)
odstraněná stávající izolace </t>
  </si>
  <si>
    <t>dle pol. 97817:   440.777*0.012=5,289 [A]</t>
  </si>
  <si>
    <t>02520</t>
  </si>
  <si>
    <t>ZKOUŠENÍ MATERIÁLŮ NEZÁVISLOU ZKUŠEBNOU</t>
  </si>
  <si>
    <t xml:space="preserve">KPL       </t>
  </si>
  <si>
    <t>02620</t>
  </si>
  <si>
    <t>ZKOUŠENÍ KONSTRUKCÍ A PRACÍ NEZÁVISLOU ZKUŠEBNOU</t>
  </si>
  <si>
    <t>027301</t>
  </si>
  <si>
    <t>01</t>
  </si>
  <si>
    <t>POMOC PRÁCE ZŘÍZ NEBO ZAJIŠŤ OCHRANU OBJEKTU
ochrana stáv. zděného objektu neznámého správce</t>
  </si>
  <si>
    <t>02851</t>
  </si>
  <si>
    <t>PRŮZKUMNÉ PRÁCE DIAGNOSTIKY KONSTRUKCÍ NA POVRCHU
doplňková diagnostika - viz TZ</t>
  </si>
  <si>
    <t>02911a</t>
  </si>
  <si>
    <t>OSTATNÍ POŽADAVKY - GEODETICKÉ ZAMĚŘENÍ
zaměření v průběhu výstavby</t>
  </si>
  <si>
    <t>1=1,000 [A]</t>
  </si>
  <si>
    <t>02911b</t>
  </si>
  <si>
    <t>OSTATNÍ POŽADAVKY - GEODETICKÉ ZAMĚŘENÍ
zaměření po dokončení výstavby</t>
  </si>
  <si>
    <t>02912</t>
  </si>
  <si>
    <t>OSTATNÍ POŽADAVKY - VYTYČOVACÍ BOD MIKROSÍTĚ
zřízení bodů vytyčovací mikrosítě</t>
  </si>
  <si>
    <t xml:space="preserve">KUS       </t>
  </si>
  <si>
    <t>02913</t>
  </si>
  <si>
    <t>OSTATNÍ POŽADAVKY - ZNAČKA PRO TRIGONOMETRICKÉ SLEDOVÁNÍ
dle  ČSN ISO 4463-2
rozmístění viz TZ</t>
  </si>
  <si>
    <t>18=18,000 [A]</t>
  </si>
  <si>
    <t>02940</t>
  </si>
  <si>
    <t>OSTATNÍ POŽADAVKY - VYPRACOVÁNÍ DOKUMENTACE
Stanovení zatížitelnosti mostu dle skuteč. provedení stavby - dle ČSN 73 6222</t>
  </si>
  <si>
    <t>029412</t>
  </si>
  <si>
    <t>OSTATNÍ POŽADAVKY - VYPRACOVÁNÍ MOSTNÍHO LISTU
mostní list ve formátu pdf a png včetně zadání do BMS, včetně statického výpočtu zatížitelnosti dle ČSN 73 6222</t>
  </si>
  <si>
    <t>02943</t>
  </si>
  <si>
    <t>OSTATNÍ POŽADAVKY - VYPRACOVÁNÍ RDS</t>
  </si>
  <si>
    <t>02944</t>
  </si>
  <si>
    <t>OSTAT POŽADAVKY - DOKUMENTACE SKUTEČ PROVEDENÍ V DIGIT FORMĚ
dokumentace skutečného provedení v tištěné i digitální formě</t>
  </si>
  <si>
    <t>02945</t>
  </si>
  <si>
    <t>OSTAT POŽADAVKY - GEOMETRICKÝ PLÁN</t>
  </si>
  <si>
    <t>02953</t>
  </si>
  <si>
    <t>OSTATNÍ POŽADAVKY - HLAVNÍ MOSTNÍ PROHLÍDKA
provedena nezávislou osobou</t>
  </si>
  <si>
    <t>02960</t>
  </si>
  <si>
    <t>OSTATNÍ POŽADAVKY - ODBORNÝ DOZOR</t>
  </si>
  <si>
    <t>Zemní práce</t>
  </si>
  <si>
    <t>11120</t>
  </si>
  <si>
    <t>ODSTRANĚNÍ KŘOVIN S ODVOZEM</t>
  </si>
  <si>
    <t xml:space="preserve">M2        </t>
  </si>
  <si>
    <t>odhad:  250.0=250,000 [A]</t>
  </si>
  <si>
    <t>11201</t>
  </si>
  <si>
    <t>KÁCENÍ STROMŮ D KMENE DO 0,5M S ODSTRANĚNÍM PAŘEZŮ S ODVOZEM</t>
  </si>
  <si>
    <t>5=5,000 [A]</t>
  </si>
  <si>
    <t>11313</t>
  </si>
  <si>
    <t>ODSTRANĚNÍ KRYTU ZPEVNĚNÝCH PLOCH S ASFALTOVÝM POJIVEM S ODVOZEM
stávající asfaltový kryt na chodníku, vč. předrcení, odvozu a předání správci komunikace pro opětovné použití</t>
  </si>
  <si>
    <t>0.95*0.05*(52.92+52.96)=5,029 [B]</t>
  </si>
  <si>
    <t>11332</t>
  </si>
  <si>
    <t>ODSTRANĚNÍ PODKLADŮ ZPEVNĚNÝCH PLOCH Z KAMENIVA NESTMELENÉHO S ODVOZEM</t>
  </si>
  <si>
    <t>předpolí - vozovka:  6.5*(5.0+11.0)*(0.15+0.2)=36,400 [A]
předpolí - krajnice:  (6.0*2+12.5)*2.0*0.35+12.5*2.0*0.2=22,150 [B]
provizorní sjezd - dle pol. 56330:  19.6=19,600 [C]
Celkem: A+B+C=78,150 [D]</t>
  </si>
  <si>
    <t>11353</t>
  </si>
  <si>
    <t>ODSTRANĚNÍ CHODNÍKOVÝCH KAMENNÝCH OBRUBNÍKŮ S ODVOZEM
stávající kamenné obrubníky</t>
  </si>
  <si>
    <t xml:space="preserve">M         </t>
  </si>
  <si>
    <t>52.921+52.96=105,881 [A]</t>
  </si>
  <si>
    <t>11372</t>
  </si>
  <si>
    <t>FRÉZOVÁNÍ ZPEVNĚNÝCH PLOCH ASFALTOVÝCH S ODVOZEM
stávající asfaltové vozovky, vč. předrcení, odvozu a předání správci komunikace pro opětovné použití</t>
  </si>
  <si>
    <t>na mostě:  (0.094+0.144)/2*6.5*50.664=39,189 [A]
předpolí - měřeno v ACAD:  (22.0+43.0+90.0+21.0)*0.2+(24.0+22.0)*0.1=39,800 [B]
Celkem: A+B=78,989 [C]</t>
  </si>
  <si>
    <t>12110</t>
  </si>
  <si>
    <t>02</t>
  </si>
  <si>
    <t>SEJMUTÍ ORNICE NEBO LESNÍ PŮDY S ODVOZEM
v tl. 0,15m, odvoz na mezideponii</t>
  </si>
  <si>
    <t>měřeno v ACAD
O1:  (31.366+30.058)*1.15*0.15=10,596 [A]
O4:  (32.0+31.045)*1.15*0.15=10,875 [B]
Celkem: A+B=21,471 [C]</t>
  </si>
  <si>
    <t>12573</t>
  </si>
  <si>
    <t xml:space="preserve">VYKOPÁVKY ZE ZEMNÍKŮ A SKLÁDEK TŘ. I S ODVOZEM
natěžení a dovoz  materiálů (výkopku) z mezideponie pro zásyp </t>
  </si>
  <si>
    <t>dle pol. 17411:  600.176=600,176 [A]</t>
  </si>
  <si>
    <t>VYKOPÁVKY ZE ZEMNÍKŮ A SKLÁDEK TŘ. I  S ODVOZEM
natěžení a dovoz  ornice z mezideponie</t>
  </si>
  <si>
    <t>dle pol. 12110.02:  21.471=21,471 [A]</t>
  </si>
  <si>
    <t>13173</t>
  </si>
  <si>
    <t>HLOUBENÍ JAM ZAPAŽ I NEPAŽ TŘ. I S ODVOZEM
nevhodný materiál pro zásyp - odvoz na skládku zajištěnou zhotovitelem stavby</t>
  </si>
  <si>
    <t>měřeno v ACAD
pod mostem pro vývařiště a prahy
O1:  1.05*11.0*1.15=13,283 [A]
O4:  (1.05*(2.0+3.6+2.3)+2.134*(1.6+0.5)*2)*1.15=19,846 [B]
pod stáv přechod. deskami: (3.393+3.504)*8.4*1.15=66,625 [C]
Celkem: A+B+C=99,754 [D]</t>
  </si>
  <si>
    <t>HLOUBENÍ JAM ZAPAŽ I NEPAŽ TŘ. I S ODVOZEM
vhodný materiál pro zásyp - vč.odvozu na mezideponii</t>
  </si>
  <si>
    <t>měřeno v ACAD
O1:  (20.1*8.6+20,1*2.0*2.0)*1,15=291,249 [A]
O4:  (19.8*8.6+19.8*2,0*2.0)*1.15=286,902 [B]
vedle křídel a příčníků:  1.2*1.2*0.5*(7.0+7.5+5.1+7.0)*1.15=22,025 [C]
Celkem: A+B+C=600,176 [D]</t>
  </si>
  <si>
    <t>17120</t>
  </si>
  <si>
    <t>ULOŽENÍ SYPANINY DO NÁSYPŮ A NA SKLÁDKY BEZ ZHUTNĚNÍ</t>
  </si>
  <si>
    <t>dle pol. 13173.01, 13173.02 a 12110.02:   99.754+600.176+21.471=721,401 [A]</t>
  </si>
  <si>
    <t>17411</t>
  </si>
  <si>
    <t>ZÁSYP JAM A RÝH ZEMINOU SE ZHUTNĚNÍM
opětovný zásyp - použit vhodný materiál z výkopu (z dočasné mezideponie)</t>
  </si>
  <si>
    <t xml:space="preserve">dle pol. 13173.02:  600.176=600,176 [A]
</t>
  </si>
  <si>
    <t>18130</t>
  </si>
  <si>
    <t>ÚPRAVA PLÁNĚ BEZ ZHUTNĚNÍ
v místě rozprostření ornice</t>
  </si>
  <si>
    <t>výpočet dle pol. 18220.01
O1:  (22.217+11.312+13.724+16.463)*2.0=127,432 [A]
O4:  (78.458+29.918+17.84+14.72)*2.0=281,872 [B]
Celkem: A+B=409,304 [C]</t>
  </si>
  <si>
    <t>18220</t>
  </si>
  <si>
    <t>ROZPROSTŘENÍ ORNICE VE SVAHU Z NAKUPOVANÉHO MATERIÁLU
v tl. 0,15m</t>
  </si>
  <si>
    <t>měřeno v ACAD
celková výměra
O1:  (22.217+11.312+13.724+16.463)*2.0*0.15=19,115 [A]
O4:  (78.458+29.918+17.84+14.72)*2.0*0.15=42,281 [B]
odpočet ornice z mezideponie - pol. 1273.02: -21.471=-21,471 [C]
Celkem: A+B+C=39,925 [D]</t>
  </si>
  <si>
    <t>ROZPROSTŘENÍ ORNICE VE SVAHU
ornice z mezideponie v tl. 0,15m</t>
  </si>
  <si>
    <t>dle pol. 12573.02:  21.471=21,471 [A]</t>
  </si>
  <si>
    <t>18241</t>
  </si>
  <si>
    <t>ZALOŽENÍ TRÁVNÍKU RUČNÍM VÝSEVEM
na znovurozprostřené ornici</t>
  </si>
  <si>
    <t>dle pol. 18130:  409.304=409,304 [A]</t>
  </si>
  <si>
    <t>18247</t>
  </si>
  <si>
    <t>OŠETŘOVÁNÍ TRÁVNÍKU
3x pokosení se shrabáním, naložení shrabků na doprav.prostředek, s odvozem a se složením</t>
  </si>
  <si>
    <t>3x pol. 18241:  409.304*3=1 227,912 [A]</t>
  </si>
  <si>
    <t>183511</t>
  </si>
  <si>
    <t>CHEMICKÉ ODPLEVELENÍ CELOPLOŠNÉ
na znovurozprostřené ornici</t>
  </si>
  <si>
    <t>dle pol. 18241:  409.304=409,304 [A]</t>
  </si>
  <si>
    <t>18600</t>
  </si>
  <si>
    <t xml:space="preserve">ZALÉVÁNÍ VODOU
0,003 m3/m2/1 měsíc po dobu 3 měsíců </t>
  </si>
  <si>
    <t>dle pol. 18130:  0.003*409.304*3=3,684 [A]</t>
  </si>
  <si>
    <t>18710</t>
  </si>
  <si>
    <t>OŠETŘENÍ ORNICE NA SKLÁDCE
ornice na mezideponii</t>
  </si>
  <si>
    <t>Základy</t>
  </si>
  <si>
    <t>21341</t>
  </si>
  <si>
    <t>DRENÁŽNÍ VRSTVY Z PLASTBETONU (PLASTMALTY)
drenážní polymerbeton v ose odvodnění - VL4 05/2015 406.12a</t>
  </si>
  <si>
    <t>základní:  0,15*0.04*50.663*2=0,608 [A]
u odvod. trubiček:  2*4*(0.032-0.15*0.04)*0.4=0,083 [B]
u odvodňovače:  0.1*0.04*(0.4+2*0.5)*2*4=0,045 [C]
Celkem: A+B+C=0,736 [D]</t>
  </si>
  <si>
    <t>261515</t>
  </si>
  <si>
    <t>VRTY PRO KOTVENÍ A INJEKTÁŽ NA POVRCHU TŘ. V D DO 50MM
větrací a odvodňovací otvory v komorách nosníků</t>
  </si>
  <si>
    <t>0.25*8=2,000 [A]</t>
  </si>
  <si>
    <t>261516</t>
  </si>
  <si>
    <t>VRTY PRO KOTV, INJEKT, MIKROPIL NA POVRCHU TŘ V D DO 80MM
v nosníku - pro odvodň. trubičky</t>
  </si>
  <si>
    <t>26154</t>
  </si>
  <si>
    <t>VRTY PRO KOTVENÍ, INJEKTÁŽ A MIKROPILOTY NA POVRCHU TŘ. V D DO 200MM
v nosníku - pro odvodňovače</t>
  </si>
  <si>
    <t>v nosníku - pro odvodňovače:  0.25*8=2,000 [A]
pro průchodku příčníkem - pro podélný svod:  0.6*4=2,400 [B]
Celkem: A+B=4,400 [C]</t>
  </si>
  <si>
    <t>285391</t>
  </si>
  <si>
    <t>DODATEČNÉ KOTVENÍ VLEPENÍM BETONÁŘSKÉ VÝZTUŽE D DO 10MM DO VRTŮ
D 10mm, dl. železa 550mm, dl. vrtu 120mm</t>
  </si>
  <si>
    <t>deska mostovky - příl. č. 011 - pol. 1 (D10mm, dl. železa 550mm, dl. vrtu 120mm):  1632=1 632,000 [A]
příčník - příl. č. 013 a 015 - pol. 2 (D10mm, dl. železa 500mm, dl. vrtu 200mm):  2*150=300,000 [B]
Celkem: A+B=1 932,000 [C]</t>
  </si>
  <si>
    <t>Svislé konstrukce</t>
  </si>
  <si>
    <t>31717</t>
  </si>
  <si>
    <t>KOVOVÉ KONSTRUKCE PRO KOTVENÍ ŘÍMSY</t>
  </si>
  <si>
    <t xml:space="preserve">KG        </t>
  </si>
  <si>
    <t>108*6 kg/ks=648,000 [A]</t>
  </si>
  <si>
    <t>317325</t>
  </si>
  <si>
    <t xml:space="preserve">ŘÍMSY ZE ŽELEZOBETONU DO C30/37 (B37)
C30/37 - XF4, XD3
vč. vlysu do betonu s označením letopočtu dokončení rekonstrukce mostu a logem zhotovitele (celkem 2ks)
</t>
  </si>
  <si>
    <t>měřeno v ACAD
0.45*53.263*2=47,937 [A]</t>
  </si>
  <si>
    <t>317365</t>
  </si>
  <si>
    <t>VÝZTUŽ ŘÍMS Z OCELI 10505, B500B
ocel B 500B</t>
  </si>
  <si>
    <t>příl. č. 017:  6.172=6,172 [A]</t>
  </si>
  <si>
    <t>Vodorovné konstrukce</t>
  </si>
  <si>
    <t>420325</t>
  </si>
  <si>
    <t>PŘECHODOVÉ DESKY MOSTNÍCH OPĚR ZE ŽELEZOBETONU C30/37
C30/37 - XF2</t>
  </si>
  <si>
    <t>měřeno v ACAD
(1.446*6.46-0.157*4.28)*2=17,338 [A]</t>
  </si>
  <si>
    <t>420365</t>
  </si>
  <si>
    <t>VÝZTUŽ PŘECHODOVÝCH DESEK MOSTNÍCH OPĚR Z OCELI 10505, B500B
ocel B 500B</t>
  </si>
  <si>
    <t>příl. č. 016:  1.26*2=2,520 [A]</t>
  </si>
  <si>
    <t>421325</t>
  </si>
  <si>
    <t>MOSTNÍ NOSNÉ DESKOVÉ KONSTRUKCE ZE ŽELEZOBETONU C30/37
C30/37 - XF2, XD1</t>
  </si>
  <si>
    <t xml:space="preserve">měřeno v ACAD
nová deska mostovky: 0.225/9.0*49+8.804*9.0=80,461 [A]
nová část příčníku:  12.103+10.699=22,802 [B]
Celkem: A+B=103,263 [C] </t>
  </si>
  <si>
    <t>421365</t>
  </si>
  <si>
    <t>VÝZTUŽ MOSTNÍ DESKOVÉ KONSTRUKCE Z OCELI 10505, B500B
ocel B 500B</t>
  </si>
  <si>
    <t>příčník - příl. č. 013 - odečtena pol. 2 (viz SP pol. 285391 - trny):  1.495=1,495 [A]
příčník - příl. č. 015 - odečtena pol. 2 (viz SP pol. 285391 - trny):  1.374=1,374 [B]
Celkem: A+B=2,869 [C]</t>
  </si>
  <si>
    <t>421368</t>
  </si>
  <si>
    <t>VÝZTUŽ MOSTNÍ NOSNÉ DESKOVÉ KONSTR ZE SVAŘ SÍTÍ
síť prof. 8mm, oka 100x100mm</t>
  </si>
  <si>
    <t>deska mostovky - příl. č. 011:  4.837=4,837 [A]</t>
  </si>
  <si>
    <t>42838</t>
  </si>
  <si>
    <t>KLOUB ZE ŽELEZOBETONU VČET VÝZTUŽE
u přechod. desky</t>
  </si>
  <si>
    <t>6.46*2=12,920 [A]</t>
  </si>
  <si>
    <t>431314</t>
  </si>
  <si>
    <t>SCHODIŠŤ KONSTR Z PROST BETONU DO C25/30 (B30)
C20/25n - XF3
pod pref. schodištovými stupni</t>
  </si>
  <si>
    <t>měřeno v ACAD
O1: 4.5*0.75=3,375 [A]
O4: 4.0*0.75=3,000 [B]
Celkem: A+B=6,375 [C]</t>
  </si>
  <si>
    <t>434125</t>
  </si>
  <si>
    <t>SCHODIŠŤOVÉ STUPNĚ, Z DÍLCŮ ŽELEZOBETON DO C30/37 (B37)
C30/37 - XF4</t>
  </si>
  <si>
    <t>O1:  41*0.18*0.6*0.75=3,321 [A]
O4:  37*0.18*0.6*0.75=2,997 [B]
Celkem: A+B=6,318 [C]</t>
  </si>
  <si>
    <t>451311</t>
  </si>
  <si>
    <t>PODKL A VÝPLŇ VRSTVY Z PROST BET DO B12,5
podkladní beton C8/10 - X0</t>
  </si>
  <si>
    <t>pod přechod. deskou:  6.46*4.15*0.15*2=8,043 [A]
pod příčníkem:  (9.509+9.431)*0.15=2,841 [B]
Celkem: A+B=10,884 [C]</t>
  </si>
  <si>
    <t>451314</t>
  </si>
  <si>
    <t xml:space="preserve">PODKLADNÍ A VÝPLŇOVÉ VRSTVY Z PROSTÉHO BETONU C25/30
C20/25n - XF3 </t>
  </si>
  <si>
    <t>měřeno v ACAD
pod kamen.dlažbou
O1:  148.4*0.1+(0.6+0.25+0.4)*10.0=27,340 [A]
O4:  133.93*0.1+(0.6+0.25+0.4)*10.0=25,893 [B]
Celkem: A+B=53,233 [C]</t>
  </si>
  <si>
    <t>45152</t>
  </si>
  <si>
    <t>PODKLADNÍ A VÝPLŇOVÉ VRSTVY Z KAMENIVA DRCENÉHO
výplň vsakovací jímky - štěrkodrť 32/63</t>
  </si>
  <si>
    <t>3.14*1.0^2/4*0.5*4=1,570 [A]</t>
  </si>
  <si>
    <t>45157</t>
  </si>
  <si>
    <t>PODKLADNÍ A VÝPLŇOVÉ VRSTVY Z KAMENIVA TĚŽENÉHO</t>
  </si>
  <si>
    <t>měřeno v ACAD
pod kamen. dlažbou - tl. 100mm:  (148.4+133.93)*0.1=28,233 [A]
pod schodištěm - tl. 100mm:  (12.5+13.5)*0.1*0.75=1,950 [B]
Celkem: A+B=30,183 [C]</t>
  </si>
  <si>
    <t>458523</t>
  </si>
  <si>
    <t xml:space="preserve">VÝPLŇ ZA OPĚRAMI A ZDMI Z KAMENIVA DRCENÉHO, INDEX ZHUTNĚNÍ ID DO 0,9
ochranný zásyp s drenážní funkcí dle ČSN 73 6244 štěrkodrť třídy A - frakce 0-32mm dle ČSN EN 13285
viz VL4 05/2015 201.07
hutněno po vrstvách tl. max. 300mm
</t>
  </si>
  <si>
    <t>měřeno v ACAD
O1:  3.811*8.4=32,012 [A]
O4:  3.021*8.4=25,376 [B]
Celkem: A+B=57,388 [C]</t>
  </si>
  <si>
    <t>465512</t>
  </si>
  <si>
    <t xml:space="preserve">DLAŽBY Z LOMOVÉHO KAMENE NA MC
spárovaná dlažba tl. 200mm </t>
  </si>
  <si>
    <t>měřeno v ACAD 
O1:  (11.0*10.0+4.0*0.7+10.7*2.1+5*2.4+1.5*0.75)*0.2=29,679 [A]
O4:  (11.0*10.0+4.0*0.7+5.0*2+5.0*2+1.5*0.75)*0.2=26,785 [B]
Celkem: A+B=56,464 [C]</t>
  </si>
  <si>
    <t>465923</t>
  </si>
  <si>
    <t>PŘEDLÁŽDĚNÍ DLAŽBY Z BETON DLAŽDIC
část stáv. chodníku ze zámkové dlažby - předpolí - krajnice (směr S.) - část</t>
  </si>
  <si>
    <t>(12.6-5.0)*(1.5+2.0)/2=13,300 [A]</t>
  </si>
  <si>
    <t>Komunikace</t>
  </si>
  <si>
    <t>56313</t>
  </si>
  <si>
    <t>VOZOVKOVÉ VRSTVY Z MECHANICKY ZPEVNĚNÉHO KAMENIVA TL. DO 150MM
MZK tl. 150mm</t>
  </si>
  <si>
    <t>měřeno v ACAD
předpolí:  43.0+90.0=133,000 [A]</t>
  </si>
  <si>
    <t>56330</t>
  </si>
  <si>
    <t>VOZOVKOVÉ VRSTVY ZE ŠTĚRKODRTI
provizorní sjezdy u I/3</t>
  </si>
  <si>
    <t>měřeno v ACAD
0.7*(8.0+20.0)=19,600 [A]</t>
  </si>
  <si>
    <t>56334</t>
  </si>
  <si>
    <t>VOZOVKOVÉ VRSTVY ZE ŠTĚRKODRTI TL. DO 200MM
ŠD tl. 200mm</t>
  </si>
  <si>
    <t>572121</t>
  </si>
  <si>
    <t>INFILTRAČNÍ POSTŘIK ASFALTOVÝ DO 1,0KG/M2
PI-C - 0,6kg/m2</t>
  </si>
  <si>
    <t>572211</t>
  </si>
  <si>
    <t xml:space="preserve">SPOJOVACÍ POSTŘIK Z ASFALTU DO 0,5KG/M2
PS-C - 0,3 kg/m2
</t>
  </si>
  <si>
    <t>dle pol. 574A33:  551.316=551,316 [A]
navíc na předpolí - měřeno v ACAD:  22.0+43.0+90.0+21.0=176,000 [B]
Celkem: A+B=727,316 [C]</t>
  </si>
  <si>
    <t>57473</t>
  </si>
  <si>
    <t>VOZOVKOVÉ VÝZTUŽNÉ VRSTVY ZE SÍTÍ
v místě dilatace</t>
  </si>
  <si>
    <t>6.5*(1.0+4.3+2.0)*2=94,900 [A]</t>
  </si>
  <si>
    <t>574A33</t>
  </si>
  <si>
    <t>ASFALTOVÝ BETON PRO OBRUSNÉ VRSTVY ACO 11 TL. 40MM</t>
  </si>
  <si>
    <t>na mostě:  (1.378+47.9+1.386)*6.5=329,316 [A]
předpolí (měřeno v ACAD):  24.0+22.0+43.0+90.0+21.0+22.0=222,000 [B]
Celkem: A+B=551,316 [C]</t>
  </si>
  <si>
    <t>574E76</t>
  </si>
  <si>
    <t>ASFALTOVÝ BETON PRO PODKLADNÍ VRSTVY ACP 16+, 16S TL. 80MM
podkladní vrstva ACP 16+</t>
  </si>
  <si>
    <t>měřeno v ACAD
předpolí:  22.0+43.0+90.0+21.0=176,000 [A]</t>
  </si>
  <si>
    <t>575C53</t>
  </si>
  <si>
    <t>LITÝ ASFALT MA IV (OCHRANA MOSTNÍ IZOLACE) 11 TL. 40MM</t>
  </si>
  <si>
    <t>na mostě:  (1.378+47.9+1.386)*(6.5-2*0.15)-0.4*0.45*(8+8)=311,237 [A]
přetažení na přechod. desku:  1.0*6.46*2=12,920 [B]
Celkem: A+B=324,157 [C]</t>
  </si>
  <si>
    <t>57621</t>
  </si>
  <si>
    <t>POSYP KAMENIVEM DRCENÝM 5KG/M2
předobalená drť frakce 2/4 mm - 3,0 kg/m2</t>
  </si>
  <si>
    <t>58221</t>
  </si>
  <si>
    <t>DLÁŽDĚNÉ KRYTY Z DROBNÝCH KOSTEK DO LOŽE Z KAMENIVA
s nesoudržnou výplní dle ČSN 73 6131</t>
  </si>
  <si>
    <t>1.4*0.75*4=4,200 [A]</t>
  </si>
  <si>
    <t>Úpravy povrchů, podlahy, výplně otvorů</t>
  </si>
  <si>
    <t>626111</t>
  </si>
  <si>
    <t>REPROFILACE PODHLEDŮ, SVISLÝCH PLOCH SANAČNÍ MALTOU JEDNOVRST TL 10MM
reprofilace s inhibitorem koroze</t>
  </si>
  <si>
    <t xml:space="preserve">dle pol. 938543
koncové příčníky - 30% plochy:  (3.92+3.162+3.92+3.164)*0.3=4,250 [A]
vzpěry - 20% plochy:  182.868*0.2=36,574 [B]
táhla - 15% plochy:  92.16*0.15=13,824 [C]
nosná konstrukce
dobetonovávky - 50% plochy: 28.14*0.5=14,070 [D] 
nosníky - 10% plochy:  694.636*0.1=69,464 [E]
mezilehlé příčníky - 15% plochy:  5.124*0.15=0,769 [F]
Celkem: A+B+C+D+E+F=138,951 [G]  </t>
  </si>
  <si>
    <t>626112</t>
  </si>
  <si>
    <t>REPROFILACE PODHLEDŮ, SVISLÝCH PLOCH SANAČNÍ MALTOU JEDNOVRST TL 20MM
reprofilace s inhibitorem koroze</t>
  </si>
  <si>
    <t>dle pol. 938543
koncové příčníky - 10% plochy:  (3.92+3.162+3.92+3.164)*0.1=1,417 [A]
vzpěry - 20% plochy:  182.868*0.2=36,574 [B]
nosná konstrukce - dobetonovávky - 40% plochy: 28.14*0.4=11,256 [C]
Celkem: A+B+C=49,247 [D]</t>
  </si>
  <si>
    <t>626113</t>
  </si>
  <si>
    <t>REPROFILACE PODHLEDŮ, SVISLÝCH PLOCH SANAČNÍ MALTOU JEDNOVRST TL 30MM
reprofilace s inhibitorem koroze</t>
  </si>
  <si>
    <t>dle pol. 938543
vzpěry - pouze krajní (4 ks) - 20% plochy:  182.868*0.5*0.2=18,287 [A]</t>
  </si>
  <si>
    <t>62631</t>
  </si>
  <si>
    <t>SPOJOVACÍ MŮSTEK MEZI STARÝM A NOVÝM BETONEM</t>
  </si>
  <si>
    <t>dle pol. 938543
koncové příčníky:  3.92+3.162+3.92+3.164=14,166 [A]
vzpěry - 75% plochy:  2*4*(9.33*(0.45*2+2*0.775))*0.75=137,151 [B]
nosná konstrukce:  28.14+694.636+5.124=727,900 [C]
horní povrch n.k.:  455.976=455,976 [D]
příčník zezadu po odbourání:  28.21=28,210 [E]
Celkem: A+B+C+D+E=1 363,403 [F]</t>
  </si>
  <si>
    <t>62641</t>
  </si>
  <si>
    <t>SJEDNOCUJÍCÍ STĚRKA JEMNOU MALTOU TL CCA 2MM
hydrofobní, protikarbonatační, s barevným odstínem</t>
  </si>
  <si>
    <t>dle pol. 938543
koncové příčníky:  3.92+3.162+3.92+3.164=14,166 [A]
vzpěry - 75% plochy:  2*4*(9.33*(0.45*2+2*0.775))*0.75=137,151 [B]
nosná konstrukce:  28.14+694.636+5.124=727,900 [C]
Celkem: A+B+C=879,217 [D]</t>
  </si>
  <si>
    <t>62652</t>
  </si>
  <si>
    <t>OCHRANA VÝZTUŽE PŘI NEDOSTATEČNÉM KRYTÍ
pasivační nátěr očištěné původní výztuže</t>
  </si>
  <si>
    <t>dle pol. 938652
koncové příčníky - 15% z otryskané plochy:  1.417*0.15=0,213 [A]
vzpěry
15% z otryskané plochy - reprofilace do 20mm:  36.574*0.15=5,486 [B]
20% z otryskané plochy - reprofilace do 30mm:  18.287*0.2=3,657 [C]
nosná konstrukce - dobetonovávky -15% z otryskané plochy: 11.256*0.15=1,688 [D]
Celkem: A+B+C+D=11,044 [E]</t>
  </si>
  <si>
    <t>62661</t>
  </si>
  <si>
    <t>INJEKTÁŽ TRHLIN UZAVÍRACÍ
předpoklad 5% plochy s trhlinou dl. 1,0m</t>
  </si>
  <si>
    <t>dle pol. 938543
koncové příčníky:  1.0*(3.92+3.162+3.92+3.164)*0.05=0,708 [A]
vzpěry:  1.0*182.868*0.05=9,143 [B]
táhla:  1.0*92.16*0.05=4,608 [C]
nosná konstrukce: 1.0* (28.14+694.636+5.124)*0.05=36,395 [D]
Celkem: A+B+C+D=50,854 [E]</t>
  </si>
  <si>
    <t>62663</t>
  </si>
  <si>
    <t>INJEKTÁŽ TRHLIN SILOVĚ SPOJUJÍCÍ
předpoklad 2% plochy s trhlinou dl. 1,0m</t>
  </si>
  <si>
    <t>dle pol. 938543
koncové příčníky:  1.0*(3.92+3.162+3.92+3.164)*0.02=0,283 [A]
vzpěry:  1.0*182.868*0.02=3,657 [B]
táhla:  1.0*92.16*0.02=1,843 [C]
nosná konstrukce: 1.0* (28.14+694.636+5.124)*0.02=14,558 [D]
Celkem: A+B+C+D=20,341 [E]</t>
  </si>
  <si>
    <t>Přidružená stavební výroba</t>
  </si>
  <si>
    <t>711111</t>
  </si>
  <si>
    <t>IZOLACE BĚŽNÝCH KONSTRUKCÍ PROTI ZEMNÍ VLHKOSTI ASFALTOVÝMI NÁTĚRY
na stávajících konstrukcích</t>
  </si>
  <si>
    <t>vzpěry (část):  
2*4*(3.4*0.45*2+3.4*0.65*2)*1.1=65,824 [A]
2*4*(0.3*2+0.6)*9.6*1.1=101,376 [B]
Celkem: A+B=167,200 [C]</t>
  </si>
  <si>
    <t>711442</t>
  </si>
  <si>
    <t>IZOLACE MOSTOVEK CELOPLOŠNÁ ASFALTOVÝMI PÁSY S PEČETÍCÍ VRSTVOU</t>
  </si>
  <si>
    <t>na mostě:  (1.378+47.9+1.386)*9.0=455,976 [A]
přetažení na přechod. desku:  1.0*6.46*2=12,920 [B]
Celkem: A+B=468,896 [C]</t>
  </si>
  <si>
    <t>711502</t>
  </si>
  <si>
    <t>OCHRANA IZOLACE NA POVRCHU ASFALTOVÝMI PÁSY
ochrana izolace pod římsou s ochrannou vložkou - popis viz TZ</t>
  </si>
  <si>
    <t>(1.25+0.15)*(1.378+47.9+1.386)*2=141,859 [A]</t>
  </si>
  <si>
    <t>711509</t>
  </si>
  <si>
    <t xml:space="preserve">OCHRANA IZOLACE NA POVRCHU TEXTILIÍ
ochrana izolace rubu opěr - geotextilie min. 600 g/m2  </t>
  </si>
  <si>
    <t>měřeno v ACAD
O1:  2*1.0*1.5+5.8=8,800 [A]
O4:  2*1.0*1.4+5.03=7,830 [B]
Celkem: A+B=16,630 [C]</t>
  </si>
  <si>
    <t>721173</t>
  </si>
  <si>
    <t xml:space="preserve">VNITŘNÍ KANALIZACE Z PLAST TRUB DN 150
tr. PE DN 150mm - materiál odolávající UV záření
podélné odvodnění mostu vč. svodů 
vč. závěsných a upevňovacích prvků z nerez oceli
</t>
  </si>
  <si>
    <t>(42.0+1.3)*2=86,600 [A]</t>
  </si>
  <si>
    <t>78381</t>
  </si>
  <si>
    <t>NÁTĚRY BETON KONSTR TYP S1 (OS-A)
nátěr římsy (část)</t>
  </si>
  <si>
    <t>1.457*53.263*2=155,208 [A]</t>
  </si>
  <si>
    <t>78383</t>
  </si>
  <si>
    <t>NÁTĚRY BETON KONSTR TYP S4 (OS-C)
ochranný nátěr říms - viz TZ</t>
  </si>
  <si>
    <t>0.3*53.263*2=31,958 [A]</t>
  </si>
  <si>
    <t>Potrubí</t>
  </si>
  <si>
    <t>81434</t>
  </si>
  <si>
    <t>POTRUBÍ Z TRUB BETONOVÝCH DN DO 200MM
provizorní zatrubnění žlabu podél I/3</t>
  </si>
  <si>
    <t>8.0+20.0=28,000 [A]</t>
  </si>
  <si>
    <t>875332</t>
  </si>
  <si>
    <t>POTRUBÍ DREN Z TRUB PLAST DN DO 150MM DĚROVANÝCH
drenážní tr. HDPE DN 150mm perforovaná - za přechod. deskami</t>
  </si>
  <si>
    <t>O1: 10.2+2.0=12,200 [A] 
O4:  10.4+1.8=12,200 [B]
Celkem: A+B=24,400 [C]</t>
  </si>
  <si>
    <t>87627</t>
  </si>
  <si>
    <t>CHRÁNIČKY Z TRUB PLASTOVÝCH DN DO 100MM
tr. PVC DN 110/94mm
vč. zatahovacího lanka</t>
  </si>
  <si>
    <t>v římsách:  54.0*2*2=216,000 [A]</t>
  </si>
  <si>
    <t>895113</t>
  </si>
  <si>
    <t>DRENÁŽNÍ ŠACHTICE NORMÁLNÍ Z BETON DÍLCŮ ŠN 100
betonová skruž DN 1000mm</t>
  </si>
  <si>
    <t>4=4,000 [A]</t>
  </si>
  <si>
    <t>Ostatní konstrukce a práce</t>
  </si>
  <si>
    <t>9</t>
  </si>
  <si>
    <t>9112B1</t>
  </si>
  <si>
    <t>ZÁBRADLÍ MOSTNÍ SE SVISLOU VÝPLNÍ - DODÁVKA A MONTÁŽ</t>
  </si>
  <si>
    <t>53.263*2=106,526 [A]</t>
  </si>
  <si>
    <t>9112B3</t>
  </si>
  <si>
    <t xml:space="preserve">ZÁBRADLÍ MOSTNÍ SE SVISLOU VÝPLNÍ - DEMONTÁŽ S PŘESUNEM
stávající zábradlí - vč. odvozu do šrotu
</t>
  </si>
  <si>
    <t>52.2*2=104,400 [A]</t>
  </si>
  <si>
    <t>91345</t>
  </si>
  <si>
    <t xml:space="preserve">NIVELAČNÍ ZNAČKY KOVOVÉ
nivelační značky viz VL4 509.01
rozmístění viz TZ
</t>
  </si>
  <si>
    <t>čepová nivelační značka:  8=8,000 [A]
hřebová nivelační značka:  10=10,000 [B]
Celkem: A+B=18,000 [C]</t>
  </si>
  <si>
    <t>91355</t>
  </si>
  <si>
    <t>EVIDENČNÍ ČÍSLO MOSTU
dle TKP kap. 14</t>
  </si>
  <si>
    <t>2=2,000 [A]</t>
  </si>
  <si>
    <t>914131</t>
  </si>
  <si>
    <t>DOPRAVNÍ ZNAČKY ZÁKLADNÍ VELIKOSTI OCELOVÉ FÓLIE TŘ 2 - DODÁVKA A MONTÁŽ
značka B20a omezující rychlost</t>
  </si>
  <si>
    <t>914911</t>
  </si>
  <si>
    <t>SLOUPKY A STOJKY DOPRAV ZNAČEK Z OCEL TRUBEK SE ZABET - DODÁVKA A MONTÁŽ
pro značku B20a - směr Zaječice</t>
  </si>
  <si>
    <t>915221</t>
  </si>
  <si>
    <t>VODOR DOPRAV ZNAČ PLASTEM STRUKTURÁLNÍ NEHLUČNÉ - DOD A POKLÁDKA</t>
  </si>
  <si>
    <t>krajnice (2x) - V04:  (83.067+82.963)*0.25=41,507 [A]
střední čára (1x) - V1a:  82.9*0.125=10,363 [B]
Celkem: A+B=51,870 [C]</t>
  </si>
  <si>
    <t>917223</t>
  </si>
  <si>
    <t>SILNIČNÍ A CHODNÍKOVÉ OBRUBY Z BETONOVÝCH OBRUBNÍKŮ ŠÍŘ 100MM
obrubníky 100/250mm</t>
  </si>
  <si>
    <t>měřeno v ACAD
u dlažby za mostem - ze strany zeminy
O1:  6.2+2.15+2.9+5.45+5.8+1.8+2.5+0.5=27,300 [A]
O4:  0.8+5.1+1.3+2.4+5.8+1.75+2.6+0.5=20,250 [B]
u dlažby podél zpevnění pod mostem
O1:  7.2*2.14+0.5=15,908 [C]
O4:  6.6*2.12+0.5=14,492 [D]
u schodiště
O1:  (6.4+7.0)*1.84=24,656 [E]
O4:  (6.45+5.9)*2.02=24,947 [F]
Celkem: A+B+C+D+E+F=127,553 [G]</t>
  </si>
  <si>
    <t>917224</t>
  </si>
  <si>
    <t>SILNIČNÍ A CHODNÍKOVÉ OBRUBY Z BETONOVÝCH OBRUBNÍKŮ ŠÍŘ 150MM
obrubníky 150/300mm</t>
  </si>
  <si>
    <t>u dlažby za mostem - ze strany vozovky
O1:  5.0+5.0+5.7=15,700 [A]
O4:  5.0+5.0=10,000 [B]
Celkem: A+B=25,700 [C]</t>
  </si>
  <si>
    <t>919111</t>
  </si>
  <si>
    <t>ŘEZÁNÍ ASFALTOVÉHO KRYTU VOZOVEK TL DO 50MM
řezaná spára na tl. obrusné vstvy v místě dilatace</t>
  </si>
  <si>
    <t>6.5*2=13,000 [A]</t>
  </si>
  <si>
    <t>931182</t>
  </si>
  <si>
    <t>VÝPLŇ DILATAČNÍCH SPAR Z POLYSTYRENU TL 20MM
úprava dilat. spáry u přechod. desky - viz Detail 1</t>
  </si>
  <si>
    <t>(0.085+0.075+0.32)*6.5*2=6,240 [A]</t>
  </si>
  <si>
    <t>931315</t>
  </si>
  <si>
    <t>TĚSNĚNÍ DILATAČ SPAR ASF ZÁLIVKOU PRŮŘ DO 600MM2
zálivka v obrusné vrstvě a ochraně izolace u obrubníku  římsy</t>
  </si>
  <si>
    <t>vyplnění řezané spáry v obrusné vrstvě u dilatace:  6.5*2=13,000 [A]
zálivka v obrusné vrstvě a ochraně izolace u obrubníku  římsy:53.263*2*2=213,052 [B]
Celkem: A+B=226,052 [C]</t>
  </si>
  <si>
    <t>93135</t>
  </si>
  <si>
    <t>TĚSNĚNÍ DILATAČ SPAR PRYŽ PÁSKOU NEBO KRUH PROFILEM
předtěsnění zálivky v obrusné vrstvě u obrubníku římsy</t>
  </si>
  <si>
    <t>935212</t>
  </si>
  <si>
    <t>PŘÍKOPOVÉ ŽLABY Z BETON TVÁRNIC ŠÍŘ DO 600MM DO BETONU TL 100MM
beton C30/37-XF4,XD3 do betonového lože C20/25n-XF3 
spáry utěsnit cementovou maltou M25 XF4, vč.zemních prací, ukončení, spárování, úpravy vtoků a výtoků, základových stupňů (skluzy)
dle VL4 204.02</t>
  </si>
  <si>
    <t>O1:  6.0+9.0=15,000 [A]
O4:  2.0+6.0=8,000 [B]
O4-P3:  2*9.0=18,000 [C]
Celkem: A+B+C=41,000 [D]</t>
  </si>
  <si>
    <t>935213</t>
  </si>
  <si>
    <t>PŘEDLÁŽDĚNÍ ŽLABŮ Z TVÁRNIC ŠÍŘ DO 600MM
stávající příkopový žlab pod mostem</t>
  </si>
  <si>
    <t>1.6+3.6+2.0=7,200 [A]</t>
  </si>
  <si>
    <t>93639</t>
  </si>
  <si>
    <t xml:space="preserve">ZAÚSTĚNÍ SKLUZŮ (VČET DLAŽBY Z LOM KAMENE)
vývařiště - viz VL4 05/2015 504.82
</t>
  </si>
  <si>
    <t>u O4:  2=2,000 [A]</t>
  </si>
  <si>
    <t>936532</t>
  </si>
  <si>
    <t>MOSTNÍ ODVODŇOVACÍ SOUPRAVA 300/500</t>
  </si>
  <si>
    <t>8=8,000 [A]</t>
  </si>
  <si>
    <t>936541</t>
  </si>
  <si>
    <t>MOSTNÍ ODVODŇOVACÍ TRUBKA (POVRCHŮ IZOLACE) Z NEREZ OCELI</t>
  </si>
  <si>
    <t>93832</t>
  </si>
  <si>
    <t xml:space="preserve">OČIŠTĚNÍ DLAŽEB OD VEGETACE
stávající příkopový žlab pod mostem
</t>
  </si>
  <si>
    <t>(22.0+2*5.0)*0.6=19,200 [A]</t>
  </si>
  <si>
    <t>938543</t>
  </si>
  <si>
    <t>OČIŠTĚNÍ BETON KONSTR OTRYSKÁNÍM TLAK VODOU DO 1000 BARŮ
do 800 barů</t>
  </si>
  <si>
    <t>měřeno v ACAD
koncové příčníky
O1 - čelo:  4*0.98=3,920 [A]
O1 - boky:  1.581*2=3,162 [B]
O4 - čelo:  4*0.98=3,920 [C]
O4 - boky:  1.582*2=3,164 [D]
vzpěry:  2*4*(9.33*(0.45*2+2*0.775))=182,868 [E]
táhla:  4*2*9.6*(0.3*2+0.6)=92,160 [F]
nosná konstrukce
dobetonovávky:  46.9*0.2*3=28,140 [G]
nosníky:  14.811*46.9=694,636 [H]
mezilehlé příčníky:0.854*3*2=5,124 [I]
horní povrch n.k.:  (1.378+47.9+1.386)*9.0=455,976 [J]
příčník zezadu po odbourání:  1.3*9.1*2+0.5*9.1=28,210 [K]
Celkem: A+B+C+D+E+F+G+H+I+J+K=1 501,280 [L]</t>
  </si>
  <si>
    <t>93858</t>
  </si>
  <si>
    <t>PROČIŠTĚNÍ ODVĚTRÁVACÍCH OTVORŮ PŘEDPJ NOSNÍKŮ U O1 A O4
stávající otvory</t>
  </si>
  <si>
    <t>938652</t>
  </si>
  <si>
    <t xml:space="preserve">OČIŠTĚNÍ OCEL KONSTR OTRYSKÁNÍM NA SUCHO KŘEMIČ PÍSKEM
očištění původní výztuže - pro pasivační nátěr
</t>
  </si>
  <si>
    <t>dle pol. 938543
koncové příčníky - dle pol. 626112 (viz reprofilace do 20mm):  1.417=1,417 [A]
vzpěry - dle pol. 626112 a 626113 (viz reprofilace do 20 a 30mm)::  36.574+18.287=54,861 [B]
nosná konstrukce - dobetonovávky - dle pol. 626112 (viz reprofilace do 20mm):: 11.256=11,256 [C]
Celkem: A+B+C=67,534 [D]</t>
  </si>
  <si>
    <t>94490</t>
  </si>
  <si>
    <t>OCHRANNÁ KONSTRUKCE
záchytná síť pro ochranu dopravy při otryskání podhledu N.K. u I/3</t>
  </si>
  <si>
    <t>2*5.0*10.0=100,000 [A]</t>
  </si>
  <si>
    <t>94590</t>
  </si>
  <si>
    <t>ZAVĚŠENÉ PRACOVNÍ LEŠENÍ
ochranná konstrukce nad I/3 proti pádu mechanických nečistot na vozovku</t>
  </si>
  <si>
    <t>2*18.5*2.5=92,500 [A]</t>
  </si>
  <si>
    <t>96615</t>
  </si>
  <si>
    <t>BOURÁNÍ KONSTRUKCÍ Z PROSTÉHO BETONU S ODVOZEM
odvoz na skládku zajištěnou zhotovitelem stavby</t>
  </si>
  <si>
    <t>část stáv. chodníku ze zámkové dlažby - předpolí - krajnice (směr S.) - část: 5.0*(1.5+2.0)/2*0.2=1,750 [A]
zpevnění pod mostem:  (21.0+11.0)*9.5*0.25=76,000 [B]
podkl. beton pod stáv. přechod. deskou:  4.2*6.45*0.1*2=5,418 [C]
Celkem: A+B+C=83,168 [D]</t>
  </si>
  <si>
    <t>96616</t>
  </si>
  <si>
    <t>BOURÁNÍ KONSTRUKCÍ ZE ŽELEZOBETONU S ODVOZEM
odvoz na skládku zajištěnou zhotovitelem stavby</t>
  </si>
  <si>
    <t>měřeno v ACAD
stávající přechod. deska:  1.3*6.45*2=16,770 [A]
stávající římsa:  (0.17+0.22)*(52.921+52.96)=41,294 [B]
stávající konc. příčník:  0.719*9.1+0.718*9.06=13,048 [C]
stávající křídla:  (1.576+1.621)*1.21+(1.505+1.653)*1.21=7,690 [D]
Celkem: A+B+C+D=78,802 [E]</t>
  </si>
  <si>
    <t>96787</t>
  </si>
  <si>
    <t>VYBOURÁNÍ MOSTNÍCH ODVODŇOVAČŮ
stávající obrubníkové odvodňovače
odvoz na skládku zajištěnou zhotovitelem stavby, vč. poplatku na skládku</t>
  </si>
  <si>
    <t>969234</t>
  </si>
  <si>
    <t>VYBOURÁNÍ POTRUBÍ DN DO 200MM KANALIZAČ
opětovné odstranění provizorního zatrubnění - možnost dalšího použití</t>
  </si>
  <si>
    <t>dle pol. 81434:  28.0=28,000 [A]</t>
  </si>
  <si>
    <t>97812</t>
  </si>
  <si>
    <t xml:space="preserve">OTLUČENÍ, ODSEKÁNÍ VRSTVY Z BETONU
- vč. naložení, odvozu na skládku a uložení </t>
  </si>
  <si>
    <t>mechanické lokální očištění povrchu betonu - popis viz TZ
dle pol. 938543
koncové příčníky - 10% plochy:  (3.92+3.162+3.92+3.164)*0.1=1,417 [A]
vzpěry - 30% plochy:  182.868*0.3=54,860 [B]
táhla - 5% plochy:  92.16*0.05=4,608 [C]
nosná konstrukce - 10% plochy:  (28.14+694.636+5.124)*0.1=72,790 [D]
Celkem: A+B+C+D=133,675 [E]</t>
  </si>
  <si>
    <t>97816</t>
  </si>
  <si>
    <t>ODSEKÁNÍ VRSTVY VYROVNÁVACÍHO BETONU NA MOSTECH
odvoz na skládku zajištěnou zhotovitelem stavby</t>
  </si>
  <si>
    <t>((0.084+0.051)/2*1.35+(0.051+0.096)/2*3.0)*2*(1.378+47.9+1.386)=31,576 [A]</t>
  </si>
  <si>
    <t>97817</t>
  </si>
  <si>
    <t>ODSTRANĚNÍ MOSTNÍ IZOLACE
odvoz a uložení na skládku nebezpečného odpadu</t>
  </si>
  <si>
    <t>8.7*(1.378+47.9+1.386)=440,777 [A]</t>
  </si>
  <si>
    <t>C e l k e m</t>
  </si>
  <si>
    <t>SO 401</t>
  </si>
  <si>
    <t>Přeložka vedení NN Gasnet</t>
  </si>
  <si>
    <t>02730</t>
  </si>
  <si>
    <t>POMOC PRÁCE ZŘÍZ NEBO ZAJIŠŤ OCHRANU INŽENÝRSKÝCH SÍTÍ
Rozklad položky dle jednotlivých prací (vč. kubatur) dle zpracovatele PD - viz str. 3</t>
  </si>
  <si>
    <t>SO 402</t>
  </si>
  <si>
    <t>Přeložka sdělovacího vedení Cetin</t>
  </si>
  <si>
    <t xml:space="preserve">POMOC PRÁCE ZŘÍZ NEBO ZAJIŠŤ OCHRANU INŽENÝRSKÝCH SÍTÍ
Rozklad položky dle jednotlivých prací (vč. kubatur) dle zpracovatele PD - viz str. 3
</t>
  </si>
  <si>
    <t>SO 501</t>
  </si>
  <si>
    <t>Přeložka STL plynovodu Gasnet</t>
  </si>
  <si>
    <t>POPLATKY ZA SKLÁDKU
přebytek výkopku a suť z podvrtu</t>
  </si>
  <si>
    <t>16,25+0,6=16,850 [A]</t>
  </si>
  <si>
    <t>POPLATKY ZA SKLÁDKU TYP S-IO (INERTNÍ ODPAD)
vybouraný materiál - ocelové konzoly</t>
  </si>
  <si>
    <t>dle pol. 96718:  0,09112=0,091 [A]</t>
  </si>
  <si>
    <t>POPLATKY ZA SKLÁDKU TYP S-NO (NEBEZPEČNÝ ODPAD)
odstraněné PE potrubí</t>
  </si>
  <si>
    <t>dle pol. 96932:   51,5*0.00147=0,076 [A]</t>
  </si>
  <si>
    <t>02811</t>
  </si>
  <si>
    <t>PRŮZKUMNÉ PRÁCE GEOTECHNICKÉ NA POVRCHU
sledování vozovky v místě podvrtu</t>
  </si>
  <si>
    <t xml:space="preserve">KČ        </t>
  </si>
  <si>
    <t>02911.01</t>
  </si>
  <si>
    <t>OSTATNÍ POŽADAVKY - GEODETICKÉ ZAMĚŘENÍ
zaměření stávajícího potrubí ponechaného v zemi</t>
  </si>
  <si>
    <t>OSTATNÍ POŽADAVKY - GEODETICKÉ ZAMĚŘENÍ
zaměření přeložky v průběhu výstavby</t>
  </si>
  <si>
    <t>02911c</t>
  </si>
  <si>
    <t>OSTATNÍ POŽADAVKY - GEODETICKÉ ZAMĚŘENÍ
zaměření přeložky po dokončení výstavby</t>
  </si>
  <si>
    <t>OSTATNÍ POŽADAVKY - VYPRACOVÁNÍ DOKUMENTACE
zaevidování a výkresová dokumentace potrubí ponechaného v zemi</t>
  </si>
  <si>
    <t>OSTAT POŽADAVKY - DOKUMENTACE SKUTEČ PROVEDENÍ V DIGIT FORMĚ</t>
  </si>
  <si>
    <t>ODSTRANĚNÍ KŘOVIN S ODVOZEM
odstranění křovin v trase přeložky v pásu šíře 5 m, rozšíření u jam podvrtu na 10 m (resp. 8m), vč.odvozu, spálení na hromadách nebo štěpkování</t>
  </si>
  <si>
    <t>(10+13+4,3+13)*5+10*5+8*3=275,500 [A]</t>
  </si>
  <si>
    <t>KÁCENÍ STROMŮ D KMENE DO 0,5M S ODSTRANĚNÍM PAŘEZŮ S ODVOZEM
kácení stromů v trase přeložky s odstraněním pařezů, vč.odvozu, vč. spálení nebo štěpkování nebo uložení na skládku</t>
  </si>
  <si>
    <t>10=10,000 [A]</t>
  </si>
  <si>
    <t>SEJMUTÍ ORNICE NEBO LESNÍ PŮDY S ODVOZEM
v tl. 30 cm, v místě přeložky v pásu šíře 8 m, odvoz na mezideponii, vč.rozvozných vzdáleností</t>
  </si>
  <si>
    <t>(10+13+4,3+13)*8*0,3=96,720 [A]</t>
  </si>
  <si>
    <t>VYKOPÁVKY ZE ZEMNÍKŮ A SKLÁDEK TŘ. I S ODVOZEM
natěžení a dovoz  materiálů (výkopku) z mezideponie, včetně rozvozných vzdáleností, zásyp rýh a jam</t>
  </si>
  <si>
    <t>59,21+46=105,210 [A]</t>
  </si>
  <si>
    <t>VYKOPÁVKY ZE ZEMNÍKŮ A SKLÁDEK TŘ. I  S ODVOZEM
natěžení a dovoz  ornice z mezideponie, včetně rozvozných vzdáleností</t>
  </si>
  <si>
    <t>96,72=96,720 [A]</t>
  </si>
  <si>
    <t>HLOUBENÍ JAM ZAPAŽ I NEPAŽ TŘ. I S ODVOZEM
výkop pažené startovací a koncové jámy řízeného podvrtu, vč.odvozu na mezideponii</t>
  </si>
  <si>
    <t>4*3*2,7+2*2*3,4=46,000 [A]</t>
  </si>
  <si>
    <t>13273</t>
  </si>
  <si>
    <t>HLOUBENÍ RÝH ŠÍŘ DO 2M PAŽ I NEPAŽ TŘ. I S ODVOZEM
svahovaná či pažená rýha šíře ve dně 0,80 m,vč. odvozu na mezideponii, včetně rozvozných vzdáleností</t>
  </si>
  <si>
    <t>59,21=59,210 [B]</t>
  </si>
  <si>
    <t>HLOUBENÍ RÝH ŠÍŘ DO 2M PAŽ I NEPAŽ TŘ. I S ODVOZEM
svahovaná či pažená rýha šíře ve dně 0,80 m,vč. odvozu na deponii, včetně rozvozných vzdáleností</t>
  </si>
  <si>
    <t>16,25=16,250 [A]</t>
  </si>
  <si>
    <t>14173</t>
  </si>
  <si>
    <t>PROTLAČOVÁNÍ POTRUBÍ Z PLAST HMOT DN DO 200MM
řízený podvrt pro potrubí PE 100 RC SDR 17,6 d.160x9,1 mm (DN 150), svařované na tupo či pomocí elektrotvarovek</t>
  </si>
  <si>
    <t>30=30,000 [A]</t>
  </si>
  <si>
    <t>16211</t>
  </si>
  <si>
    <t>SVISLÉ PŘEMÍSTĚNÍ SUTI Z VÝRUBU NA DOPRAVNÍ VÝŠKU DO 50M
suť z řízeného podvrtu d.160</t>
  </si>
  <si>
    <t>0,6=0,600 [A]</t>
  </si>
  <si>
    <t>16220</t>
  </si>
  <si>
    <t>VODOROVNÉ PŘEMÍSTĚNÍ SUTI Z VÝRUBU NA POVRCHU
suť z řízeného podvrtu d.160</t>
  </si>
  <si>
    <t>ULOŽENÍ SYPANINY DO NÁSYPŮ A NA SKLÁDKY BEZ ZHUTNĚNÍ
uložení výkopku na mezideponii (59,21+46 m3), uložení přebytku výkopku na skládku (16,25 m3), uložení ornice na mezideponii (96,72 m3), uložení suti z řízeného podvrtu na skládku (0,60m3)</t>
  </si>
  <si>
    <t>59,21+46+16,25+96,72+0,6=218,780 [A]</t>
  </si>
  <si>
    <t>ZÁSYP JAM A RÝH ZEMINOU SE ZHUTNĚNÍM
zásyp rýh (59,21 m3) a jam  (46 m3) zeminou - výkopkem
Požadavky a výsledné parametry dle ČSN 736133. Kompletní provedení včetně výběru potřebných materiálů, včetně všech souvisejících prací ( úprava  ukládaného  materiálu  vlhčením,  tříděním,  promícháním  nebo  vysoušením,  příp. jiné úpravy za účelem zlepšení jeho  mech. vlastností).
Zhotovitel navrhne a ocení pro něj nejvhodnější technologii tak, aby byly splněny definované požadavky. Prokázání vhodnosti bude doloženo splněním definovaných požadovaných parametrů v souladu s TKP a ZTKP.
Veškeré práce a použitý materiál musí být odsouhlasem TDI.</t>
  </si>
  <si>
    <t>17581</t>
  </si>
  <si>
    <t>OBSYP POTRUBÍ A OBJEKTŮ Z NAKUPOVANÝCH MATERIÁLŮ
Obsyp potrubí štěrkopískem  -  zrno do 25 mm, 300 mm nad vrchol potrubí, Požadavky a výsledné parametry dle ČSN 736133, ČSN 721006 a ČSN 736244
Kompletní provedení včetně nákupu a dodávky potřebných materiálů, včetně všech souvisejících prací (např. natěžení, dopravy, uložení, hutnění atp.).
Zhotovitel navrhne a ocení pro něj nejvhodnější technologii tak, aby byly splněny definované požadavky. Prokázání vhodnosti bude doloženo splněním definovaných požadovaných parametrů v souladu s TKP a ZTKP.
Veškeré práce a použitý materiál musí být odsouhlasem TDI.</t>
  </si>
  <si>
    <t>(0,94+1,41)/2*0,39*29 =13,289 [A]</t>
  </si>
  <si>
    <t>(10+13+4,3+13)*8=322,400 [A]</t>
  </si>
  <si>
    <t>18230</t>
  </si>
  <si>
    <t>ROZPROSTŘENÍ ORNICE V ROVINĚ
v tl. 30 cm, v místě přeložky</t>
  </si>
  <si>
    <t>(10+13+4,3+13)*8*3=967,200 [A]</t>
  </si>
  <si>
    <t>0,003*322,4*3=2,902 [A]</t>
  </si>
  <si>
    <t>OŠETŘENÍ ORNICE NA SKLÁDCE</t>
  </si>
  <si>
    <t>212615</t>
  </si>
  <si>
    <t>TRATIVODY KOMPL Z TRUB Z PLAST HMOT DN DO 80MM, RÝHA TŘ I
pracovní drenáž plastová dn 63 , vč.štěrkového podsypu a obsypu, rozsah drenáží bude možno upřesnit dle skutečného výskytu podzemní vody po provedení výkopů), jedná se o provizorní trativod provedený z důvodu provádění plynovodu v otevřeném výkopu</t>
  </si>
  <si>
    <t>29=29,000 [A]</t>
  </si>
  <si>
    <t>272314</t>
  </si>
  <si>
    <t>ZÁKLADY Z PROSTÉHO BETONU DO C25/30 (B30)
patky pro orientační sloupky - 3 ks, beton C 25/30XF1</t>
  </si>
  <si>
    <t>0,14*3=0,420 [A]</t>
  </si>
  <si>
    <t>PODKLADNÍ A VÝPLŇOVÉ VRSTVY Z KAMENIVA TĚŽENÉHO
pískové lože pod potrubím, tl. 110 mm, vč.dodávky písku - zrna do 4 mm</t>
  </si>
  <si>
    <t>(0,8+0,94)/2*0,11*(59-30)=2,775 [A]</t>
  </si>
  <si>
    <t>45169</t>
  </si>
  <si>
    <t>PODKL A VÝPLŇ VRSTVY ZE STABILIZOVANÉHO POPÍLKU
vyplnění stávajícího rušeného plastového plynovodního potrubí dn 90 v úsecích před a za mostem v délce 9,5 m cementopopílkovou suspenzí</t>
  </si>
  <si>
    <t>3,14*0,09*0,09/4*9,5=0,060 [A]</t>
  </si>
  <si>
    <t>87326</t>
  </si>
  <si>
    <t>POTRUBÍ Z TRUB PLASTOVÝCH TLAKOVÝCH SVAŘOVANÝCH DN DO 80MM
PE 100 RC  SDR 17,6 d.90x5,2 mm (DN 80), svařované na tupo či pomocí elektrotvarovek,vč.tvarovek, potrubí ve výkopu 29 m, v ochr.trubce 30 m</t>
  </si>
  <si>
    <t>29+30=59,000 [A]</t>
  </si>
  <si>
    <t>87826</t>
  </si>
  <si>
    <t>NASUNUTÍ PLAST TRUB DN DO 80MM DO CHRÁNIČKY
nasunutí trub PE d. 90  do plastové ochranné trubky d. 160, vč.uzavírací pryž.manžety 160/90 EPDM (2ks), vč.kluzných objímek typ B pro d. 90  výška palce 19 mm, po 1,5 m</t>
  </si>
  <si>
    <t>899305</t>
  </si>
  <si>
    <t>DOPLŇKY NA POTRUBÍ - ORIENTAČ SLOUPKY
orientační sloupek - ocel.trubka 78/3 dl.3,5 m žárově zinkovaná, vč.uzavření vrchu trubky, vč.žlutočerného nátěru</t>
  </si>
  <si>
    <t>3=3,000 [A]</t>
  </si>
  <si>
    <t>899308</t>
  </si>
  <si>
    <t>DOPLŇKY NA POTRUBÍ - SIGNALIZAČ VODIČ
Vytyčovací vodič CY min.2,5 mm2 - délka potrubí +5%</t>
  </si>
  <si>
    <t>59*1,05=61,950 [A]</t>
  </si>
  <si>
    <t>899309</t>
  </si>
  <si>
    <t>DOPLŇKY NA POTRUBÍ - VÝSTRAŽNÁ FÓLIE
výstražná perforovaná fólie žluté barvy šíře 0,33 m</t>
  </si>
  <si>
    <t>59-30=29,000 [A]</t>
  </si>
  <si>
    <t>89941</t>
  </si>
  <si>
    <t>VÝŘEZ, VÝSEK, ÚTES NA POTRUBÍ DN DO 80MM
vyřez na stávajícím potrubí PE  d. 90  2 x v místě napojení přeložky,  4 x uzavření potrubí ponechaného v zemi a vyplněného popílkobetonem</t>
  </si>
  <si>
    <t>2+4=6,000 [A]</t>
  </si>
  <si>
    <t>899611</t>
  </si>
  <si>
    <t>TLAKOVÉ ZKOUŠKY POTRUBÍ DN DO 80MM
tlaková zkouška potrubí z PE d. 90, vč.zajištění konců potrubí</t>
  </si>
  <si>
    <t>59=59,000 [A]</t>
  </si>
  <si>
    <t>96718</t>
  </si>
  <si>
    <t>VYBOURÁNÍ ČÁSTÍ KONSTRUKCÍ KOVOVÝCH S ODVOZEM
vybourání a demontáž ocelových konzol a třmenů pod stáv.plynovodem na mostě, vč.odvozu a uložení na skládku nebo odevzdání správci</t>
  </si>
  <si>
    <t>(8,39+3)*8/1000=0,091 [A]</t>
  </si>
  <si>
    <t>96932</t>
  </si>
  <si>
    <t>VYBOURÁNÍ POTRUBÍ DN DO 100MM PLYNOVÝCH
vybourání stáv. plynovodního potrubí  PE dn 90 na mostě  a předání GasNet, s.r.o., jako provozovateli distribuční soustavy (PDS) a technické infrastruktury, zastoupený GridServices, s.r.o. nebo odvoz a uložení na skládku</t>
  </si>
  <si>
    <t>61-9,5=51,500 [A]</t>
  </si>
  <si>
    <t>96942</t>
  </si>
  <si>
    <t>PROPLACH PLYN POTRUBÍ DN DO 100MM VZDUCHEM NEBO INERT PLYNEM
proplach odpojeného plyn.potrubí PE dn 90</t>
  </si>
  <si>
    <t>61=61,000 [A]</t>
  </si>
  <si>
    <t>SO 901</t>
  </si>
  <si>
    <t>Dopravně inženýrská opatření</t>
  </si>
  <si>
    <t>9113C2</t>
  </si>
  <si>
    <t>SVODIDLO OCEL SILNIČ JEDNOSTR, ÚROVEŇ ZADRŽ H2 - MONTÁŽ S PŘESUNEM (BEZ DODÁVKY)
opatření na I/3 - stávající ocel. svodidlo</t>
  </si>
  <si>
    <t>celkem 2x montáž:  8.0*2=16,000 [A]</t>
  </si>
  <si>
    <t>9113C3</t>
  </si>
  <si>
    <t>SVODIDLO OCEL SILNIČ JEDNOSTR, ÚROVEŇ ZADRŽ H2 - DEMONTÁŽ S PŘESUNEM
opatření na I/3 - stávající ocel. svodidlo</t>
  </si>
  <si>
    <t>celkem 2x demontáž:  8.0*2=16,000 [A]</t>
  </si>
  <si>
    <t>911DC2</t>
  </si>
  <si>
    <t>SVODIDLO BETON, ÚROVEŇ ZADRŽ H2 VÝŠ 1,0M - MONTÁŽ S PŘESUNEM (BEZ DODÁVKY)
provizorní na I/3</t>
  </si>
  <si>
    <t>32.0=32,000 [A]</t>
  </si>
  <si>
    <t>911DC3</t>
  </si>
  <si>
    <t>SVODIDLO BETON, ÚROVEŇ ZADRŽ H2 VÝŠ 1,0M - DEMONTÁŽ S PŘESUNEM
provizorní na I/3</t>
  </si>
  <si>
    <t>dle pol. 911DC2:  32.0=32,000 [A]</t>
  </si>
  <si>
    <t>911DC5</t>
  </si>
  <si>
    <t>SVODIDLO BETON, ÚROVEŇ ZADRŽ H2 VÝŠ 1,0M - SAMOSTATNÝ PŘESUN
opatření na I/3</t>
  </si>
  <si>
    <t>stávající beton. svodidlo - 2x přesun:  20.0*2=40,000 [A]
provizorní beton. svodidlo (dle pol. 911DC2) - 4x přesun:  32.0*4=128,000 [B]
Celkem: A+B=168,000 [C]</t>
  </si>
  <si>
    <t>911DC9</t>
  </si>
  <si>
    <t>SVODIDLO BETON, ÚROVEŇ ZADRŽ H2 VÝŠ 1,0M - NÁJEM
provizorní na I/3
předpoklad 200 dní</t>
  </si>
  <si>
    <t xml:space="preserve">MDEN      </t>
  </si>
  <si>
    <t>dle pol. 911DC2:  32.0*200=6 400,000 [A]</t>
  </si>
  <si>
    <t>91400</t>
  </si>
  <si>
    <t>DOČASNÉ ZAKRYTÍ NEBO OTOČENÍ STÁVAJÍCÍCH DOPRAVNÍCH ZNAČEK
zrušení platnosti stáv. značek škrtnutím oranžovočerným pruhem š. min. 50mm</t>
  </si>
  <si>
    <t>914112</t>
  </si>
  <si>
    <t>DOPRAVNÍ ZNAČKY ZÁKLAD VELIKOSTI OCEL NEREFLEXNÍ - MONTÁŽ S PŘEMÍST</t>
  </si>
  <si>
    <t xml:space="preserve">objízdná trasa:
2 B1 +1 C2d +1 C2e +1 C2f +6 IS11a +9 IS11b +11 IS11c =31,000 [A]
opatření na I/3:
(1 A15 +2 B20a +1 B21a +1 B26 +1 E3a)*2 =12,000 [B]
Celkem: A+B=43,000 [C] </t>
  </si>
  <si>
    <t>914113</t>
  </si>
  <si>
    <t>DOPRAVNÍ ZNAČKY ZÁKLADNÍ VELIKOSTI OCELOVÉ NEREFLEXNÍ - DEMONTÁŽ</t>
  </si>
  <si>
    <t>dle pol. 914112:  43=43,000 [A]</t>
  </si>
  <si>
    <t>914119</t>
  </si>
  <si>
    <t>DOPRAV ZNAČKY ZÁKLAD VEL OCEL NEREFLEXNÍ - NÁJEMNÉ
předpoklad 200 dní</t>
  </si>
  <si>
    <t xml:space="preserve">KSDEN     </t>
  </si>
  <si>
    <t>dle pol. 914112: 
43*200=8 600,000 [A]</t>
  </si>
  <si>
    <t>914412</t>
  </si>
  <si>
    <t>DOPRAVNÍ ZNAČKY 100X150CM OCELOVÉ - MONTÁŽ S PŘEMÍSTĚNÍM
s retroflexním žlutozeleným fluorescenčním podkladem</t>
  </si>
  <si>
    <t>opatření na I/3:  2=2,000 [A]</t>
  </si>
  <si>
    <t>914413</t>
  </si>
  <si>
    <t>DOPRAVNÍ ZNAČKY 100X150CM OCELOVÉ - DEMONTÁŽ
s retroflexním žlutozeleným fluorescenčním podkladem</t>
  </si>
  <si>
    <t>dle pol. 914412-01:  2=2,000 [A]</t>
  </si>
  <si>
    <t>9144191</t>
  </si>
  <si>
    <t>DOPRAV ZNAČKY 100X150CM OCEL - NÁJEMNÉ
s retroflexním žlutozeleným fluorescenčním podkladem
předpoklad 200 dní</t>
  </si>
  <si>
    <t>dle pol. 914412-01:  2*200=400,000 [A]</t>
  </si>
  <si>
    <t>915321</t>
  </si>
  <si>
    <t>VODOR DOPRAV ZNAČ Z FÓLIE DOČAS ODSTRANITEL - DOD A POKLÁDKA</t>
  </si>
  <si>
    <t>V1a:  4*105.0*0.125=52,500 [A]</t>
  </si>
  <si>
    <t>915322</t>
  </si>
  <si>
    <t>VODOR DOPRAV ZNAČ Z FÓLIE DOČAS ODSTRANITEL - ODSTRANĚNÍ</t>
  </si>
  <si>
    <t>dle pol. 915321:  52.5=52,500 [A]</t>
  </si>
  <si>
    <t>916112</t>
  </si>
  <si>
    <t>DOPRAV SVĚTLO VÝSTRAŽ SAMOSTATNÉ - MONTÁŽ S PŘESUNEM</t>
  </si>
  <si>
    <t>1x osazení + 3x přesun během výstavby:  4*4=16,000 [A]</t>
  </si>
  <si>
    <t>916113</t>
  </si>
  <si>
    <t>DOPRAV SVĚTLO VÝSTRAŽ SAMOSTATNÉ - DEMONTÁŽ</t>
  </si>
  <si>
    <t>dle pol. 916112:  16=16,000 [A]</t>
  </si>
  <si>
    <t>916119</t>
  </si>
  <si>
    <t xml:space="preserve">DOPRAV SVĚTLO VÝSTRAŽ SAMOSTATNÉ - NÁJEMNÉ
předpoklad 200 dní
</t>
  </si>
  <si>
    <t>4*200=800,000 [A]</t>
  </si>
  <si>
    <t>916312</t>
  </si>
  <si>
    <t>DOPRAVNÍ ZÁBRANY Z2 S FÓLIÍ TŘ 1 - MONTÁŽ S PŘESUNEM</t>
  </si>
  <si>
    <t>916313</t>
  </si>
  <si>
    <t>DOPRAVNÍ ZÁBRANY Z2 S FÓLIÍ TŘ 1 - DEMONTÁŽ</t>
  </si>
  <si>
    <t>dle pol. 916312:  2=2,000 [A]</t>
  </si>
  <si>
    <t>916319</t>
  </si>
  <si>
    <t>DOPRAVNÍ ZÁBRANY Z2 - NÁJEMNÉ
předpoklad 200 dní</t>
  </si>
  <si>
    <t>dle pol, 916312:  2*200=400,000 [A]</t>
  </si>
  <si>
    <t>916332</t>
  </si>
  <si>
    <t>SMĚROVACÍ DESKY Z4 JEDNOSTR S FÓLIÍ TŘ 1 - MONTÁŽ S PŘESUNEM</t>
  </si>
  <si>
    <t>směrovací deska Z4a - opatření na I/3 - 1x osazení + 3x přesun během výstavby:  8*4=32,000 [A]</t>
  </si>
  <si>
    <t>916333</t>
  </si>
  <si>
    <t>SMĚROVACÍ DESKY Z4 JEDNOSTR S FÓLIÍ TŘ 1 - DEMONTÁŽ</t>
  </si>
  <si>
    <t>dle pol. 916332:  32=32,000 [A]</t>
  </si>
  <si>
    <t>916339</t>
  </si>
  <si>
    <t>SMĚROVACÍ DESKY Z4 - NÁJEMNÉ
předpoklad 200 dní</t>
  </si>
  <si>
    <t>dle pol. 916332:  8*200=1 600,000 [A]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</si>
</sst>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B19" sqref="B19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  <v>0</v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6" t="s">
        <v>21</v>
      </c>
      <c r="B11" s="6" t="s">
        <v>22</v>
      </c>
      <c r="C11" s="10">
        <f>'SO 201'!H274</f>
        <v>0</v>
      </c>
      <c r="D11" s="10">
        <f>'SO 201'!P274</f>
        <v>0</v>
      </c>
      <c r="E11" s="10">
        <f>C11+D11</f>
        <v>0</v>
      </c>
    </row>
    <row r="12" spans="1:5" ht="12.75" customHeight="1">
      <c r="A12" s="6" t="s">
        <v>405</v>
      </c>
      <c r="B12" s="6" t="s">
        <v>406</v>
      </c>
      <c r="C12" s="10">
        <f>'SO 401'!H15</f>
        <v>0</v>
      </c>
      <c r="D12" s="10">
        <f>'SO 401'!P15</f>
        <v>0</v>
      </c>
      <c r="E12" s="10">
        <f>C12+D12</f>
        <v>0</v>
      </c>
    </row>
    <row r="13" spans="1:5" ht="12.75" customHeight="1">
      <c r="A13" s="6" t="s">
        <v>409</v>
      </c>
      <c r="B13" s="6" t="s">
        <v>410</v>
      </c>
      <c r="C13" s="10">
        <f>'SO 402'!H15</f>
        <v>0</v>
      </c>
      <c r="D13" s="10">
        <f>'SO 402'!P15</f>
        <v>0</v>
      </c>
      <c r="E13" s="10">
        <f>C13+D13</f>
        <v>0</v>
      </c>
    </row>
    <row r="14" spans="1:5" ht="12.75" customHeight="1">
      <c r="A14" s="6" t="s">
        <v>412</v>
      </c>
      <c r="B14" s="6" t="s">
        <v>413</v>
      </c>
      <c r="C14" s="10">
        <f>'SO 501'!H115</f>
        <v>0</v>
      </c>
      <c r="D14" s="10">
        <f>'SO 501'!P115</f>
        <v>0</v>
      </c>
      <c r="E14" s="10">
        <f>C14+D14</f>
        <v>0</v>
      </c>
    </row>
    <row r="15" spans="1:5" ht="12.75" customHeight="1">
      <c r="A15" s="6" t="s">
        <v>507</v>
      </c>
      <c r="B15" s="6" t="s">
        <v>508</v>
      </c>
      <c r="C15" s="10">
        <f>'SO 901'!H62</f>
        <v>0</v>
      </c>
      <c r="D15" s="10">
        <f>'SO 901'!P62</f>
        <v>0</v>
      </c>
      <c r="E15" s="10">
        <f>C15+D15</f>
        <v>0</v>
      </c>
    </row>
  </sheetData>
  <sheetProtection formatColumns="0"/>
  <hyperlinks>
    <hyperlink ref="A11" location="#'SO 201'!A1" tooltip="Odkaz na stranku objektu [SO 201]" display="SO 201"/>
    <hyperlink ref="A12" location="#'SO 401'!A1" tooltip="Odkaz na stranku objektu [SO 401]" display="SO 401"/>
    <hyperlink ref="A13" location="#'SO 402'!A1" tooltip="Odkaz na stranku objektu [SO 402]" display="SO 402"/>
    <hyperlink ref="A14" location="#'SO 501'!A1" tooltip="Odkaz na stranku objektu [SO 501]" display="SO 501"/>
    <hyperlink ref="A15" location="#'SO 901'!A1" tooltip="Odkaz na stranku objektu [SO 901]" display="SO 901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4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19</v>
      </c>
      <c r="D12" s="6" t="s">
        <v>44</v>
      </c>
      <c r="E12" s="6" t="s">
        <v>45</v>
      </c>
      <c r="F12" s="8">
        <v>99.754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46</v>
      </c>
    </row>
    <row r="14" spans="1:16" ht="25.5">
      <c r="A14" s="6">
        <v>2</v>
      </c>
      <c r="B14" s="6" t="s">
        <v>47</v>
      </c>
      <c r="C14" s="6" t="s">
        <v>19</v>
      </c>
      <c r="D14" s="6" t="s">
        <v>48</v>
      </c>
      <c r="E14" s="6" t="s">
        <v>49</v>
      </c>
      <c r="F14" s="8">
        <v>640.848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89.25">
      <c r="D15" s="12" t="s">
        <v>50</v>
      </c>
    </row>
    <row r="16" spans="1:16" ht="25.5">
      <c r="A16" s="6">
        <v>3</v>
      </c>
      <c r="B16" s="6" t="s">
        <v>51</v>
      </c>
      <c r="C16" s="6" t="s">
        <v>19</v>
      </c>
      <c r="D16" s="6" t="s">
        <v>52</v>
      </c>
      <c r="E16" s="6" t="s">
        <v>49</v>
      </c>
      <c r="F16" s="8">
        <v>5.289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53</v>
      </c>
    </row>
    <row r="18" spans="1:16" ht="12.75">
      <c r="A18" s="6">
        <v>4</v>
      </c>
      <c r="B18" s="6" t="s">
        <v>54</v>
      </c>
      <c r="C18" s="6" t="s">
        <v>19</v>
      </c>
      <c r="D18" s="6" t="s">
        <v>55</v>
      </c>
      <c r="E18" s="6" t="s">
        <v>56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spans="1:16" ht="12.75">
      <c r="A19" s="6">
        <v>5</v>
      </c>
      <c r="B19" s="6" t="s">
        <v>57</v>
      </c>
      <c r="C19" s="6" t="s">
        <v>19</v>
      </c>
      <c r="D19" s="6" t="s">
        <v>58</v>
      </c>
      <c r="E19" s="6" t="s">
        <v>56</v>
      </c>
      <c r="F19" s="8">
        <v>1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spans="1:16" ht="25.5">
      <c r="A20" s="6">
        <v>6</v>
      </c>
      <c r="B20" s="6" t="s">
        <v>59</v>
      </c>
      <c r="C20" s="6" t="s">
        <v>60</v>
      </c>
      <c r="D20" s="6" t="s">
        <v>61</v>
      </c>
      <c r="E20" s="6" t="s">
        <v>56</v>
      </c>
      <c r="F20" s="8">
        <v>1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spans="1:16" ht="25.5">
      <c r="A21" s="6">
        <v>7</v>
      </c>
      <c r="B21" s="6" t="s">
        <v>62</v>
      </c>
      <c r="C21" s="6" t="s">
        <v>19</v>
      </c>
      <c r="D21" s="6" t="s">
        <v>63</v>
      </c>
      <c r="E21" s="6" t="s">
        <v>56</v>
      </c>
      <c r="F21" s="8">
        <v>1</v>
      </c>
      <c r="G21" s="11"/>
      <c r="H21" s="10">
        <f>ROUND((G21*F21),2)</f>
        <v>0</v>
      </c>
      <c r="O21">
        <f>rekapitulace!H8</f>
        <v>21</v>
      </c>
      <c r="P21">
        <f>O21/100*H21</f>
        <v>0</v>
      </c>
    </row>
    <row r="22" spans="1:16" ht="25.5">
      <c r="A22" s="6">
        <v>8</v>
      </c>
      <c r="B22" s="6" t="s">
        <v>64</v>
      </c>
      <c r="C22" s="6" t="s">
        <v>19</v>
      </c>
      <c r="D22" s="6" t="s">
        <v>65</v>
      </c>
      <c r="E22" s="6" t="s">
        <v>56</v>
      </c>
      <c r="F22" s="8">
        <v>1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66</v>
      </c>
    </row>
    <row r="24" spans="1:16" ht="25.5">
      <c r="A24" s="6">
        <v>9</v>
      </c>
      <c r="B24" s="6" t="s">
        <v>67</v>
      </c>
      <c r="C24" s="6" t="s">
        <v>19</v>
      </c>
      <c r="D24" s="6" t="s">
        <v>68</v>
      </c>
      <c r="E24" s="6" t="s">
        <v>56</v>
      </c>
      <c r="F24" s="8">
        <v>1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spans="1:16" ht="25.5">
      <c r="A25" s="6">
        <v>10</v>
      </c>
      <c r="B25" s="6" t="s">
        <v>69</v>
      </c>
      <c r="C25" s="6" t="s">
        <v>19</v>
      </c>
      <c r="D25" s="6" t="s">
        <v>70</v>
      </c>
      <c r="E25" s="6" t="s">
        <v>71</v>
      </c>
      <c r="F25" s="8">
        <v>2</v>
      </c>
      <c r="G25" s="11"/>
      <c r="H25" s="10">
        <f>ROUND((G25*F25),2)</f>
        <v>0</v>
      </c>
      <c r="O25">
        <f>rekapitulace!H8</f>
        <v>21</v>
      </c>
      <c r="P25">
        <f>O25/100*H25</f>
        <v>0</v>
      </c>
    </row>
    <row r="26" spans="1:16" ht="38.25">
      <c r="A26" s="6">
        <v>11</v>
      </c>
      <c r="B26" s="6" t="s">
        <v>72</v>
      </c>
      <c r="C26" s="6" t="s">
        <v>19</v>
      </c>
      <c r="D26" s="6" t="s">
        <v>73</v>
      </c>
      <c r="E26" s="6" t="s">
        <v>71</v>
      </c>
      <c r="F26" s="8">
        <v>18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12.75">
      <c r="D27" s="12" t="s">
        <v>74</v>
      </c>
    </row>
    <row r="28" spans="1:16" ht="25.5">
      <c r="A28" s="6">
        <v>12</v>
      </c>
      <c r="B28" s="6" t="s">
        <v>75</v>
      </c>
      <c r="C28" s="6" t="s">
        <v>19</v>
      </c>
      <c r="D28" s="6" t="s">
        <v>76</v>
      </c>
      <c r="E28" s="6" t="s">
        <v>56</v>
      </c>
      <c r="F28" s="8">
        <v>1</v>
      </c>
      <c r="G28" s="11"/>
      <c r="H28" s="10">
        <f aca="true" t="shared" si="0" ref="H28:H34">ROUND((G28*F28),2)</f>
        <v>0</v>
      </c>
      <c r="O28">
        <f>rekapitulace!H6</f>
        <v>0</v>
      </c>
      <c r="P28">
        <f aca="true" t="shared" si="1" ref="P28:P34">O28/100*H28</f>
        <v>0</v>
      </c>
    </row>
    <row r="29" spans="1:16" ht="38.25">
      <c r="A29" s="6">
        <v>13</v>
      </c>
      <c r="B29" s="6" t="s">
        <v>77</v>
      </c>
      <c r="C29" s="6" t="s">
        <v>19</v>
      </c>
      <c r="D29" s="6" t="s">
        <v>78</v>
      </c>
      <c r="E29" s="6" t="s">
        <v>71</v>
      </c>
      <c r="F29" s="8">
        <v>1</v>
      </c>
      <c r="G29" s="11"/>
      <c r="H29" s="10">
        <f t="shared" si="0"/>
        <v>0</v>
      </c>
      <c r="O29">
        <f>rekapitulace!H8</f>
        <v>21</v>
      </c>
      <c r="P29">
        <f t="shared" si="1"/>
        <v>0</v>
      </c>
    </row>
    <row r="30" spans="1:16" ht="12.75">
      <c r="A30" s="6">
        <v>14</v>
      </c>
      <c r="B30" s="6" t="s">
        <v>79</v>
      </c>
      <c r="C30" s="6" t="s">
        <v>19</v>
      </c>
      <c r="D30" s="6" t="s">
        <v>80</v>
      </c>
      <c r="E30" s="6" t="s">
        <v>56</v>
      </c>
      <c r="F30" s="8">
        <v>1</v>
      </c>
      <c r="G30" s="11"/>
      <c r="H30" s="10">
        <f t="shared" si="0"/>
        <v>0</v>
      </c>
      <c r="O30">
        <f>rekapitulace!H8</f>
        <v>21</v>
      </c>
      <c r="P30">
        <f t="shared" si="1"/>
        <v>0</v>
      </c>
    </row>
    <row r="31" spans="1:16" ht="25.5">
      <c r="A31" s="6">
        <v>15</v>
      </c>
      <c r="B31" s="6" t="s">
        <v>81</v>
      </c>
      <c r="C31" s="6" t="s">
        <v>19</v>
      </c>
      <c r="D31" s="6" t="s">
        <v>82</v>
      </c>
      <c r="E31" s="6" t="s">
        <v>56</v>
      </c>
      <c r="F31" s="8">
        <v>1</v>
      </c>
      <c r="G31" s="11"/>
      <c r="H31" s="10">
        <f t="shared" si="0"/>
        <v>0</v>
      </c>
      <c r="O31">
        <f>rekapitulace!H8</f>
        <v>21</v>
      </c>
      <c r="P31">
        <f t="shared" si="1"/>
        <v>0</v>
      </c>
    </row>
    <row r="32" spans="1:16" ht="12.75">
      <c r="A32" s="6">
        <v>16</v>
      </c>
      <c r="B32" s="6" t="s">
        <v>83</v>
      </c>
      <c r="C32" s="6" t="s">
        <v>19</v>
      </c>
      <c r="D32" s="6" t="s">
        <v>84</v>
      </c>
      <c r="E32" s="6" t="s">
        <v>56</v>
      </c>
      <c r="F32" s="8">
        <v>1</v>
      </c>
      <c r="G32" s="11"/>
      <c r="H32" s="10">
        <f t="shared" si="0"/>
        <v>0</v>
      </c>
      <c r="O32">
        <f>rekapitulace!H8</f>
        <v>21</v>
      </c>
      <c r="P32">
        <f t="shared" si="1"/>
        <v>0</v>
      </c>
    </row>
    <row r="33" spans="1:16" ht="25.5">
      <c r="A33" s="6">
        <v>17</v>
      </c>
      <c r="B33" s="6" t="s">
        <v>85</v>
      </c>
      <c r="C33" s="6" t="s">
        <v>19</v>
      </c>
      <c r="D33" s="6" t="s">
        <v>86</v>
      </c>
      <c r="E33" s="6" t="s">
        <v>71</v>
      </c>
      <c r="F33" s="8">
        <v>1</v>
      </c>
      <c r="G33" s="11"/>
      <c r="H33" s="10">
        <f t="shared" si="0"/>
        <v>0</v>
      </c>
      <c r="O33">
        <f>rekapitulace!H8</f>
        <v>21</v>
      </c>
      <c r="P33">
        <f t="shared" si="1"/>
        <v>0</v>
      </c>
    </row>
    <row r="34" spans="1:16" ht="12.75">
      <c r="A34" s="6">
        <v>18</v>
      </c>
      <c r="B34" s="6" t="s">
        <v>87</v>
      </c>
      <c r="C34" s="6" t="s">
        <v>19</v>
      </c>
      <c r="D34" s="6" t="s">
        <v>88</v>
      </c>
      <c r="E34" s="6" t="s">
        <v>56</v>
      </c>
      <c r="F34" s="8">
        <v>1</v>
      </c>
      <c r="G34" s="11"/>
      <c r="H34" s="10">
        <f t="shared" si="0"/>
        <v>0</v>
      </c>
      <c r="O34">
        <f>rekapitulace!H8</f>
        <v>21</v>
      </c>
      <c r="P34">
        <f t="shared" si="1"/>
        <v>0</v>
      </c>
    </row>
    <row r="35" spans="1:16" ht="12.75" customHeight="1">
      <c r="A35" s="13"/>
      <c r="B35" s="13"/>
      <c r="C35" s="13" t="s">
        <v>42</v>
      </c>
      <c r="D35" s="13" t="s">
        <v>41</v>
      </c>
      <c r="E35" s="13"/>
      <c r="F35" s="13"/>
      <c r="G35" s="13"/>
      <c r="H35" s="13">
        <f>SUM(H12:H34)</f>
        <v>0</v>
      </c>
      <c r="P35">
        <f>ROUND(SUM(P12:P34),2)</f>
        <v>0</v>
      </c>
    </row>
    <row r="37" spans="1:8" ht="12.75" customHeight="1">
      <c r="A37" s="7"/>
      <c r="B37" s="7"/>
      <c r="C37" s="7" t="s">
        <v>24</v>
      </c>
      <c r="D37" s="7" t="s">
        <v>89</v>
      </c>
      <c r="E37" s="7"/>
      <c r="F37" s="9"/>
      <c r="G37" s="7"/>
      <c r="H37" s="9"/>
    </row>
    <row r="38" spans="1:16" ht="12.75">
      <c r="A38" s="6">
        <v>19</v>
      </c>
      <c r="B38" s="6" t="s">
        <v>90</v>
      </c>
      <c r="C38" s="6" t="s">
        <v>60</v>
      </c>
      <c r="D38" s="6" t="s">
        <v>91</v>
      </c>
      <c r="E38" s="6" t="s">
        <v>92</v>
      </c>
      <c r="F38" s="8">
        <v>250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93</v>
      </c>
    </row>
    <row r="40" spans="1:16" ht="12.75">
      <c r="A40" s="6">
        <v>20</v>
      </c>
      <c r="B40" s="6" t="s">
        <v>94</v>
      </c>
      <c r="C40" s="6" t="s">
        <v>60</v>
      </c>
      <c r="D40" s="6" t="s">
        <v>95</v>
      </c>
      <c r="E40" s="6" t="s">
        <v>71</v>
      </c>
      <c r="F40" s="8">
        <v>5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12.75">
      <c r="D41" s="12" t="s">
        <v>96</v>
      </c>
    </row>
    <row r="42" spans="1:16" ht="51">
      <c r="A42" s="6">
        <v>21</v>
      </c>
      <c r="B42" s="6" t="s">
        <v>97</v>
      </c>
      <c r="C42" s="6" t="s">
        <v>60</v>
      </c>
      <c r="D42" s="6" t="s">
        <v>98</v>
      </c>
      <c r="E42" s="6" t="s">
        <v>45</v>
      </c>
      <c r="F42" s="8">
        <v>5.029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99</v>
      </c>
    </row>
    <row r="44" spans="1:16" ht="25.5">
      <c r="A44" s="6">
        <v>22</v>
      </c>
      <c r="B44" s="6" t="s">
        <v>100</v>
      </c>
      <c r="C44" s="6" t="s">
        <v>60</v>
      </c>
      <c r="D44" s="6" t="s">
        <v>101</v>
      </c>
      <c r="E44" s="6" t="s">
        <v>45</v>
      </c>
      <c r="F44" s="8">
        <v>78.15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51">
      <c r="D45" s="12" t="s">
        <v>102</v>
      </c>
    </row>
    <row r="46" spans="1:16" ht="25.5">
      <c r="A46" s="6">
        <v>23</v>
      </c>
      <c r="B46" s="6" t="s">
        <v>103</v>
      </c>
      <c r="C46" s="6" t="s">
        <v>60</v>
      </c>
      <c r="D46" s="6" t="s">
        <v>104</v>
      </c>
      <c r="E46" s="6" t="s">
        <v>105</v>
      </c>
      <c r="F46" s="8">
        <v>105.881</v>
      </c>
      <c r="G46" s="11"/>
      <c r="H46" s="10">
        <f>ROUND((G46*F46),2)</f>
        <v>0</v>
      </c>
      <c r="O46">
        <f>rekapitulace!H8</f>
        <v>21</v>
      </c>
      <c r="P46">
        <f>O46/100*H46</f>
        <v>0</v>
      </c>
    </row>
    <row r="47" ht="12.75">
      <c r="D47" s="12" t="s">
        <v>106</v>
      </c>
    </row>
    <row r="48" spans="1:16" ht="38.25">
      <c r="A48" s="6">
        <v>24</v>
      </c>
      <c r="B48" s="6" t="s">
        <v>107</v>
      </c>
      <c r="C48" s="6" t="s">
        <v>60</v>
      </c>
      <c r="D48" s="6" t="s">
        <v>108</v>
      </c>
      <c r="E48" s="6" t="s">
        <v>45</v>
      </c>
      <c r="F48" s="8">
        <v>78.989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38.25">
      <c r="D49" s="12" t="s">
        <v>109</v>
      </c>
    </row>
    <row r="50" spans="1:16" ht="25.5">
      <c r="A50" s="6">
        <v>25</v>
      </c>
      <c r="B50" s="6" t="s">
        <v>110</v>
      </c>
      <c r="C50" s="6" t="s">
        <v>111</v>
      </c>
      <c r="D50" s="6" t="s">
        <v>112</v>
      </c>
      <c r="E50" s="6" t="s">
        <v>45</v>
      </c>
      <c r="F50" s="8">
        <v>21.471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51">
      <c r="D51" s="12" t="s">
        <v>113</v>
      </c>
    </row>
    <row r="52" spans="1:16" ht="25.5">
      <c r="A52" s="6">
        <v>26</v>
      </c>
      <c r="B52" s="6" t="s">
        <v>114</v>
      </c>
      <c r="C52" s="6" t="s">
        <v>60</v>
      </c>
      <c r="D52" s="6" t="s">
        <v>115</v>
      </c>
      <c r="E52" s="6" t="s">
        <v>45</v>
      </c>
      <c r="F52" s="8">
        <v>600.176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2.75">
      <c r="D53" s="12" t="s">
        <v>116</v>
      </c>
    </row>
    <row r="54" spans="1:16" ht="25.5">
      <c r="A54" s="6">
        <v>27</v>
      </c>
      <c r="B54" s="6" t="s">
        <v>114</v>
      </c>
      <c r="C54" s="6" t="s">
        <v>111</v>
      </c>
      <c r="D54" s="6" t="s">
        <v>117</v>
      </c>
      <c r="E54" s="6" t="s">
        <v>45</v>
      </c>
      <c r="F54" s="8">
        <v>21.471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12.75">
      <c r="D55" s="12" t="s">
        <v>118</v>
      </c>
    </row>
    <row r="56" spans="1:16" ht="25.5">
      <c r="A56" s="6">
        <v>28</v>
      </c>
      <c r="B56" s="6" t="s">
        <v>119</v>
      </c>
      <c r="C56" s="6" t="s">
        <v>60</v>
      </c>
      <c r="D56" s="6" t="s">
        <v>120</v>
      </c>
      <c r="E56" s="6" t="s">
        <v>45</v>
      </c>
      <c r="F56" s="8">
        <v>99.754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76.5">
      <c r="D57" s="12" t="s">
        <v>121</v>
      </c>
    </row>
    <row r="58" spans="1:16" ht="25.5">
      <c r="A58" s="6">
        <v>29</v>
      </c>
      <c r="B58" s="6" t="s">
        <v>119</v>
      </c>
      <c r="C58" s="6" t="s">
        <v>111</v>
      </c>
      <c r="D58" s="6" t="s">
        <v>122</v>
      </c>
      <c r="E58" s="6" t="s">
        <v>45</v>
      </c>
      <c r="F58" s="8">
        <v>600.176</v>
      </c>
      <c r="G58" s="11"/>
      <c r="H58" s="10">
        <f>ROUND((G58*F58),2)</f>
        <v>0</v>
      </c>
      <c r="O58">
        <f>rekapitulace!H8</f>
        <v>21</v>
      </c>
      <c r="P58">
        <f>O58/100*H58</f>
        <v>0</v>
      </c>
    </row>
    <row r="59" ht="63.75">
      <c r="D59" s="12" t="s">
        <v>123</v>
      </c>
    </row>
    <row r="60" spans="1:16" ht="12.75">
      <c r="A60" s="6">
        <v>30</v>
      </c>
      <c r="B60" s="6" t="s">
        <v>124</v>
      </c>
      <c r="C60" s="6" t="s">
        <v>19</v>
      </c>
      <c r="D60" s="6" t="s">
        <v>125</v>
      </c>
      <c r="E60" s="6" t="s">
        <v>45</v>
      </c>
      <c r="F60" s="8">
        <v>721.401</v>
      </c>
      <c r="G60" s="11"/>
      <c r="H60" s="10">
        <f>ROUND((G60*F60),2)</f>
        <v>0</v>
      </c>
      <c r="O60">
        <f>rekapitulace!H8</f>
        <v>21</v>
      </c>
      <c r="P60">
        <f>O60/100*H60</f>
        <v>0</v>
      </c>
    </row>
    <row r="61" ht="12.75">
      <c r="D61" s="12" t="s">
        <v>126</v>
      </c>
    </row>
    <row r="62" spans="1:16" ht="25.5">
      <c r="A62" s="6">
        <v>31</v>
      </c>
      <c r="B62" s="6" t="s">
        <v>127</v>
      </c>
      <c r="C62" s="6" t="s">
        <v>19</v>
      </c>
      <c r="D62" s="6" t="s">
        <v>128</v>
      </c>
      <c r="E62" s="6" t="s">
        <v>45</v>
      </c>
      <c r="F62" s="8">
        <v>600.176</v>
      </c>
      <c r="G62" s="11"/>
      <c r="H62" s="10">
        <f>ROUND((G62*F62),2)</f>
        <v>0</v>
      </c>
      <c r="O62">
        <f>rekapitulace!H8</f>
        <v>21</v>
      </c>
      <c r="P62">
        <f>O62/100*H62</f>
        <v>0</v>
      </c>
    </row>
    <row r="63" ht="25.5">
      <c r="D63" s="12" t="s">
        <v>129</v>
      </c>
    </row>
    <row r="64" spans="1:16" ht="25.5">
      <c r="A64" s="6">
        <v>32</v>
      </c>
      <c r="B64" s="6" t="s">
        <v>130</v>
      </c>
      <c r="C64" s="6" t="s">
        <v>19</v>
      </c>
      <c r="D64" s="6" t="s">
        <v>131</v>
      </c>
      <c r="E64" s="6" t="s">
        <v>92</v>
      </c>
      <c r="F64" s="8">
        <v>409.304</v>
      </c>
      <c r="G64" s="11"/>
      <c r="H64" s="10">
        <f>ROUND((G64*F64),2)</f>
        <v>0</v>
      </c>
      <c r="O64">
        <f>rekapitulace!H8</f>
        <v>21</v>
      </c>
      <c r="P64">
        <f>O64/100*H64</f>
        <v>0</v>
      </c>
    </row>
    <row r="65" ht="51">
      <c r="D65" s="12" t="s">
        <v>132</v>
      </c>
    </row>
    <row r="66" spans="1:16" ht="25.5">
      <c r="A66" s="6">
        <v>34</v>
      </c>
      <c r="B66" s="6" t="s">
        <v>133</v>
      </c>
      <c r="C66" s="6" t="s">
        <v>60</v>
      </c>
      <c r="D66" s="6" t="s">
        <v>134</v>
      </c>
      <c r="E66" s="6" t="s">
        <v>45</v>
      </c>
      <c r="F66" s="8">
        <v>39.925</v>
      </c>
      <c r="G66" s="11"/>
      <c r="H66" s="10">
        <f>ROUND((G66*F66),2)</f>
        <v>0</v>
      </c>
      <c r="O66">
        <f>rekapitulace!H8</f>
        <v>21</v>
      </c>
      <c r="P66">
        <f>O66/100*H66</f>
        <v>0</v>
      </c>
    </row>
    <row r="67" ht="76.5">
      <c r="D67" s="12" t="s">
        <v>135</v>
      </c>
    </row>
    <row r="68" spans="1:16" ht="25.5">
      <c r="A68" s="6">
        <v>33</v>
      </c>
      <c r="B68" s="6" t="s">
        <v>133</v>
      </c>
      <c r="C68" s="6" t="s">
        <v>19</v>
      </c>
      <c r="D68" s="6" t="s">
        <v>136</v>
      </c>
      <c r="E68" s="6" t="s">
        <v>45</v>
      </c>
      <c r="F68" s="8">
        <v>21.471</v>
      </c>
      <c r="G68" s="11"/>
      <c r="H68" s="10">
        <f>ROUND((G68*F68),2)</f>
        <v>0</v>
      </c>
      <c r="O68">
        <f>rekapitulace!H8</f>
        <v>21</v>
      </c>
      <c r="P68">
        <f>O68/100*H68</f>
        <v>0</v>
      </c>
    </row>
    <row r="69" ht="12.75">
      <c r="D69" s="12" t="s">
        <v>137</v>
      </c>
    </row>
    <row r="70" spans="1:16" ht="25.5">
      <c r="A70" s="6">
        <v>35</v>
      </c>
      <c r="B70" s="6" t="s">
        <v>138</v>
      </c>
      <c r="C70" s="6" t="s">
        <v>19</v>
      </c>
      <c r="D70" s="6" t="s">
        <v>139</v>
      </c>
      <c r="E70" s="6" t="s">
        <v>92</v>
      </c>
      <c r="F70" s="8">
        <v>409.304</v>
      </c>
      <c r="G70" s="11"/>
      <c r="H70" s="10">
        <f>ROUND((G70*F70),2)</f>
        <v>0</v>
      </c>
      <c r="O70">
        <f>rekapitulace!H8</f>
        <v>21</v>
      </c>
      <c r="P70">
        <f>O70/100*H70</f>
        <v>0</v>
      </c>
    </row>
    <row r="71" ht="12.75">
      <c r="D71" s="12" t="s">
        <v>140</v>
      </c>
    </row>
    <row r="72" spans="1:16" ht="38.25">
      <c r="A72" s="6">
        <v>36</v>
      </c>
      <c r="B72" s="6" t="s">
        <v>141</v>
      </c>
      <c r="C72" s="6" t="s">
        <v>19</v>
      </c>
      <c r="D72" s="6" t="s">
        <v>142</v>
      </c>
      <c r="E72" s="6" t="s">
        <v>92</v>
      </c>
      <c r="F72" s="8">
        <v>1227.912</v>
      </c>
      <c r="G72" s="11"/>
      <c r="H72" s="10">
        <f>ROUND((G72*F72),2)</f>
        <v>0</v>
      </c>
      <c r="O72">
        <f>rekapitulace!H8</f>
        <v>21</v>
      </c>
      <c r="P72">
        <f>O72/100*H72</f>
        <v>0</v>
      </c>
    </row>
    <row r="73" ht="12.75">
      <c r="D73" s="12" t="s">
        <v>143</v>
      </c>
    </row>
    <row r="74" spans="1:16" ht="25.5">
      <c r="A74" s="6">
        <v>37</v>
      </c>
      <c r="B74" s="6" t="s">
        <v>144</v>
      </c>
      <c r="C74" s="6" t="s">
        <v>19</v>
      </c>
      <c r="D74" s="6" t="s">
        <v>145</v>
      </c>
      <c r="E74" s="6" t="s">
        <v>92</v>
      </c>
      <c r="F74" s="8">
        <v>409.304</v>
      </c>
      <c r="G74" s="11"/>
      <c r="H74" s="10">
        <f>ROUND((G74*F74),2)</f>
        <v>0</v>
      </c>
      <c r="O74">
        <f>rekapitulace!H8</f>
        <v>21</v>
      </c>
      <c r="P74">
        <f>O74/100*H74</f>
        <v>0</v>
      </c>
    </row>
    <row r="75" ht="12.75">
      <c r="D75" s="12" t="s">
        <v>146</v>
      </c>
    </row>
    <row r="76" spans="1:16" ht="25.5">
      <c r="A76" s="6">
        <v>38</v>
      </c>
      <c r="B76" s="6" t="s">
        <v>147</v>
      </c>
      <c r="C76" s="6" t="s">
        <v>19</v>
      </c>
      <c r="D76" s="6" t="s">
        <v>148</v>
      </c>
      <c r="E76" s="6" t="s">
        <v>45</v>
      </c>
      <c r="F76" s="8">
        <v>3.684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12.75">
      <c r="D77" s="12" t="s">
        <v>149</v>
      </c>
    </row>
    <row r="78" spans="1:16" ht="25.5">
      <c r="A78" s="6">
        <v>39</v>
      </c>
      <c r="B78" s="6" t="s">
        <v>150</v>
      </c>
      <c r="C78" s="6" t="s">
        <v>19</v>
      </c>
      <c r="D78" s="6" t="s">
        <v>151</v>
      </c>
      <c r="E78" s="6" t="s">
        <v>45</v>
      </c>
      <c r="F78" s="8">
        <v>21.471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118</v>
      </c>
    </row>
    <row r="80" spans="1:16" ht="12.75" customHeight="1">
      <c r="A80" s="13"/>
      <c r="B80" s="13"/>
      <c r="C80" s="13" t="s">
        <v>24</v>
      </c>
      <c r="D80" s="13" t="s">
        <v>89</v>
      </c>
      <c r="E80" s="13"/>
      <c r="F80" s="13"/>
      <c r="G80" s="13"/>
      <c r="H80" s="13">
        <f>SUM(H38:H79)</f>
        <v>0</v>
      </c>
      <c r="P80">
        <f>ROUND(SUM(P38:P79),2)</f>
        <v>0</v>
      </c>
    </row>
    <row r="82" spans="1:8" ht="12.75" customHeight="1">
      <c r="A82" s="7"/>
      <c r="B82" s="7"/>
      <c r="C82" s="7" t="s">
        <v>34</v>
      </c>
      <c r="D82" s="7" t="s">
        <v>152</v>
      </c>
      <c r="E82" s="7"/>
      <c r="F82" s="9"/>
      <c r="G82" s="7"/>
      <c r="H82" s="9"/>
    </row>
    <row r="83" spans="1:16" ht="25.5">
      <c r="A83" s="6">
        <v>40</v>
      </c>
      <c r="B83" s="6" t="s">
        <v>153</v>
      </c>
      <c r="C83" s="6" t="s">
        <v>19</v>
      </c>
      <c r="D83" s="6" t="s">
        <v>154</v>
      </c>
      <c r="E83" s="6" t="s">
        <v>45</v>
      </c>
      <c r="F83" s="8">
        <v>0.736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51">
      <c r="D84" s="12" t="s">
        <v>155</v>
      </c>
    </row>
    <row r="85" spans="1:16" ht="25.5">
      <c r="A85" s="6">
        <v>41</v>
      </c>
      <c r="B85" s="6" t="s">
        <v>156</v>
      </c>
      <c r="C85" s="6" t="s">
        <v>19</v>
      </c>
      <c r="D85" s="6" t="s">
        <v>157</v>
      </c>
      <c r="E85" s="6" t="s">
        <v>105</v>
      </c>
      <c r="F85" s="8">
        <v>2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12.75">
      <c r="D86" s="12" t="s">
        <v>158</v>
      </c>
    </row>
    <row r="87" spans="1:16" ht="25.5">
      <c r="A87" s="6">
        <v>42</v>
      </c>
      <c r="B87" s="6" t="s">
        <v>159</v>
      </c>
      <c r="C87" s="6" t="s">
        <v>19</v>
      </c>
      <c r="D87" s="6" t="s">
        <v>160</v>
      </c>
      <c r="E87" s="6" t="s">
        <v>105</v>
      </c>
      <c r="F87" s="8">
        <v>2</v>
      </c>
      <c r="G87" s="11"/>
      <c r="H87" s="10">
        <f>ROUND((G87*F87),2)</f>
        <v>0</v>
      </c>
      <c r="O87">
        <f>rekapitulace!H8</f>
        <v>21</v>
      </c>
      <c r="P87">
        <f>O87/100*H87</f>
        <v>0</v>
      </c>
    </row>
    <row r="88" ht="12.75">
      <c r="D88" s="12" t="s">
        <v>158</v>
      </c>
    </row>
    <row r="89" spans="1:16" ht="25.5">
      <c r="A89" s="6">
        <v>43</v>
      </c>
      <c r="B89" s="6" t="s">
        <v>161</v>
      </c>
      <c r="C89" s="6" t="s">
        <v>19</v>
      </c>
      <c r="D89" s="6" t="s">
        <v>162</v>
      </c>
      <c r="E89" s="6" t="s">
        <v>105</v>
      </c>
      <c r="F89" s="8">
        <v>4.4</v>
      </c>
      <c r="G89" s="11"/>
      <c r="H89" s="10">
        <f>ROUND((G89*F89),2)</f>
        <v>0</v>
      </c>
      <c r="O89">
        <f>rekapitulace!H8</f>
        <v>21</v>
      </c>
      <c r="P89">
        <f>O89/100*H89</f>
        <v>0</v>
      </c>
    </row>
    <row r="90" ht="38.25">
      <c r="D90" s="12" t="s">
        <v>163</v>
      </c>
    </row>
    <row r="91" spans="1:16" ht="25.5">
      <c r="A91" s="6">
        <v>44</v>
      </c>
      <c r="B91" s="6" t="s">
        <v>164</v>
      </c>
      <c r="C91" s="6" t="s">
        <v>19</v>
      </c>
      <c r="D91" s="6" t="s">
        <v>165</v>
      </c>
      <c r="E91" s="6" t="s">
        <v>71</v>
      </c>
      <c r="F91" s="8">
        <v>1932</v>
      </c>
      <c r="G91" s="11"/>
      <c r="H91" s="10">
        <f>ROUND((G91*F91),2)</f>
        <v>0</v>
      </c>
      <c r="O91">
        <f>rekapitulace!H8</f>
        <v>21</v>
      </c>
      <c r="P91">
        <f>O91/100*H91</f>
        <v>0</v>
      </c>
    </row>
    <row r="92" ht="63.75">
      <c r="D92" s="12" t="s">
        <v>166</v>
      </c>
    </row>
    <row r="93" spans="1:16" ht="12.75" customHeight="1">
      <c r="A93" s="13"/>
      <c r="B93" s="13"/>
      <c r="C93" s="13" t="s">
        <v>34</v>
      </c>
      <c r="D93" s="13" t="s">
        <v>152</v>
      </c>
      <c r="E93" s="13"/>
      <c r="F93" s="13"/>
      <c r="G93" s="13"/>
      <c r="H93" s="13">
        <f>SUM(H83:H92)</f>
        <v>0</v>
      </c>
      <c r="P93">
        <f>ROUND(SUM(P83:P92),2)</f>
        <v>0</v>
      </c>
    </row>
    <row r="95" spans="1:8" ht="12.75" customHeight="1">
      <c r="A95" s="7"/>
      <c r="B95" s="7"/>
      <c r="C95" s="7" t="s">
        <v>35</v>
      </c>
      <c r="D95" s="7" t="s">
        <v>167</v>
      </c>
      <c r="E95" s="7"/>
      <c r="F95" s="9"/>
      <c r="G95" s="7"/>
      <c r="H95" s="9"/>
    </row>
    <row r="96" spans="1:16" ht="12.75">
      <c r="A96" s="6">
        <v>45</v>
      </c>
      <c r="B96" s="6" t="s">
        <v>168</v>
      </c>
      <c r="C96" s="6" t="s">
        <v>19</v>
      </c>
      <c r="D96" s="6" t="s">
        <v>169</v>
      </c>
      <c r="E96" s="6" t="s">
        <v>170</v>
      </c>
      <c r="F96" s="8">
        <v>648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12.75">
      <c r="D97" s="12" t="s">
        <v>171</v>
      </c>
    </row>
    <row r="98" spans="1:16" ht="63.75">
      <c r="A98" s="6">
        <v>46</v>
      </c>
      <c r="B98" s="6" t="s">
        <v>172</v>
      </c>
      <c r="C98" s="6" t="s">
        <v>19</v>
      </c>
      <c r="D98" s="6" t="s">
        <v>173</v>
      </c>
      <c r="E98" s="6" t="s">
        <v>45</v>
      </c>
      <c r="F98" s="8">
        <v>47.937</v>
      </c>
      <c r="G98" s="11"/>
      <c r="H98" s="10">
        <f>ROUND((G98*F98),2)</f>
        <v>0</v>
      </c>
      <c r="O98">
        <f>rekapitulace!H8</f>
        <v>21</v>
      </c>
      <c r="P98">
        <f>O98/100*H98</f>
        <v>0</v>
      </c>
    </row>
    <row r="99" ht="25.5">
      <c r="D99" s="12" t="s">
        <v>174</v>
      </c>
    </row>
    <row r="100" spans="1:16" ht="25.5">
      <c r="A100" s="6">
        <v>47</v>
      </c>
      <c r="B100" s="6" t="s">
        <v>175</v>
      </c>
      <c r="C100" s="6" t="s">
        <v>19</v>
      </c>
      <c r="D100" s="6" t="s">
        <v>176</v>
      </c>
      <c r="E100" s="6" t="s">
        <v>49</v>
      </c>
      <c r="F100" s="8">
        <v>6.172</v>
      </c>
      <c r="G100" s="11"/>
      <c r="H100" s="10">
        <f>ROUND((G100*F100),2)</f>
        <v>0</v>
      </c>
      <c r="O100">
        <f>rekapitulace!H8</f>
        <v>21</v>
      </c>
      <c r="P100">
        <f>O100/100*H100</f>
        <v>0</v>
      </c>
    </row>
    <row r="101" ht="12.75">
      <c r="D101" s="12" t="s">
        <v>177</v>
      </c>
    </row>
    <row r="102" spans="1:16" ht="12.75" customHeight="1">
      <c r="A102" s="13"/>
      <c r="B102" s="13"/>
      <c r="C102" s="13" t="s">
        <v>35</v>
      </c>
      <c r="D102" s="13" t="s">
        <v>167</v>
      </c>
      <c r="E102" s="13"/>
      <c r="F102" s="13"/>
      <c r="G102" s="13"/>
      <c r="H102" s="13">
        <f>SUM(H96:H101)</f>
        <v>0</v>
      </c>
      <c r="P102">
        <f>ROUND(SUM(P96:P101),2)</f>
        <v>0</v>
      </c>
    </row>
    <row r="104" spans="1:8" ht="12.75" customHeight="1">
      <c r="A104" s="7"/>
      <c r="B104" s="7"/>
      <c r="C104" s="7" t="s">
        <v>36</v>
      </c>
      <c r="D104" s="7" t="s">
        <v>178</v>
      </c>
      <c r="E104" s="7"/>
      <c r="F104" s="9"/>
      <c r="G104" s="7"/>
      <c r="H104" s="9"/>
    </row>
    <row r="105" spans="1:16" ht="25.5">
      <c r="A105" s="6">
        <v>48</v>
      </c>
      <c r="B105" s="6" t="s">
        <v>179</v>
      </c>
      <c r="C105" s="6" t="s">
        <v>19</v>
      </c>
      <c r="D105" s="6" t="s">
        <v>180</v>
      </c>
      <c r="E105" s="6" t="s">
        <v>45</v>
      </c>
      <c r="F105" s="8">
        <v>17.338</v>
      </c>
      <c r="G105" s="11"/>
      <c r="H105" s="10">
        <f>ROUND((G105*F105),2)</f>
        <v>0</v>
      </c>
      <c r="O105">
        <f>rekapitulace!H8</f>
        <v>21</v>
      </c>
      <c r="P105">
        <f>O105/100*H105</f>
        <v>0</v>
      </c>
    </row>
    <row r="106" ht="25.5">
      <c r="D106" s="12" t="s">
        <v>181</v>
      </c>
    </row>
    <row r="107" spans="1:16" ht="25.5">
      <c r="A107" s="6">
        <v>49</v>
      </c>
      <c r="B107" s="6" t="s">
        <v>182</v>
      </c>
      <c r="C107" s="6" t="s">
        <v>19</v>
      </c>
      <c r="D107" s="6" t="s">
        <v>183</v>
      </c>
      <c r="E107" s="6" t="s">
        <v>49</v>
      </c>
      <c r="F107" s="8">
        <v>2.52</v>
      </c>
      <c r="G107" s="11"/>
      <c r="H107" s="10">
        <f>ROUND((G107*F107),2)</f>
        <v>0</v>
      </c>
      <c r="O107">
        <f>rekapitulace!H8</f>
        <v>21</v>
      </c>
      <c r="P107">
        <f>O107/100*H107</f>
        <v>0</v>
      </c>
    </row>
    <row r="108" ht="12.75">
      <c r="D108" s="12" t="s">
        <v>184</v>
      </c>
    </row>
    <row r="109" spans="1:16" ht="25.5">
      <c r="A109" s="6">
        <v>50</v>
      </c>
      <c r="B109" s="6" t="s">
        <v>185</v>
      </c>
      <c r="C109" s="6" t="s">
        <v>19</v>
      </c>
      <c r="D109" s="6" t="s">
        <v>186</v>
      </c>
      <c r="E109" s="6" t="s">
        <v>45</v>
      </c>
      <c r="F109" s="8">
        <v>103.263</v>
      </c>
      <c r="G109" s="11"/>
      <c r="H109" s="10">
        <f>ROUND((G109*F109),2)</f>
        <v>0</v>
      </c>
      <c r="O109">
        <f>rekapitulace!H8</f>
        <v>21</v>
      </c>
      <c r="P109">
        <f>O109/100*H109</f>
        <v>0</v>
      </c>
    </row>
    <row r="110" ht="51">
      <c r="D110" s="12" t="s">
        <v>187</v>
      </c>
    </row>
    <row r="111" spans="1:16" ht="25.5">
      <c r="A111" s="6">
        <v>51</v>
      </c>
      <c r="B111" s="6" t="s">
        <v>188</v>
      </c>
      <c r="C111" s="6" t="s">
        <v>19</v>
      </c>
      <c r="D111" s="6" t="s">
        <v>189</v>
      </c>
      <c r="E111" s="6" t="s">
        <v>49</v>
      </c>
      <c r="F111" s="8">
        <v>2.869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38.25">
      <c r="D112" s="12" t="s">
        <v>190</v>
      </c>
    </row>
    <row r="113" spans="1:16" ht="25.5">
      <c r="A113" s="6">
        <v>52</v>
      </c>
      <c r="B113" s="6" t="s">
        <v>191</v>
      </c>
      <c r="C113" s="6" t="s">
        <v>19</v>
      </c>
      <c r="D113" s="6" t="s">
        <v>192</v>
      </c>
      <c r="E113" s="6" t="s">
        <v>49</v>
      </c>
      <c r="F113" s="8">
        <v>4.837</v>
      </c>
      <c r="G113" s="11"/>
      <c r="H113" s="10">
        <f>ROUND((G113*F113),2)</f>
        <v>0</v>
      </c>
      <c r="O113">
        <f>rekapitulace!H8</f>
        <v>21</v>
      </c>
      <c r="P113">
        <f>O113/100*H113</f>
        <v>0</v>
      </c>
    </row>
    <row r="114" ht="12.75">
      <c r="D114" s="12" t="s">
        <v>193</v>
      </c>
    </row>
    <row r="115" spans="1:16" ht="25.5">
      <c r="A115" s="6">
        <v>53</v>
      </c>
      <c r="B115" s="6" t="s">
        <v>194</v>
      </c>
      <c r="C115" s="6" t="s">
        <v>19</v>
      </c>
      <c r="D115" s="6" t="s">
        <v>195</v>
      </c>
      <c r="E115" s="6" t="s">
        <v>105</v>
      </c>
      <c r="F115" s="8">
        <v>12.92</v>
      </c>
      <c r="G115" s="11"/>
      <c r="H115" s="10">
        <f>ROUND((G115*F115),2)</f>
        <v>0</v>
      </c>
      <c r="O115">
        <f>rekapitulace!H8</f>
        <v>21</v>
      </c>
      <c r="P115">
        <f>O115/100*H115</f>
        <v>0</v>
      </c>
    </row>
    <row r="116" ht="12.75">
      <c r="D116" s="12" t="s">
        <v>196</v>
      </c>
    </row>
    <row r="117" spans="1:16" ht="38.25">
      <c r="A117" s="6">
        <v>54</v>
      </c>
      <c r="B117" s="6" t="s">
        <v>197</v>
      </c>
      <c r="C117" s="6" t="s">
        <v>19</v>
      </c>
      <c r="D117" s="6" t="s">
        <v>198</v>
      </c>
      <c r="E117" s="6" t="s">
        <v>45</v>
      </c>
      <c r="F117" s="8">
        <v>6.375</v>
      </c>
      <c r="G117" s="11"/>
      <c r="H117" s="10">
        <f>ROUND((G117*F117),2)</f>
        <v>0</v>
      </c>
      <c r="O117">
        <f>rekapitulace!H8</f>
        <v>21</v>
      </c>
      <c r="P117">
        <f>O117/100*H117</f>
        <v>0</v>
      </c>
    </row>
    <row r="118" ht="51">
      <c r="D118" s="12" t="s">
        <v>199</v>
      </c>
    </row>
    <row r="119" spans="1:16" ht="25.5">
      <c r="A119" s="6">
        <v>55</v>
      </c>
      <c r="B119" s="6" t="s">
        <v>200</v>
      </c>
      <c r="C119" s="6" t="s">
        <v>19</v>
      </c>
      <c r="D119" s="6" t="s">
        <v>201</v>
      </c>
      <c r="E119" s="6" t="s">
        <v>45</v>
      </c>
      <c r="F119" s="8">
        <v>6.318</v>
      </c>
      <c r="G119" s="11"/>
      <c r="H119" s="10">
        <f>ROUND((G119*F119),2)</f>
        <v>0</v>
      </c>
      <c r="O119">
        <f>rekapitulace!H8</f>
        <v>21</v>
      </c>
      <c r="P119">
        <f>O119/100*H119</f>
        <v>0</v>
      </c>
    </row>
    <row r="120" ht="38.25">
      <c r="D120" s="12" t="s">
        <v>202</v>
      </c>
    </row>
    <row r="121" spans="1:16" ht="25.5">
      <c r="A121" s="6">
        <v>56</v>
      </c>
      <c r="B121" s="6" t="s">
        <v>203</v>
      </c>
      <c r="C121" s="6" t="s">
        <v>19</v>
      </c>
      <c r="D121" s="6" t="s">
        <v>204</v>
      </c>
      <c r="E121" s="6" t="s">
        <v>45</v>
      </c>
      <c r="F121" s="8">
        <v>10.884</v>
      </c>
      <c r="G121" s="11"/>
      <c r="H121" s="10">
        <f>ROUND((G121*F121),2)</f>
        <v>0</v>
      </c>
      <c r="O121">
        <f>rekapitulace!H8</f>
        <v>21</v>
      </c>
      <c r="P121">
        <f>O121/100*H121</f>
        <v>0</v>
      </c>
    </row>
    <row r="122" ht="38.25">
      <c r="D122" s="12" t="s">
        <v>205</v>
      </c>
    </row>
    <row r="123" spans="1:16" ht="25.5">
      <c r="A123" s="6">
        <v>57</v>
      </c>
      <c r="B123" s="6" t="s">
        <v>206</v>
      </c>
      <c r="C123" s="6" t="s">
        <v>19</v>
      </c>
      <c r="D123" s="6" t="s">
        <v>207</v>
      </c>
      <c r="E123" s="6" t="s">
        <v>45</v>
      </c>
      <c r="F123" s="8">
        <v>53.233</v>
      </c>
      <c r="G123" s="11"/>
      <c r="H123" s="10">
        <f>ROUND((G123*F123),2)</f>
        <v>0</v>
      </c>
      <c r="O123">
        <f>rekapitulace!H8</f>
        <v>21</v>
      </c>
      <c r="P123">
        <f>O123/100*H123</f>
        <v>0</v>
      </c>
    </row>
    <row r="124" ht="63.75">
      <c r="D124" s="12" t="s">
        <v>208</v>
      </c>
    </row>
    <row r="125" spans="1:16" ht="25.5">
      <c r="A125" s="6">
        <v>58</v>
      </c>
      <c r="B125" s="6" t="s">
        <v>209</v>
      </c>
      <c r="C125" s="6" t="s">
        <v>19</v>
      </c>
      <c r="D125" s="6" t="s">
        <v>210</v>
      </c>
      <c r="E125" s="6" t="s">
        <v>45</v>
      </c>
      <c r="F125" s="8">
        <v>1.57</v>
      </c>
      <c r="G125" s="11"/>
      <c r="H125" s="10">
        <f>ROUND((G125*F125),2)</f>
        <v>0</v>
      </c>
      <c r="O125">
        <f>rekapitulace!H8</f>
        <v>21</v>
      </c>
      <c r="P125">
        <f>O125/100*H125</f>
        <v>0</v>
      </c>
    </row>
    <row r="126" ht="12.75">
      <c r="D126" s="12" t="s">
        <v>211</v>
      </c>
    </row>
    <row r="127" spans="1:16" ht="12.75">
      <c r="A127" s="6">
        <v>59</v>
      </c>
      <c r="B127" s="6" t="s">
        <v>212</v>
      </c>
      <c r="C127" s="6" t="s">
        <v>19</v>
      </c>
      <c r="D127" s="6" t="s">
        <v>213</v>
      </c>
      <c r="E127" s="6" t="s">
        <v>45</v>
      </c>
      <c r="F127" s="8">
        <v>30.183</v>
      </c>
      <c r="G127" s="11"/>
      <c r="H127" s="10">
        <f>ROUND((G127*F127),2)</f>
        <v>0</v>
      </c>
      <c r="O127">
        <f>rekapitulace!H8</f>
        <v>21</v>
      </c>
      <c r="P127">
        <f>O127/100*H127</f>
        <v>0</v>
      </c>
    </row>
    <row r="128" ht="51">
      <c r="D128" s="12" t="s">
        <v>214</v>
      </c>
    </row>
    <row r="129" spans="1:16" ht="76.5">
      <c r="A129" s="6">
        <v>60</v>
      </c>
      <c r="B129" s="6" t="s">
        <v>215</v>
      </c>
      <c r="C129" s="6" t="s">
        <v>19</v>
      </c>
      <c r="D129" s="6" t="s">
        <v>216</v>
      </c>
      <c r="E129" s="6" t="s">
        <v>45</v>
      </c>
      <c r="F129" s="8">
        <v>57.388</v>
      </c>
      <c r="G129" s="11"/>
      <c r="H129" s="10">
        <f>ROUND((G129*F129),2)</f>
        <v>0</v>
      </c>
      <c r="O129">
        <f>rekapitulace!H8</f>
        <v>21</v>
      </c>
      <c r="P129">
        <f>O129/100*H129</f>
        <v>0</v>
      </c>
    </row>
    <row r="130" ht="51">
      <c r="D130" s="12" t="s">
        <v>217</v>
      </c>
    </row>
    <row r="131" spans="1:16" ht="25.5">
      <c r="A131" s="6">
        <v>61</v>
      </c>
      <c r="B131" s="6" t="s">
        <v>218</v>
      </c>
      <c r="C131" s="6" t="s">
        <v>19</v>
      </c>
      <c r="D131" s="6" t="s">
        <v>219</v>
      </c>
      <c r="E131" s="6" t="s">
        <v>45</v>
      </c>
      <c r="F131" s="8">
        <v>56.464</v>
      </c>
      <c r="G131" s="11"/>
      <c r="H131" s="10">
        <f>ROUND((G131*F131),2)</f>
        <v>0</v>
      </c>
      <c r="O131">
        <f>rekapitulace!H8</f>
        <v>21</v>
      </c>
      <c r="P131">
        <f>O131/100*H131</f>
        <v>0</v>
      </c>
    </row>
    <row r="132" ht="51">
      <c r="D132" s="12" t="s">
        <v>220</v>
      </c>
    </row>
    <row r="133" spans="1:16" ht="25.5">
      <c r="A133" s="6">
        <v>62</v>
      </c>
      <c r="B133" s="6" t="s">
        <v>221</v>
      </c>
      <c r="C133" s="6" t="s">
        <v>19</v>
      </c>
      <c r="D133" s="6" t="s">
        <v>222</v>
      </c>
      <c r="E133" s="6" t="s">
        <v>92</v>
      </c>
      <c r="F133" s="8">
        <v>13.3</v>
      </c>
      <c r="G133" s="11"/>
      <c r="H133" s="10">
        <f>ROUND((G133*F133),2)</f>
        <v>0</v>
      </c>
      <c r="O133">
        <f>rekapitulace!H8</f>
        <v>21</v>
      </c>
      <c r="P133">
        <f>O133/100*H133</f>
        <v>0</v>
      </c>
    </row>
    <row r="134" ht="12.75">
      <c r="D134" s="12" t="s">
        <v>223</v>
      </c>
    </row>
    <row r="135" spans="1:16" ht="12.75" customHeight="1">
      <c r="A135" s="13"/>
      <c r="B135" s="13"/>
      <c r="C135" s="13" t="s">
        <v>36</v>
      </c>
      <c r="D135" s="13" t="s">
        <v>178</v>
      </c>
      <c r="E135" s="13"/>
      <c r="F135" s="13"/>
      <c r="G135" s="13"/>
      <c r="H135" s="13">
        <f>SUM(H105:H134)</f>
        <v>0</v>
      </c>
      <c r="P135">
        <f>ROUND(SUM(P105:P134),2)</f>
        <v>0</v>
      </c>
    </row>
    <row r="137" spans="1:8" ht="12.75" customHeight="1">
      <c r="A137" s="7"/>
      <c r="B137" s="7"/>
      <c r="C137" s="7" t="s">
        <v>37</v>
      </c>
      <c r="D137" s="7" t="s">
        <v>224</v>
      </c>
      <c r="E137" s="7"/>
      <c r="F137" s="9"/>
      <c r="G137" s="7"/>
      <c r="H137" s="9"/>
    </row>
    <row r="138" spans="1:16" ht="25.5">
      <c r="A138" s="6">
        <v>63</v>
      </c>
      <c r="B138" s="6" t="s">
        <v>225</v>
      </c>
      <c r="C138" s="6" t="s">
        <v>19</v>
      </c>
      <c r="D138" s="6" t="s">
        <v>226</v>
      </c>
      <c r="E138" s="6" t="s">
        <v>92</v>
      </c>
      <c r="F138" s="8">
        <v>133</v>
      </c>
      <c r="G138" s="11"/>
      <c r="H138" s="10">
        <f>ROUND((G138*F138),2)</f>
        <v>0</v>
      </c>
      <c r="O138">
        <f>rekapitulace!H8</f>
        <v>21</v>
      </c>
      <c r="P138">
        <f>O138/100*H138</f>
        <v>0</v>
      </c>
    </row>
    <row r="139" ht="25.5">
      <c r="D139" s="12" t="s">
        <v>227</v>
      </c>
    </row>
    <row r="140" spans="1:16" ht="25.5">
      <c r="A140" s="6">
        <v>64</v>
      </c>
      <c r="B140" s="6" t="s">
        <v>228</v>
      </c>
      <c r="C140" s="6" t="s">
        <v>19</v>
      </c>
      <c r="D140" s="6" t="s">
        <v>229</v>
      </c>
      <c r="E140" s="6" t="s">
        <v>45</v>
      </c>
      <c r="F140" s="8">
        <v>19.6</v>
      </c>
      <c r="G140" s="11"/>
      <c r="H140" s="10">
        <f>ROUND((G140*F140),2)</f>
        <v>0</v>
      </c>
      <c r="O140">
        <f>rekapitulace!H8</f>
        <v>21</v>
      </c>
      <c r="P140">
        <f>O140/100*H140</f>
        <v>0</v>
      </c>
    </row>
    <row r="141" ht="25.5">
      <c r="D141" s="12" t="s">
        <v>230</v>
      </c>
    </row>
    <row r="142" spans="1:16" ht="25.5">
      <c r="A142" s="6">
        <v>65</v>
      </c>
      <c r="B142" s="6" t="s">
        <v>231</v>
      </c>
      <c r="C142" s="6" t="s">
        <v>19</v>
      </c>
      <c r="D142" s="6" t="s">
        <v>232</v>
      </c>
      <c r="E142" s="6" t="s">
        <v>92</v>
      </c>
      <c r="F142" s="8">
        <v>133</v>
      </c>
      <c r="G142" s="11"/>
      <c r="H142" s="10">
        <f>ROUND((G142*F142),2)</f>
        <v>0</v>
      </c>
      <c r="O142">
        <f>rekapitulace!H8</f>
        <v>21</v>
      </c>
      <c r="P142">
        <f>O142/100*H142</f>
        <v>0</v>
      </c>
    </row>
    <row r="143" ht="25.5">
      <c r="D143" s="12" t="s">
        <v>227</v>
      </c>
    </row>
    <row r="144" spans="1:16" ht="25.5">
      <c r="A144" s="6">
        <v>66</v>
      </c>
      <c r="B144" s="6" t="s">
        <v>233</v>
      </c>
      <c r="C144" s="6" t="s">
        <v>19</v>
      </c>
      <c r="D144" s="6" t="s">
        <v>234</v>
      </c>
      <c r="E144" s="6" t="s">
        <v>92</v>
      </c>
      <c r="F144" s="8">
        <v>133</v>
      </c>
      <c r="G144" s="11"/>
      <c r="H144" s="10">
        <f>ROUND((G144*F144),2)</f>
        <v>0</v>
      </c>
      <c r="O144">
        <f>rekapitulace!H8</f>
        <v>21</v>
      </c>
      <c r="P144">
        <f>O144/100*H144</f>
        <v>0</v>
      </c>
    </row>
    <row r="145" ht="25.5">
      <c r="D145" s="12" t="s">
        <v>227</v>
      </c>
    </row>
    <row r="146" spans="1:16" ht="38.25">
      <c r="A146" s="6">
        <v>67</v>
      </c>
      <c r="B146" s="6" t="s">
        <v>235</v>
      </c>
      <c r="C146" s="6" t="s">
        <v>19</v>
      </c>
      <c r="D146" s="6" t="s">
        <v>236</v>
      </c>
      <c r="E146" s="6" t="s">
        <v>92</v>
      </c>
      <c r="F146" s="8">
        <v>727.316</v>
      </c>
      <c r="G146" s="11"/>
      <c r="H146" s="10">
        <f>ROUND((G146*F146),2)</f>
        <v>0</v>
      </c>
      <c r="O146">
        <f>rekapitulace!H8</f>
        <v>21</v>
      </c>
      <c r="P146">
        <f>O146/100*H146</f>
        <v>0</v>
      </c>
    </row>
    <row r="147" ht="38.25">
      <c r="D147" s="12" t="s">
        <v>237</v>
      </c>
    </row>
    <row r="148" spans="1:16" ht="25.5">
      <c r="A148" s="6">
        <v>68</v>
      </c>
      <c r="B148" s="6" t="s">
        <v>238</v>
      </c>
      <c r="C148" s="6" t="s">
        <v>19</v>
      </c>
      <c r="D148" s="6" t="s">
        <v>239</v>
      </c>
      <c r="E148" s="6" t="s">
        <v>92</v>
      </c>
      <c r="F148" s="8">
        <v>94.9</v>
      </c>
      <c r="G148" s="11"/>
      <c r="H148" s="10">
        <f>ROUND((G148*F148),2)</f>
        <v>0</v>
      </c>
      <c r="O148">
        <f>rekapitulace!H8</f>
        <v>21</v>
      </c>
      <c r="P148">
        <f>O148/100*H148</f>
        <v>0</v>
      </c>
    </row>
    <row r="149" ht="12.75">
      <c r="D149" s="12" t="s">
        <v>240</v>
      </c>
    </row>
    <row r="150" spans="1:16" ht="12.75">
      <c r="A150" s="6">
        <v>69</v>
      </c>
      <c r="B150" s="6" t="s">
        <v>241</v>
      </c>
      <c r="C150" s="6" t="s">
        <v>19</v>
      </c>
      <c r="D150" s="6" t="s">
        <v>242</v>
      </c>
      <c r="E150" s="6" t="s">
        <v>92</v>
      </c>
      <c r="F150" s="8">
        <v>551.316</v>
      </c>
      <c r="G150" s="11"/>
      <c r="H150" s="10">
        <f>ROUND((G150*F150),2)</f>
        <v>0</v>
      </c>
      <c r="O150">
        <f>rekapitulace!H8</f>
        <v>21</v>
      </c>
      <c r="P150">
        <f>O150/100*H150</f>
        <v>0</v>
      </c>
    </row>
    <row r="151" ht="38.25">
      <c r="D151" s="12" t="s">
        <v>243</v>
      </c>
    </row>
    <row r="152" spans="1:16" ht="25.5">
      <c r="A152" s="6">
        <v>70</v>
      </c>
      <c r="B152" s="6" t="s">
        <v>244</v>
      </c>
      <c r="C152" s="6" t="s">
        <v>19</v>
      </c>
      <c r="D152" s="6" t="s">
        <v>245</v>
      </c>
      <c r="E152" s="6" t="s">
        <v>92</v>
      </c>
      <c r="F152" s="8">
        <v>176</v>
      </c>
      <c r="G152" s="11"/>
      <c r="H152" s="10">
        <f>ROUND((G152*F152),2)</f>
        <v>0</v>
      </c>
      <c r="O152">
        <f>rekapitulace!H8</f>
        <v>21</v>
      </c>
      <c r="P152">
        <f>O152/100*H152</f>
        <v>0</v>
      </c>
    </row>
    <row r="153" ht="25.5">
      <c r="D153" s="12" t="s">
        <v>246</v>
      </c>
    </row>
    <row r="154" spans="1:16" ht="12.75">
      <c r="A154" s="6">
        <v>71</v>
      </c>
      <c r="B154" s="6" t="s">
        <v>247</v>
      </c>
      <c r="C154" s="6" t="s">
        <v>19</v>
      </c>
      <c r="D154" s="6" t="s">
        <v>248</v>
      </c>
      <c r="E154" s="6" t="s">
        <v>92</v>
      </c>
      <c r="F154" s="8">
        <v>324.157</v>
      </c>
      <c r="G154" s="11"/>
      <c r="H154" s="10">
        <f>ROUND((G154*F154),2)</f>
        <v>0</v>
      </c>
      <c r="O154">
        <f>rekapitulace!H8</f>
        <v>21</v>
      </c>
      <c r="P154">
        <f>O154/100*H154</f>
        <v>0</v>
      </c>
    </row>
    <row r="155" ht="38.25">
      <c r="D155" s="12" t="s">
        <v>249</v>
      </c>
    </row>
    <row r="156" spans="1:16" ht="25.5">
      <c r="A156" s="6">
        <v>72</v>
      </c>
      <c r="B156" s="6" t="s">
        <v>250</v>
      </c>
      <c r="C156" s="6" t="s">
        <v>19</v>
      </c>
      <c r="D156" s="6" t="s">
        <v>251</v>
      </c>
      <c r="E156" s="6" t="s">
        <v>92</v>
      </c>
      <c r="F156" s="8">
        <v>133</v>
      </c>
      <c r="G156" s="11"/>
      <c r="H156" s="10">
        <f>ROUND((G156*F156),2)</f>
        <v>0</v>
      </c>
      <c r="O156">
        <f>rekapitulace!H8</f>
        <v>21</v>
      </c>
      <c r="P156">
        <f>O156/100*H156</f>
        <v>0</v>
      </c>
    </row>
    <row r="157" ht="25.5">
      <c r="D157" s="12" t="s">
        <v>227</v>
      </c>
    </row>
    <row r="158" spans="1:16" ht="25.5">
      <c r="A158" s="6">
        <v>73</v>
      </c>
      <c r="B158" s="6" t="s">
        <v>252</v>
      </c>
      <c r="C158" s="6" t="s">
        <v>19</v>
      </c>
      <c r="D158" s="6" t="s">
        <v>253</v>
      </c>
      <c r="E158" s="6" t="s">
        <v>92</v>
      </c>
      <c r="F158" s="8">
        <v>4.2</v>
      </c>
      <c r="G158" s="11"/>
      <c r="H158" s="10">
        <f>ROUND((G158*F158),2)</f>
        <v>0</v>
      </c>
      <c r="O158">
        <f>rekapitulace!H8</f>
        <v>21</v>
      </c>
      <c r="P158">
        <f>O158/100*H158</f>
        <v>0</v>
      </c>
    </row>
    <row r="159" ht="12.75">
      <c r="D159" s="12" t="s">
        <v>254</v>
      </c>
    </row>
    <row r="160" spans="1:16" ht="12.75" customHeight="1">
      <c r="A160" s="13"/>
      <c r="B160" s="13"/>
      <c r="C160" s="13" t="s">
        <v>37</v>
      </c>
      <c r="D160" s="13" t="s">
        <v>224</v>
      </c>
      <c r="E160" s="13"/>
      <c r="F160" s="13"/>
      <c r="G160" s="13"/>
      <c r="H160" s="13">
        <f>SUM(H138:H159)</f>
        <v>0</v>
      </c>
      <c r="P160">
        <f>ROUND(SUM(P138:P159),2)</f>
        <v>0</v>
      </c>
    </row>
    <row r="162" spans="1:8" ht="12.75" customHeight="1">
      <c r="A162" s="7"/>
      <c r="B162" s="7"/>
      <c r="C162" s="7" t="s">
        <v>38</v>
      </c>
      <c r="D162" s="7" t="s">
        <v>255</v>
      </c>
      <c r="E162" s="7"/>
      <c r="F162" s="9"/>
      <c r="G162" s="7"/>
      <c r="H162" s="9"/>
    </row>
    <row r="163" spans="1:16" ht="38.25">
      <c r="A163" s="6">
        <v>74</v>
      </c>
      <c r="B163" s="6" t="s">
        <v>256</v>
      </c>
      <c r="C163" s="6" t="s">
        <v>19</v>
      </c>
      <c r="D163" s="6" t="s">
        <v>257</v>
      </c>
      <c r="E163" s="6" t="s">
        <v>92</v>
      </c>
      <c r="F163" s="8">
        <v>138.951</v>
      </c>
      <c r="G163" s="11"/>
      <c r="H163" s="10">
        <f>ROUND((G163*F163),2)</f>
        <v>0</v>
      </c>
      <c r="O163">
        <f>rekapitulace!H8</f>
        <v>21</v>
      </c>
      <c r="P163">
        <f>O163/100*H163</f>
        <v>0</v>
      </c>
    </row>
    <row r="164" ht="114.75">
      <c r="D164" s="12" t="s">
        <v>258</v>
      </c>
    </row>
    <row r="165" spans="1:16" ht="38.25">
      <c r="A165" s="6">
        <v>75</v>
      </c>
      <c r="B165" s="6" t="s">
        <v>259</v>
      </c>
      <c r="C165" s="6" t="s">
        <v>19</v>
      </c>
      <c r="D165" s="6" t="s">
        <v>260</v>
      </c>
      <c r="E165" s="6" t="s">
        <v>92</v>
      </c>
      <c r="F165" s="8">
        <v>49.247</v>
      </c>
      <c r="G165" s="11"/>
      <c r="H165" s="10">
        <f>ROUND((G165*F165),2)</f>
        <v>0</v>
      </c>
      <c r="O165">
        <f>rekapitulace!H8</f>
        <v>21</v>
      </c>
      <c r="P165">
        <f>O165/100*H165</f>
        <v>0</v>
      </c>
    </row>
    <row r="166" ht="63.75">
      <c r="D166" s="12" t="s">
        <v>261</v>
      </c>
    </row>
    <row r="167" spans="1:16" ht="38.25">
      <c r="A167" s="6">
        <v>76</v>
      </c>
      <c r="B167" s="6" t="s">
        <v>262</v>
      </c>
      <c r="C167" s="6" t="s">
        <v>19</v>
      </c>
      <c r="D167" s="6" t="s">
        <v>263</v>
      </c>
      <c r="E167" s="6" t="s">
        <v>92</v>
      </c>
      <c r="F167" s="8">
        <v>18.287</v>
      </c>
      <c r="G167" s="11"/>
      <c r="H167" s="10">
        <f>ROUND((G167*F167),2)</f>
        <v>0</v>
      </c>
      <c r="O167">
        <f>rekapitulace!H8</f>
        <v>21</v>
      </c>
      <c r="P167">
        <f>O167/100*H167</f>
        <v>0</v>
      </c>
    </row>
    <row r="168" ht="25.5">
      <c r="D168" s="12" t="s">
        <v>264</v>
      </c>
    </row>
    <row r="169" spans="1:16" ht="12.75">
      <c r="A169" s="6">
        <v>77</v>
      </c>
      <c r="B169" s="6" t="s">
        <v>265</v>
      </c>
      <c r="C169" s="6" t="s">
        <v>19</v>
      </c>
      <c r="D169" s="6" t="s">
        <v>266</v>
      </c>
      <c r="E169" s="6" t="s">
        <v>92</v>
      </c>
      <c r="F169" s="8">
        <v>1363.403</v>
      </c>
      <c r="G169" s="11"/>
      <c r="H169" s="10">
        <f>ROUND((G169*F169),2)</f>
        <v>0</v>
      </c>
      <c r="O169">
        <f>rekapitulace!H8</f>
        <v>21</v>
      </c>
      <c r="P169">
        <f>O169/100*H169</f>
        <v>0</v>
      </c>
    </row>
    <row r="170" ht="89.25">
      <c r="D170" s="12" t="s">
        <v>267</v>
      </c>
    </row>
    <row r="171" spans="1:16" ht="25.5">
      <c r="A171" s="6">
        <v>78</v>
      </c>
      <c r="B171" s="6" t="s">
        <v>268</v>
      </c>
      <c r="C171" s="6" t="s">
        <v>19</v>
      </c>
      <c r="D171" s="6" t="s">
        <v>269</v>
      </c>
      <c r="E171" s="6" t="s">
        <v>92</v>
      </c>
      <c r="F171" s="8">
        <v>879.217</v>
      </c>
      <c r="G171" s="11"/>
      <c r="H171" s="10">
        <f>ROUND((G171*F171),2)</f>
        <v>0</v>
      </c>
      <c r="O171">
        <f>rekapitulace!H8</f>
        <v>21</v>
      </c>
      <c r="P171">
        <f>O171/100*H171</f>
        <v>0</v>
      </c>
    </row>
    <row r="172" ht="63.75">
      <c r="D172" s="12" t="s">
        <v>270</v>
      </c>
    </row>
    <row r="173" spans="1:16" ht="25.5">
      <c r="A173" s="6">
        <v>79</v>
      </c>
      <c r="B173" s="6" t="s">
        <v>271</v>
      </c>
      <c r="C173" s="6" t="s">
        <v>19</v>
      </c>
      <c r="D173" s="6" t="s">
        <v>272</v>
      </c>
      <c r="E173" s="6" t="s">
        <v>92</v>
      </c>
      <c r="F173" s="8">
        <v>11.044</v>
      </c>
      <c r="G173" s="11"/>
      <c r="H173" s="10">
        <f>ROUND((G173*F173),2)</f>
        <v>0</v>
      </c>
      <c r="O173">
        <f>rekapitulace!H8</f>
        <v>21</v>
      </c>
      <c r="P173">
        <f>O173/100*H173</f>
        <v>0</v>
      </c>
    </row>
    <row r="174" ht="89.25">
      <c r="D174" s="12" t="s">
        <v>273</v>
      </c>
    </row>
    <row r="175" spans="1:16" ht="25.5">
      <c r="A175" s="6">
        <v>80</v>
      </c>
      <c r="B175" s="6" t="s">
        <v>274</v>
      </c>
      <c r="C175" s="6" t="s">
        <v>19</v>
      </c>
      <c r="D175" s="6" t="s">
        <v>275</v>
      </c>
      <c r="E175" s="6" t="s">
        <v>105</v>
      </c>
      <c r="F175" s="8">
        <v>50.854</v>
      </c>
      <c r="G175" s="11"/>
      <c r="H175" s="10">
        <f>ROUND((G175*F175),2)</f>
        <v>0</v>
      </c>
      <c r="O175">
        <f>rekapitulace!H8</f>
        <v>21</v>
      </c>
      <c r="P175">
        <f>O175/100*H175</f>
        <v>0</v>
      </c>
    </row>
    <row r="176" ht="76.5">
      <c r="D176" s="12" t="s">
        <v>276</v>
      </c>
    </row>
    <row r="177" spans="1:16" ht="25.5">
      <c r="A177" s="6">
        <v>81</v>
      </c>
      <c r="B177" s="6" t="s">
        <v>277</v>
      </c>
      <c r="C177" s="6" t="s">
        <v>19</v>
      </c>
      <c r="D177" s="6" t="s">
        <v>278</v>
      </c>
      <c r="E177" s="6" t="s">
        <v>105</v>
      </c>
      <c r="F177" s="8">
        <v>20.341</v>
      </c>
      <c r="G177" s="11"/>
      <c r="H177" s="10">
        <f>ROUND((G177*F177),2)</f>
        <v>0</v>
      </c>
      <c r="O177">
        <f>rekapitulace!H8</f>
        <v>21</v>
      </c>
      <c r="P177">
        <f>O177/100*H177</f>
        <v>0</v>
      </c>
    </row>
    <row r="178" ht="76.5">
      <c r="D178" s="12" t="s">
        <v>279</v>
      </c>
    </row>
    <row r="179" spans="1:16" ht="12.75" customHeight="1">
      <c r="A179" s="13"/>
      <c r="B179" s="13"/>
      <c r="C179" s="13" t="s">
        <v>38</v>
      </c>
      <c r="D179" s="13" t="s">
        <v>255</v>
      </c>
      <c r="E179" s="13"/>
      <c r="F179" s="13"/>
      <c r="G179" s="13"/>
      <c r="H179" s="13">
        <f>SUM(H163:H178)</f>
        <v>0</v>
      </c>
      <c r="P179">
        <f>ROUND(SUM(P163:P178),2)</f>
        <v>0</v>
      </c>
    </row>
    <row r="181" spans="1:8" ht="12.75" customHeight="1">
      <c r="A181" s="7"/>
      <c r="B181" s="7"/>
      <c r="C181" s="7" t="s">
        <v>39</v>
      </c>
      <c r="D181" s="7" t="s">
        <v>280</v>
      </c>
      <c r="E181" s="7"/>
      <c r="F181" s="9"/>
      <c r="G181" s="7"/>
      <c r="H181" s="9"/>
    </row>
    <row r="182" spans="1:16" ht="38.25">
      <c r="A182" s="6">
        <v>82</v>
      </c>
      <c r="B182" s="6" t="s">
        <v>281</v>
      </c>
      <c r="C182" s="6" t="s">
        <v>19</v>
      </c>
      <c r="D182" s="6" t="s">
        <v>282</v>
      </c>
      <c r="E182" s="6" t="s">
        <v>92</v>
      </c>
      <c r="F182" s="8">
        <v>167.2</v>
      </c>
      <c r="G182" s="11"/>
      <c r="H182" s="10">
        <f>ROUND((G182*F182),2)</f>
        <v>0</v>
      </c>
      <c r="O182">
        <f>rekapitulace!H8</f>
        <v>21</v>
      </c>
      <c r="P182">
        <f>O182/100*H182</f>
        <v>0</v>
      </c>
    </row>
    <row r="183" ht="51">
      <c r="D183" s="12" t="s">
        <v>283</v>
      </c>
    </row>
    <row r="184" spans="1:16" ht="12.75">
      <c r="A184" s="6">
        <v>83</v>
      </c>
      <c r="B184" s="6" t="s">
        <v>284</v>
      </c>
      <c r="C184" s="6" t="s">
        <v>19</v>
      </c>
      <c r="D184" s="6" t="s">
        <v>285</v>
      </c>
      <c r="E184" s="6" t="s">
        <v>92</v>
      </c>
      <c r="F184" s="8">
        <v>468.896</v>
      </c>
      <c r="G184" s="11"/>
      <c r="H184" s="10">
        <f>ROUND((G184*F184),2)</f>
        <v>0</v>
      </c>
      <c r="O184">
        <f>rekapitulace!H8</f>
        <v>21</v>
      </c>
      <c r="P184">
        <f>O184/100*H184</f>
        <v>0</v>
      </c>
    </row>
    <row r="185" ht="38.25">
      <c r="D185" s="12" t="s">
        <v>286</v>
      </c>
    </row>
    <row r="186" spans="1:16" ht="25.5">
      <c r="A186" s="6">
        <v>84</v>
      </c>
      <c r="B186" s="6" t="s">
        <v>287</v>
      </c>
      <c r="C186" s="6" t="s">
        <v>19</v>
      </c>
      <c r="D186" s="6" t="s">
        <v>288</v>
      </c>
      <c r="E186" s="6" t="s">
        <v>92</v>
      </c>
      <c r="F186" s="8">
        <v>141.859</v>
      </c>
      <c r="G186" s="11"/>
      <c r="H186" s="10">
        <f>ROUND((G186*F186),2)</f>
        <v>0</v>
      </c>
      <c r="O186">
        <f>rekapitulace!H8</f>
        <v>21</v>
      </c>
      <c r="P186">
        <f>O186/100*H186</f>
        <v>0</v>
      </c>
    </row>
    <row r="187" ht="12.75">
      <c r="D187" s="12" t="s">
        <v>289</v>
      </c>
    </row>
    <row r="188" spans="1:16" ht="25.5">
      <c r="A188" s="6">
        <v>85</v>
      </c>
      <c r="B188" s="6" t="s">
        <v>290</v>
      </c>
      <c r="C188" s="6" t="s">
        <v>19</v>
      </c>
      <c r="D188" s="6" t="s">
        <v>291</v>
      </c>
      <c r="E188" s="6" t="s">
        <v>92</v>
      </c>
      <c r="F188" s="8">
        <v>16.63</v>
      </c>
      <c r="G188" s="11"/>
      <c r="H188" s="10">
        <f>ROUND((G188*F188),2)</f>
        <v>0</v>
      </c>
      <c r="O188">
        <f>rekapitulace!H8</f>
        <v>21</v>
      </c>
      <c r="P188">
        <f>O188/100*H188</f>
        <v>0</v>
      </c>
    </row>
    <row r="189" ht="51">
      <c r="D189" s="12" t="s">
        <v>292</v>
      </c>
    </row>
    <row r="190" spans="1:16" ht="63.75">
      <c r="A190" s="6">
        <v>86</v>
      </c>
      <c r="B190" s="6" t="s">
        <v>293</v>
      </c>
      <c r="C190" s="6" t="s">
        <v>19</v>
      </c>
      <c r="D190" s="6" t="s">
        <v>294</v>
      </c>
      <c r="E190" s="6" t="s">
        <v>105</v>
      </c>
      <c r="F190" s="8">
        <v>86.6</v>
      </c>
      <c r="G190" s="11"/>
      <c r="H190" s="10">
        <f>ROUND((G190*F190),2)</f>
        <v>0</v>
      </c>
      <c r="O190">
        <f>rekapitulace!H8</f>
        <v>21</v>
      </c>
      <c r="P190">
        <f>O190/100*H190</f>
        <v>0</v>
      </c>
    </row>
    <row r="191" ht="12.75">
      <c r="D191" s="12" t="s">
        <v>295</v>
      </c>
    </row>
    <row r="192" spans="1:16" ht="25.5">
      <c r="A192" s="6">
        <v>87</v>
      </c>
      <c r="B192" s="6" t="s">
        <v>296</v>
      </c>
      <c r="C192" s="6" t="s">
        <v>19</v>
      </c>
      <c r="D192" s="6" t="s">
        <v>297</v>
      </c>
      <c r="E192" s="6" t="s">
        <v>92</v>
      </c>
      <c r="F192" s="8">
        <v>155.208</v>
      </c>
      <c r="G192" s="11"/>
      <c r="H192" s="10">
        <f>ROUND((G192*F192),2)</f>
        <v>0</v>
      </c>
      <c r="O192">
        <f>rekapitulace!H8</f>
        <v>21</v>
      </c>
      <c r="P192">
        <f>O192/100*H192</f>
        <v>0</v>
      </c>
    </row>
    <row r="193" ht="12.75">
      <c r="D193" s="12" t="s">
        <v>298</v>
      </c>
    </row>
    <row r="194" spans="1:16" ht="25.5">
      <c r="A194" s="6">
        <v>88</v>
      </c>
      <c r="B194" s="6" t="s">
        <v>299</v>
      </c>
      <c r="C194" s="6" t="s">
        <v>19</v>
      </c>
      <c r="D194" s="6" t="s">
        <v>300</v>
      </c>
      <c r="E194" s="6" t="s">
        <v>92</v>
      </c>
      <c r="F194" s="8">
        <v>31.958</v>
      </c>
      <c r="G194" s="11"/>
      <c r="H194" s="10">
        <f>ROUND((G194*F194),2)</f>
        <v>0</v>
      </c>
      <c r="O194">
        <f>rekapitulace!H8</f>
        <v>21</v>
      </c>
      <c r="P194">
        <f>O194/100*H194</f>
        <v>0</v>
      </c>
    </row>
    <row r="195" ht="12.75">
      <c r="D195" s="12" t="s">
        <v>301</v>
      </c>
    </row>
    <row r="196" spans="1:16" ht="12.75" customHeight="1">
      <c r="A196" s="13"/>
      <c r="B196" s="13"/>
      <c r="C196" s="13" t="s">
        <v>39</v>
      </c>
      <c r="D196" s="13" t="s">
        <v>280</v>
      </c>
      <c r="E196" s="13"/>
      <c r="F196" s="13"/>
      <c r="G196" s="13"/>
      <c r="H196" s="13">
        <f>SUM(H182:H195)</f>
        <v>0</v>
      </c>
      <c r="P196">
        <f>ROUND(SUM(P182:P195),2)</f>
        <v>0</v>
      </c>
    </row>
    <row r="198" spans="1:8" ht="12.75" customHeight="1">
      <c r="A198" s="7"/>
      <c r="B198" s="7"/>
      <c r="C198" s="7" t="s">
        <v>40</v>
      </c>
      <c r="D198" s="7" t="s">
        <v>302</v>
      </c>
      <c r="E198" s="7"/>
      <c r="F198" s="9"/>
      <c r="G198" s="7"/>
      <c r="H198" s="9"/>
    </row>
    <row r="199" spans="1:16" ht="25.5">
      <c r="A199" s="6">
        <v>89</v>
      </c>
      <c r="B199" s="6" t="s">
        <v>303</v>
      </c>
      <c r="C199" s="6" t="s">
        <v>19</v>
      </c>
      <c r="D199" s="6" t="s">
        <v>304</v>
      </c>
      <c r="E199" s="6" t="s">
        <v>105</v>
      </c>
      <c r="F199" s="8">
        <v>28</v>
      </c>
      <c r="G199" s="11"/>
      <c r="H199" s="10">
        <f>ROUND((G199*F199),2)</f>
        <v>0</v>
      </c>
      <c r="O199">
        <f>rekapitulace!H8</f>
        <v>21</v>
      </c>
      <c r="P199">
        <f>O199/100*H199</f>
        <v>0</v>
      </c>
    </row>
    <row r="200" ht="12.75">
      <c r="D200" s="12" t="s">
        <v>305</v>
      </c>
    </row>
    <row r="201" spans="1:16" ht="25.5">
      <c r="A201" s="6">
        <v>90</v>
      </c>
      <c r="B201" s="6" t="s">
        <v>306</v>
      </c>
      <c r="C201" s="6" t="s">
        <v>19</v>
      </c>
      <c r="D201" s="6" t="s">
        <v>307</v>
      </c>
      <c r="E201" s="6" t="s">
        <v>105</v>
      </c>
      <c r="F201" s="8">
        <v>24.4</v>
      </c>
      <c r="G201" s="11"/>
      <c r="H201" s="10">
        <f>ROUND((G201*F201),2)</f>
        <v>0</v>
      </c>
      <c r="O201">
        <f>rekapitulace!H8</f>
        <v>21</v>
      </c>
      <c r="P201">
        <f>O201/100*H201</f>
        <v>0</v>
      </c>
    </row>
    <row r="202" ht="38.25">
      <c r="D202" s="12" t="s">
        <v>308</v>
      </c>
    </row>
    <row r="203" spans="1:16" ht="38.25">
      <c r="A203" s="6">
        <v>91</v>
      </c>
      <c r="B203" s="6" t="s">
        <v>309</v>
      </c>
      <c r="C203" s="6" t="s">
        <v>19</v>
      </c>
      <c r="D203" s="6" t="s">
        <v>310</v>
      </c>
      <c r="E203" s="6" t="s">
        <v>105</v>
      </c>
      <c r="F203" s="8">
        <v>216</v>
      </c>
      <c r="G203" s="11"/>
      <c r="H203" s="10">
        <f>ROUND((G203*F203),2)</f>
        <v>0</v>
      </c>
      <c r="O203">
        <f>rekapitulace!H8</f>
        <v>21</v>
      </c>
      <c r="P203">
        <f>O203/100*H203</f>
        <v>0</v>
      </c>
    </row>
    <row r="204" ht="12.75">
      <c r="D204" s="12" t="s">
        <v>311</v>
      </c>
    </row>
    <row r="205" spans="1:16" ht="25.5">
      <c r="A205" s="6">
        <v>92</v>
      </c>
      <c r="B205" s="6" t="s">
        <v>312</v>
      </c>
      <c r="C205" s="6" t="s">
        <v>19</v>
      </c>
      <c r="D205" s="6" t="s">
        <v>313</v>
      </c>
      <c r="E205" s="6" t="s">
        <v>71</v>
      </c>
      <c r="F205" s="8">
        <v>4</v>
      </c>
      <c r="G205" s="11"/>
      <c r="H205" s="10">
        <f>ROUND((G205*F205),2)</f>
        <v>0</v>
      </c>
      <c r="O205">
        <f>rekapitulace!H8</f>
        <v>21</v>
      </c>
      <c r="P205">
        <f>O205/100*H205</f>
        <v>0</v>
      </c>
    </row>
    <row r="206" ht="12.75">
      <c r="D206" s="12" t="s">
        <v>314</v>
      </c>
    </row>
    <row r="207" spans="1:16" ht="12.75" customHeight="1">
      <c r="A207" s="13"/>
      <c r="B207" s="13"/>
      <c r="C207" s="13" t="s">
        <v>40</v>
      </c>
      <c r="D207" s="13" t="s">
        <v>302</v>
      </c>
      <c r="E207" s="13"/>
      <c r="F207" s="13"/>
      <c r="G207" s="13"/>
      <c r="H207" s="13">
        <f>SUM(H199:H206)</f>
        <v>0</v>
      </c>
      <c r="P207">
        <f>ROUND(SUM(P199:P206),2)</f>
        <v>0</v>
      </c>
    </row>
    <row r="209" spans="1:8" ht="12.75" customHeight="1">
      <c r="A209" s="7"/>
      <c r="B209" s="7"/>
      <c r="C209" s="7" t="s">
        <v>316</v>
      </c>
      <c r="D209" s="7" t="s">
        <v>315</v>
      </c>
      <c r="E209" s="7"/>
      <c r="F209" s="9"/>
      <c r="G209" s="7"/>
      <c r="H209" s="9"/>
    </row>
    <row r="210" spans="1:16" ht="12.75">
      <c r="A210" s="6">
        <v>93</v>
      </c>
      <c r="B210" s="6" t="s">
        <v>317</v>
      </c>
      <c r="C210" s="6" t="s">
        <v>19</v>
      </c>
      <c r="D210" s="6" t="s">
        <v>318</v>
      </c>
      <c r="E210" s="6" t="s">
        <v>105</v>
      </c>
      <c r="F210" s="8">
        <v>106.526</v>
      </c>
      <c r="G210" s="11"/>
      <c r="H210" s="10">
        <f>ROUND((G210*F210),2)</f>
        <v>0</v>
      </c>
      <c r="O210">
        <f>rekapitulace!H8</f>
        <v>21</v>
      </c>
      <c r="P210">
        <f>O210/100*H210</f>
        <v>0</v>
      </c>
    </row>
    <row r="211" ht="12.75">
      <c r="D211" s="12" t="s">
        <v>319</v>
      </c>
    </row>
    <row r="212" spans="1:16" ht="38.25">
      <c r="A212" s="6">
        <v>94</v>
      </c>
      <c r="B212" s="6" t="s">
        <v>320</v>
      </c>
      <c r="C212" s="6" t="s">
        <v>19</v>
      </c>
      <c r="D212" s="6" t="s">
        <v>321</v>
      </c>
      <c r="E212" s="6" t="s">
        <v>105</v>
      </c>
      <c r="F212" s="8">
        <v>104.4</v>
      </c>
      <c r="G212" s="11"/>
      <c r="H212" s="10">
        <f>ROUND((G212*F212),2)</f>
        <v>0</v>
      </c>
      <c r="O212">
        <f>rekapitulace!H8</f>
        <v>21</v>
      </c>
      <c r="P212">
        <f>O212/100*H212</f>
        <v>0</v>
      </c>
    </row>
    <row r="213" ht="12.75">
      <c r="D213" s="12" t="s">
        <v>322</v>
      </c>
    </row>
    <row r="214" spans="1:16" ht="51">
      <c r="A214" s="6">
        <v>95</v>
      </c>
      <c r="B214" s="6" t="s">
        <v>323</v>
      </c>
      <c r="C214" s="6" t="s">
        <v>19</v>
      </c>
      <c r="D214" s="6" t="s">
        <v>324</v>
      </c>
      <c r="E214" s="6" t="s">
        <v>71</v>
      </c>
      <c r="F214" s="8">
        <v>18</v>
      </c>
      <c r="G214" s="11"/>
      <c r="H214" s="10">
        <f>ROUND((G214*F214),2)</f>
        <v>0</v>
      </c>
      <c r="O214">
        <f>rekapitulace!H8</f>
        <v>21</v>
      </c>
      <c r="P214">
        <f>O214/100*H214</f>
        <v>0</v>
      </c>
    </row>
    <row r="215" ht="38.25">
      <c r="D215" s="12" t="s">
        <v>325</v>
      </c>
    </row>
    <row r="216" spans="1:16" ht="25.5">
      <c r="A216" s="6">
        <v>96</v>
      </c>
      <c r="B216" s="6" t="s">
        <v>326</v>
      </c>
      <c r="C216" s="6" t="s">
        <v>19</v>
      </c>
      <c r="D216" s="6" t="s">
        <v>327</v>
      </c>
      <c r="E216" s="6" t="s">
        <v>71</v>
      </c>
      <c r="F216" s="8">
        <v>2</v>
      </c>
      <c r="G216" s="11"/>
      <c r="H216" s="10">
        <f>ROUND((G216*F216),2)</f>
        <v>0</v>
      </c>
      <c r="O216">
        <f>rekapitulace!H8</f>
        <v>21</v>
      </c>
      <c r="P216">
        <f>O216/100*H216</f>
        <v>0</v>
      </c>
    </row>
    <row r="217" ht="12.75">
      <c r="D217" s="12" t="s">
        <v>328</v>
      </c>
    </row>
    <row r="218" spans="1:16" ht="38.25">
      <c r="A218" s="6">
        <v>97</v>
      </c>
      <c r="B218" s="6" t="s">
        <v>329</v>
      </c>
      <c r="C218" s="6" t="s">
        <v>19</v>
      </c>
      <c r="D218" s="6" t="s">
        <v>330</v>
      </c>
      <c r="E218" s="6" t="s">
        <v>71</v>
      </c>
      <c r="F218" s="8">
        <v>2</v>
      </c>
      <c r="G218" s="11"/>
      <c r="H218" s="10">
        <f>ROUND((G218*F218),2)</f>
        <v>0</v>
      </c>
      <c r="O218">
        <f>rekapitulace!H8</f>
        <v>21</v>
      </c>
      <c r="P218">
        <f>O218/100*H218</f>
        <v>0</v>
      </c>
    </row>
    <row r="219" ht="12.75">
      <c r="D219" s="12" t="s">
        <v>328</v>
      </c>
    </row>
    <row r="220" spans="1:16" ht="38.25">
      <c r="A220" s="6">
        <v>98</v>
      </c>
      <c r="B220" s="6" t="s">
        <v>331</v>
      </c>
      <c r="C220" s="6" t="s">
        <v>19</v>
      </c>
      <c r="D220" s="6" t="s">
        <v>332</v>
      </c>
      <c r="E220" s="6" t="s">
        <v>71</v>
      </c>
      <c r="F220" s="8">
        <v>1</v>
      </c>
      <c r="G220" s="11"/>
      <c r="H220" s="10">
        <f>ROUND((G220*F220),2)</f>
        <v>0</v>
      </c>
      <c r="O220">
        <f>rekapitulace!H8</f>
        <v>21</v>
      </c>
      <c r="P220">
        <f>O220/100*H220</f>
        <v>0</v>
      </c>
    </row>
    <row r="221" ht="12.75">
      <c r="D221" s="12" t="s">
        <v>66</v>
      </c>
    </row>
    <row r="222" spans="1:16" ht="25.5">
      <c r="A222" s="6">
        <v>99</v>
      </c>
      <c r="B222" s="6" t="s">
        <v>333</v>
      </c>
      <c r="C222" s="6" t="s">
        <v>19</v>
      </c>
      <c r="D222" s="6" t="s">
        <v>334</v>
      </c>
      <c r="E222" s="6" t="s">
        <v>92</v>
      </c>
      <c r="F222" s="8">
        <v>51.871</v>
      </c>
      <c r="G222" s="11"/>
      <c r="H222" s="10">
        <f>ROUND((G222*F222),2)</f>
        <v>0</v>
      </c>
      <c r="O222">
        <f>rekapitulace!H8</f>
        <v>21</v>
      </c>
      <c r="P222">
        <f>O222/100*H222</f>
        <v>0</v>
      </c>
    </row>
    <row r="223" ht="38.25">
      <c r="D223" s="12" t="s">
        <v>335</v>
      </c>
    </row>
    <row r="224" spans="1:16" ht="25.5">
      <c r="A224" s="6">
        <v>100</v>
      </c>
      <c r="B224" s="6" t="s">
        <v>336</v>
      </c>
      <c r="C224" s="6" t="s">
        <v>19</v>
      </c>
      <c r="D224" s="6" t="s">
        <v>337</v>
      </c>
      <c r="E224" s="6" t="s">
        <v>105</v>
      </c>
      <c r="F224" s="8">
        <v>127.553</v>
      </c>
      <c r="G224" s="11"/>
      <c r="H224" s="10">
        <f>ROUND((G224*F224),2)</f>
        <v>0</v>
      </c>
      <c r="O224">
        <f>rekapitulace!H8</f>
        <v>21</v>
      </c>
      <c r="P224">
        <f>O224/100*H224</f>
        <v>0</v>
      </c>
    </row>
    <row r="225" ht="140.25">
      <c r="D225" s="12" t="s">
        <v>338</v>
      </c>
    </row>
    <row r="226" spans="1:16" ht="25.5">
      <c r="A226" s="6">
        <v>101</v>
      </c>
      <c r="B226" s="6" t="s">
        <v>339</v>
      </c>
      <c r="C226" s="6" t="s">
        <v>19</v>
      </c>
      <c r="D226" s="6" t="s">
        <v>340</v>
      </c>
      <c r="E226" s="6" t="s">
        <v>105</v>
      </c>
      <c r="F226" s="8">
        <v>25.7</v>
      </c>
      <c r="G226" s="11"/>
      <c r="H226" s="10">
        <f>ROUND((G226*F226),2)</f>
        <v>0</v>
      </c>
      <c r="O226">
        <f>rekapitulace!H8</f>
        <v>21</v>
      </c>
      <c r="P226">
        <f>O226/100*H226</f>
        <v>0</v>
      </c>
    </row>
    <row r="227" ht="51">
      <c r="D227" s="12" t="s">
        <v>341</v>
      </c>
    </row>
    <row r="228" spans="1:16" ht="25.5">
      <c r="A228" s="6">
        <v>102</v>
      </c>
      <c r="B228" s="6" t="s">
        <v>342</v>
      </c>
      <c r="C228" s="6" t="s">
        <v>19</v>
      </c>
      <c r="D228" s="6" t="s">
        <v>343</v>
      </c>
      <c r="E228" s="6" t="s">
        <v>105</v>
      </c>
      <c r="F228" s="8">
        <v>13</v>
      </c>
      <c r="G228" s="11"/>
      <c r="H228" s="10">
        <f>ROUND((G228*F228),2)</f>
        <v>0</v>
      </c>
      <c r="O228">
        <f>rekapitulace!H8</f>
        <v>21</v>
      </c>
      <c r="P228">
        <f>O228/100*H228</f>
        <v>0</v>
      </c>
    </row>
    <row r="229" ht="12.75">
      <c r="D229" s="12" t="s">
        <v>344</v>
      </c>
    </row>
    <row r="230" spans="1:16" ht="25.5">
      <c r="A230" s="6">
        <v>103</v>
      </c>
      <c r="B230" s="6" t="s">
        <v>345</v>
      </c>
      <c r="C230" s="6" t="s">
        <v>19</v>
      </c>
      <c r="D230" s="6" t="s">
        <v>346</v>
      </c>
      <c r="E230" s="6" t="s">
        <v>92</v>
      </c>
      <c r="F230" s="8">
        <v>6.24</v>
      </c>
      <c r="G230" s="11"/>
      <c r="H230" s="10">
        <f>ROUND((G230*F230),2)</f>
        <v>0</v>
      </c>
      <c r="O230">
        <f>rekapitulace!H8</f>
        <v>21</v>
      </c>
      <c r="P230">
        <f>O230/100*H230</f>
        <v>0</v>
      </c>
    </row>
    <row r="231" ht="12.75">
      <c r="D231" s="12" t="s">
        <v>347</v>
      </c>
    </row>
    <row r="232" spans="1:16" ht="25.5">
      <c r="A232" s="6">
        <v>104</v>
      </c>
      <c r="B232" s="6" t="s">
        <v>348</v>
      </c>
      <c r="C232" s="6" t="s">
        <v>19</v>
      </c>
      <c r="D232" s="6" t="s">
        <v>349</v>
      </c>
      <c r="E232" s="6" t="s">
        <v>105</v>
      </c>
      <c r="F232" s="8">
        <v>226.052</v>
      </c>
      <c r="G232" s="11"/>
      <c r="H232" s="10">
        <f>ROUND((G232*F232),2)</f>
        <v>0</v>
      </c>
      <c r="O232">
        <f>rekapitulace!H8</f>
        <v>21</v>
      </c>
      <c r="P232">
        <f>O232/100*H232</f>
        <v>0</v>
      </c>
    </row>
    <row r="233" ht="38.25">
      <c r="D233" s="12" t="s">
        <v>350</v>
      </c>
    </row>
    <row r="234" spans="1:16" ht="25.5">
      <c r="A234" s="6">
        <v>105</v>
      </c>
      <c r="B234" s="6" t="s">
        <v>351</v>
      </c>
      <c r="C234" s="6" t="s">
        <v>19</v>
      </c>
      <c r="D234" s="6" t="s">
        <v>352</v>
      </c>
      <c r="E234" s="6" t="s">
        <v>105</v>
      </c>
      <c r="F234" s="8">
        <v>106.526</v>
      </c>
      <c r="G234" s="11"/>
      <c r="H234" s="10">
        <f>ROUND((G234*F234),2)</f>
        <v>0</v>
      </c>
      <c r="O234">
        <f>rekapitulace!H8</f>
        <v>21</v>
      </c>
      <c r="P234">
        <f>O234/100*H234</f>
        <v>0</v>
      </c>
    </row>
    <row r="235" ht="12.75">
      <c r="D235" s="12" t="s">
        <v>319</v>
      </c>
    </row>
    <row r="236" spans="1:16" ht="63.75">
      <c r="A236" s="6">
        <v>106</v>
      </c>
      <c r="B236" s="6" t="s">
        <v>353</v>
      </c>
      <c r="C236" s="6" t="s">
        <v>19</v>
      </c>
      <c r="D236" s="6" t="s">
        <v>354</v>
      </c>
      <c r="E236" s="6" t="s">
        <v>105</v>
      </c>
      <c r="F236" s="8">
        <v>41</v>
      </c>
      <c r="G236" s="11"/>
      <c r="H236" s="10">
        <f>ROUND((G236*F236),2)</f>
        <v>0</v>
      </c>
      <c r="O236">
        <f>rekapitulace!H8</f>
        <v>21</v>
      </c>
      <c r="P236">
        <f>O236/100*H236</f>
        <v>0</v>
      </c>
    </row>
    <row r="237" ht="51">
      <c r="D237" s="12" t="s">
        <v>355</v>
      </c>
    </row>
    <row r="238" spans="1:16" ht="25.5">
      <c r="A238" s="6">
        <v>107</v>
      </c>
      <c r="B238" s="6" t="s">
        <v>356</v>
      </c>
      <c r="C238" s="6" t="s">
        <v>19</v>
      </c>
      <c r="D238" s="6" t="s">
        <v>357</v>
      </c>
      <c r="E238" s="6" t="s">
        <v>105</v>
      </c>
      <c r="F238" s="8">
        <v>7.2</v>
      </c>
      <c r="G238" s="11"/>
      <c r="H238" s="10">
        <f>ROUND((G238*F238),2)</f>
        <v>0</v>
      </c>
      <c r="O238">
        <f>rekapitulace!H8</f>
        <v>21</v>
      </c>
      <c r="P238">
        <f>O238/100*H238</f>
        <v>0</v>
      </c>
    </row>
    <row r="239" ht="12.75">
      <c r="D239" s="12" t="s">
        <v>358</v>
      </c>
    </row>
    <row r="240" spans="1:16" ht="38.25">
      <c r="A240" s="6">
        <v>108</v>
      </c>
      <c r="B240" s="6" t="s">
        <v>359</v>
      </c>
      <c r="C240" s="6" t="s">
        <v>19</v>
      </c>
      <c r="D240" s="6" t="s">
        <v>360</v>
      </c>
      <c r="E240" s="6" t="s">
        <v>71</v>
      </c>
      <c r="F240" s="8">
        <v>2</v>
      </c>
      <c r="G240" s="11"/>
      <c r="H240" s="10">
        <f>ROUND((G240*F240),2)</f>
        <v>0</v>
      </c>
      <c r="O240">
        <f>rekapitulace!H8</f>
        <v>21</v>
      </c>
      <c r="P240">
        <f>O240/100*H240</f>
        <v>0</v>
      </c>
    </row>
    <row r="241" ht="12.75">
      <c r="D241" s="12" t="s">
        <v>361</v>
      </c>
    </row>
    <row r="242" spans="1:16" ht="12.75">
      <c r="A242" s="6">
        <v>109</v>
      </c>
      <c r="B242" s="6" t="s">
        <v>362</v>
      </c>
      <c r="C242" s="6" t="s">
        <v>19</v>
      </c>
      <c r="D242" s="6" t="s">
        <v>363</v>
      </c>
      <c r="E242" s="6" t="s">
        <v>71</v>
      </c>
      <c r="F242" s="8">
        <v>8</v>
      </c>
      <c r="G242" s="11"/>
      <c r="H242" s="10">
        <f>ROUND((G242*F242),2)</f>
        <v>0</v>
      </c>
      <c r="O242">
        <f>rekapitulace!H8</f>
        <v>21</v>
      </c>
      <c r="P242">
        <f>O242/100*H242</f>
        <v>0</v>
      </c>
    </row>
    <row r="243" ht="12.75">
      <c r="D243" s="12" t="s">
        <v>364</v>
      </c>
    </row>
    <row r="244" spans="1:16" ht="12.75">
      <c r="A244" s="6">
        <v>110</v>
      </c>
      <c r="B244" s="6" t="s">
        <v>365</v>
      </c>
      <c r="C244" s="6" t="s">
        <v>19</v>
      </c>
      <c r="D244" s="6" t="s">
        <v>366</v>
      </c>
      <c r="E244" s="6" t="s">
        <v>71</v>
      </c>
      <c r="F244" s="8">
        <v>8</v>
      </c>
      <c r="G244" s="11"/>
      <c r="H244" s="10">
        <f>ROUND((G244*F244),2)</f>
        <v>0</v>
      </c>
      <c r="O244">
        <f>rekapitulace!H8</f>
        <v>21</v>
      </c>
      <c r="P244">
        <f>O244/100*H244</f>
        <v>0</v>
      </c>
    </row>
    <row r="245" ht="12.75">
      <c r="D245" s="12" t="s">
        <v>364</v>
      </c>
    </row>
    <row r="246" spans="1:16" ht="38.25">
      <c r="A246" s="6">
        <v>111</v>
      </c>
      <c r="B246" s="6" t="s">
        <v>367</v>
      </c>
      <c r="C246" s="6" t="s">
        <v>19</v>
      </c>
      <c r="D246" s="6" t="s">
        <v>368</v>
      </c>
      <c r="E246" s="6" t="s">
        <v>92</v>
      </c>
      <c r="F246" s="8">
        <v>19.2</v>
      </c>
      <c r="G246" s="11"/>
      <c r="H246" s="10">
        <f>ROUND((G246*F246),2)</f>
        <v>0</v>
      </c>
      <c r="O246">
        <f>rekapitulace!H8</f>
        <v>21</v>
      </c>
      <c r="P246">
        <f>O246/100*H246</f>
        <v>0</v>
      </c>
    </row>
    <row r="247" ht="12.75">
      <c r="D247" s="12" t="s">
        <v>369</v>
      </c>
    </row>
    <row r="248" spans="1:16" ht="25.5">
      <c r="A248" s="6">
        <v>112</v>
      </c>
      <c r="B248" s="6" t="s">
        <v>370</v>
      </c>
      <c r="C248" s="6" t="s">
        <v>19</v>
      </c>
      <c r="D248" s="6" t="s">
        <v>371</v>
      </c>
      <c r="E248" s="6" t="s">
        <v>92</v>
      </c>
      <c r="F248" s="8">
        <v>1501.28</v>
      </c>
      <c r="G248" s="11"/>
      <c r="H248" s="10">
        <f>ROUND((G248*F248),2)</f>
        <v>0</v>
      </c>
      <c r="O248">
        <f>rekapitulace!H8</f>
        <v>21</v>
      </c>
      <c r="P248">
        <f>O248/100*H248</f>
        <v>0</v>
      </c>
    </row>
    <row r="249" ht="191.25">
      <c r="D249" s="12" t="s">
        <v>372</v>
      </c>
    </row>
    <row r="250" spans="1:16" ht="25.5">
      <c r="A250" s="6">
        <v>113</v>
      </c>
      <c r="B250" s="6" t="s">
        <v>373</v>
      </c>
      <c r="C250" s="6" t="s">
        <v>60</v>
      </c>
      <c r="D250" s="6" t="s">
        <v>374</v>
      </c>
      <c r="E250" s="6" t="s">
        <v>71</v>
      </c>
      <c r="F250" s="8">
        <v>8</v>
      </c>
      <c r="G250" s="11"/>
      <c r="H250" s="10">
        <f>ROUND((G250*F250),2)</f>
        <v>0</v>
      </c>
      <c r="O250">
        <f>rekapitulace!H8</f>
        <v>21</v>
      </c>
      <c r="P250">
        <f>O250/100*H250</f>
        <v>0</v>
      </c>
    </row>
    <row r="251" ht="12.75">
      <c r="D251" s="12" t="s">
        <v>364</v>
      </c>
    </row>
    <row r="252" spans="1:16" ht="38.25">
      <c r="A252" s="6">
        <v>114</v>
      </c>
      <c r="B252" s="6" t="s">
        <v>375</v>
      </c>
      <c r="C252" s="6" t="s">
        <v>19</v>
      </c>
      <c r="D252" s="6" t="s">
        <v>376</v>
      </c>
      <c r="E252" s="6" t="s">
        <v>92</v>
      </c>
      <c r="F252" s="8">
        <v>67.534</v>
      </c>
      <c r="G252" s="11"/>
      <c r="H252" s="10">
        <f>ROUND((G252*F252),2)</f>
        <v>0</v>
      </c>
      <c r="O252">
        <f>rekapitulace!H8</f>
        <v>21</v>
      </c>
      <c r="P252">
        <f>O252/100*H252</f>
        <v>0</v>
      </c>
    </row>
    <row r="253" ht="89.25">
      <c r="D253" s="12" t="s">
        <v>377</v>
      </c>
    </row>
    <row r="254" spans="1:16" ht="25.5">
      <c r="A254" s="6">
        <v>115</v>
      </c>
      <c r="B254" s="6" t="s">
        <v>378</v>
      </c>
      <c r="C254" s="6" t="s">
        <v>19</v>
      </c>
      <c r="D254" s="6" t="s">
        <v>379</v>
      </c>
      <c r="E254" s="6" t="s">
        <v>92</v>
      </c>
      <c r="F254" s="8">
        <v>100</v>
      </c>
      <c r="G254" s="11"/>
      <c r="H254" s="10">
        <f>ROUND((G254*F254),2)</f>
        <v>0</v>
      </c>
      <c r="O254">
        <f>rekapitulace!H8</f>
        <v>21</v>
      </c>
      <c r="P254">
        <f>O254/100*H254</f>
        <v>0</v>
      </c>
    </row>
    <row r="255" ht="12.75">
      <c r="D255" s="12" t="s">
        <v>380</v>
      </c>
    </row>
    <row r="256" spans="1:16" ht="25.5">
      <c r="A256" s="6">
        <v>116</v>
      </c>
      <c r="B256" s="6" t="s">
        <v>381</v>
      </c>
      <c r="C256" s="6" t="s">
        <v>19</v>
      </c>
      <c r="D256" s="6" t="s">
        <v>382</v>
      </c>
      <c r="E256" s="6" t="s">
        <v>92</v>
      </c>
      <c r="F256" s="8">
        <v>92.5</v>
      </c>
      <c r="G256" s="11"/>
      <c r="H256" s="10">
        <f>ROUND((G256*F256),2)</f>
        <v>0</v>
      </c>
      <c r="O256">
        <f>rekapitulace!H8</f>
        <v>21</v>
      </c>
      <c r="P256">
        <f>O256/100*H256</f>
        <v>0</v>
      </c>
    </row>
    <row r="257" ht="12.75">
      <c r="D257" s="12" t="s">
        <v>383</v>
      </c>
    </row>
    <row r="258" spans="1:16" ht="25.5">
      <c r="A258" s="6">
        <v>117</v>
      </c>
      <c r="B258" s="6" t="s">
        <v>384</v>
      </c>
      <c r="C258" s="6" t="s">
        <v>60</v>
      </c>
      <c r="D258" s="6" t="s">
        <v>385</v>
      </c>
      <c r="E258" s="6" t="s">
        <v>45</v>
      </c>
      <c r="F258" s="8">
        <v>83.168</v>
      </c>
      <c r="G258" s="11"/>
      <c r="H258" s="10">
        <f>ROUND((G258*F258),2)</f>
        <v>0</v>
      </c>
      <c r="O258">
        <f>rekapitulace!H8</f>
        <v>21</v>
      </c>
      <c r="P258">
        <f>O258/100*H258</f>
        <v>0</v>
      </c>
    </row>
    <row r="259" ht="63.75">
      <c r="D259" s="12" t="s">
        <v>386</v>
      </c>
    </row>
    <row r="260" spans="1:16" ht="25.5">
      <c r="A260" s="6">
        <v>118</v>
      </c>
      <c r="B260" s="6" t="s">
        <v>387</v>
      </c>
      <c r="C260" s="6" t="s">
        <v>60</v>
      </c>
      <c r="D260" s="6" t="s">
        <v>388</v>
      </c>
      <c r="E260" s="6" t="s">
        <v>45</v>
      </c>
      <c r="F260" s="8">
        <v>78.802</v>
      </c>
      <c r="G260" s="11"/>
      <c r="H260" s="10">
        <f>ROUND((G260*F260),2)</f>
        <v>0</v>
      </c>
      <c r="O260">
        <f>rekapitulace!H8</f>
        <v>21</v>
      </c>
      <c r="P260">
        <f>O260/100*H260</f>
        <v>0</v>
      </c>
    </row>
    <row r="261" ht="76.5">
      <c r="D261" s="12" t="s">
        <v>389</v>
      </c>
    </row>
    <row r="262" spans="1:16" ht="38.25">
      <c r="A262" s="6">
        <v>119</v>
      </c>
      <c r="B262" s="6" t="s">
        <v>390</v>
      </c>
      <c r="C262" s="6" t="s">
        <v>19</v>
      </c>
      <c r="D262" s="6" t="s">
        <v>391</v>
      </c>
      <c r="E262" s="6" t="s">
        <v>71</v>
      </c>
      <c r="F262" s="8">
        <v>4</v>
      </c>
      <c r="G262" s="11"/>
      <c r="H262" s="10">
        <f>ROUND((G262*F262),2)</f>
        <v>0</v>
      </c>
      <c r="O262">
        <f>rekapitulace!H8</f>
        <v>21</v>
      </c>
      <c r="P262">
        <f>O262/100*H262</f>
        <v>0</v>
      </c>
    </row>
    <row r="263" ht="12.75">
      <c r="D263" s="12" t="s">
        <v>314</v>
      </c>
    </row>
    <row r="264" spans="1:16" ht="25.5">
      <c r="A264" s="6">
        <v>120</v>
      </c>
      <c r="B264" s="6" t="s">
        <v>392</v>
      </c>
      <c r="C264" s="6" t="s">
        <v>19</v>
      </c>
      <c r="D264" s="6" t="s">
        <v>393</v>
      </c>
      <c r="E264" s="6" t="s">
        <v>105</v>
      </c>
      <c r="F264" s="8">
        <v>28</v>
      </c>
      <c r="G264" s="11"/>
      <c r="H264" s="10">
        <f>ROUND((G264*F264),2)</f>
        <v>0</v>
      </c>
      <c r="O264">
        <f>rekapitulace!H8</f>
        <v>21</v>
      </c>
      <c r="P264">
        <f>O264/100*H264</f>
        <v>0</v>
      </c>
    </row>
    <row r="265" ht="12.75">
      <c r="D265" s="12" t="s">
        <v>394</v>
      </c>
    </row>
    <row r="266" spans="1:16" ht="25.5">
      <c r="A266" s="6">
        <v>121</v>
      </c>
      <c r="B266" s="6" t="s">
        <v>395</v>
      </c>
      <c r="C266" s="6" t="s">
        <v>60</v>
      </c>
      <c r="D266" s="6" t="s">
        <v>396</v>
      </c>
      <c r="E266" s="6" t="s">
        <v>92</v>
      </c>
      <c r="F266" s="8">
        <v>133.675</v>
      </c>
      <c r="G266" s="11"/>
      <c r="H266" s="10">
        <f>ROUND((G266*F266),2)</f>
        <v>0</v>
      </c>
      <c r="O266">
        <f>rekapitulace!H8</f>
        <v>21</v>
      </c>
      <c r="P266">
        <f>O266/100*H266</f>
        <v>0</v>
      </c>
    </row>
    <row r="267" ht="89.25">
      <c r="D267" s="12" t="s">
        <v>397</v>
      </c>
    </row>
    <row r="268" spans="1:16" ht="25.5">
      <c r="A268" s="6">
        <v>122</v>
      </c>
      <c r="B268" s="6" t="s">
        <v>398</v>
      </c>
      <c r="C268" s="6" t="s">
        <v>19</v>
      </c>
      <c r="D268" s="6" t="s">
        <v>399</v>
      </c>
      <c r="E268" s="6" t="s">
        <v>45</v>
      </c>
      <c r="F268" s="8">
        <v>31.576</v>
      </c>
      <c r="G268" s="11"/>
      <c r="H268" s="10">
        <f>ROUND((G268*F268),2)</f>
        <v>0</v>
      </c>
      <c r="O268">
        <f>rekapitulace!H8</f>
        <v>21</v>
      </c>
      <c r="P268">
        <f>O268/100*H268</f>
        <v>0</v>
      </c>
    </row>
    <row r="269" ht="12.75">
      <c r="D269" s="12" t="s">
        <v>400</v>
      </c>
    </row>
    <row r="270" spans="1:16" ht="25.5">
      <c r="A270" s="6">
        <v>123</v>
      </c>
      <c r="B270" s="6" t="s">
        <v>401</v>
      </c>
      <c r="C270" s="6" t="s">
        <v>19</v>
      </c>
      <c r="D270" s="6" t="s">
        <v>402</v>
      </c>
      <c r="E270" s="6" t="s">
        <v>92</v>
      </c>
      <c r="F270" s="8">
        <v>440.777</v>
      </c>
      <c r="G270" s="11"/>
      <c r="H270" s="10">
        <f>ROUND((G270*F270),2)</f>
        <v>0</v>
      </c>
      <c r="O270">
        <f>rekapitulace!H8</f>
        <v>21</v>
      </c>
      <c r="P270">
        <f>O270/100*H270</f>
        <v>0</v>
      </c>
    </row>
    <row r="271" ht="12.75">
      <c r="D271" s="12" t="s">
        <v>403</v>
      </c>
    </row>
    <row r="272" spans="1:16" ht="12.75" customHeight="1">
      <c r="A272" s="13"/>
      <c r="B272" s="13"/>
      <c r="C272" s="13" t="s">
        <v>316</v>
      </c>
      <c r="D272" s="13" t="s">
        <v>315</v>
      </c>
      <c r="E272" s="13"/>
      <c r="F272" s="13"/>
      <c r="G272" s="13"/>
      <c r="H272" s="13">
        <f>SUM(H210:H271)</f>
        <v>0</v>
      </c>
      <c r="P272">
        <f>ROUND(SUM(P210:P271),2)</f>
        <v>0</v>
      </c>
    </row>
    <row r="274" spans="1:16" ht="12.75" customHeight="1">
      <c r="A274" s="13"/>
      <c r="B274" s="13"/>
      <c r="C274" s="13"/>
      <c r="D274" s="13" t="s">
        <v>404</v>
      </c>
      <c r="E274" s="13"/>
      <c r="F274" s="13"/>
      <c r="G274" s="13"/>
      <c r="H274" s="13">
        <f>+H35+H80+H93+H102+H135+H160+H179+H196+H207+H272</f>
        <v>0</v>
      </c>
      <c r="P274">
        <f>+P35+P80+P93+P102+P135+P160+P179+P196+P207+P272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405</v>
      </c>
      <c r="D5" s="5" t="s">
        <v>406</v>
      </c>
      <c r="E5" s="5"/>
    </row>
    <row r="6" spans="1:5" ht="12.75" customHeight="1">
      <c r="A6" t="s">
        <v>18</v>
      </c>
      <c r="C6" s="5" t="s">
        <v>405</v>
      </c>
      <c r="D6" s="5" t="s">
        <v>406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407</v>
      </c>
      <c r="C12" s="6" t="s">
        <v>19</v>
      </c>
      <c r="D12" s="6" t="s">
        <v>408</v>
      </c>
      <c r="E12" s="6" t="s">
        <v>56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12.75" customHeight="1">
      <c r="A13" s="13"/>
      <c r="B13" s="13"/>
      <c r="C13" s="13" t="s">
        <v>42</v>
      </c>
      <c r="D13" s="13" t="s">
        <v>41</v>
      </c>
      <c r="E13" s="13"/>
      <c r="F13" s="13"/>
      <c r="G13" s="13"/>
      <c r="H13" s="13">
        <f>SUM(H12:H12)</f>
        <v>0</v>
      </c>
      <c r="P13">
        <f>ROUND(SUM(P12:P12),2)</f>
        <v>0</v>
      </c>
    </row>
    <row r="15" spans="1:16" ht="12.75" customHeight="1">
      <c r="A15" s="13"/>
      <c r="B15" s="13"/>
      <c r="C15" s="13"/>
      <c r="D15" s="13" t="s">
        <v>404</v>
      </c>
      <c r="E15" s="13"/>
      <c r="F15" s="13"/>
      <c r="G15" s="13"/>
      <c r="H15" s="13">
        <f>+H13</f>
        <v>0</v>
      </c>
      <c r="P15">
        <f>+P13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409</v>
      </c>
      <c r="D5" s="5" t="s">
        <v>410</v>
      </c>
      <c r="E5" s="5"/>
    </row>
    <row r="6" spans="1:5" ht="12.75" customHeight="1">
      <c r="A6" t="s">
        <v>18</v>
      </c>
      <c r="C6" s="5" t="s">
        <v>409</v>
      </c>
      <c r="D6" s="5" t="s">
        <v>410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38.25">
      <c r="A12" s="6">
        <v>1</v>
      </c>
      <c r="B12" s="6" t="s">
        <v>407</v>
      </c>
      <c r="C12" s="6" t="s">
        <v>19</v>
      </c>
      <c r="D12" s="6" t="s">
        <v>411</v>
      </c>
      <c r="E12" s="6" t="s">
        <v>56</v>
      </c>
      <c r="F12" s="8">
        <v>1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spans="1:16" ht="12.75" customHeight="1">
      <c r="A13" s="13"/>
      <c r="B13" s="13"/>
      <c r="C13" s="13" t="s">
        <v>42</v>
      </c>
      <c r="D13" s="13" t="s">
        <v>41</v>
      </c>
      <c r="E13" s="13"/>
      <c r="F13" s="13"/>
      <c r="G13" s="13"/>
      <c r="H13" s="13">
        <f>SUM(H12:H12)</f>
        <v>0</v>
      </c>
      <c r="P13">
        <f>ROUND(SUM(P12:P12),2)</f>
        <v>0</v>
      </c>
    </row>
    <row r="15" spans="1:16" ht="12.75" customHeight="1">
      <c r="A15" s="13"/>
      <c r="B15" s="13"/>
      <c r="C15" s="13"/>
      <c r="D15" s="13" t="s">
        <v>404</v>
      </c>
      <c r="E15" s="13"/>
      <c r="F15" s="13"/>
      <c r="G15" s="13"/>
      <c r="H15" s="13">
        <f>+H13</f>
        <v>0</v>
      </c>
      <c r="P15">
        <f>+P13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412</v>
      </c>
      <c r="D5" s="5" t="s">
        <v>413</v>
      </c>
      <c r="E5" s="5"/>
    </row>
    <row r="6" spans="1:5" ht="12.75" customHeight="1">
      <c r="A6" t="s">
        <v>18</v>
      </c>
      <c r="C6" s="5" t="s">
        <v>412</v>
      </c>
      <c r="D6" s="5" t="s">
        <v>413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42</v>
      </c>
      <c r="D11" s="7" t="s">
        <v>41</v>
      </c>
      <c r="E11" s="7"/>
      <c r="F11" s="9"/>
      <c r="G11" s="7"/>
      <c r="H11" s="9"/>
    </row>
    <row r="12" spans="1:16" ht="25.5">
      <c r="A12" s="6">
        <v>1</v>
      </c>
      <c r="B12" s="6" t="s">
        <v>43</v>
      </c>
      <c r="C12" s="6" t="s">
        <v>19</v>
      </c>
      <c r="D12" s="6" t="s">
        <v>414</v>
      </c>
      <c r="E12" s="6" t="s">
        <v>45</v>
      </c>
      <c r="F12" s="8">
        <v>16.85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415</v>
      </c>
    </row>
    <row r="14" spans="1:16" ht="25.5">
      <c r="A14" s="6">
        <v>2</v>
      </c>
      <c r="B14" s="6" t="s">
        <v>47</v>
      </c>
      <c r="C14" s="6" t="s">
        <v>19</v>
      </c>
      <c r="D14" s="6" t="s">
        <v>416</v>
      </c>
      <c r="E14" s="6" t="s">
        <v>49</v>
      </c>
      <c r="F14" s="8">
        <v>0.091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417</v>
      </c>
    </row>
    <row r="16" spans="1:16" ht="25.5">
      <c r="A16" s="6">
        <v>3</v>
      </c>
      <c r="B16" s="6" t="s">
        <v>51</v>
      </c>
      <c r="C16" s="6" t="s">
        <v>19</v>
      </c>
      <c r="D16" s="6" t="s">
        <v>418</v>
      </c>
      <c r="E16" s="6" t="s">
        <v>49</v>
      </c>
      <c r="F16" s="8">
        <v>0.076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419</v>
      </c>
    </row>
    <row r="18" spans="1:16" ht="25.5">
      <c r="A18" s="6">
        <v>4</v>
      </c>
      <c r="B18" s="6" t="s">
        <v>420</v>
      </c>
      <c r="C18" s="6" t="s">
        <v>19</v>
      </c>
      <c r="D18" s="6" t="s">
        <v>421</v>
      </c>
      <c r="E18" s="6" t="s">
        <v>422</v>
      </c>
      <c r="F18" s="8">
        <v>1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spans="1:16" ht="25.5">
      <c r="A19" s="6">
        <v>5</v>
      </c>
      <c r="B19" s="6" t="s">
        <v>423</v>
      </c>
      <c r="C19" s="6" t="s">
        <v>19</v>
      </c>
      <c r="D19" s="6" t="s">
        <v>424</v>
      </c>
      <c r="E19" s="6" t="s">
        <v>71</v>
      </c>
      <c r="F19" s="8">
        <v>1</v>
      </c>
      <c r="G19" s="11"/>
      <c r="H19" s="10">
        <f>ROUND((G19*F19),2)</f>
        <v>0</v>
      </c>
      <c r="O19">
        <f>rekapitulace!H8</f>
        <v>21</v>
      </c>
      <c r="P19">
        <f>O19/100*H19</f>
        <v>0</v>
      </c>
    </row>
    <row r="20" ht="12.75">
      <c r="D20" s="12" t="s">
        <v>66</v>
      </c>
    </row>
    <row r="21" spans="1:16" ht="25.5">
      <c r="A21" s="6">
        <v>6</v>
      </c>
      <c r="B21" s="6" t="s">
        <v>67</v>
      </c>
      <c r="C21" s="6" t="s">
        <v>19</v>
      </c>
      <c r="D21" s="6" t="s">
        <v>425</v>
      </c>
      <c r="E21" s="6" t="s">
        <v>422</v>
      </c>
      <c r="F21" s="8">
        <v>1</v>
      </c>
      <c r="G21" s="11"/>
      <c r="H21" s="10">
        <f aca="true" t="shared" si="0" ref="H21:H27">ROUND((G21*F21),2)</f>
        <v>0</v>
      </c>
      <c r="O21">
        <f>rekapitulace!H8</f>
        <v>21</v>
      </c>
      <c r="P21">
        <f aca="true" t="shared" si="1" ref="P21:P27">O21/100*H21</f>
        <v>0</v>
      </c>
    </row>
    <row r="22" spans="1:16" ht="25.5">
      <c r="A22" s="6">
        <v>7</v>
      </c>
      <c r="B22" s="6" t="s">
        <v>426</v>
      </c>
      <c r="C22" s="6" t="s">
        <v>19</v>
      </c>
      <c r="D22" s="6" t="s">
        <v>427</v>
      </c>
      <c r="E22" s="6" t="s">
        <v>422</v>
      </c>
      <c r="F22" s="8">
        <v>1</v>
      </c>
      <c r="G22" s="11"/>
      <c r="H22" s="10">
        <f t="shared" si="0"/>
        <v>0</v>
      </c>
      <c r="O22">
        <f>rekapitulace!H8</f>
        <v>21</v>
      </c>
      <c r="P22">
        <f t="shared" si="1"/>
        <v>0</v>
      </c>
    </row>
    <row r="23" spans="1:16" ht="25.5">
      <c r="A23" s="6">
        <v>8</v>
      </c>
      <c r="B23" s="6" t="s">
        <v>75</v>
      </c>
      <c r="C23" s="6" t="s">
        <v>60</v>
      </c>
      <c r="D23" s="6" t="s">
        <v>428</v>
      </c>
      <c r="E23" s="6" t="s">
        <v>56</v>
      </c>
      <c r="F23" s="8">
        <v>1</v>
      </c>
      <c r="G23" s="11"/>
      <c r="H23" s="10">
        <f t="shared" si="0"/>
        <v>0</v>
      </c>
      <c r="O23">
        <f>rekapitulace!H6</f>
        <v>0</v>
      </c>
      <c r="P23">
        <f t="shared" si="1"/>
        <v>0</v>
      </c>
    </row>
    <row r="24" spans="1:16" ht="12.75">
      <c r="A24" s="6">
        <v>9</v>
      </c>
      <c r="B24" s="6" t="s">
        <v>79</v>
      </c>
      <c r="C24" s="6" t="s">
        <v>19</v>
      </c>
      <c r="D24" s="6" t="s">
        <v>80</v>
      </c>
      <c r="E24" s="6" t="s">
        <v>422</v>
      </c>
      <c r="F24" s="8">
        <v>1</v>
      </c>
      <c r="G24" s="11"/>
      <c r="H24" s="10">
        <f t="shared" si="0"/>
        <v>0</v>
      </c>
      <c r="O24">
        <f>rekapitulace!H8</f>
        <v>21</v>
      </c>
      <c r="P24">
        <f t="shared" si="1"/>
        <v>0</v>
      </c>
    </row>
    <row r="25" spans="1:16" ht="12.75">
      <c r="A25" s="6">
        <v>10</v>
      </c>
      <c r="B25" s="6" t="s">
        <v>81</v>
      </c>
      <c r="C25" s="6" t="s">
        <v>19</v>
      </c>
      <c r="D25" s="6" t="s">
        <v>429</v>
      </c>
      <c r="E25" s="6" t="s">
        <v>422</v>
      </c>
      <c r="F25" s="8">
        <v>1</v>
      </c>
      <c r="G25" s="11"/>
      <c r="H25" s="10">
        <f t="shared" si="0"/>
        <v>0</v>
      </c>
      <c r="O25">
        <f>rekapitulace!H8</f>
        <v>21</v>
      </c>
      <c r="P25">
        <f t="shared" si="1"/>
        <v>0</v>
      </c>
    </row>
    <row r="26" spans="1:16" ht="12.75">
      <c r="A26" s="6">
        <v>11</v>
      </c>
      <c r="B26" s="6" t="s">
        <v>83</v>
      </c>
      <c r="C26" s="6" t="s">
        <v>19</v>
      </c>
      <c r="D26" s="6" t="s">
        <v>84</v>
      </c>
      <c r="E26" s="6" t="s">
        <v>422</v>
      </c>
      <c r="F26" s="8">
        <v>1</v>
      </c>
      <c r="G26" s="11"/>
      <c r="H26" s="10">
        <f t="shared" si="0"/>
        <v>0</v>
      </c>
      <c r="O26">
        <f>rekapitulace!H8</f>
        <v>21</v>
      </c>
      <c r="P26">
        <f t="shared" si="1"/>
        <v>0</v>
      </c>
    </row>
    <row r="27" spans="1:16" ht="12.75">
      <c r="A27" s="6">
        <v>12</v>
      </c>
      <c r="B27" s="6" t="s">
        <v>87</v>
      </c>
      <c r="C27" s="6" t="s">
        <v>19</v>
      </c>
      <c r="D27" s="6" t="s">
        <v>88</v>
      </c>
      <c r="E27" s="6" t="s">
        <v>422</v>
      </c>
      <c r="F27" s="8">
        <v>1</v>
      </c>
      <c r="G27" s="11"/>
      <c r="H27" s="10">
        <f t="shared" si="0"/>
        <v>0</v>
      </c>
      <c r="O27">
        <f>rekapitulace!H8</f>
        <v>21</v>
      </c>
      <c r="P27">
        <f t="shared" si="1"/>
        <v>0</v>
      </c>
    </row>
    <row r="28" spans="1:16" ht="12.75" customHeight="1">
      <c r="A28" s="13"/>
      <c r="B28" s="13"/>
      <c r="C28" s="13" t="s">
        <v>42</v>
      </c>
      <c r="D28" s="13" t="s">
        <v>41</v>
      </c>
      <c r="E28" s="13"/>
      <c r="F28" s="13"/>
      <c r="G28" s="13"/>
      <c r="H28" s="13">
        <f>SUM(H12:H27)</f>
        <v>0</v>
      </c>
      <c r="P28">
        <f>ROUND(SUM(P12:P27),2)</f>
        <v>0</v>
      </c>
    </row>
    <row r="30" spans="1:8" ht="12.75" customHeight="1">
      <c r="A30" s="7"/>
      <c r="B30" s="7"/>
      <c r="C30" s="7" t="s">
        <v>24</v>
      </c>
      <c r="D30" s="7" t="s">
        <v>89</v>
      </c>
      <c r="E30" s="7"/>
      <c r="F30" s="9"/>
      <c r="G30" s="7"/>
      <c r="H30" s="9"/>
    </row>
    <row r="31" spans="1:16" ht="38.25">
      <c r="A31" s="6">
        <v>13</v>
      </c>
      <c r="B31" s="6" t="s">
        <v>90</v>
      </c>
      <c r="C31" s="6" t="s">
        <v>60</v>
      </c>
      <c r="D31" s="6" t="s">
        <v>430</v>
      </c>
      <c r="E31" s="6" t="s">
        <v>92</v>
      </c>
      <c r="F31" s="8">
        <v>275.5</v>
      </c>
      <c r="G31" s="11"/>
      <c r="H31" s="10">
        <f>ROUND((G31*F31),2)</f>
        <v>0</v>
      </c>
      <c r="O31">
        <f>rekapitulace!H8</f>
        <v>21</v>
      </c>
      <c r="P31">
        <f>O31/100*H31</f>
        <v>0</v>
      </c>
    </row>
    <row r="32" ht="12.75">
      <c r="D32" s="12" t="s">
        <v>431</v>
      </c>
    </row>
    <row r="33" spans="1:16" ht="38.25">
      <c r="A33" s="6">
        <v>14</v>
      </c>
      <c r="B33" s="6" t="s">
        <v>94</v>
      </c>
      <c r="C33" s="6" t="s">
        <v>60</v>
      </c>
      <c r="D33" s="6" t="s">
        <v>432</v>
      </c>
      <c r="E33" s="6" t="s">
        <v>71</v>
      </c>
      <c r="F33" s="8">
        <v>10</v>
      </c>
      <c r="G33" s="11"/>
      <c r="H33" s="10">
        <f>ROUND((G33*F33),2)</f>
        <v>0</v>
      </c>
      <c r="O33">
        <f>rekapitulace!H8</f>
        <v>21</v>
      </c>
      <c r="P33">
        <f>O33/100*H33</f>
        <v>0</v>
      </c>
    </row>
    <row r="34" ht="12.75">
      <c r="D34" s="12" t="s">
        <v>433</v>
      </c>
    </row>
    <row r="35" spans="1:16" ht="38.25">
      <c r="A35" s="6">
        <v>15</v>
      </c>
      <c r="B35" s="6" t="s">
        <v>110</v>
      </c>
      <c r="C35" s="6" t="s">
        <v>111</v>
      </c>
      <c r="D35" s="6" t="s">
        <v>434</v>
      </c>
      <c r="E35" s="6" t="s">
        <v>45</v>
      </c>
      <c r="F35" s="8">
        <v>96.72</v>
      </c>
      <c r="G35" s="11"/>
      <c r="H35" s="10">
        <f>ROUND((G35*F35),2)</f>
        <v>0</v>
      </c>
      <c r="O35">
        <f>rekapitulace!H8</f>
        <v>21</v>
      </c>
      <c r="P35">
        <f>O35/100*H35</f>
        <v>0</v>
      </c>
    </row>
    <row r="36" ht="12.75">
      <c r="D36" s="12" t="s">
        <v>435</v>
      </c>
    </row>
    <row r="37" spans="1:16" ht="38.25">
      <c r="A37" s="6">
        <v>16</v>
      </c>
      <c r="B37" s="6" t="s">
        <v>114</v>
      </c>
      <c r="C37" s="6" t="s">
        <v>60</v>
      </c>
      <c r="D37" s="6" t="s">
        <v>436</v>
      </c>
      <c r="E37" s="6" t="s">
        <v>45</v>
      </c>
      <c r="F37" s="8">
        <v>105.21</v>
      </c>
      <c r="G37" s="11"/>
      <c r="H37" s="10">
        <f>ROUND((G37*F37),2)</f>
        <v>0</v>
      </c>
      <c r="O37">
        <f>rekapitulace!H8</f>
        <v>21</v>
      </c>
      <c r="P37">
        <f>O37/100*H37</f>
        <v>0</v>
      </c>
    </row>
    <row r="38" ht="12.75">
      <c r="D38" s="12" t="s">
        <v>437</v>
      </c>
    </row>
    <row r="39" spans="1:16" ht="25.5">
      <c r="A39" s="6">
        <v>17</v>
      </c>
      <c r="B39" s="6" t="s">
        <v>114</v>
      </c>
      <c r="C39" s="6" t="s">
        <v>111</v>
      </c>
      <c r="D39" s="6" t="s">
        <v>438</v>
      </c>
      <c r="E39" s="6" t="s">
        <v>45</v>
      </c>
      <c r="F39" s="8">
        <v>96.72</v>
      </c>
      <c r="G39" s="11"/>
      <c r="H39" s="10">
        <f>ROUND((G39*F39),2)</f>
        <v>0</v>
      </c>
      <c r="O39">
        <f>rekapitulace!H8</f>
        <v>21</v>
      </c>
      <c r="P39">
        <f>O39/100*H39</f>
        <v>0</v>
      </c>
    </row>
    <row r="40" ht="12.75">
      <c r="D40" s="12" t="s">
        <v>439</v>
      </c>
    </row>
    <row r="41" spans="1:16" ht="25.5">
      <c r="A41" s="6">
        <v>18</v>
      </c>
      <c r="B41" s="6" t="s">
        <v>119</v>
      </c>
      <c r="C41" s="6" t="s">
        <v>111</v>
      </c>
      <c r="D41" s="6" t="s">
        <v>440</v>
      </c>
      <c r="E41" s="6" t="s">
        <v>45</v>
      </c>
      <c r="F41" s="8">
        <v>46</v>
      </c>
      <c r="G41" s="11"/>
      <c r="H41" s="10">
        <f>ROUND((G41*F41),2)</f>
        <v>0</v>
      </c>
      <c r="O41">
        <f>rekapitulace!H8</f>
        <v>21</v>
      </c>
      <c r="P41">
        <f>O41/100*H41</f>
        <v>0</v>
      </c>
    </row>
    <row r="42" ht="12.75">
      <c r="D42" s="12" t="s">
        <v>441</v>
      </c>
    </row>
    <row r="43" spans="1:16" ht="38.25">
      <c r="A43" s="6">
        <v>20</v>
      </c>
      <c r="B43" s="6" t="s">
        <v>442</v>
      </c>
      <c r="C43" s="6" t="s">
        <v>111</v>
      </c>
      <c r="D43" s="6" t="s">
        <v>443</v>
      </c>
      <c r="E43" s="6" t="s">
        <v>45</v>
      </c>
      <c r="F43" s="8">
        <v>59.21</v>
      </c>
      <c r="G43" s="11"/>
      <c r="H43" s="10">
        <f>ROUND((G43*F43),2)</f>
        <v>0</v>
      </c>
      <c r="O43">
        <f>rekapitulace!H8</f>
        <v>21</v>
      </c>
      <c r="P43">
        <f>O43/100*H43</f>
        <v>0</v>
      </c>
    </row>
    <row r="44" ht="12.75">
      <c r="D44" s="12" t="s">
        <v>444</v>
      </c>
    </row>
    <row r="45" spans="1:16" ht="38.25">
      <c r="A45" s="6">
        <v>19</v>
      </c>
      <c r="B45" s="6" t="s">
        <v>442</v>
      </c>
      <c r="C45" s="6" t="s">
        <v>60</v>
      </c>
      <c r="D45" s="6" t="s">
        <v>445</v>
      </c>
      <c r="E45" s="6" t="s">
        <v>45</v>
      </c>
      <c r="F45" s="8">
        <v>16.25</v>
      </c>
      <c r="G45" s="11"/>
      <c r="H45" s="10">
        <f>ROUND((G45*F45),2)</f>
        <v>0</v>
      </c>
      <c r="O45">
        <f>rekapitulace!H8</f>
        <v>21</v>
      </c>
      <c r="P45">
        <f>O45/100*H45</f>
        <v>0</v>
      </c>
    </row>
    <row r="46" ht="12.75">
      <c r="D46" s="12" t="s">
        <v>446</v>
      </c>
    </row>
    <row r="47" spans="1:16" ht="38.25">
      <c r="A47" s="6">
        <v>21</v>
      </c>
      <c r="B47" s="6" t="s">
        <v>447</v>
      </c>
      <c r="C47" s="6" t="s">
        <v>19</v>
      </c>
      <c r="D47" s="6" t="s">
        <v>448</v>
      </c>
      <c r="E47" s="6" t="s">
        <v>105</v>
      </c>
      <c r="F47" s="8">
        <v>30</v>
      </c>
      <c r="G47" s="11"/>
      <c r="H47" s="10">
        <f>ROUND((G47*F47),2)</f>
        <v>0</v>
      </c>
      <c r="O47">
        <f>rekapitulace!H8</f>
        <v>21</v>
      </c>
      <c r="P47">
        <f>O47/100*H47</f>
        <v>0</v>
      </c>
    </row>
    <row r="48" ht="12.75">
      <c r="D48" s="12" t="s">
        <v>449</v>
      </c>
    </row>
    <row r="49" spans="1:16" ht="25.5">
      <c r="A49" s="6">
        <v>22</v>
      </c>
      <c r="B49" s="6" t="s">
        <v>450</v>
      </c>
      <c r="C49" s="6" t="s">
        <v>19</v>
      </c>
      <c r="D49" s="6" t="s">
        <v>451</v>
      </c>
      <c r="E49" s="6" t="s">
        <v>45</v>
      </c>
      <c r="F49" s="8">
        <v>0.6</v>
      </c>
      <c r="G49" s="11"/>
      <c r="H49" s="10">
        <f>ROUND((G49*F49),2)</f>
        <v>0</v>
      </c>
      <c r="O49">
        <f>rekapitulace!H8</f>
        <v>21</v>
      </c>
      <c r="P49">
        <f>O49/100*H49</f>
        <v>0</v>
      </c>
    </row>
    <row r="50" ht="12.75">
      <c r="D50" s="12" t="s">
        <v>452</v>
      </c>
    </row>
    <row r="51" spans="1:16" ht="25.5">
      <c r="A51" s="6">
        <v>23</v>
      </c>
      <c r="B51" s="6" t="s">
        <v>453</v>
      </c>
      <c r="C51" s="6" t="s">
        <v>60</v>
      </c>
      <c r="D51" s="6" t="s">
        <v>454</v>
      </c>
      <c r="E51" s="6" t="s">
        <v>45</v>
      </c>
      <c r="F51" s="8">
        <v>0.6</v>
      </c>
      <c r="G51" s="11"/>
      <c r="H51" s="10">
        <f>ROUND((G51*F51),2)</f>
        <v>0</v>
      </c>
      <c r="O51">
        <f>rekapitulace!H8</f>
        <v>21</v>
      </c>
      <c r="P51">
        <f>O51/100*H51</f>
        <v>0</v>
      </c>
    </row>
    <row r="52" ht="12.75">
      <c r="D52" s="12" t="s">
        <v>452</v>
      </c>
    </row>
    <row r="53" spans="1:16" ht="51">
      <c r="A53" s="6">
        <v>24</v>
      </c>
      <c r="B53" s="6" t="s">
        <v>124</v>
      </c>
      <c r="C53" s="6" t="s">
        <v>19</v>
      </c>
      <c r="D53" s="6" t="s">
        <v>455</v>
      </c>
      <c r="E53" s="6" t="s">
        <v>45</v>
      </c>
      <c r="F53" s="8">
        <v>218.78</v>
      </c>
      <c r="G53" s="11"/>
      <c r="H53" s="10">
        <f>ROUND((G53*F53),2)</f>
        <v>0</v>
      </c>
      <c r="O53">
        <f>rekapitulace!H8</f>
        <v>21</v>
      </c>
      <c r="P53">
        <f>O53/100*H53</f>
        <v>0</v>
      </c>
    </row>
    <row r="54" ht="12.75">
      <c r="D54" s="12" t="s">
        <v>456</v>
      </c>
    </row>
    <row r="55" spans="1:16" ht="127.5">
      <c r="A55" s="6">
        <v>25</v>
      </c>
      <c r="B55" s="6" t="s">
        <v>127</v>
      </c>
      <c r="C55" s="6" t="s">
        <v>19</v>
      </c>
      <c r="D55" s="6" t="s">
        <v>457</v>
      </c>
      <c r="E55" s="6" t="s">
        <v>45</v>
      </c>
      <c r="F55" s="8">
        <v>105.21</v>
      </c>
      <c r="G55" s="11"/>
      <c r="H55" s="10">
        <f>ROUND((G55*F55),2)</f>
        <v>0</v>
      </c>
      <c r="O55">
        <f>rekapitulace!H6</f>
        <v>0</v>
      </c>
      <c r="P55">
        <f>O55/100*H55</f>
        <v>0</v>
      </c>
    </row>
    <row r="56" ht="12.75">
      <c r="D56" s="12" t="s">
        <v>437</v>
      </c>
    </row>
    <row r="57" spans="1:16" ht="114.75">
      <c r="A57" s="6">
        <v>26</v>
      </c>
      <c r="B57" s="6" t="s">
        <v>458</v>
      </c>
      <c r="C57" s="6" t="s">
        <v>19</v>
      </c>
      <c r="D57" s="6" t="s">
        <v>459</v>
      </c>
      <c r="E57" s="6" t="s">
        <v>45</v>
      </c>
      <c r="F57" s="8">
        <v>13.289</v>
      </c>
      <c r="G57" s="11"/>
      <c r="H57" s="10">
        <f>ROUND((G57*F57),2)</f>
        <v>0</v>
      </c>
      <c r="O57">
        <f>rekapitulace!H8</f>
        <v>21</v>
      </c>
      <c r="P57">
        <f>O57/100*H57</f>
        <v>0</v>
      </c>
    </row>
    <row r="58" ht="12.75">
      <c r="D58" s="12" t="s">
        <v>460</v>
      </c>
    </row>
    <row r="59" spans="1:16" ht="25.5">
      <c r="A59" s="6">
        <v>27</v>
      </c>
      <c r="B59" s="6" t="s">
        <v>130</v>
      </c>
      <c r="C59" s="6" t="s">
        <v>19</v>
      </c>
      <c r="D59" s="6" t="s">
        <v>131</v>
      </c>
      <c r="E59" s="6" t="s">
        <v>92</v>
      </c>
      <c r="F59" s="8">
        <v>322.4</v>
      </c>
      <c r="G59" s="11"/>
      <c r="H59" s="10">
        <f>ROUND((G59*F59),2)</f>
        <v>0</v>
      </c>
      <c r="O59">
        <f>rekapitulace!H8</f>
        <v>21</v>
      </c>
      <c r="P59">
        <f>O59/100*H59</f>
        <v>0</v>
      </c>
    </row>
    <row r="60" ht="12.75">
      <c r="D60" s="12" t="s">
        <v>461</v>
      </c>
    </row>
    <row r="61" spans="1:16" ht="25.5">
      <c r="A61" s="6">
        <v>28</v>
      </c>
      <c r="B61" s="6" t="s">
        <v>462</v>
      </c>
      <c r="C61" s="6" t="s">
        <v>19</v>
      </c>
      <c r="D61" s="6" t="s">
        <v>463</v>
      </c>
      <c r="E61" s="6" t="s">
        <v>45</v>
      </c>
      <c r="F61" s="8">
        <v>96.72</v>
      </c>
      <c r="G61" s="11"/>
      <c r="H61" s="10">
        <f>ROUND((G61*F61),2)</f>
        <v>0</v>
      </c>
      <c r="O61">
        <f>rekapitulace!H8</f>
        <v>21</v>
      </c>
      <c r="P61">
        <f>O61/100*H61</f>
        <v>0</v>
      </c>
    </row>
    <row r="62" ht="12.75">
      <c r="D62" s="12" t="s">
        <v>435</v>
      </c>
    </row>
    <row r="63" spans="1:16" ht="25.5">
      <c r="A63" s="6">
        <v>29</v>
      </c>
      <c r="B63" s="6" t="s">
        <v>138</v>
      </c>
      <c r="C63" s="6" t="s">
        <v>19</v>
      </c>
      <c r="D63" s="6" t="s">
        <v>139</v>
      </c>
      <c r="E63" s="6" t="s">
        <v>92</v>
      </c>
      <c r="F63" s="8">
        <v>322.4</v>
      </c>
      <c r="G63" s="11"/>
      <c r="H63" s="10">
        <f>ROUND((G63*F63),2)</f>
        <v>0</v>
      </c>
      <c r="O63">
        <f>rekapitulace!H8</f>
        <v>21</v>
      </c>
      <c r="P63">
        <f>O63/100*H63</f>
        <v>0</v>
      </c>
    </row>
    <row r="64" ht="12.75">
      <c r="D64" s="12" t="s">
        <v>461</v>
      </c>
    </row>
    <row r="65" spans="1:16" ht="38.25">
      <c r="A65" s="6">
        <v>30</v>
      </c>
      <c r="B65" s="6" t="s">
        <v>141</v>
      </c>
      <c r="C65" s="6" t="s">
        <v>19</v>
      </c>
      <c r="D65" s="6" t="s">
        <v>142</v>
      </c>
      <c r="E65" s="6" t="s">
        <v>92</v>
      </c>
      <c r="F65" s="8">
        <v>967.2</v>
      </c>
      <c r="G65" s="11"/>
      <c r="H65" s="10">
        <f>ROUND((G65*F65),2)</f>
        <v>0</v>
      </c>
      <c r="O65">
        <f>rekapitulace!H8</f>
        <v>21</v>
      </c>
      <c r="P65">
        <f>O65/100*H65</f>
        <v>0</v>
      </c>
    </row>
    <row r="66" ht="12.75">
      <c r="D66" s="12" t="s">
        <v>464</v>
      </c>
    </row>
    <row r="67" spans="1:16" ht="25.5">
      <c r="A67" s="6">
        <v>31</v>
      </c>
      <c r="B67" s="6" t="s">
        <v>144</v>
      </c>
      <c r="C67" s="6" t="s">
        <v>19</v>
      </c>
      <c r="D67" s="6" t="s">
        <v>145</v>
      </c>
      <c r="E67" s="6" t="s">
        <v>92</v>
      </c>
      <c r="F67" s="8">
        <v>322.4</v>
      </c>
      <c r="G67" s="11"/>
      <c r="H67" s="10">
        <f>ROUND((G67*F67),2)</f>
        <v>0</v>
      </c>
      <c r="O67">
        <f>rekapitulace!H8</f>
        <v>21</v>
      </c>
      <c r="P67">
        <f>O67/100*H67</f>
        <v>0</v>
      </c>
    </row>
    <row r="68" ht="12.75">
      <c r="D68" s="12" t="s">
        <v>461</v>
      </c>
    </row>
    <row r="69" spans="1:16" ht="25.5">
      <c r="A69" s="6">
        <v>32</v>
      </c>
      <c r="B69" s="6" t="s">
        <v>147</v>
      </c>
      <c r="C69" s="6" t="s">
        <v>19</v>
      </c>
      <c r="D69" s="6" t="s">
        <v>148</v>
      </c>
      <c r="E69" s="6" t="s">
        <v>45</v>
      </c>
      <c r="F69" s="8">
        <v>2.902</v>
      </c>
      <c r="G69" s="11"/>
      <c r="H69" s="10">
        <f>ROUND((G69*F69),2)</f>
        <v>0</v>
      </c>
      <c r="O69">
        <f>rekapitulace!H8</f>
        <v>21</v>
      </c>
      <c r="P69">
        <f>O69/100*H69</f>
        <v>0</v>
      </c>
    </row>
    <row r="70" ht="12.75">
      <c r="D70" s="12" t="s">
        <v>465</v>
      </c>
    </row>
    <row r="71" spans="1:16" ht="12.75">
      <c r="A71" s="6">
        <v>33</v>
      </c>
      <c r="B71" s="6" t="s">
        <v>150</v>
      </c>
      <c r="C71" s="6" t="s">
        <v>19</v>
      </c>
      <c r="D71" s="6" t="s">
        <v>466</v>
      </c>
      <c r="E71" s="6" t="s">
        <v>45</v>
      </c>
      <c r="F71" s="8">
        <v>96.72</v>
      </c>
      <c r="G71" s="11"/>
      <c r="H71" s="10">
        <f>ROUND((G71*F71),2)</f>
        <v>0</v>
      </c>
      <c r="O71">
        <f>rekapitulace!H8</f>
        <v>21</v>
      </c>
      <c r="P71">
        <f>O71/100*H71</f>
        <v>0</v>
      </c>
    </row>
    <row r="72" ht="12.75">
      <c r="D72" s="12" t="s">
        <v>439</v>
      </c>
    </row>
    <row r="73" spans="1:16" ht="12.75" customHeight="1">
      <c r="A73" s="13"/>
      <c r="B73" s="13"/>
      <c r="C73" s="13" t="s">
        <v>24</v>
      </c>
      <c r="D73" s="13" t="s">
        <v>89</v>
      </c>
      <c r="E73" s="13"/>
      <c r="F73" s="13"/>
      <c r="G73" s="13"/>
      <c r="H73" s="13">
        <f>SUM(H31:H72)</f>
        <v>0</v>
      </c>
      <c r="P73">
        <f>ROUND(SUM(P31:P72),2)</f>
        <v>0</v>
      </c>
    </row>
    <row r="75" spans="1:8" ht="12.75" customHeight="1">
      <c r="A75" s="7"/>
      <c r="B75" s="7"/>
      <c r="C75" s="7" t="s">
        <v>34</v>
      </c>
      <c r="D75" s="7" t="s">
        <v>152</v>
      </c>
      <c r="E75" s="7"/>
      <c r="F75" s="9"/>
      <c r="G75" s="7"/>
      <c r="H75" s="9"/>
    </row>
    <row r="76" spans="1:16" ht="51">
      <c r="A76" s="6">
        <v>34</v>
      </c>
      <c r="B76" s="6" t="s">
        <v>467</v>
      </c>
      <c r="C76" s="6" t="s">
        <v>19</v>
      </c>
      <c r="D76" s="6" t="s">
        <v>468</v>
      </c>
      <c r="E76" s="6" t="s">
        <v>105</v>
      </c>
      <c r="F76" s="8">
        <v>29</v>
      </c>
      <c r="G76" s="11"/>
      <c r="H76" s="10">
        <f>ROUND((G76*F76),2)</f>
        <v>0</v>
      </c>
      <c r="O76">
        <f>rekapitulace!H8</f>
        <v>21</v>
      </c>
      <c r="P76">
        <f>O76/100*H76</f>
        <v>0</v>
      </c>
    </row>
    <row r="77" ht="12.75">
      <c r="D77" s="12" t="s">
        <v>469</v>
      </c>
    </row>
    <row r="78" spans="1:16" ht="25.5">
      <c r="A78" s="6">
        <v>35</v>
      </c>
      <c r="B78" s="6" t="s">
        <v>470</v>
      </c>
      <c r="C78" s="6" t="s">
        <v>19</v>
      </c>
      <c r="D78" s="6" t="s">
        <v>471</v>
      </c>
      <c r="E78" s="6" t="s">
        <v>45</v>
      </c>
      <c r="F78" s="8">
        <v>0.42</v>
      </c>
      <c r="G78" s="11"/>
      <c r="H78" s="10">
        <f>ROUND((G78*F78),2)</f>
        <v>0</v>
      </c>
      <c r="O78">
        <f>rekapitulace!H8</f>
        <v>21</v>
      </c>
      <c r="P78">
        <f>O78/100*H78</f>
        <v>0</v>
      </c>
    </row>
    <row r="79" ht="12.75">
      <c r="D79" s="12" t="s">
        <v>472</v>
      </c>
    </row>
    <row r="80" spans="1:16" ht="12.75" customHeight="1">
      <c r="A80" s="13"/>
      <c r="B80" s="13"/>
      <c r="C80" s="13" t="s">
        <v>34</v>
      </c>
      <c r="D80" s="13" t="s">
        <v>152</v>
      </c>
      <c r="E80" s="13"/>
      <c r="F80" s="13"/>
      <c r="G80" s="13"/>
      <c r="H80" s="13">
        <f>SUM(H76:H79)</f>
        <v>0</v>
      </c>
      <c r="P80">
        <f>ROUND(SUM(P76:P79),2)</f>
        <v>0</v>
      </c>
    </row>
    <row r="82" spans="1:8" ht="12.75" customHeight="1">
      <c r="A82" s="7"/>
      <c r="B82" s="7"/>
      <c r="C82" s="7" t="s">
        <v>36</v>
      </c>
      <c r="D82" s="7" t="s">
        <v>178</v>
      </c>
      <c r="E82" s="7"/>
      <c r="F82" s="9"/>
      <c r="G82" s="7"/>
      <c r="H82" s="9"/>
    </row>
    <row r="83" spans="1:16" ht="25.5">
      <c r="A83" s="6">
        <v>36</v>
      </c>
      <c r="B83" s="6" t="s">
        <v>212</v>
      </c>
      <c r="C83" s="6" t="s">
        <v>19</v>
      </c>
      <c r="D83" s="6" t="s">
        <v>473</v>
      </c>
      <c r="E83" s="6" t="s">
        <v>45</v>
      </c>
      <c r="F83" s="8">
        <v>2.775</v>
      </c>
      <c r="G83" s="11"/>
      <c r="H83" s="10">
        <f>ROUND((G83*F83),2)</f>
        <v>0</v>
      </c>
      <c r="O83">
        <f>rekapitulace!H8</f>
        <v>21</v>
      </c>
      <c r="P83">
        <f>O83/100*H83</f>
        <v>0</v>
      </c>
    </row>
    <row r="84" ht="12.75">
      <c r="D84" s="12" t="s">
        <v>474</v>
      </c>
    </row>
    <row r="85" spans="1:16" ht="38.25">
      <c r="A85" s="6">
        <v>37</v>
      </c>
      <c r="B85" s="6" t="s">
        <v>475</v>
      </c>
      <c r="C85" s="6" t="s">
        <v>19</v>
      </c>
      <c r="D85" s="6" t="s">
        <v>476</v>
      </c>
      <c r="E85" s="6" t="s">
        <v>45</v>
      </c>
      <c r="F85" s="8">
        <v>0.06</v>
      </c>
      <c r="G85" s="11"/>
      <c r="H85" s="10">
        <f>ROUND((G85*F85),2)</f>
        <v>0</v>
      </c>
      <c r="O85">
        <f>rekapitulace!H8</f>
        <v>21</v>
      </c>
      <c r="P85">
        <f>O85/100*H85</f>
        <v>0</v>
      </c>
    </row>
    <row r="86" ht="12.75">
      <c r="D86" s="12" t="s">
        <v>477</v>
      </c>
    </row>
    <row r="87" spans="1:16" ht="12.75" customHeight="1">
      <c r="A87" s="13"/>
      <c r="B87" s="13"/>
      <c r="C87" s="13" t="s">
        <v>36</v>
      </c>
      <c r="D87" s="13" t="s">
        <v>178</v>
      </c>
      <c r="E87" s="13"/>
      <c r="F87" s="13"/>
      <c r="G87" s="13"/>
      <c r="H87" s="13">
        <f>SUM(H83:H86)</f>
        <v>0</v>
      </c>
      <c r="P87">
        <f>ROUND(SUM(P83:P86),2)</f>
        <v>0</v>
      </c>
    </row>
    <row r="89" spans="1:8" ht="12.75" customHeight="1">
      <c r="A89" s="7"/>
      <c r="B89" s="7"/>
      <c r="C89" s="7" t="s">
        <v>40</v>
      </c>
      <c r="D89" s="7" t="s">
        <v>302</v>
      </c>
      <c r="E89" s="7"/>
      <c r="F89" s="9"/>
      <c r="G89" s="7"/>
      <c r="H89" s="9"/>
    </row>
    <row r="90" spans="1:16" ht="38.25">
      <c r="A90" s="6">
        <v>38</v>
      </c>
      <c r="B90" s="6" t="s">
        <v>478</v>
      </c>
      <c r="C90" s="6" t="s">
        <v>19</v>
      </c>
      <c r="D90" s="6" t="s">
        <v>479</v>
      </c>
      <c r="E90" s="6" t="s">
        <v>105</v>
      </c>
      <c r="F90" s="8">
        <v>59</v>
      </c>
      <c r="G90" s="11"/>
      <c r="H90" s="10">
        <f>ROUND((G90*F90),2)</f>
        <v>0</v>
      </c>
      <c r="O90">
        <f>rekapitulace!H8</f>
        <v>21</v>
      </c>
      <c r="P90">
        <f>O90/100*H90</f>
        <v>0</v>
      </c>
    </row>
    <row r="91" ht="12.75">
      <c r="D91" s="12" t="s">
        <v>480</v>
      </c>
    </row>
    <row r="92" spans="1:16" ht="51">
      <c r="A92" s="6">
        <v>39</v>
      </c>
      <c r="B92" s="6" t="s">
        <v>481</v>
      </c>
      <c r="C92" s="6" t="s">
        <v>19</v>
      </c>
      <c r="D92" s="6" t="s">
        <v>482</v>
      </c>
      <c r="E92" s="6" t="s">
        <v>105</v>
      </c>
      <c r="F92" s="8">
        <v>30</v>
      </c>
      <c r="G92" s="11"/>
      <c r="H92" s="10">
        <f>ROUND((G92*F92),2)</f>
        <v>0</v>
      </c>
      <c r="O92">
        <f>rekapitulace!H8</f>
        <v>21</v>
      </c>
      <c r="P92">
        <f>O92/100*H92</f>
        <v>0</v>
      </c>
    </row>
    <row r="93" ht="12.75">
      <c r="D93" s="12" t="s">
        <v>449</v>
      </c>
    </row>
    <row r="94" spans="1:16" ht="38.25">
      <c r="A94" s="6">
        <v>40</v>
      </c>
      <c r="B94" s="6" t="s">
        <v>483</v>
      </c>
      <c r="C94" s="6" t="s">
        <v>19</v>
      </c>
      <c r="D94" s="6" t="s">
        <v>484</v>
      </c>
      <c r="E94" s="6" t="s">
        <v>71</v>
      </c>
      <c r="F94" s="8">
        <v>3</v>
      </c>
      <c r="G94" s="11"/>
      <c r="H94" s="10">
        <f>ROUND((G94*F94),2)</f>
        <v>0</v>
      </c>
      <c r="O94">
        <f>rekapitulace!H8</f>
        <v>21</v>
      </c>
      <c r="P94">
        <f>O94/100*H94</f>
        <v>0</v>
      </c>
    </row>
    <row r="95" ht="12.75">
      <c r="D95" s="12" t="s">
        <v>485</v>
      </c>
    </row>
    <row r="96" spans="1:16" ht="25.5">
      <c r="A96" s="6">
        <v>41</v>
      </c>
      <c r="B96" s="6" t="s">
        <v>486</v>
      </c>
      <c r="C96" s="6" t="s">
        <v>19</v>
      </c>
      <c r="D96" s="6" t="s">
        <v>487</v>
      </c>
      <c r="E96" s="6" t="s">
        <v>105</v>
      </c>
      <c r="F96" s="8">
        <v>61.95</v>
      </c>
      <c r="G96" s="11"/>
      <c r="H96" s="10">
        <f>ROUND((G96*F96),2)</f>
        <v>0</v>
      </c>
      <c r="O96">
        <f>rekapitulace!H8</f>
        <v>21</v>
      </c>
      <c r="P96">
        <f>O96/100*H96</f>
        <v>0</v>
      </c>
    </row>
    <row r="97" ht="12.75">
      <c r="D97" s="12" t="s">
        <v>488</v>
      </c>
    </row>
    <row r="98" spans="1:16" ht="25.5">
      <c r="A98" s="6">
        <v>42</v>
      </c>
      <c r="B98" s="6" t="s">
        <v>489</v>
      </c>
      <c r="C98" s="6" t="s">
        <v>19</v>
      </c>
      <c r="D98" s="6" t="s">
        <v>490</v>
      </c>
      <c r="E98" s="6" t="s">
        <v>105</v>
      </c>
      <c r="F98" s="8">
        <v>29</v>
      </c>
      <c r="G98" s="11"/>
      <c r="H98" s="10">
        <f>ROUND((G98*F98),2)</f>
        <v>0</v>
      </c>
      <c r="O98">
        <f>rekapitulace!H8</f>
        <v>21</v>
      </c>
      <c r="P98">
        <f>O98/100*H98</f>
        <v>0</v>
      </c>
    </row>
    <row r="99" ht="12.75">
      <c r="D99" s="12" t="s">
        <v>491</v>
      </c>
    </row>
    <row r="100" spans="1:16" ht="38.25">
      <c r="A100" s="6">
        <v>43</v>
      </c>
      <c r="B100" s="6" t="s">
        <v>492</v>
      </c>
      <c r="C100" s="6" t="s">
        <v>19</v>
      </c>
      <c r="D100" s="6" t="s">
        <v>493</v>
      </c>
      <c r="E100" s="6" t="s">
        <v>71</v>
      </c>
      <c r="F100" s="8">
        <v>6</v>
      </c>
      <c r="G100" s="11"/>
      <c r="H100" s="10">
        <f>ROUND((G100*F100),2)</f>
        <v>0</v>
      </c>
      <c r="O100">
        <f>rekapitulace!H8</f>
        <v>21</v>
      </c>
      <c r="P100">
        <f>O100/100*H100</f>
        <v>0</v>
      </c>
    </row>
    <row r="101" ht="12.75">
      <c r="D101" s="12" t="s">
        <v>494</v>
      </c>
    </row>
    <row r="102" spans="1:16" ht="25.5">
      <c r="A102" s="6">
        <v>44</v>
      </c>
      <c r="B102" s="6" t="s">
        <v>495</v>
      </c>
      <c r="C102" s="6" t="s">
        <v>19</v>
      </c>
      <c r="D102" s="6" t="s">
        <v>496</v>
      </c>
      <c r="E102" s="6" t="s">
        <v>105</v>
      </c>
      <c r="F102" s="8">
        <v>59</v>
      </c>
      <c r="G102" s="11"/>
      <c r="H102" s="10">
        <f>ROUND((G102*F102),2)</f>
        <v>0</v>
      </c>
      <c r="O102">
        <f>rekapitulace!H8</f>
        <v>21</v>
      </c>
      <c r="P102">
        <f>O102/100*H102</f>
        <v>0</v>
      </c>
    </row>
    <row r="103" ht="12.75">
      <c r="D103" s="12" t="s">
        <v>497</v>
      </c>
    </row>
    <row r="104" spans="1:16" ht="12.75" customHeight="1">
      <c r="A104" s="13"/>
      <c r="B104" s="13"/>
      <c r="C104" s="13" t="s">
        <v>40</v>
      </c>
      <c r="D104" s="13" t="s">
        <v>302</v>
      </c>
      <c r="E104" s="13"/>
      <c r="F104" s="13"/>
      <c r="G104" s="13"/>
      <c r="H104" s="13">
        <f>SUM(H90:H103)</f>
        <v>0</v>
      </c>
      <c r="P104">
        <f>ROUND(SUM(P90:P103),2)</f>
        <v>0</v>
      </c>
    </row>
    <row r="106" spans="1:8" ht="12.75" customHeight="1">
      <c r="A106" s="7"/>
      <c r="B106" s="7"/>
      <c r="C106" s="7" t="s">
        <v>316</v>
      </c>
      <c r="D106" s="7" t="s">
        <v>315</v>
      </c>
      <c r="E106" s="7"/>
      <c r="F106" s="9"/>
      <c r="G106" s="7"/>
      <c r="H106" s="9"/>
    </row>
    <row r="107" spans="1:16" ht="38.25">
      <c r="A107" s="6">
        <v>45</v>
      </c>
      <c r="B107" s="6" t="s">
        <v>498</v>
      </c>
      <c r="C107" s="6" t="s">
        <v>60</v>
      </c>
      <c r="D107" s="6" t="s">
        <v>499</v>
      </c>
      <c r="E107" s="6" t="s">
        <v>49</v>
      </c>
      <c r="F107" s="8">
        <v>0.091</v>
      </c>
      <c r="G107" s="11"/>
      <c r="H107" s="10">
        <f>ROUND((G107*F107),2)</f>
        <v>0</v>
      </c>
      <c r="O107">
        <f>rekapitulace!H8</f>
        <v>21</v>
      </c>
      <c r="P107">
        <f>O107/100*H107</f>
        <v>0</v>
      </c>
    </row>
    <row r="108" ht="12.75">
      <c r="D108" s="12" t="s">
        <v>500</v>
      </c>
    </row>
    <row r="109" spans="1:16" ht="51">
      <c r="A109" s="6">
        <v>46</v>
      </c>
      <c r="B109" s="6" t="s">
        <v>501</v>
      </c>
      <c r="C109" s="6" t="s">
        <v>19</v>
      </c>
      <c r="D109" s="6" t="s">
        <v>502</v>
      </c>
      <c r="E109" s="6" t="s">
        <v>105</v>
      </c>
      <c r="F109" s="8">
        <v>51.5</v>
      </c>
      <c r="G109" s="11"/>
      <c r="H109" s="10">
        <f>ROUND((G109*F109),2)</f>
        <v>0</v>
      </c>
      <c r="O109">
        <f>rekapitulace!H8</f>
        <v>21</v>
      </c>
      <c r="P109">
        <f>O109/100*H109</f>
        <v>0</v>
      </c>
    </row>
    <row r="110" ht="12.75">
      <c r="D110" s="12" t="s">
        <v>503</v>
      </c>
    </row>
    <row r="111" spans="1:16" ht="25.5">
      <c r="A111" s="6">
        <v>47</v>
      </c>
      <c r="B111" s="6" t="s">
        <v>504</v>
      </c>
      <c r="C111" s="6" t="s">
        <v>19</v>
      </c>
      <c r="D111" s="6" t="s">
        <v>505</v>
      </c>
      <c r="E111" s="6" t="s">
        <v>105</v>
      </c>
      <c r="F111" s="8">
        <v>61</v>
      </c>
      <c r="G111" s="11"/>
      <c r="H111" s="10">
        <f>ROUND((G111*F111),2)</f>
        <v>0</v>
      </c>
      <c r="O111">
        <f>rekapitulace!H8</f>
        <v>21</v>
      </c>
      <c r="P111">
        <f>O111/100*H111</f>
        <v>0</v>
      </c>
    </row>
    <row r="112" ht="12.75">
      <c r="D112" s="12" t="s">
        <v>506</v>
      </c>
    </row>
    <row r="113" spans="1:16" ht="12.75" customHeight="1">
      <c r="A113" s="13"/>
      <c r="B113" s="13"/>
      <c r="C113" s="13" t="s">
        <v>316</v>
      </c>
      <c r="D113" s="13" t="s">
        <v>315</v>
      </c>
      <c r="E113" s="13"/>
      <c r="F113" s="13"/>
      <c r="G113" s="13"/>
      <c r="H113" s="13">
        <f>SUM(H107:H112)</f>
        <v>0</v>
      </c>
      <c r="P113">
        <f>ROUND(SUM(P107:P112),2)</f>
        <v>0</v>
      </c>
    </row>
    <row r="115" spans="1:16" ht="12.75" customHeight="1">
      <c r="A115" s="13"/>
      <c r="B115" s="13"/>
      <c r="C115" s="13"/>
      <c r="D115" s="13" t="s">
        <v>404</v>
      </c>
      <c r="E115" s="13"/>
      <c r="F115" s="13"/>
      <c r="G115" s="13"/>
      <c r="H115" s="13">
        <f>+H28+H73+H80+H87+H104+H113</f>
        <v>0</v>
      </c>
      <c r="P115">
        <f>+P28+P73+P80+P87+P104+P113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60" zoomScalePageLayoutView="0" workbookViewId="0" topLeftCell="A1">
      <pane ySplit="10" topLeftCell="A11" activePane="bottomLeft" state="frozen"/>
      <selection pane="topLeft" activeCell="A1" sqref="A1"/>
      <selection pane="bottomLeft" activeCell="N7" sqref="N7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507</v>
      </c>
      <c r="D5" s="5" t="s">
        <v>508</v>
      </c>
      <c r="E5" s="5"/>
    </row>
    <row r="6" spans="1:5" ht="12.75" customHeight="1">
      <c r="A6" t="s">
        <v>18</v>
      </c>
      <c r="C6" s="5" t="s">
        <v>507</v>
      </c>
      <c r="D6" s="5" t="s">
        <v>508</v>
      </c>
      <c r="E6" s="5"/>
    </row>
    <row r="7" spans="3:5" ht="12.75" customHeight="1">
      <c r="C7" s="5"/>
      <c r="D7" s="5"/>
      <c r="E7" s="5"/>
    </row>
    <row r="8" spans="1:16" ht="12.75" customHeight="1">
      <c r="A8" s="14" t="s">
        <v>23</v>
      </c>
      <c r="B8" s="14" t="s">
        <v>25</v>
      </c>
      <c r="C8" s="14" t="s">
        <v>26</v>
      </c>
      <c r="D8" s="14" t="s">
        <v>27</v>
      </c>
      <c r="E8" s="14" t="s">
        <v>28</v>
      </c>
      <c r="F8" s="14" t="s">
        <v>29</v>
      </c>
      <c r="G8" s="14" t="s">
        <v>30</v>
      </c>
      <c r="H8" s="14"/>
      <c r="O8" t="s">
        <v>33</v>
      </c>
      <c r="P8" t="s">
        <v>11</v>
      </c>
    </row>
    <row r="9" spans="1:15" ht="14.25">
      <c r="A9" s="14"/>
      <c r="B9" s="14"/>
      <c r="C9" s="14"/>
      <c r="D9" s="14"/>
      <c r="E9" s="14"/>
      <c r="F9" s="1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7"/>
      <c r="B11" s="7"/>
      <c r="C11" s="7" t="s">
        <v>316</v>
      </c>
      <c r="D11" s="7" t="s">
        <v>315</v>
      </c>
      <c r="E11" s="7"/>
      <c r="F11" s="9"/>
      <c r="G11" s="7"/>
      <c r="H11" s="9"/>
    </row>
    <row r="12" spans="1:16" ht="38.25">
      <c r="A12" s="6">
        <v>1</v>
      </c>
      <c r="B12" s="6" t="s">
        <v>509</v>
      </c>
      <c r="C12" s="6" t="s">
        <v>19</v>
      </c>
      <c r="D12" s="6" t="s">
        <v>510</v>
      </c>
      <c r="E12" s="6" t="s">
        <v>105</v>
      </c>
      <c r="F12" s="8">
        <v>16</v>
      </c>
      <c r="G12" s="11"/>
      <c r="H12" s="10">
        <f>ROUND((G12*F12),2)</f>
        <v>0</v>
      </c>
      <c r="O12">
        <f>rekapitulace!H8</f>
        <v>21</v>
      </c>
      <c r="P12">
        <f>O12/100*H12</f>
        <v>0</v>
      </c>
    </row>
    <row r="13" ht="12.75">
      <c r="D13" s="12" t="s">
        <v>511</v>
      </c>
    </row>
    <row r="14" spans="1:16" ht="38.25">
      <c r="A14" s="6">
        <v>2</v>
      </c>
      <c r="B14" s="6" t="s">
        <v>512</v>
      </c>
      <c r="C14" s="6" t="s">
        <v>19</v>
      </c>
      <c r="D14" s="6" t="s">
        <v>513</v>
      </c>
      <c r="E14" s="6" t="s">
        <v>105</v>
      </c>
      <c r="F14" s="8">
        <v>16</v>
      </c>
      <c r="G14" s="11"/>
      <c r="H14" s="10">
        <f>ROUND((G14*F14),2)</f>
        <v>0</v>
      </c>
      <c r="O14">
        <f>rekapitulace!H8</f>
        <v>21</v>
      </c>
      <c r="P14">
        <f>O14/100*H14</f>
        <v>0</v>
      </c>
    </row>
    <row r="15" ht="12.75">
      <c r="D15" s="12" t="s">
        <v>514</v>
      </c>
    </row>
    <row r="16" spans="1:16" ht="38.25">
      <c r="A16" s="6">
        <v>3</v>
      </c>
      <c r="B16" s="6" t="s">
        <v>515</v>
      </c>
      <c r="C16" s="6" t="s">
        <v>19</v>
      </c>
      <c r="D16" s="6" t="s">
        <v>516</v>
      </c>
      <c r="E16" s="6" t="s">
        <v>105</v>
      </c>
      <c r="F16" s="8">
        <v>32</v>
      </c>
      <c r="G16" s="11"/>
      <c r="H16" s="10">
        <f>ROUND((G16*F16),2)</f>
        <v>0</v>
      </c>
      <c r="O16">
        <f>rekapitulace!H8</f>
        <v>21</v>
      </c>
      <c r="P16">
        <f>O16/100*H16</f>
        <v>0</v>
      </c>
    </row>
    <row r="17" ht="12.75">
      <c r="D17" s="12" t="s">
        <v>517</v>
      </c>
    </row>
    <row r="18" spans="1:16" ht="25.5">
      <c r="A18" s="6">
        <v>4</v>
      </c>
      <c r="B18" s="6" t="s">
        <v>518</v>
      </c>
      <c r="C18" s="6" t="s">
        <v>19</v>
      </c>
      <c r="D18" s="6" t="s">
        <v>519</v>
      </c>
      <c r="E18" s="6" t="s">
        <v>105</v>
      </c>
      <c r="F18" s="8">
        <v>32</v>
      </c>
      <c r="G18" s="11"/>
      <c r="H18" s="10">
        <f>ROUND((G18*F18),2)</f>
        <v>0</v>
      </c>
      <c r="O18">
        <f>rekapitulace!H8</f>
        <v>21</v>
      </c>
      <c r="P18">
        <f>O18/100*H18</f>
        <v>0</v>
      </c>
    </row>
    <row r="19" ht="12.75">
      <c r="D19" s="12" t="s">
        <v>520</v>
      </c>
    </row>
    <row r="20" spans="1:16" ht="25.5">
      <c r="A20" s="6">
        <v>5</v>
      </c>
      <c r="B20" s="6" t="s">
        <v>521</v>
      </c>
      <c r="C20" s="6" t="s">
        <v>19</v>
      </c>
      <c r="D20" s="6" t="s">
        <v>522</v>
      </c>
      <c r="E20" s="6" t="s">
        <v>105</v>
      </c>
      <c r="F20" s="8">
        <v>168</v>
      </c>
      <c r="G20" s="11"/>
      <c r="H20" s="10">
        <f>ROUND((G20*F20),2)</f>
        <v>0</v>
      </c>
      <c r="O20">
        <f>rekapitulace!H8</f>
        <v>21</v>
      </c>
      <c r="P20">
        <f>O20/100*H20</f>
        <v>0</v>
      </c>
    </row>
    <row r="21" ht="38.25">
      <c r="D21" s="12" t="s">
        <v>523</v>
      </c>
    </row>
    <row r="22" spans="1:16" ht="38.25">
      <c r="A22" s="6">
        <v>6</v>
      </c>
      <c r="B22" s="6" t="s">
        <v>524</v>
      </c>
      <c r="C22" s="6" t="s">
        <v>19</v>
      </c>
      <c r="D22" s="6" t="s">
        <v>525</v>
      </c>
      <c r="E22" s="6" t="s">
        <v>526</v>
      </c>
      <c r="F22" s="8">
        <v>6400</v>
      </c>
      <c r="G22" s="11"/>
      <c r="H22" s="10">
        <f>ROUND((G22*F22),2)</f>
        <v>0</v>
      </c>
      <c r="O22">
        <f>rekapitulace!H8</f>
        <v>21</v>
      </c>
      <c r="P22">
        <f>O22/100*H22</f>
        <v>0</v>
      </c>
    </row>
    <row r="23" ht="12.75">
      <c r="D23" s="12" t="s">
        <v>527</v>
      </c>
    </row>
    <row r="24" spans="1:16" ht="25.5">
      <c r="A24" s="6">
        <v>7</v>
      </c>
      <c r="B24" s="6" t="s">
        <v>528</v>
      </c>
      <c r="C24" s="6" t="s">
        <v>19</v>
      </c>
      <c r="D24" s="6" t="s">
        <v>529</v>
      </c>
      <c r="E24" s="6" t="s">
        <v>71</v>
      </c>
      <c r="F24" s="8">
        <v>10</v>
      </c>
      <c r="G24" s="11"/>
      <c r="H24" s="10">
        <f>ROUND((G24*F24),2)</f>
        <v>0</v>
      </c>
      <c r="O24">
        <f>rekapitulace!H8</f>
        <v>21</v>
      </c>
      <c r="P24">
        <f>O24/100*H24</f>
        <v>0</v>
      </c>
    </row>
    <row r="25" ht="12.75">
      <c r="D25" s="12" t="s">
        <v>433</v>
      </c>
    </row>
    <row r="26" spans="1:16" ht="25.5">
      <c r="A26" s="6">
        <v>8</v>
      </c>
      <c r="B26" s="6" t="s">
        <v>530</v>
      </c>
      <c r="C26" s="6" t="s">
        <v>19</v>
      </c>
      <c r="D26" s="6" t="s">
        <v>531</v>
      </c>
      <c r="E26" s="6" t="s">
        <v>71</v>
      </c>
      <c r="F26" s="8">
        <v>43</v>
      </c>
      <c r="G26" s="11"/>
      <c r="H26" s="10">
        <f>ROUND((G26*F26),2)</f>
        <v>0</v>
      </c>
      <c r="O26">
        <f>rekapitulace!H8</f>
        <v>21</v>
      </c>
      <c r="P26">
        <f>O26/100*H26</f>
        <v>0</v>
      </c>
    </row>
    <row r="27" ht="63.75">
      <c r="D27" s="12" t="s">
        <v>532</v>
      </c>
    </row>
    <row r="28" spans="1:16" ht="12.75">
      <c r="A28" s="6">
        <v>9</v>
      </c>
      <c r="B28" s="6" t="s">
        <v>533</v>
      </c>
      <c r="C28" s="6" t="s">
        <v>19</v>
      </c>
      <c r="D28" s="6" t="s">
        <v>534</v>
      </c>
      <c r="E28" s="6" t="s">
        <v>71</v>
      </c>
      <c r="F28" s="8">
        <v>43</v>
      </c>
      <c r="G28" s="11"/>
      <c r="H28" s="10">
        <f>ROUND((G28*F28),2)</f>
        <v>0</v>
      </c>
      <c r="O28">
        <f>rekapitulace!H8</f>
        <v>21</v>
      </c>
      <c r="P28">
        <f>O28/100*H28</f>
        <v>0</v>
      </c>
    </row>
    <row r="29" ht="12.75">
      <c r="D29" s="12" t="s">
        <v>535</v>
      </c>
    </row>
    <row r="30" spans="1:16" ht="25.5">
      <c r="A30" s="6">
        <v>10</v>
      </c>
      <c r="B30" s="6" t="s">
        <v>536</v>
      </c>
      <c r="C30" s="6" t="s">
        <v>19</v>
      </c>
      <c r="D30" s="6" t="s">
        <v>537</v>
      </c>
      <c r="E30" s="6" t="s">
        <v>538</v>
      </c>
      <c r="F30" s="8">
        <v>8600</v>
      </c>
      <c r="G30" s="11"/>
      <c r="H30" s="10">
        <f>ROUND((G30*F30),2)</f>
        <v>0</v>
      </c>
      <c r="O30">
        <f>rekapitulace!H8</f>
        <v>21</v>
      </c>
      <c r="P30">
        <f>O30/100*H30</f>
        <v>0</v>
      </c>
    </row>
    <row r="31" ht="25.5">
      <c r="D31" s="12" t="s">
        <v>539</v>
      </c>
    </row>
    <row r="32" spans="1:16" ht="25.5">
      <c r="A32" s="6">
        <v>11</v>
      </c>
      <c r="B32" s="6" t="s">
        <v>540</v>
      </c>
      <c r="C32" s="6" t="s">
        <v>60</v>
      </c>
      <c r="D32" s="6" t="s">
        <v>541</v>
      </c>
      <c r="E32" s="6" t="s">
        <v>71</v>
      </c>
      <c r="F32" s="8">
        <v>2</v>
      </c>
      <c r="G32" s="11"/>
      <c r="H32" s="10">
        <f>ROUND((G32*F32),2)</f>
        <v>0</v>
      </c>
      <c r="O32">
        <f>rekapitulace!H8</f>
        <v>21</v>
      </c>
      <c r="P32">
        <f>O32/100*H32</f>
        <v>0</v>
      </c>
    </row>
    <row r="33" ht="12.75">
      <c r="D33" s="12" t="s">
        <v>542</v>
      </c>
    </row>
    <row r="34" spans="1:16" ht="25.5">
      <c r="A34" s="6">
        <v>12</v>
      </c>
      <c r="B34" s="6" t="s">
        <v>543</v>
      </c>
      <c r="C34" s="6" t="s">
        <v>60</v>
      </c>
      <c r="D34" s="6" t="s">
        <v>544</v>
      </c>
      <c r="E34" s="6" t="s">
        <v>71</v>
      </c>
      <c r="F34" s="8">
        <v>2</v>
      </c>
      <c r="G34" s="11"/>
      <c r="H34" s="10">
        <f>ROUND((G34*F34),2)</f>
        <v>0</v>
      </c>
      <c r="O34">
        <f>rekapitulace!H8</f>
        <v>21</v>
      </c>
      <c r="P34">
        <f>O34/100*H34</f>
        <v>0</v>
      </c>
    </row>
    <row r="35" ht="12.75">
      <c r="D35" s="12" t="s">
        <v>545</v>
      </c>
    </row>
    <row r="36" spans="1:16" ht="38.25">
      <c r="A36" s="6">
        <v>13</v>
      </c>
      <c r="B36" s="6" t="s">
        <v>546</v>
      </c>
      <c r="C36" s="6" t="s">
        <v>60</v>
      </c>
      <c r="D36" s="6" t="s">
        <v>547</v>
      </c>
      <c r="E36" s="6" t="s">
        <v>538</v>
      </c>
      <c r="F36" s="8">
        <v>400</v>
      </c>
      <c r="G36" s="11"/>
      <c r="H36" s="10">
        <f>ROUND((G36*F36),2)</f>
        <v>0</v>
      </c>
      <c r="O36">
        <f>rekapitulace!H8</f>
        <v>21</v>
      </c>
      <c r="P36">
        <f>O36/100*H36</f>
        <v>0</v>
      </c>
    </row>
    <row r="37" ht="12.75">
      <c r="D37" s="12" t="s">
        <v>548</v>
      </c>
    </row>
    <row r="38" spans="1:16" ht="12.75">
      <c r="A38" s="6">
        <v>14</v>
      </c>
      <c r="B38" s="6" t="s">
        <v>549</v>
      </c>
      <c r="C38" s="6" t="s">
        <v>19</v>
      </c>
      <c r="D38" s="6" t="s">
        <v>550</v>
      </c>
      <c r="E38" s="6" t="s">
        <v>92</v>
      </c>
      <c r="F38" s="8">
        <v>52.5</v>
      </c>
      <c r="G38" s="11"/>
      <c r="H38" s="10">
        <f>ROUND((G38*F38),2)</f>
        <v>0</v>
      </c>
      <c r="O38">
        <f>rekapitulace!H8</f>
        <v>21</v>
      </c>
      <c r="P38">
        <f>O38/100*H38</f>
        <v>0</v>
      </c>
    </row>
    <row r="39" ht="12.75">
      <c r="D39" s="12" t="s">
        <v>551</v>
      </c>
    </row>
    <row r="40" spans="1:16" ht="12.75">
      <c r="A40" s="6">
        <v>15</v>
      </c>
      <c r="B40" s="6" t="s">
        <v>552</v>
      </c>
      <c r="C40" s="6" t="s">
        <v>19</v>
      </c>
      <c r="D40" s="6" t="s">
        <v>553</v>
      </c>
      <c r="E40" s="6" t="s">
        <v>92</v>
      </c>
      <c r="F40" s="8">
        <v>52.5</v>
      </c>
      <c r="G40" s="11"/>
      <c r="H40" s="10">
        <f>ROUND((G40*F40),2)</f>
        <v>0</v>
      </c>
      <c r="O40">
        <f>rekapitulace!H8</f>
        <v>21</v>
      </c>
      <c r="P40">
        <f>O40/100*H40</f>
        <v>0</v>
      </c>
    </row>
    <row r="41" ht="12.75">
      <c r="D41" s="12" t="s">
        <v>554</v>
      </c>
    </row>
    <row r="42" spans="1:16" ht="12.75">
      <c r="A42" s="6">
        <v>16</v>
      </c>
      <c r="B42" s="6" t="s">
        <v>555</v>
      </c>
      <c r="C42" s="6" t="s">
        <v>19</v>
      </c>
      <c r="D42" s="6" t="s">
        <v>556</v>
      </c>
      <c r="E42" s="6" t="s">
        <v>71</v>
      </c>
      <c r="F42" s="8">
        <v>16</v>
      </c>
      <c r="G42" s="11"/>
      <c r="H42" s="10">
        <f>ROUND((G42*F42),2)</f>
        <v>0</v>
      </c>
      <c r="O42">
        <f>rekapitulace!H8</f>
        <v>21</v>
      </c>
      <c r="P42">
        <f>O42/100*H42</f>
        <v>0</v>
      </c>
    </row>
    <row r="43" ht="12.75">
      <c r="D43" s="12" t="s">
        <v>557</v>
      </c>
    </row>
    <row r="44" spans="1:16" ht="12.75">
      <c r="A44" s="6">
        <v>17</v>
      </c>
      <c r="B44" s="6" t="s">
        <v>558</v>
      </c>
      <c r="C44" s="6" t="s">
        <v>19</v>
      </c>
      <c r="D44" s="6" t="s">
        <v>559</v>
      </c>
      <c r="E44" s="6" t="s">
        <v>71</v>
      </c>
      <c r="F44" s="8">
        <v>16</v>
      </c>
      <c r="G44" s="11"/>
      <c r="H44" s="10">
        <f>ROUND((G44*F44),2)</f>
        <v>0</v>
      </c>
      <c r="O44">
        <f>rekapitulace!H8</f>
        <v>21</v>
      </c>
      <c r="P44">
        <f>O44/100*H44</f>
        <v>0</v>
      </c>
    </row>
    <row r="45" ht="12.75">
      <c r="D45" s="12" t="s">
        <v>560</v>
      </c>
    </row>
    <row r="46" spans="1:16" ht="38.25">
      <c r="A46" s="6">
        <v>18</v>
      </c>
      <c r="B46" s="6" t="s">
        <v>561</v>
      </c>
      <c r="C46" s="6" t="s">
        <v>19</v>
      </c>
      <c r="D46" s="6" t="s">
        <v>562</v>
      </c>
      <c r="E46" s="6" t="s">
        <v>538</v>
      </c>
      <c r="F46" s="8">
        <v>800</v>
      </c>
      <c r="G46" s="11"/>
      <c r="H46" s="10">
        <f>ROUND((G46*F46),2)</f>
        <v>0</v>
      </c>
      <c r="O46">
        <f>rekapitulace!H8</f>
        <v>21</v>
      </c>
      <c r="P46">
        <f>O46/100*H46</f>
        <v>0</v>
      </c>
    </row>
    <row r="47" ht="12.75">
      <c r="D47" s="12" t="s">
        <v>563</v>
      </c>
    </row>
    <row r="48" spans="1:16" ht="12.75">
      <c r="A48" s="6">
        <v>19</v>
      </c>
      <c r="B48" s="6" t="s">
        <v>564</v>
      </c>
      <c r="C48" s="6" t="s">
        <v>19</v>
      </c>
      <c r="D48" s="6" t="s">
        <v>565</v>
      </c>
      <c r="E48" s="6" t="s">
        <v>71</v>
      </c>
      <c r="F48" s="8">
        <v>2</v>
      </c>
      <c r="G48" s="11"/>
      <c r="H48" s="10">
        <f>ROUND((G48*F48),2)</f>
        <v>0</v>
      </c>
      <c r="O48">
        <f>rekapitulace!H8</f>
        <v>21</v>
      </c>
      <c r="P48">
        <f>O48/100*H48</f>
        <v>0</v>
      </c>
    </row>
    <row r="49" ht="12.75">
      <c r="D49" s="12" t="s">
        <v>328</v>
      </c>
    </row>
    <row r="50" spans="1:16" ht="12.75">
      <c r="A50" s="6">
        <v>20</v>
      </c>
      <c r="B50" s="6" t="s">
        <v>566</v>
      </c>
      <c r="C50" s="6" t="s">
        <v>19</v>
      </c>
      <c r="D50" s="6" t="s">
        <v>567</v>
      </c>
      <c r="E50" s="6" t="s">
        <v>71</v>
      </c>
      <c r="F50" s="8">
        <v>2</v>
      </c>
      <c r="G50" s="11"/>
      <c r="H50" s="10">
        <f>ROUND((G50*F50),2)</f>
        <v>0</v>
      </c>
      <c r="O50">
        <f>rekapitulace!H8</f>
        <v>21</v>
      </c>
      <c r="P50">
        <f>O50/100*H50</f>
        <v>0</v>
      </c>
    </row>
    <row r="51" ht="12.75">
      <c r="D51" s="12" t="s">
        <v>568</v>
      </c>
    </row>
    <row r="52" spans="1:16" ht="25.5">
      <c r="A52" s="6">
        <v>21</v>
      </c>
      <c r="B52" s="6" t="s">
        <v>569</v>
      </c>
      <c r="C52" s="6" t="s">
        <v>19</v>
      </c>
      <c r="D52" s="6" t="s">
        <v>570</v>
      </c>
      <c r="E52" s="6" t="s">
        <v>538</v>
      </c>
      <c r="F52" s="8">
        <v>400</v>
      </c>
      <c r="G52" s="11"/>
      <c r="H52" s="10">
        <f>ROUND((G52*F52),2)</f>
        <v>0</v>
      </c>
      <c r="O52">
        <f>rekapitulace!H8</f>
        <v>21</v>
      </c>
      <c r="P52">
        <f>O52/100*H52</f>
        <v>0</v>
      </c>
    </row>
    <row r="53" ht="12.75">
      <c r="D53" s="12" t="s">
        <v>571</v>
      </c>
    </row>
    <row r="54" spans="1:16" ht="12.75">
      <c r="A54" s="6">
        <v>22</v>
      </c>
      <c r="B54" s="6" t="s">
        <v>572</v>
      </c>
      <c r="C54" s="6" t="s">
        <v>19</v>
      </c>
      <c r="D54" s="6" t="s">
        <v>573</v>
      </c>
      <c r="E54" s="6" t="s">
        <v>71</v>
      </c>
      <c r="F54" s="8">
        <v>32</v>
      </c>
      <c r="G54" s="11"/>
      <c r="H54" s="10">
        <f>ROUND((G54*F54),2)</f>
        <v>0</v>
      </c>
      <c r="O54">
        <f>rekapitulace!H8</f>
        <v>21</v>
      </c>
      <c r="P54">
        <f>O54/100*H54</f>
        <v>0</v>
      </c>
    </row>
    <row r="55" ht="25.5">
      <c r="D55" s="12" t="s">
        <v>574</v>
      </c>
    </row>
    <row r="56" spans="1:16" ht="12.75">
      <c r="A56" s="6">
        <v>23</v>
      </c>
      <c r="B56" s="6" t="s">
        <v>575</v>
      </c>
      <c r="C56" s="6" t="s">
        <v>19</v>
      </c>
      <c r="D56" s="6" t="s">
        <v>576</v>
      </c>
      <c r="E56" s="6" t="s">
        <v>71</v>
      </c>
      <c r="F56" s="8">
        <v>32</v>
      </c>
      <c r="G56" s="11"/>
      <c r="H56" s="10">
        <f>ROUND((G56*F56),2)</f>
        <v>0</v>
      </c>
      <c r="O56">
        <f>rekapitulace!H8</f>
        <v>21</v>
      </c>
      <c r="P56">
        <f>O56/100*H56</f>
        <v>0</v>
      </c>
    </row>
    <row r="57" ht="12.75">
      <c r="D57" s="12" t="s">
        <v>577</v>
      </c>
    </row>
    <row r="58" spans="1:16" ht="25.5">
      <c r="A58" s="6">
        <v>24</v>
      </c>
      <c r="B58" s="6" t="s">
        <v>578</v>
      </c>
      <c r="C58" s="6" t="s">
        <v>19</v>
      </c>
      <c r="D58" s="6" t="s">
        <v>579</v>
      </c>
      <c r="E58" s="6" t="s">
        <v>538</v>
      </c>
      <c r="F58" s="8">
        <v>1600</v>
      </c>
      <c r="G58" s="11"/>
      <c r="H58" s="10">
        <f>ROUND((G58*F58),2)</f>
        <v>0</v>
      </c>
      <c r="O58">
        <f>rekapitulace!H8</f>
        <v>21</v>
      </c>
      <c r="P58">
        <f>O58/100*H58</f>
        <v>0</v>
      </c>
    </row>
    <row r="59" ht="12.75">
      <c r="D59" s="12" t="s">
        <v>580</v>
      </c>
    </row>
    <row r="60" spans="1:16" ht="12.75" customHeight="1">
      <c r="A60" s="13"/>
      <c r="B60" s="13"/>
      <c r="C60" s="13" t="s">
        <v>316</v>
      </c>
      <c r="D60" s="13" t="s">
        <v>315</v>
      </c>
      <c r="E60" s="13"/>
      <c r="F60" s="13"/>
      <c r="G60" s="13"/>
      <c r="H60" s="13">
        <f>SUM(H12:H59)</f>
        <v>0</v>
      </c>
      <c r="P60">
        <f>ROUND(SUM(P12:P59),2)</f>
        <v>0</v>
      </c>
    </row>
    <row r="62" spans="1:16" ht="12.75" customHeight="1">
      <c r="A62" s="13"/>
      <c r="B62" s="13"/>
      <c r="C62" s="13"/>
      <c r="D62" s="13" t="s">
        <v>404</v>
      </c>
      <c r="E62" s="13"/>
      <c r="F62" s="13"/>
      <c r="G62" s="13"/>
      <c r="H62" s="13">
        <f>+H60</f>
        <v>0</v>
      </c>
      <c r="P62">
        <f>+P60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DDV</cp:lastModifiedBy>
  <cp:lastPrinted>2020-11-10T09:55:11Z</cp:lastPrinted>
  <dcterms:modified xsi:type="dcterms:W3CDTF">2020-11-10T09:55:33Z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