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 KAP II\VEREJNÉ ZAKÁZKY\AUTOBUSOVA DOPRAVA\VYHLASENI_EZAK_AKTUALIZACE_PODKLADU_15.2.2021\"/>
    </mc:Choice>
  </mc:AlternateContent>
  <bookViews>
    <workbookView xWindow="0" yWindow="0" windowWidth="28800" windowHeight="11736"/>
  </bookViews>
  <sheets>
    <sheet name="IKAPII_P_14_autobusova_doprava" sheetId="13" r:id="rId1"/>
    <sheet name="List1" sheetId="1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3" l="1"/>
  <c r="H105" i="13"/>
  <c r="H107" i="13"/>
  <c r="H108" i="13"/>
  <c r="H110" i="13"/>
  <c r="H111" i="13"/>
  <c r="H104" i="13"/>
  <c r="H92" i="13"/>
  <c r="H93" i="13"/>
  <c r="H94" i="13"/>
  <c r="H95" i="13"/>
  <c r="H91" i="13"/>
  <c r="H80" i="13"/>
  <c r="H81" i="13"/>
  <c r="H82" i="13"/>
  <c r="H83" i="13"/>
  <c r="H84" i="13"/>
  <c r="H79" i="13"/>
  <c r="H69" i="13"/>
  <c r="H70" i="13"/>
  <c r="H71" i="13"/>
  <c r="H72" i="13"/>
  <c r="H73" i="13"/>
  <c r="H68" i="13"/>
  <c r="H61" i="13"/>
  <c r="H62" i="13"/>
  <c r="H60" i="13"/>
  <c r="H53" i="13"/>
  <c r="H54" i="13"/>
  <c r="H52" i="13"/>
  <c r="H45" i="13"/>
  <c r="H46" i="13"/>
  <c r="H44" i="13"/>
  <c r="H35" i="13"/>
  <c r="H36" i="13"/>
  <c r="H34" i="13"/>
  <c r="H26" i="13"/>
  <c r="H27" i="13"/>
  <c r="H25" i="13"/>
  <c r="L17" i="13"/>
  <c r="L18" i="13"/>
  <c r="L16" i="13"/>
  <c r="H7" i="13" l="1"/>
  <c r="G7" i="13" s="1"/>
  <c r="E105" i="13"/>
  <c r="E107" i="13"/>
  <c r="E108" i="13"/>
  <c r="E110" i="13"/>
  <c r="E111" i="13"/>
  <c r="E104" i="13"/>
  <c r="E92" i="13"/>
  <c r="E93" i="13"/>
  <c r="E94" i="13"/>
  <c r="E95" i="13"/>
  <c r="E91" i="13"/>
  <c r="E80" i="13"/>
  <c r="E81" i="13"/>
  <c r="E82" i="13"/>
  <c r="E83" i="13"/>
  <c r="E84" i="13"/>
  <c r="E79" i="13"/>
  <c r="E69" i="13"/>
  <c r="E70" i="13"/>
  <c r="E71" i="13"/>
  <c r="E72" i="13"/>
  <c r="E73" i="13"/>
  <c r="E68" i="13"/>
  <c r="E61" i="13"/>
  <c r="E62" i="13"/>
  <c r="E60" i="13"/>
  <c r="E53" i="13"/>
  <c r="E54" i="13"/>
  <c r="E52" i="13"/>
  <c r="E45" i="13"/>
  <c r="E46" i="13"/>
  <c r="E44" i="13"/>
  <c r="E35" i="13"/>
  <c r="E36" i="13"/>
  <c r="E34" i="13"/>
  <c r="E25" i="13"/>
  <c r="E26" i="13"/>
  <c r="E27" i="13"/>
  <c r="I17" i="13"/>
  <c r="I18" i="13"/>
  <c r="H6" i="13" l="1"/>
  <c r="G6" i="13" s="1"/>
  <c r="H11" i="13" l="1"/>
</calcChain>
</file>

<file path=xl/sharedStrings.xml><?xml version="1.0" encoding="utf-8"?>
<sst xmlns="http://schemas.openxmlformats.org/spreadsheetml/2006/main" count="160" uniqueCount="78">
  <si>
    <t>množství</t>
  </si>
  <si>
    <t>jednotka</t>
  </si>
  <si>
    <t>cena celkem včetně DPH</t>
  </si>
  <si>
    <t>cena celkem</t>
  </si>
  <si>
    <t>maximální možná cena včetně DPH/jednotka</t>
  </si>
  <si>
    <t>číslo partnera a název veřejné zakázky:</t>
  </si>
  <si>
    <t>P_14</t>
  </si>
  <si>
    <t>Zajištění autobusové dopravy</t>
  </si>
  <si>
    <t>Název požadované služby</t>
  </si>
  <si>
    <t>specifikace požadované služby</t>
  </si>
  <si>
    <t>jízda</t>
  </si>
  <si>
    <t>hodina</t>
  </si>
  <si>
    <t xml:space="preserve">Autobusová doprava </t>
  </si>
  <si>
    <t>Předmětem zakázky je zajištění autobusové dopravy žáků SOŠ a SOU stavební Kolín a žáků spolupracujících středních a základních škol v rámci projektu Implementace krajského akčního plánu II Středočeského kraje. Požadovaná kapacita autobusu je min. 48 míst k sezení, sedadla vybavená bezpečnostními pásy, klimatizace. Předpokládaný počet jízd v rámci města Kolín 40 jízd, mimo město Kolín do 30 km 12 jízd, Kolín - Český Brod 6 jízd, Kolín - Kutná Hora 8 jízd, Kolín - Liberec 5 jízd, Kolín - Praha 17 jízd, Kolín Lipnice nad Sázavou 1 jízda, Kolín - Příbram 1 jízda, Kolín - Náchod 1 jízda, Kolín - Brno 5 jízd, Kolín - Plzeň 1 jízda, Kolín - Letohrad 1 jízda, Kolín - Slapy - 1 jízda, dvoudenní exkurze Dlouhé Stráně 2 jízdy (jedná se vždy o jízdy z Kolína do místa určení a zpět, jízdy budou uskutečněné od data podepsání smlouvy do 30. června 2023, v ceně jízdného bude zakalkulováno i parkovné, mýtné).</t>
  </si>
  <si>
    <t>NABÍDKA - viz příloha Podklady specifikace</t>
  </si>
  <si>
    <r>
      <t xml:space="preserve">DNY ZRUČNOSTI - DÍLNY ODBORNÉHO VÝCVIKU </t>
    </r>
    <r>
      <rPr>
        <sz val="11"/>
        <color theme="1"/>
        <rFont val="Calibri"/>
        <family val="2"/>
        <charset val="238"/>
        <scheme val="minor"/>
      </rPr>
      <t>(kolínské základní školy - dílny odborného výcviku SOŠ a SOU stavební Kolín, ulice Macharova)</t>
    </r>
  </si>
  <si>
    <t>POČET JÍZD</t>
  </si>
  <si>
    <t>ČEKACÍ DOBA</t>
  </si>
  <si>
    <t>v rámci města Kolín</t>
  </si>
  <si>
    <t>cena v Kč (bez DPH)/jízda</t>
  </si>
  <si>
    <t>mimo město Kolín (do 30 ujetých km )</t>
  </si>
  <si>
    <t>Kolín - Český Brod</t>
  </si>
  <si>
    <t>cena v Kč (bez DPH)</t>
  </si>
  <si>
    <t>cena v Kč (bez DPH) - čekací doba</t>
  </si>
  <si>
    <t>ZÁŘÍ 2020 - ČERVEN 2021</t>
  </si>
  <si>
    <t>ZÁŘÍ 2021 - ČERVEN 2022</t>
  </si>
  <si>
    <t>ZÁŘÍ 2022 - ČERVEN 2023</t>
  </si>
  <si>
    <r>
      <t>PROJEKTOVÝ DEN - LITERÁRNÍ PROCHÁZKA PRAHOU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</si>
  <si>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Kolín - Praha (centrum)</t>
  </si>
  <si>
    <t>hod.</t>
  </si>
  <si>
    <t>CENA CELKEM v Kč (bez DPH)jízda + čekací doba</t>
  </si>
  <si>
    <t xml:space="preserve">PROJEKTOVÝ DEN - LITERÁTNĚ  HISTORICKÁ PROCHÁZKA KUTNOU HOROU </t>
  </si>
  <si>
    <t>Kolín - Kutná Hora (centrum)</t>
  </si>
  <si>
    <t>počet jízd</t>
  </si>
  <si>
    <t>Kolín - Praha centrum</t>
  </si>
  <si>
    <t>Kolín - Lipnice nad Sázavou</t>
  </si>
  <si>
    <t>Kolín - Praha, Kampa</t>
  </si>
  <si>
    <t>Kolín - Stará Huť, Příbram</t>
  </si>
  <si>
    <t>Kolín - Praha, centrum</t>
  </si>
  <si>
    <t>Kolín - Praha, Vyšehrad</t>
  </si>
  <si>
    <t>Kolín - Náchod</t>
  </si>
  <si>
    <t>Kolín Foxconn Kutná Hora</t>
  </si>
  <si>
    <t>Kolín - Vida! Science centrum Brno</t>
  </si>
  <si>
    <t>Kolín -  EATON Praha Suchdol</t>
  </si>
  <si>
    <t>Kolín - ČVUT Praha</t>
  </si>
  <si>
    <t>Kolín - JabloPCB Jablonec nad Nisou - Liberec</t>
  </si>
  <si>
    <t>kolín - Elektrárna Štěchovice, Elektrárna Slapy</t>
  </si>
  <si>
    <t>Kolín - Hokami Liberec, spojeno s Technickým muzeem Liberec</t>
  </si>
  <si>
    <t>Kolín - OEZ Letohrad</t>
  </si>
  <si>
    <t>NÁVŠTĚVA VELETRHŮ</t>
  </si>
  <si>
    <t>Kolín - Praha (centrum) ForArch</t>
  </si>
  <si>
    <t>Kolín - Brno (Gaudeamus)</t>
  </si>
  <si>
    <t xml:space="preserve">Kolín - Praha (PragoLigna) </t>
  </si>
  <si>
    <t>Kolín - Mezinárodní veletrh Brno</t>
  </si>
  <si>
    <t>Exkurze - polytechnika</t>
  </si>
  <si>
    <t>CYKLUS EXKURZÍ - čtenářská gramotnost</t>
  </si>
  <si>
    <t>Předpokládaná čekací doba 410 hodin za všechny jízdy. Dvoudenní exkurze Dlouhé stráně bude čekací doba vyčíslena paušální částkou 1 500 Kč/akce. Bližší specifikace zakázky - viz níže</t>
  </si>
  <si>
    <t>CENA CELKEM KOLÍN - PRAHA (bez DPH)</t>
  </si>
  <si>
    <t>CENA CELKEM - JÍZDY V RÁMCI KOLÍNA, MIMO KOLÍN DO 30 KM A KOLÍN - ČESKÝ BROD (bez DPH)</t>
  </si>
  <si>
    <t>CENA CELKEM KOLÍN - KUTNÁ HORA (bez DPH)</t>
  </si>
  <si>
    <t>CENA CELKEM KOLÍN - PRAHA, KOLÍN - LIPNICE, KOLÍN - PRAHA  (bez DPH)</t>
  </si>
  <si>
    <t>CENA CELKEM KOLÍN - STARÁ HUŤ,  KOLÍN - PRAHA  (bez DPH)</t>
  </si>
  <si>
    <t>CENA CELKEM KOLÍN - NÁCHOD,  KOLÍN - PRAHA  (bez DPH)</t>
  </si>
  <si>
    <t>CENA CELKEM KOLÍN - PRAHA,  KOLÍN - KUTNÁ HORA, KOLÍN - BRNO, KOLÍN - LIBEREC(bez DPH)</t>
  </si>
  <si>
    <t>CENA CELKEM KOLÍN - JABLONEC, KOLÍN - SLAPY, KOLÍN - PRAHA, KOLÍN - LIBEREC, KOLÍN - DLOUHÉ STRÁNĚ (bez DPH)</t>
  </si>
  <si>
    <t>CENA CELKEM KOLÍN - PLZEŇ, KOLÍN - BRNO, KOLÍN - LIBEREC, KOLÍN - LETOHRAD, KOLÍN - DLOUHÉ STRÁNĚ (bez DPH)</t>
  </si>
  <si>
    <t>CENA CELKEM KOLÍN - PRAHA, KOLÍN - BRNO (bez DPH)</t>
  </si>
  <si>
    <t>CENA CELKEM - ČEKACÍ DOBA v Kč (bez DPH)</t>
  </si>
  <si>
    <t xml:space="preserve">cena v Kč/ 1 čekací hodina (bez DPH) </t>
  </si>
  <si>
    <t>DODAVATEL VYPLŇUJE POUZE ŽLUTÉ BUŇKY</t>
  </si>
  <si>
    <t>Jedná se o dvoudenní akci, tudíž paušání částka za čekání 1 500,- Kč , do žluté buňky doplňte hodnotu 1</t>
  </si>
  <si>
    <r>
      <rPr>
        <b/>
        <sz val="11"/>
        <rFont val="Calibri"/>
        <family val="2"/>
        <charset val="238"/>
        <scheme val="minor"/>
      </rPr>
      <t>průměrná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jednotková cena včetně DPH</t>
    </r>
  </si>
  <si>
    <t>Kolín - IQlandia Liberec</t>
  </si>
  <si>
    <t>Kolín - Národní technické muzeum Praha + Vysílač Žižkov (nutná doprava mezi místy: Národní technické muzeum - vysílač - národní technické muzeum)</t>
  </si>
  <si>
    <t>Kolín - Národní technické muzeum Praha + Vysílač Žižkov (nutná doprava mezi místy: Národní technické muzeum - vysílač - národní technické muzeum,)</t>
  </si>
  <si>
    <t>Kolín - Elektrárna Dlouhé stráně, Praděd, Hanušovický pivovat - 2 denní exkurze (1. den 7:00 od školy, návrat dašlí den 17:00 ke škole)</t>
  </si>
  <si>
    <t>Kolín - Techmania Plzeň</t>
  </si>
  <si>
    <t xml:space="preserve">Kolín - Elektrárna Dlouhé stráně, Praděd, Hanušovický pivovat - 2 denní exkurze (1. den 7:00 od školy, návrat dašlí den 17:00 ke škole) Praděd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</si>
</sst>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\ &quot;Kč&quot;"/>
    <numFmt numFmtId="165" formatCode="#,##0_ ;\-#,##0\ "/>
    <numFmt numFmtId="166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145">
    <xf numFmtId="0" fontId="0" fillId="0" borderId="0" xfId="0"/>
    <xf numFmtId="0" fontId="0" fillId="0" borderId="2" xfId="0" applyBorder="1"/>
    <xf numFmtId="0" fontId="8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8" fillId="3" borderId="3" xfId="0" applyNumberFormat="1" applyFont="1" applyFill="1" applyBorder="1"/>
    <xf numFmtId="0" fontId="7" fillId="0" borderId="7" xfId="0" applyFont="1" applyFill="1" applyBorder="1" applyAlignment="1">
      <alignment horizontal="left" vertical="top" wrapText="1"/>
    </xf>
    <xf numFmtId="44" fontId="0" fillId="3" borderId="7" xfId="0" applyNumberFormat="1" applyFill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12" fillId="0" borderId="8" xfId="0" applyFont="1" applyBorder="1"/>
    <xf numFmtId="0" fontId="12" fillId="0" borderId="9" xfId="0" applyFont="1" applyBorder="1"/>
    <xf numFmtId="0" fontId="13" fillId="0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wrapText="1"/>
    </xf>
    <xf numFmtId="0" fontId="12" fillId="0" borderId="18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0" borderId="21" xfId="0" applyFont="1" applyBorder="1"/>
    <xf numFmtId="0" fontId="13" fillId="0" borderId="2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0" fontId="12" fillId="0" borderId="13" xfId="0" applyFont="1" applyBorder="1" applyAlignment="1">
      <alignment horizontal="center"/>
    </xf>
    <xf numFmtId="0" fontId="13" fillId="0" borderId="24" xfId="0" applyFont="1" applyBorder="1"/>
    <xf numFmtId="0" fontId="12" fillId="0" borderId="26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0" fontId="12" fillId="0" borderId="16" xfId="0" applyFont="1" applyBorder="1" applyAlignment="1">
      <alignment horizontal="center" vertical="center"/>
    </xf>
    <xf numFmtId="0" fontId="12" fillId="0" borderId="28" xfId="0" applyFont="1" applyFill="1" applyBorder="1" applyAlignment="1">
      <alignment wrapText="1"/>
    </xf>
    <xf numFmtId="0" fontId="12" fillId="0" borderId="29" xfId="0" applyFont="1" applyFill="1" applyBorder="1" applyAlignment="1">
      <alignment wrapText="1"/>
    </xf>
    <xf numFmtId="0" fontId="12" fillId="0" borderId="18" xfId="0" applyFont="1" applyBorder="1" applyAlignment="1">
      <alignment horizontal="center" vertical="center"/>
    </xf>
    <xf numFmtId="0" fontId="12" fillId="0" borderId="28" xfId="0" applyFont="1" applyFill="1" applyBorder="1"/>
    <xf numFmtId="0" fontId="12" fillId="0" borderId="27" xfId="0" applyFont="1" applyFill="1" applyBorder="1" applyAlignment="1">
      <alignment wrapText="1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44" fontId="12" fillId="0" borderId="0" xfId="0" applyNumberFormat="1" applyFont="1" applyBorder="1" applyAlignment="1">
      <alignment horizontal="center" vertical="center"/>
    </xf>
    <xf numFmtId="44" fontId="13" fillId="0" borderId="0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wrapText="1"/>
    </xf>
    <xf numFmtId="0" fontId="13" fillId="0" borderId="12" xfId="0" applyFont="1" applyBorder="1"/>
    <xf numFmtId="0" fontId="12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wrapText="1"/>
    </xf>
    <xf numFmtId="0" fontId="12" fillId="0" borderId="34" xfId="0" applyFont="1" applyBorder="1" applyAlignment="1">
      <alignment wrapText="1"/>
    </xf>
    <xf numFmtId="0" fontId="12" fillId="0" borderId="34" xfId="0" applyFont="1" applyBorder="1" applyAlignment="1">
      <alignment horizontal="center"/>
    </xf>
    <xf numFmtId="44" fontId="12" fillId="0" borderId="34" xfId="0" applyNumberFormat="1" applyFont="1" applyBorder="1" applyAlignment="1">
      <alignment horizontal="center"/>
    </xf>
    <xf numFmtId="44" fontId="13" fillId="0" borderId="34" xfId="0" applyNumberFormat="1" applyFont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44" fontId="13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44" fontId="0" fillId="0" borderId="0" xfId="0" applyNumberFormat="1" applyFill="1" applyBorder="1" applyAlignment="1">
      <alignment vertical="center"/>
    </xf>
    <xf numFmtId="44" fontId="0" fillId="0" borderId="0" xfId="0" applyNumberFormat="1" applyFill="1"/>
    <xf numFmtId="44" fontId="8" fillId="0" borderId="0" xfId="0" applyNumberFormat="1" applyFont="1" applyFill="1" applyBorder="1"/>
    <xf numFmtId="0" fontId="6" fillId="0" borderId="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 wrapText="1"/>
    </xf>
    <xf numFmtId="44" fontId="12" fillId="5" borderId="13" xfId="0" applyNumberFormat="1" applyFont="1" applyFill="1" applyBorder="1" applyAlignment="1">
      <alignment horizontal="center"/>
    </xf>
    <xf numFmtId="44" fontId="12" fillId="5" borderId="18" xfId="0" applyNumberFormat="1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 vertical="center" wrapText="1"/>
    </xf>
    <xf numFmtId="44" fontId="12" fillId="5" borderId="13" xfId="0" applyNumberFormat="1" applyFont="1" applyFill="1" applyBorder="1" applyAlignment="1">
      <alignment horizontal="center" vertical="center"/>
    </xf>
    <xf numFmtId="44" fontId="12" fillId="5" borderId="18" xfId="0" applyNumberFormat="1" applyFont="1" applyFill="1" applyBorder="1" applyAlignment="1">
      <alignment horizontal="center" vertical="center"/>
    </xf>
    <xf numFmtId="44" fontId="12" fillId="5" borderId="16" xfId="0" applyNumberFormat="1" applyFont="1" applyFill="1" applyBorder="1" applyAlignment="1">
      <alignment horizontal="center" vertical="center"/>
    </xf>
    <xf numFmtId="165" fontId="12" fillId="0" borderId="13" xfId="0" applyNumberFormat="1" applyFont="1" applyBorder="1" applyAlignment="1">
      <alignment horizontal="center"/>
    </xf>
    <xf numFmtId="165" fontId="12" fillId="0" borderId="19" xfId="0" applyNumberFormat="1" applyFont="1" applyBorder="1" applyAlignment="1">
      <alignment horizontal="center"/>
    </xf>
    <xf numFmtId="0" fontId="13" fillId="6" borderId="11" xfId="0" applyFont="1" applyFill="1" applyBorder="1" applyAlignment="1">
      <alignment horizontal="center" vertical="center" wrapText="1"/>
    </xf>
    <xf numFmtId="44" fontId="12" fillId="6" borderId="14" xfId="0" applyNumberFormat="1" applyFont="1" applyFill="1" applyBorder="1" applyAlignment="1">
      <alignment horizontal="center"/>
    </xf>
    <xf numFmtId="44" fontId="12" fillId="6" borderId="20" xfId="0" applyNumberFormat="1" applyFont="1" applyFill="1" applyBorder="1" applyAlignment="1">
      <alignment horizontal="center"/>
    </xf>
    <xf numFmtId="44" fontId="12" fillId="5" borderId="19" xfId="0" applyNumberFormat="1" applyFont="1" applyFill="1" applyBorder="1" applyAlignment="1">
      <alignment horizontal="center"/>
    </xf>
    <xf numFmtId="44" fontId="12" fillId="6" borderId="14" xfId="0" applyNumberFormat="1" applyFont="1" applyFill="1" applyBorder="1" applyAlignment="1">
      <alignment horizontal="center" vertical="center"/>
    </xf>
    <xf numFmtId="44" fontId="12" fillId="6" borderId="20" xfId="0" applyNumberFormat="1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 wrapText="1"/>
    </xf>
    <xf numFmtId="44" fontId="12" fillId="6" borderId="31" xfId="0" applyNumberFormat="1" applyFont="1" applyFill="1" applyBorder="1" applyAlignment="1">
      <alignment horizontal="center" vertical="center"/>
    </xf>
    <xf numFmtId="44" fontId="12" fillId="6" borderId="33" xfId="0" applyNumberFormat="1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 wrapText="1"/>
    </xf>
    <xf numFmtId="44" fontId="12" fillId="7" borderId="13" xfId="0" applyNumberFormat="1" applyFont="1" applyFill="1" applyBorder="1" applyAlignment="1">
      <alignment horizontal="center"/>
    </xf>
    <xf numFmtId="44" fontId="12" fillId="7" borderId="19" xfId="0" applyNumberFormat="1" applyFont="1" applyFill="1" applyBorder="1" applyAlignment="1">
      <alignment horizontal="center"/>
    </xf>
    <xf numFmtId="0" fontId="13" fillId="7" borderId="22" xfId="0" applyFont="1" applyFill="1" applyBorder="1" applyAlignment="1">
      <alignment horizontal="center" vertical="center" wrapText="1"/>
    </xf>
    <xf numFmtId="44" fontId="12" fillId="7" borderId="13" xfId="0" applyNumberFormat="1" applyFont="1" applyFill="1" applyBorder="1" applyAlignment="1">
      <alignment horizontal="center" vertical="center"/>
    </xf>
    <xf numFmtId="44" fontId="12" fillId="7" borderId="19" xfId="0" applyNumberFormat="1" applyFont="1" applyFill="1" applyBorder="1" applyAlignment="1">
      <alignment horizontal="center" vertical="center"/>
    </xf>
    <xf numFmtId="44" fontId="12" fillId="7" borderId="16" xfId="0" applyNumberFormat="1" applyFont="1" applyFill="1" applyBorder="1" applyAlignment="1">
      <alignment horizontal="center" vertical="center"/>
    </xf>
    <xf numFmtId="44" fontId="12" fillId="7" borderId="18" xfId="0" applyNumberFormat="1" applyFont="1" applyFill="1" applyBorder="1" applyAlignment="1">
      <alignment horizontal="center" vertical="center"/>
    </xf>
    <xf numFmtId="44" fontId="12" fillId="5" borderId="13" xfId="0" applyNumberFormat="1" applyFont="1" applyFill="1" applyBorder="1" applyAlignment="1" applyProtection="1">
      <alignment horizontal="center"/>
    </xf>
    <xf numFmtId="44" fontId="12" fillId="5" borderId="18" xfId="0" applyNumberFormat="1" applyFont="1" applyFill="1" applyBorder="1" applyAlignment="1" applyProtection="1">
      <alignment horizontal="center"/>
    </xf>
    <xf numFmtId="44" fontId="13" fillId="0" borderId="0" xfId="0" applyNumberFormat="1" applyFont="1" applyBorder="1" applyAlignment="1">
      <alignment horizontal="left" vertical="center" wrapText="1"/>
    </xf>
    <xf numFmtId="165" fontId="12" fillId="7" borderId="19" xfId="0" applyNumberFormat="1" applyFont="1" applyFill="1" applyBorder="1" applyAlignment="1">
      <alignment horizontal="center" vertical="center"/>
    </xf>
    <xf numFmtId="166" fontId="12" fillId="0" borderId="18" xfId="0" applyNumberFormat="1" applyFont="1" applyBorder="1" applyAlignment="1">
      <alignment horizontal="center" vertical="center"/>
    </xf>
    <xf numFmtId="0" fontId="5" fillId="4" borderId="49" xfId="0" applyFont="1" applyFill="1" applyBorder="1" applyAlignment="1">
      <alignment vertical="center"/>
    </xf>
    <xf numFmtId="0" fontId="5" fillId="4" borderId="50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vertical="center"/>
    </xf>
    <xf numFmtId="0" fontId="8" fillId="4" borderId="50" xfId="0" applyFont="1" applyFill="1" applyBorder="1" applyAlignment="1">
      <alignment vertical="center" wrapText="1"/>
    </xf>
    <xf numFmtId="0" fontId="8" fillId="4" borderId="51" xfId="0" applyFont="1" applyFill="1" applyBorder="1" applyAlignment="1">
      <alignment vertical="center" wrapText="1"/>
    </xf>
    <xf numFmtId="44" fontId="0" fillId="3" borderId="53" xfId="0" applyNumberFormat="1" applyFill="1" applyBorder="1" applyAlignment="1">
      <alignment vertical="center"/>
    </xf>
    <xf numFmtId="0" fontId="11" fillId="0" borderId="55" xfId="0" applyFont="1" applyFill="1" applyBorder="1" applyAlignment="1">
      <alignment horizontal="left" vertical="top" wrapText="1"/>
    </xf>
    <xf numFmtId="0" fontId="0" fillId="0" borderId="55" xfId="0" applyBorder="1" applyAlignment="1">
      <alignment horizontal="right" vertical="center"/>
    </xf>
    <xf numFmtId="44" fontId="0" fillId="3" borderId="55" xfId="0" applyNumberFormat="1" applyFill="1" applyBorder="1" applyAlignment="1">
      <alignment vertical="center"/>
    </xf>
    <xf numFmtId="44" fontId="0" fillId="3" borderId="57" xfId="0" applyNumberFormat="1" applyFill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3" fillId="5" borderId="35" xfId="0" applyFont="1" applyFill="1" applyBorder="1" applyAlignment="1">
      <alignment horizontal="center" vertical="center"/>
    </xf>
    <xf numFmtId="0" fontId="13" fillId="5" borderId="36" xfId="0" applyFont="1" applyFill="1" applyBorder="1" applyAlignment="1">
      <alignment horizontal="center" vertical="center"/>
    </xf>
    <xf numFmtId="0" fontId="13" fillId="5" borderId="37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6" borderId="38" xfId="0" applyFont="1" applyFill="1" applyBorder="1" applyAlignment="1">
      <alignment horizontal="center" vertical="center"/>
    </xf>
    <xf numFmtId="0" fontId="13" fillId="6" borderId="36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13" fillId="6" borderId="35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3" fillId="5" borderId="3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top" wrapText="1"/>
    </xf>
    <xf numFmtId="0" fontId="1" fillId="0" borderId="54" xfId="0" applyFont="1" applyFill="1" applyBorder="1" applyAlignment="1">
      <alignment horizontal="left" vertical="top" wrapText="1"/>
    </xf>
    <xf numFmtId="0" fontId="13" fillId="5" borderId="35" xfId="0" applyFont="1" applyFill="1" applyBorder="1" applyAlignment="1">
      <alignment horizontal="center"/>
    </xf>
    <xf numFmtId="0" fontId="13" fillId="5" borderId="36" xfId="0" applyFont="1" applyFill="1" applyBorder="1" applyAlignment="1">
      <alignment horizontal="center"/>
    </xf>
    <xf numFmtId="0" fontId="13" fillId="5" borderId="37" xfId="0" applyFont="1" applyFill="1" applyBorder="1" applyAlignment="1">
      <alignment horizontal="center"/>
    </xf>
    <xf numFmtId="0" fontId="13" fillId="6" borderId="38" xfId="0" applyFont="1" applyFill="1" applyBorder="1" applyAlignment="1">
      <alignment horizontal="center"/>
    </xf>
    <xf numFmtId="0" fontId="13" fillId="6" borderId="36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164" fontId="10" fillId="2" borderId="48" xfId="0" applyNumberFormat="1" applyFont="1" applyFill="1" applyBorder="1" applyAlignment="1">
      <alignment horizontal="center" vertical="center" wrapText="1"/>
    </xf>
    <xf numFmtId="164" fontId="10" fillId="2" borderId="56" xfId="0" applyNumberFormat="1" applyFont="1" applyFill="1" applyBorder="1" applyAlignment="1">
      <alignment horizontal="center" vertical="center" wrapText="1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1"/>
  <sheetViews>
    <sheetView tabSelected="1" topLeftCell="A67" zoomScale="115" zoomScaleNormal="115" workbookViewId="0">
      <selection activeCell="B21" sqref="B21:K21"/>
    </sheetView>
  </sheetViews>
  <sheetFormatPr defaultRowHeight="14.4" x14ac:dyDescent="0.3"/>
  <cols>
    <col min="1" max="1" width="5.6640625" customWidth="1"/>
    <col min="2" max="2" width="30.5546875" customWidth="1"/>
    <col min="3" max="3" width="61.109375" customWidth="1"/>
    <col min="4" max="4" width="25" customWidth="1"/>
    <col min="5" max="5" width="12.88671875" customWidth="1"/>
    <col min="6" max="6" width="11.33203125" bestFit="1" customWidth="1"/>
    <col min="7" max="7" width="15.109375" customWidth="1"/>
    <col min="8" max="9" width="19.6640625" customWidth="1"/>
    <col min="11" max="11" width="11.33203125" bestFit="1" customWidth="1"/>
  </cols>
  <sheetData>
    <row r="1" spans="2:12" ht="15" thickBot="1" x14ac:dyDescent="0.35">
      <c r="B1" t="s">
        <v>5</v>
      </c>
    </row>
    <row r="2" spans="2:12" ht="18" thickBot="1" x14ac:dyDescent="0.35">
      <c r="B2" s="9" t="s">
        <v>6</v>
      </c>
      <c r="C2" s="130" t="s">
        <v>7</v>
      </c>
      <c r="D2" s="130"/>
      <c r="E2" s="130"/>
      <c r="F2" s="130"/>
      <c r="G2" s="130"/>
      <c r="H2" s="131"/>
      <c r="I2" s="61"/>
    </row>
    <row r="3" spans="2:12" ht="15" thickBot="1" x14ac:dyDescent="0.35"/>
    <row r="4" spans="2:12" x14ac:dyDescent="0.3">
      <c r="E4" s="127" t="s">
        <v>14</v>
      </c>
      <c r="F4" s="128"/>
      <c r="G4" s="128"/>
      <c r="H4" s="129"/>
      <c r="I4" s="56"/>
    </row>
    <row r="5" spans="2:12" ht="57.6" x14ac:dyDescent="0.3">
      <c r="B5" s="93" t="s">
        <v>8</v>
      </c>
      <c r="C5" s="94" t="s">
        <v>9</v>
      </c>
      <c r="D5" s="95" t="s">
        <v>4</v>
      </c>
      <c r="E5" s="96" t="s">
        <v>0</v>
      </c>
      <c r="F5" s="96" t="s">
        <v>1</v>
      </c>
      <c r="G5" s="97" t="s">
        <v>71</v>
      </c>
      <c r="H5" s="98" t="s">
        <v>2</v>
      </c>
      <c r="I5" s="57"/>
    </row>
    <row r="6" spans="2:12" ht="122.4" x14ac:dyDescent="0.3">
      <c r="B6" s="132" t="s">
        <v>12</v>
      </c>
      <c r="C6" s="6" t="s">
        <v>13</v>
      </c>
      <c r="D6" s="140">
        <v>752644</v>
      </c>
      <c r="E6" s="8">
        <v>101</v>
      </c>
      <c r="F6" s="8" t="s">
        <v>10</v>
      </c>
      <c r="G6" s="7">
        <f>(H6/E6)</f>
        <v>0</v>
      </c>
      <c r="H6" s="99">
        <f>(I16+I17+I18+E25+E26+E27+E34+E35+E36+E44+E45+E46+E52+E53+E54+E60+E61+E62+E68+E69+E70+E71+E72+E73+E79+E80+E81+E82+E83+E84+E91+E92+E93+E94+E95+E104+E105+E107+E108+E110+E111)*1.21</f>
        <v>0</v>
      </c>
      <c r="I6" s="58"/>
    </row>
    <row r="7" spans="2:12" ht="30.6" x14ac:dyDescent="0.3">
      <c r="B7" s="133"/>
      <c r="C7" s="100" t="s">
        <v>56</v>
      </c>
      <c r="D7" s="141"/>
      <c r="E7" s="101">
        <v>410</v>
      </c>
      <c r="F7" s="101" t="s">
        <v>11</v>
      </c>
      <c r="G7" s="102">
        <f>(H7/E7)</f>
        <v>0</v>
      </c>
      <c r="H7" s="103">
        <f>(L16+L17+L18+H25+H26+H27+H34+H35+H36+H44+H45+H46+H52+H53+H54+H60+H61+H62+H68+H69+H70+H71+H72+H73+H79+H80+H81+H82+H83+H84+H91+H92+H93+H94+H95+H104+H105+H107+H108+H110+H111)*1.21</f>
        <v>0</v>
      </c>
      <c r="I7" s="58"/>
    </row>
    <row r="8" spans="2:12" x14ac:dyDescent="0.3">
      <c r="B8" s="104"/>
      <c r="C8" s="105"/>
      <c r="D8" s="106"/>
      <c r="E8" s="107"/>
      <c r="F8" s="107"/>
      <c r="G8" s="58"/>
      <c r="H8" s="58"/>
      <c r="I8" s="58"/>
    </row>
    <row r="9" spans="2:12" x14ac:dyDescent="0.3">
      <c r="B9" s="104"/>
      <c r="C9" s="108"/>
      <c r="D9" s="109"/>
      <c r="E9" s="107"/>
      <c r="F9" s="107"/>
      <c r="G9" s="58"/>
      <c r="H9" s="58"/>
      <c r="I9" s="58"/>
    </row>
    <row r="10" spans="2:12" ht="15" thickBot="1" x14ac:dyDescent="0.35">
      <c r="B10" s="113" t="s">
        <v>69</v>
      </c>
      <c r="C10" s="113"/>
      <c r="G10" s="3"/>
      <c r="H10" s="3"/>
      <c r="I10" s="59"/>
    </row>
    <row r="11" spans="2:12" ht="15" thickBot="1" x14ac:dyDescent="0.35">
      <c r="E11" s="2" t="s">
        <v>3</v>
      </c>
      <c r="F11" s="1"/>
      <c r="G11" s="4"/>
      <c r="H11" s="5">
        <f>(H6+H7)</f>
        <v>0</v>
      </c>
      <c r="I11" s="60"/>
    </row>
    <row r="12" spans="2:12" x14ac:dyDescent="0.3">
      <c r="B12" s="10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2:12" ht="15" thickBot="1" x14ac:dyDescent="0.35"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2:12" ht="15" thickBot="1" x14ac:dyDescent="0.35">
      <c r="B14" s="13"/>
      <c r="C14" s="134" t="s">
        <v>16</v>
      </c>
      <c r="D14" s="135"/>
      <c r="E14" s="135"/>
      <c r="F14" s="135"/>
      <c r="G14" s="135"/>
      <c r="H14" s="135"/>
      <c r="I14" s="136"/>
      <c r="J14" s="137" t="s">
        <v>17</v>
      </c>
      <c r="K14" s="138"/>
      <c r="L14" s="139"/>
    </row>
    <row r="15" spans="2:12" ht="83.4" thickBot="1" x14ac:dyDescent="0.35">
      <c r="B15" s="14"/>
      <c r="C15" s="15" t="s">
        <v>18</v>
      </c>
      <c r="D15" s="80" t="s">
        <v>19</v>
      </c>
      <c r="E15" s="15" t="s">
        <v>20</v>
      </c>
      <c r="F15" s="80" t="s">
        <v>19</v>
      </c>
      <c r="G15" s="15" t="s">
        <v>21</v>
      </c>
      <c r="H15" s="80" t="s">
        <v>22</v>
      </c>
      <c r="I15" s="62" t="s">
        <v>58</v>
      </c>
      <c r="J15" s="16" t="s">
        <v>29</v>
      </c>
      <c r="K15" s="80" t="s">
        <v>68</v>
      </c>
      <c r="L15" s="71" t="s">
        <v>67</v>
      </c>
    </row>
    <row r="16" spans="2:12" ht="15" thickTop="1" x14ac:dyDescent="0.3">
      <c r="B16" s="17" t="s">
        <v>24</v>
      </c>
      <c r="C16" s="28">
        <v>12</v>
      </c>
      <c r="D16" s="81"/>
      <c r="E16" s="28">
        <v>4</v>
      </c>
      <c r="F16" s="81"/>
      <c r="G16" s="28">
        <v>2</v>
      </c>
      <c r="H16" s="81"/>
      <c r="I16" s="88">
        <f>(C16*D16)+(E16*F16)+(G16*H16)</f>
        <v>0</v>
      </c>
      <c r="J16" s="69">
        <v>4</v>
      </c>
      <c r="K16" s="81"/>
      <c r="L16" s="72">
        <f>((C16+E16+G16)*4)*K16</f>
        <v>0</v>
      </c>
    </row>
    <row r="17" spans="2:12" x14ac:dyDescent="0.3">
      <c r="B17" s="18" t="s">
        <v>25</v>
      </c>
      <c r="C17" s="19">
        <v>14</v>
      </c>
      <c r="D17" s="81"/>
      <c r="E17" s="19">
        <v>4</v>
      </c>
      <c r="F17" s="81"/>
      <c r="G17" s="19">
        <v>2</v>
      </c>
      <c r="H17" s="81"/>
      <c r="I17" s="88">
        <f t="shared" ref="I17:I18" si="0">(C17*D17)+(E17*F17)+(G17*H17)</f>
        <v>0</v>
      </c>
      <c r="J17" s="69">
        <v>4</v>
      </c>
      <c r="K17" s="81"/>
      <c r="L17" s="72">
        <f t="shared" ref="L17:L18" si="1">((C17+E17+G17)*4)*K17</f>
        <v>0</v>
      </c>
    </row>
    <row r="18" spans="2:12" ht="15" thickBot="1" x14ac:dyDescent="0.35">
      <c r="B18" s="20" t="s">
        <v>26</v>
      </c>
      <c r="C18" s="21">
        <v>14</v>
      </c>
      <c r="D18" s="82"/>
      <c r="E18" s="21">
        <v>4</v>
      </c>
      <c r="F18" s="82"/>
      <c r="G18" s="21">
        <v>2</v>
      </c>
      <c r="H18" s="82"/>
      <c r="I18" s="89">
        <f t="shared" si="0"/>
        <v>0</v>
      </c>
      <c r="J18" s="70">
        <v>4</v>
      </c>
      <c r="K18" s="82"/>
      <c r="L18" s="73">
        <f t="shared" si="1"/>
        <v>0</v>
      </c>
    </row>
    <row r="21" spans="2:12" x14ac:dyDescent="0.3">
      <c r="B21" s="114" t="s">
        <v>27</v>
      </c>
      <c r="C21" s="114"/>
      <c r="D21" s="114"/>
      <c r="E21" s="114"/>
      <c r="F21" s="114"/>
      <c r="G21" s="114"/>
      <c r="H21" s="114"/>
      <c r="I21" s="114"/>
      <c r="J21" s="114"/>
      <c r="K21" s="114"/>
    </row>
    <row r="22" spans="2:12" ht="15" thickBot="1" x14ac:dyDescent="0.35"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2:12" ht="15" thickBot="1" x14ac:dyDescent="0.35">
      <c r="B23" s="13"/>
      <c r="C23" s="115" t="s">
        <v>16</v>
      </c>
      <c r="D23" s="116"/>
      <c r="E23" s="117"/>
      <c r="F23" s="119" t="s">
        <v>17</v>
      </c>
      <c r="G23" s="120"/>
      <c r="H23" s="121"/>
      <c r="I23" s="52"/>
      <c r="J23" s="52"/>
      <c r="K23" s="52"/>
      <c r="L23" s="11"/>
    </row>
    <row r="24" spans="2:12" ht="42" thickBot="1" x14ac:dyDescent="0.35">
      <c r="B24" s="23"/>
      <c r="C24" s="24" t="s">
        <v>28</v>
      </c>
      <c r="D24" s="83" t="s">
        <v>19</v>
      </c>
      <c r="E24" s="65" t="s">
        <v>57</v>
      </c>
      <c r="F24" s="24" t="s">
        <v>29</v>
      </c>
      <c r="G24" s="80" t="s">
        <v>68</v>
      </c>
      <c r="H24" s="71" t="s">
        <v>67</v>
      </c>
      <c r="I24" s="53"/>
      <c r="J24" s="53"/>
      <c r="K24" s="25"/>
      <c r="L24" s="26"/>
    </row>
    <row r="25" spans="2:12" ht="15" thickTop="1" x14ac:dyDescent="0.3">
      <c r="B25" s="17" t="s">
        <v>24</v>
      </c>
      <c r="C25" s="28">
        <v>1</v>
      </c>
      <c r="D25" s="81"/>
      <c r="E25" s="63">
        <f>(C25*D25)</f>
        <v>0</v>
      </c>
      <c r="F25" s="28">
        <v>4</v>
      </c>
      <c r="G25" s="81"/>
      <c r="H25" s="72">
        <f>(C25*F25)*G25</f>
        <v>0</v>
      </c>
      <c r="I25" s="54"/>
      <c r="J25" s="54"/>
      <c r="K25" s="11"/>
      <c r="L25" s="11"/>
    </row>
    <row r="26" spans="2:12" x14ac:dyDescent="0.3">
      <c r="B26" s="18" t="s">
        <v>25</v>
      </c>
      <c r="C26" s="19">
        <v>1</v>
      </c>
      <c r="D26" s="81"/>
      <c r="E26" s="63">
        <f t="shared" ref="E26:E27" si="2">(C26*D26)</f>
        <v>0</v>
      </c>
      <c r="F26" s="19">
        <v>4</v>
      </c>
      <c r="G26" s="81"/>
      <c r="H26" s="72">
        <f t="shared" ref="H26:H27" si="3">(C26*F26)*G26</f>
        <v>0</v>
      </c>
      <c r="I26" s="54"/>
      <c r="J26" s="54"/>
      <c r="K26" s="11"/>
      <c r="L26" s="11"/>
    </row>
    <row r="27" spans="2:12" ht="15" thickBot="1" x14ac:dyDescent="0.35">
      <c r="B27" s="20" t="s">
        <v>26</v>
      </c>
      <c r="C27" s="21">
        <v>1</v>
      </c>
      <c r="D27" s="82"/>
      <c r="E27" s="64">
        <f t="shared" si="2"/>
        <v>0</v>
      </c>
      <c r="F27" s="21">
        <v>5</v>
      </c>
      <c r="G27" s="82"/>
      <c r="H27" s="73">
        <f t="shared" si="3"/>
        <v>0</v>
      </c>
      <c r="I27" s="54"/>
      <c r="J27" s="54"/>
      <c r="K27" s="11"/>
      <c r="L27" s="11"/>
    </row>
    <row r="30" spans="2:12" x14ac:dyDescent="0.3">
      <c r="B30" s="114" t="s">
        <v>31</v>
      </c>
      <c r="C30" s="114"/>
      <c r="D30" s="114"/>
      <c r="E30" s="114"/>
      <c r="F30" s="114"/>
      <c r="G30" s="114"/>
      <c r="H30" s="114"/>
      <c r="I30" s="114"/>
      <c r="J30" s="114"/>
      <c r="K30" s="114"/>
    </row>
    <row r="31" spans="2:12" ht="15" thickBot="1" x14ac:dyDescent="0.35"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2:12" ht="15" thickBot="1" x14ac:dyDescent="0.35">
      <c r="B32" s="13"/>
      <c r="C32" s="115" t="s">
        <v>16</v>
      </c>
      <c r="D32" s="116"/>
      <c r="E32" s="118"/>
      <c r="F32" s="122" t="s">
        <v>17</v>
      </c>
      <c r="G32" s="120"/>
      <c r="H32" s="121"/>
      <c r="I32" s="52"/>
      <c r="J32" s="52"/>
      <c r="K32" s="11"/>
      <c r="L32" s="11"/>
    </row>
    <row r="33" spans="2:12" ht="55.8" thickBot="1" x14ac:dyDescent="0.35">
      <c r="B33" s="23"/>
      <c r="C33" s="24" t="s">
        <v>32</v>
      </c>
      <c r="D33" s="83" t="s">
        <v>19</v>
      </c>
      <c r="E33" s="65" t="s">
        <v>59</v>
      </c>
      <c r="F33" s="24" t="s">
        <v>29</v>
      </c>
      <c r="G33" s="80" t="s">
        <v>68</v>
      </c>
      <c r="H33" s="71" t="s">
        <v>67</v>
      </c>
      <c r="I33" s="53"/>
      <c r="J33" s="53"/>
      <c r="K33" s="11"/>
      <c r="L33" s="11"/>
    </row>
    <row r="34" spans="2:12" ht="15" thickTop="1" x14ac:dyDescent="0.3">
      <c r="B34" s="17" t="s">
        <v>24</v>
      </c>
      <c r="C34" s="28">
        <v>2</v>
      </c>
      <c r="D34" s="81"/>
      <c r="E34" s="63">
        <f>(C34*D34)</f>
        <v>0</v>
      </c>
      <c r="F34" s="28">
        <v>2</v>
      </c>
      <c r="G34" s="81"/>
      <c r="H34" s="72">
        <f>(C34*F34)*G34</f>
        <v>0</v>
      </c>
      <c r="I34" s="54"/>
      <c r="J34" s="54"/>
      <c r="K34" s="11"/>
      <c r="L34" s="11"/>
    </row>
    <row r="35" spans="2:12" x14ac:dyDescent="0.3">
      <c r="B35" s="18" t="s">
        <v>25</v>
      </c>
      <c r="C35" s="19">
        <v>2</v>
      </c>
      <c r="D35" s="81"/>
      <c r="E35" s="63">
        <f t="shared" ref="E35:E36" si="4">(C35*D35)</f>
        <v>0</v>
      </c>
      <c r="F35" s="19">
        <v>3</v>
      </c>
      <c r="G35" s="81"/>
      <c r="H35" s="72">
        <f t="shared" ref="H35:H36" si="5">(C35*F35)*G35</f>
        <v>0</v>
      </c>
      <c r="I35" s="54"/>
      <c r="J35" s="54"/>
      <c r="K35" s="11"/>
      <c r="L35" s="11"/>
    </row>
    <row r="36" spans="2:12" ht="15" thickBot="1" x14ac:dyDescent="0.35">
      <c r="B36" s="20" t="s">
        <v>26</v>
      </c>
      <c r="C36" s="21">
        <v>2</v>
      </c>
      <c r="D36" s="82"/>
      <c r="E36" s="64">
        <f t="shared" si="4"/>
        <v>0</v>
      </c>
      <c r="F36" s="21">
        <v>4</v>
      </c>
      <c r="G36" s="82"/>
      <c r="H36" s="73">
        <f t="shared" si="5"/>
        <v>0</v>
      </c>
      <c r="I36" s="54"/>
      <c r="J36" s="54"/>
      <c r="K36" s="11"/>
      <c r="L36" s="11"/>
    </row>
    <row r="39" spans="2:12" x14ac:dyDescent="0.3">
      <c r="B39" s="114" t="s">
        <v>55</v>
      </c>
      <c r="C39" s="114"/>
      <c r="D39" s="114"/>
      <c r="E39" s="114"/>
      <c r="F39" s="114"/>
      <c r="G39" s="114"/>
      <c r="H39" s="114"/>
      <c r="I39" s="114"/>
      <c r="J39" s="114"/>
      <c r="K39" s="114"/>
    </row>
    <row r="40" spans="2:12" ht="15" thickBot="1" x14ac:dyDescent="0.35">
      <c r="B40" s="12"/>
      <c r="C40" s="11"/>
      <c r="D40" s="11"/>
      <c r="E40" s="11"/>
      <c r="F40" s="11"/>
      <c r="G40" s="11"/>
      <c r="H40" s="11"/>
      <c r="I40" s="11"/>
      <c r="J40" s="11"/>
      <c r="K40" s="11"/>
    </row>
    <row r="41" spans="2:12" ht="15" thickBot="1" x14ac:dyDescent="0.35">
      <c r="B41" s="13"/>
      <c r="C41" s="115" t="s">
        <v>16</v>
      </c>
      <c r="D41" s="116"/>
      <c r="E41" s="118"/>
      <c r="F41" s="122" t="s">
        <v>17</v>
      </c>
      <c r="G41" s="120"/>
      <c r="H41" s="121"/>
      <c r="I41" s="52"/>
      <c r="J41" s="11"/>
      <c r="K41" s="11"/>
    </row>
    <row r="42" spans="2:12" ht="83.4" thickBot="1" x14ac:dyDescent="0.35">
      <c r="B42" s="23"/>
      <c r="C42" s="24" t="s">
        <v>33</v>
      </c>
      <c r="D42" s="83" t="s">
        <v>19</v>
      </c>
      <c r="E42" s="65" t="s">
        <v>60</v>
      </c>
      <c r="F42" s="24" t="s">
        <v>29</v>
      </c>
      <c r="G42" s="80" t="s">
        <v>68</v>
      </c>
      <c r="H42" s="71" t="s">
        <v>67</v>
      </c>
      <c r="I42" s="53"/>
      <c r="J42" s="53"/>
      <c r="K42" s="11"/>
      <c r="L42" s="11"/>
    </row>
    <row r="43" spans="2:12" ht="15" thickTop="1" x14ac:dyDescent="0.3">
      <c r="B43" s="27" t="s">
        <v>24</v>
      </c>
      <c r="C43" s="123"/>
      <c r="D43" s="124"/>
      <c r="E43" s="124"/>
      <c r="F43" s="124"/>
      <c r="G43" s="124"/>
      <c r="H43" s="125"/>
      <c r="I43" s="55"/>
      <c r="J43" s="55"/>
      <c r="K43" s="11"/>
      <c r="L43" s="11"/>
    </row>
    <row r="44" spans="2:12" x14ac:dyDescent="0.3">
      <c r="B44" s="18" t="s">
        <v>34</v>
      </c>
      <c r="C44" s="19">
        <v>1</v>
      </c>
      <c r="D44" s="81"/>
      <c r="E44" s="63">
        <f>(C44*D44)</f>
        <v>0</v>
      </c>
      <c r="F44" s="19">
        <v>3</v>
      </c>
      <c r="G44" s="81"/>
      <c r="H44" s="72">
        <f>(C44*F44)*G44</f>
        <v>0</v>
      </c>
      <c r="I44" s="54"/>
      <c r="J44" s="54"/>
      <c r="K44" s="11"/>
      <c r="L44" s="11"/>
    </row>
    <row r="45" spans="2:12" x14ac:dyDescent="0.3">
      <c r="B45" s="18" t="s">
        <v>35</v>
      </c>
      <c r="C45" s="19">
        <v>1</v>
      </c>
      <c r="D45" s="81"/>
      <c r="E45" s="63">
        <f t="shared" ref="E45:E46" si="6">(C45*D45)</f>
        <v>0</v>
      </c>
      <c r="F45" s="19">
        <v>3</v>
      </c>
      <c r="G45" s="81"/>
      <c r="H45" s="72">
        <f t="shared" ref="H45:H46" si="7">(C45*F45)*G45</f>
        <v>0</v>
      </c>
      <c r="I45" s="54"/>
      <c r="J45" s="54"/>
      <c r="K45" s="11"/>
      <c r="L45" s="11"/>
    </row>
    <row r="46" spans="2:12" ht="15" thickBot="1" x14ac:dyDescent="0.35">
      <c r="B46" s="20" t="s">
        <v>36</v>
      </c>
      <c r="C46" s="21">
        <v>1</v>
      </c>
      <c r="D46" s="82"/>
      <c r="E46" s="64">
        <f t="shared" si="6"/>
        <v>0</v>
      </c>
      <c r="F46" s="21">
        <v>4</v>
      </c>
      <c r="G46" s="82"/>
      <c r="H46" s="73">
        <f t="shared" si="7"/>
        <v>0</v>
      </c>
      <c r="I46" s="54"/>
      <c r="J46" s="54"/>
      <c r="K46" s="11"/>
      <c r="L46" s="11"/>
    </row>
    <row r="48" spans="2:12" ht="15" thickBot="1" x14ac:dyDescent="0.35"/>
    <row r="49" spans="2:11" ht="15" thickBot="1" x14ac:dyDescent="0.35">
      <c r="B49" s="29"/>
      <c r="C49" s="126" t="s">
        <v>16</v>
      </c>
      <c r="D49" s="116"/>
      <c r="E49" s="117"/>
      <c r="F49" s="119" t="s">
        <v>17</v>
      </c>
      <c r="G49" s="120"/>
      <c r="H49" s="121"/>
      <c r="I49" s="52"/>
    </row>
    <row r="50" spans="2:11" ht="69.599999999999994" thickBot="1" x14ac:dyDescent="0.35">
      <c r="B50" s="23"/>
      <c r="C50" s="24" t="s">
        <v>33</v>
      </c>
      <c r="D50" s="83" t="s">
        <v>19</v>
      </c>
      <c r="E50" s="65" t="s">
        <v>61</v>
      </c>
      <c r="F50" s="24" t="s">
        <v>29</v>
      </c>
      <c r="G50" s="80" t="s">
        <v>68</v>
      </c>
      <c r="H50" s="71" t="s">
        <v>67</v>
      </c>
      <c r="I50" s="53"/>
      <c r="J50" s="53"/>
    </row>
    <row r="51" spans="2:11" ht="15" thickTop="1" x14ac:dyDescent="0.3">
      <c r="B51" s="27" t="s">
        <v>25</v>
      </c>
      <c r="C51" s="123"/>
      <c r="D51" s="124"/>
      <c r="E51" s="124"/>
      <c r="F51" s="124"/>
      <c r="G51" s="124"/>
      <c r="H51" s="125"/>
      <c r="I51" s="55"/>
      <c r="J51" s="55"/>
    </row>
    <row r="52" spans="2:11" x14ac:dyDescent="0.3">
      <c r="B52" s="17" t="s">
        <v>37</v>
      </c>
      <c r="C52" s="19">
        <v>1</v>
      </c>
      <c r="D52" s="81"/>
      <c r="E52" s="63">
        <f>(C52*D52)</f>
        <v>0</v>
      </c>
      <c r="F52" s="19">
        <v>3</v>
      </c>
      <c r="G52" s="81"/>
      <c r="H52" s="72">
        <f>(C52*F52)*G52</f>
        <v>0</v>
      </c>
      <c r="I52" s="54"/>
      <c r="J52" s="54"/>
    </row>
    <row r="53" spans="2:11" x14ac:dyDescent="0.3">
      <c r="B53" s="17" t="s">
        <v>38</v>
      </c>
      <c r="C53" s="19">
        <v>1</v>
      </c>
      <c r="D53" s="81"/>
      <c r="E53" s="63">
        <f t="shared" ref="E53:E54" si="8">(C53*D53)</f>
        <v>0</v>
      </c>
      <c r="F53" s="19">
        <v>3</v>
      </c>
      <c r="G53" s="81"/>
      <c r="H53" s="72">
        <f t="shared" ref="H53:H54" si="9">(C53*F53)*G53</f>
        <v>0</v>
      </c>
      <c r="I53" s="54"/>
      <c r="J53" s="54"/>
    </row>
    <row r="54" spans="2:11" ht="15" thickBot="1" x14ac:dyDescent="0.35">
      <c r="B54" s="30" t="s">
        <v>39</v>
      </c>
      <c r="C54" s="21">
        <v>1</v>
      </c>
      <c r="D54" s="82"/>
      <c r="E54" s="64">
        <f t="shared" si="8"/>
        <v>0</v>
      </c>
      <c r="F54" s="21">
        <v>4</v>
      </c>
      <c r="G54" s="82"/>
      <c r="H54" s="73">
        <f t="shared" si="9"/>
        <v>0</v>
      </c>
      <c r="I54" s="54"/>
      <c r="J54" s="54"/>
    </row>
    <row r="55" spans="2:11" x14ac:dyDescent="0.3">
      <c r="B55" s="11"/>
      <c r="C55" s="11"/>
      <c r="D55" s="11"/>
      <c r="E55" s="11"/>
      <c r="F55" s="11"/>
      <c r="G55" s="11"/>
      <c r="H55" s="11"/>
      <c r="I55" s="11"/>
    </row>
    <row r="56" spans="2:11" ht="15" thickBot="1" x14ac:dyDescent="0.35">
      <c r="B56" s="11"/>
      <c r="C56" s="11"/>
      <c r="D56" s="11"/>
      <c r="E56" s="11"/>
      <c r="F56" s="11"/>
      <c r="G56" s="11"/>
      <c r="H56" s="11"/>
      <c r="I56" s="11"/>
    </row>
    <row r="57" spans="2:11" ht="15" thickBot="1" x14ac:dyDescent="0.35">
      <c r="B57" s="29"/>
      <c r="C57" s="126" t="s">
        <v>16</v>
      </c>
      <c r="D57" s="116"/>
      <c r="E57" s="118"/>
      <c r="F57" s="122" t="s">
        <v>17</v>
      </c>
      <c r="G57" s="120"/>
      <c r="H57" s="121"/>
      <c r="I57" s="52"/>
    </row>
    <row r="58" spans="2:11" ht="77.25" customHeight="1" thickBot="1" x14ac:dyDescent="0.35">
      <c r="B58" s="23"/>
      <c r="C58" s="24" t="s">
        <v>33</v>
      </c>
      <c r="D58" s="83" t="s">
        <v>19</v>
      </c>
      <c r="E58" s="65" t="s">
        <v>62</v>
      </c>
      <c r="F58" s="24" t="s">
        <v>29</v>
      </c>
      <c r="G58" s="80" t="s">
        <v>68</v>
      </c>
      <c r="H58" s="71" t="s">
        <v>67</v>
      </c>
      <c r="I58" s="53"/>
      <c r="J58" s="53"/>
    </row>
    <row r="59" spans="2:11" ht="15" thickTop="1" x14ac:dyDescent="0.3">
      <c r="B59" s="27" t="s">
        <v>26</v>
      </c>
      <c r="C59" s="123"/>
      <c r="D59" s="124"/>
      <c r="E59" s="124"/>
      <c r="F59" s="124"/>
      <c r="G59" s="124"/>
      <c r="H59" s="125"/>
      <c r="I59" s="55"/>
      <c r="J59" s="55"/>
    </row>
    <row r="60" spans="2:11" x14ac:dyDescent="0.3">
      <c r="B60" s="17" t="s">
        <v>40</v>
      </c>
      <c r="C60" s="19">
        <v>1</v>
      </c>
      <c r="D60" s="81"/>
      <c r="E60" s="63">
        <f>(C60*D60)</f>
        <v>0</v>
      </c>
      <c r="F60" s="19">
        <v>4</v>
      </c>
      <c r="G60" s="81"/>
      <c r="H60" s="72">
        <f>(C60*F60)*G60</f>
        <v>0</v>
      </c>
      <c r="I60" s="54"/>
      <c r="J60" s="54"/>
    </row>
    <row r="61" spans="2:11" x14ac:dyDescent="0.3">
      <c r="B61" s="17" t="s">
        <v>36</v>
      </c>
      <c r="C61" s="19">
        <v>1</v>
      </c>
      <c r="D61" s="81"/>
      <c r="E61" s="63">
        <f t="shared" ref="E61:E62" si="10">(C61*D61)</f>
        <v>0</v>
      </c>
      <c r="F61" s="19">
        <v>4</v>
      </c>
      <c r="G61" s="81"/>
      <c r="H61" s="72">
        <f t="shared" ref="H61:H62" si="11">(C61*F61)*G61</f>
        <v>0</v>
      </c>
      <c r="I61" s="54"/>
      <c r="J61" s="54"/>
    </row>
    <row r="62" spans="2:11" ht="15" thickBot="1" x14ac:dyDescent="0.35">
      <c r="B62" s="30" t="s">
        <v>38</v>
      </c>
      <c r="C62" s="21">
        <v>1</v>
      </c>
      <c r="D62" s="82"/>
      <c r="E62" s="74">
        <f t="shared" si="10"/>
        <v>0</v>
      </c>
      <c r="F62" s="21">
        <v>4</v>
      </c>
      <c r="G62" s="82"/>
      <c r="H62" s="73">
        <f t="shared" si="11"/>
        <v>0</v>
      </c>
      <c r="I62" s="54"/>
      <c r="J62" s="54"/>
    </row>
    <row r="63" spans="2:11" x14ac:dyDescent="0.3">
      <c r="B63" s="48"/>
      <c r="C63" s="49"/>
      <c r="D63" s="50"/>
      <c r="E63" s="49"/>
      <c r="F63" s="50"/>
      <c r="G63" s="50"/>
      <c r="H63" s="51"/>
      <c r="I63" s="54"/>
    </row>
    <row r="64" spans="2:11" ht="15" thickBot="1" x14ac:dyDescent="0.35">
      <c r="B64" s="114" t="s">
        <v>54</v>
      </c>
      <c r="C64" s="114"/>
      <c r="D64" s="114"/>
      <c r="E64" s="114"/>
      <c r="F64" s="114"/>
      <c r="G64" s="114"/>
      <c r="H64" s="114"/>
      <c r="I64" s="114"/>
      <c r="J64" s="114"/>
      <c r="K64" s="114"/>
    </row>
    <row r="65" spans="2:12" ht="15" thickBot="1" x14ac:dyDescent="0.35">
      <c r="B65" s="29"/>
      <c r="C65" s="126" t="s">
        <v>16</v>
      </c>
      <c r="D65" s="116"/>
      <c r="E65" s="117"/>
      <c r="F65" s="119" t="s">
        <v>17</v>
      </c>
      <c r="G65" s="120"/>
      <c r="H65" s="121"/>
      <c r="I65" s="22"/>
      <c r="J65" s="22"/>
      <c r="K65" s="22"/>
    </row>
    <row r="66" spans="2:12" ht="99.75" customHeight="1" thickBot="1" x14ac:dyDescent="0.35">
      <c r="B66" s="23"/>
      <c r="C66" s="24" t="s">
        <v>33</v>
      </c>
      <c r="D66" s="83" t="s">
        <v>19</v>
      </c>
      <c r="E66" s="65" t="s">
        <v>63</v>
      </c>
      <c r="F66" s="24" t="s">
        <v>29</v>
      </c>
      <c r="G66" s="80" t="s">
        <v>68</v>
      </c>
      <c r="H66" s="71" t="s">
        <v>67</v>
      </c>
      <c r="I66" s="53"/>
      <c r="J66" s="22"/>
      <c r="K66" s="22"/>
      <c r="L66" s="22"/>
    </row>
    <row r="67" spans="2:12" ht="15.6" thickTop="1" thickBot="1" x14ac:dyDescent="0.35">
      <c r="B67" s="47" t="s">
        <v>24</v>
      </c>
      <c r="C67" s="142"/>
      <c r="D67" s="143"/>
      <c r="E67" s="143"/>
      <c r="F67" s="143"/>
      <c r="G67" s="143"/>
      <c r="H67" s="144"/>
      <c r="I67" s="55"/>
      <c r="J67" s="55"/>
    </row>
    <row r="68" spans="2:12" ht="69" x14ac:dyDescent="0.3">
      <c r="B68" s="44" t="s">
        <v>73</v>
      </c>
      <c r="C68" s="46">
        <v>1</v>
      </c>
      <c r="D68" s="84"/>
      <c r="E68" s="66">
        <f>(C68*D68)</f>
        <v>0</v>
      </c>
      <c r="F68" s="46">
        <v>6</v>
      </c>
      <c r="G68" s="84"/>
      <c r="H68" s="75">
        <f>(C68*F68)*G68</f>
        <v>0</v>
      </c>
      <c r="I68" s="42"/>
      <c r="J68" s="42"/>
    </row>
    <row r="69" spans="2:12" x14ac:dyDescent="0.3">
      <c r="B69" s="31" t="s">
        <v>41</v>
      </c>
      <c r="C69" s="32">
        <v>2</v>
      </c>
      <c r="D69" s="84"/>
      <c r="E69" s="66">
        <f t="shared" ref="E69:E73" si="12">(C69*D69)</f>
        <v>0</v>
      </c>
      <c r="F69" s="32">
        <v>4</v>
      </c>
      <c r="G69" s="84"/>
      <c r="H69" s="75">
        <f t="shared" ref="H69:H73" si="13">(C69*F69)*G69</f>
        <v>0</v>
      </c>
      <c r="I69" s="42"/>
      <c r="J69" s="42"/>
    </row>
    <row r="70" spans="2:12" x14ac:dyDescent="0.3">
      <c r="B70" s="33" t="s">
        <v>42</v>
      </c>
      <c r="C70" s="32">
        <v>1</v>
      </c>
      <c r="D70" s="84"/>
      <c r="E70" s="66">
        <f t="shared" si="12"/>
        <v>0</v>
      </c>
      <c r="F70" s="32">
        <v>6</v>
      </c>
      <c r="G70" s="84"/>
      <c r="H70" s="75">
        <f t="shared" si="13"/>
        <v>0</v>
      </c>
      <c r="I70" s="42"/>
      <c r="J70" s="42"/>
    </row>
    <row r="71" spans="2:12" x14ac:dyDescent="0.3">
      <c r="B71" s="31" t="s">
        <v>43</v>
      </c>
      <c r="C71" s="32">
        <v>1</v>
      </c>
      <c r="D71" s="84"/>
      <c r="E71" s="66">
        <f t="shared" si="12"/>
        <v>0</v>
      </c>
      <c r="F71" s="32">
        <v>4</v>
      </c>
      <c r="G71" s="84"/>
      <c r="H71" s="75">
        <f t="shared" si="13"/>
        <v>0</v>
      </c>
      <c r="I71" s="42"/>
      <c r="J71" s="42"/>
    </row>
    <row r="72" spans="2:12" x14ac:dyDescent="0.3">
      <c r="B72" s="33" t="s">
        <v>44</v>
      </c>
      <c r="C72" s="32">
        <v>1</v>
      </c>
      <c r="D72" s="84"/>
      <c r="E72" s="66">
        <f t="shared" si="12"/>
        <v>0</v>
      </c>
      <c r="F72" s="32">
        <v>4</v>
      </c>
      <c r="G72" s="84"/>
      <c r="H72" s="75">
        <f t="shared" si="13"/>
        <v>0</v>
      </c>
      <c r="I72" s="42"/>
      <c r="J72" s="42"/>
    </row>
    <row r="73" spans="2:12" ht="15" thickBot="1" x14ac:dyDescent="0.35">
      <c r="B73" s="34" t="s">
        <v>72</v>
      </c>
      <c r="C73" s="35">
        <v>1</v>
      </c>
      <c r="D73" s="85"/>
      <c r="E73" s="67">
        <f t="shared" si="12"/>
        <v>0</v>
      </c>
      <c r="F73" s="35">
        <v>5</v>
      </c>
      <c r="G73" s="85"/>
      <c r="H73" s="76">
        <f t="shared" si="13"/>
        <v>0</v>
      </c>
      <c r="I73" s="42"/>
      <c r="J73" s="42"/>
    </row>
    <row r="75" spans="2:12" ht="15" thickBot="1" x14ac:dyDescent="0.35"/>
    <row r="76" spans="2:12" ht="15" thickBot="1" x14ac:dyDescent="0.35">
      <c r="B76" s="29"/>
      <c r="C76" s="126" t="s">
        <v>16</v>
      </c>
      <c r="D76" s="116"/>
      <c r="E76" s="118"/>
      <c r="F76" s="122" t="s">
        <v>17</v>
      </c>
      <c r="G76" s="120"/>
      <c r="H76" s="121"/>
      <c r="I76" s="52"/>
    </row>
    <row r="77" spans="2:12" ht="132" customHeight="1" thickBot="1" x14ac:dyDescent="0.35">
      <c r="B77" s="23"/>
      <c r="C77" s="24" t="s">
        <v>33</v>
      </c>
      <c r="D77" s="83" t="s">
        <v>19</v>
      </c>
      <c r="E77" s="65" t="s">
        <v>64</v>
      </c>
      <c r="F77" s="24" t="s">
        <v>29</v>
      </c>
      <c r="G77" s="80" t="s">
        <v>68</v>
      </c>
      <c r="H77" s="71" t="s">
        <v>67</v>
      </c>
      <c r="I77" s="53"/>
      <c r="J77" s="53"/>
    </row>
    <row r="78" spans="2:12" ht="15" thickTop="1" x14ac:dyDescent="0.3">
      <c r="B78" s="27" t="s">
        <v>25</v>
      </c>
      <c r="C78" s="123"/>
      <c r="D78" s="124"/>
      <c r="E78" s="124"/>
      <c r="F78" s="124"/>
      <c r="G78" s="124"/>
      <c r="H78" s="125"/>
      <c r="I78" s="55"/>
      <c r="J78" s="55"/>
    </row>
    <row r="79" spans="2:12" ht="27.6" x14ac:dyDescent="0.3">
      <c r="B79" s="31" t="s">
        <v>45</v>
      </c>
      <c r="C79" s="32">
        <v>1</v>
      </c>
      <c r="D79" s="84"/>
      <c r="E79" s="66">
        <f>(C79*D79)</f>
        <v>0</v>
      </c>
      <c r="F79" s="32">
        <v>5</v>
      </c>
      <c r="G79" s="84"/>
      <c r="H79" s="75">
        <f>(C79*F79)*G79</f>
        <v>0</v>
      </c>
      <c r="I79" s="43"/>
      <c r="J79" s="43"/>
    </row>
    <row r="80" spans="2:12" ht="27.6" x14ac:dyDescent="0.3">
      <c r="B80" s="31" t="s">
        <v>46</v>
      </c>
      <c r="C80" s="32">
        <v>1</v>
      </c>
      <c r="D80" s="84"/>
      <c r="E80" s="66">
        <f t="shared" ref="E80:E84" si="14">(C80*D80)</f>
        <v>0</v>
      </c>
      <c r="F80" s="32">
        <v>6</v>
      </c>
      <c r="G80" s="84"/>
      <c r="H80" s="75">
        <f t="shared" ref="H80:H84" si="15">(C80*F80)*G80</f>
        <v>0</v>
      </c>
      <c r="I80" s="43"/>
      <c r="J80" s="43"/>
    </row>
    <row r="81" spans="2:10" x14ac:dyDescent="0.3">
      <c r="B81" s="36" t="s">
        <v>44</v>
      </c>
      <c r="C81" s="32">
        <v>1</v>
      </c>
      <c r="D81" s="84"/>
      <c r="E81" s="66">
        <f t="shared" si="14"/>
        <v>0</v>
      </c>
      <c r="F81" s="32">
        <v>4</v>
      </c>
      <c r="G81" s="84"/>
      <c r="H81" s="75">
        <f t="shared" si="15"/>
        <v>0</v>
      </c>
      <c r="I81" s="43"/>
      <c r="J81" s="43"/>
    </row>
    <row r="82" spans="2:10" ht="69" x14ac:dyDescent="0.3">
      <c r="B82" s="37" t="s">
        <v>74</v>
      </c>
      <c r="C82" s="38">
        <v>1</v>
      </c>
      <c r="D82" s="84"/>
      <c r="E82" s="66">
        <f t="shared" si="14"/>
        <v>0</v>
      </c>
      <c r="F82" s="38">
        <v>6</v>
      </c>
      <c r="G82" s="84"/>
      <c r="H82" s="75">
        <f t="shared" si="15"/>
        <v>0</v>
      </c>
      <c r="I82" s="43"/>
      <c r="J82" s="43"/>
    </row>
    <row r="83" spans="2:10" x14ac:dyDescent="0.3">
      <c r="B83" s="37" t="s">
        <v>72</v>
      </c>
      <c r="C83" s="38">
        <v>2</v>
      </c>
      <c r="D83" s="84"/>
      <c r="E83" s="66">
        <f t="shared" si="14"/>
        <v>0</v>
      </c>
      <c r="F83" s="38">
        <v>5</v>
      </c>
      <c r="G83" s="84"/>
      <c r="H83" s="75">
        <f t="shared" si="15"/>
        <v>0</v>
      </c>
      <c r="I83" s="43"/>
      <c r="J83" s="43"/>
    </row>
    <row r="84" spans="2:10" ht="69.599999999999994" thickBot="1" x14ac:dyDescent="0.35">
      <c r="B84" s="39" t="s">
        <v>75</v>
      </c>
      <c r="C84" s="35">
        <v>1</v>
      </c>
      <c r="D84" s="85"/>
      <c r="E84" s="67">
        <f t="shared" si="14"/>
        <v>0</v>
      </c>
      <c r="F84" s="92">
        <v>1500</v>
      </c>
      <c r="G84" s="91"/>
      <c r="H84" s="76">
        <f t="shared" si="15"/>
        <v>0</v>
      </c>
      <c r="I84" s="90" t="s">
        <v>70</v>
      </c>
      <c r="J84" s="43"/>
    </row>
    <row r="85" spans="2:10" x14ac:dyDescent="0.3">
      <c r="B85" s="11"/>
      <c r="C85" s="11"/>
      <c r="D85" s="11"/>
      <c r="E85" s="11"/>
      <c r="F85" s="11"/>
      <c r="G85" s="11"/>
      <c r="H85" s="11"/>
      <c r="I85" s="11"/>
    </row>
    <row r="86" spans="2:10" x14ac:dyDescent="0.3">
      <c r="B86" s="11"/>
      <c r="C86" s="11"/>
      <c r="D86" s="11"/>
      <c r="E86" s="11"/>
      <c r="F86" s="11"/>
      <c r="G86" s="11"/>
      <c r="H86" s="11"/>
      <c r="I86" s="11"/>
    </row>
    <row r="87" spans="2:10" ht="15" thickBot="1" x14ac:dyDescent="0.35">
      <c r="B87" s="11"/>
      <c r="C87" s="11"/>
      <c r="D87" s="11"/>
      <c r="E87" s="11"/>
      <c r="F87" s="11"/>
      <c r="G87" s="11"/>
      <c r="H87" s="11"/>
      <c r="I87" s="11"/>
    </row>
    <row r="88" spans="2:10" ht="15" thickBot="1" x14ac:dyDescent="0.35">
      <c r="B88" s="29"/>
      <c r="C88" s="126" t="s">
        <v>16</v>
      </c>
      <c r="D88" s="116"/>
      <c r="E88" s="118"/>
      <c r="F88" s="122" t="s">
        <v>17</v>
      </c>
      <c r="G88" s="120"/>
      <c r="H88" s="121"/>
      <c r="I88" s="52"/>
    </row>
    <row r="89" spans="2:10" ht="141" customHeight="1" thickBot="1" x14ac:dyDescent="0.35">
      <c r="B89" s="23"/>
      <c r="C89" s="24" t="s">
        <v>33</v>
      </c>
      <c r="D89" s="83" t="s">
        <v>19</v>
      </c>
      <c r="E89" s="65" t="s">
        <v>65</v>
      </c>
      <c r="F89" s="24" t="s">
        <v>29</v>
      </c>
      <c r="G89" s="83" t="s">
        <v>23</v>
      </c>
      <c r="H89" s="77" t="s">
        <v>30</v>
      </c>
      <c r="I89" s="53"/>
      <c r="J89" s="53"/>
    </row>
    <row r="90" spans="2:10" ht="15" thickTop="1" x14ac:dyDescent="0.3">
      <c r="B90" s="27" t="s">
        <v>26</v>
      </c>
      <c r="C90" s="123"/>
      <c r="D90" s="124"/>
      <c r="E90" s="124"/>
      <c r="F90" s="124"/>
      <c r="G90" s="124"/>
      <c r="H90" s="125"/>
      <c r="I90" s="55"/>
      <c r="J90" s="55"/>
    </row>
    <row r="91" spans="2:10" x14ac:dyDescent="0.3">
      <c r="B91" s="33" t="s">
        <v>76</v>
      </c>
      <c r="C91" s="32">
        <v>1</v>
      </c>
      <c r="D91" s="84"/>
      <c r="E91" s="66">
        <f>(C91*D91)</f>
        <v>0</v>
      </c>
      <c r="F91" s="32">
        <v>6</v>
      </c>
      <c r="G91" s="84"/>
      <c r="H91" s="75">
        <f>(C91*F91)*G91</f>
        <v>0</v>
      </c>
      <c r="I91" s="43"/>
      <c r="J91" s="43"/>
    </row>
    <row r="92" spans="2:10" x14ac:dyDescent="0.3">
      <c r="B92" s="33" t="s">
        <v>42</v>
      </c>
      <c r="C92" s="32">
        <v>1</v>
      </c>
      <c r="D92" s="84"/>
      <c r="E92" s="66">
        <f t="shared" ref="E92:E95" si="16">(C92*D92)</f>
        <v>0</v>
      </c>
      <c r="F92" s="32">
        <v>6</v>
      </c>
      <c r="G92" s="84"/>
      <c r="H92" s="75">
        <f t="shared" ref="H92:H95" si="17">(C92*F92)*G92</f>
        <v>0</v>
      </c>
      <c r="I92" s="43"/>
      <c r="J92" s="43"/>
    </row>
    <row r="93" spans="2:10" ht="27.6" x14ac:dyDescent="0.3">
      <c r="B93" s="31" t="s">
        <v>47</v>
      </c>
      <c r="C93" s="32">
        <v>1</v>
      </c>
      <c r="D93" s="84"/>
      <c r="E93" s="66">
        <f t="shared" si="16"/>
        <v>0</v>
      </c>
      <c r="F93" s="32">
        <v>6</v>
      </c>
      <c r="G93" s="84"/>
      <c r="H93" s="75">
        <f t="shared" si="17"/>
        <v>0</v>
      </c>
      <c r="I93" s="43"/>
      <c r="J93" s="43"/>
    </row>
    <row r="94" spans="2:10" x14ac:dyDescent="0.3">
      <c r="B94" s="33" t="s">
        <v>48</v>
      </c>
      <c r="C94" s="32">
        <v>1</v>
      </c>
      <c r="D94" s="84"/>
      <c r="E94" s="66">
        <f t="shared" si="16"/>
        <v>0</v>
      </c>
      <c r="F94" s="32">
        <v>5</v>
      </c>
      <c r="G94" s="84"/>
      <c r="H94" s="75">
        <f t="shared" si="17"/>
        <v>0</v>
      </c>
      <c r="I94" s="43"/>
      <c r="J94" s="43"/>
    </row>
    <row r="95" spans="2:10" ht="69.599999999999994" thickBot="1" x14ac:dyDescent="0.35">
      <c r="B95" s="39" t="s">
        <v>77</v>
      </c>
      <c r="C95" s="35">
        <v>1</v>
      </c>
      <c r="D95" s="85"/>
      <c r="E95" s="67">
        <f t="shared" si="16"/>
        <v>0</v>
      </c>
      <c r="F95" s="92">
        <v>1500</v>
      </c>
      <c r="G95" s="91"/>
      <c r="H95" s="76">
        <f t="shared" si="17"/>
        <v>0</v>
      </c>
      <c r="I95" s="90" t="s">
        <v>70</v>
      </c>
      <c r="J95" s="43"/>
    </row>
    <row r="96" spans="2:10" x14ac:dyDescent="0.3">
      <c r="B96" s="40"/>
      <c r="C96" s="41"/>
      <c r="D96" s="42"/>
      <c r="E96" s="41"/>
      <c r="F96" s="42"/>
      <c r="G96" s="42"/>
      <c r="H96" s="43"/>
      <c r="I96" s="43"/>
    </row>
    <row r="97" spans="2:10" x14ac:dyDescent="0.3">
      <c r="B97" s="40"/>
      <c r="C97" s="41"/>
      <c r="D97" s="42"/>
      <c r="E97" s="41"/>
      <c r="F97" s="42"/>
      <c r="G97" s="42"/>
      <c r="H97" s="43"/>
      <c r="I97" s="43"/>
    </row>
    <row r="98" spans="2:10" x14ac:dyDescent="0.3">
      <c r="B98" s="11"/>
      <c r="C98" s="11"/>
      <c r="D98" s="11"/>
      <c r="E98" s="11"/>
      <c r="F98" s="11"/>
      <c r="G98" s="11"/>
      <c r="H98" s="11"/>
      <c r="I98" s="11"/>
    </row>
    <row r="99" spans="2:10" x14ac:dyDescent="0.3">
      <c r="B99" s="12" t="s">
        <v>49</v>
      </c>
      <c r="C99" s="11"/>
      <c r="D99" s="11"/>
      <c r="E99" s="11"/>
      <c r="F99" s="11"/>
      <c r="G99" s="11"/>
      <c r="H99" s="11"/>
      <c r="I99" s="11"/>
    </row>
    <row r="100" spans="2:10" ht="15" thickBot="1" x14ac:dyDescent="0.35">
      <c r="B100" s="11"/>
      <c r="C100" s="11"/>
      <c r="D100" s="11"/>
      <c r="E100" s="11"/>
      <c r="F100" s="11"/>
      <c r="G100" s="11"/>
      <c r="H100" s="11"/>
      <c r="I100" s="11"/>
    </row>
    <row r="101" spans="2:10" ht="15" thickBot="1" x14ac:dyDescent="0.35">
      <c r="B101" s="29"/>
      <c r="C101" s="126" t="s">
        <v>16</v>
      </c>
      <c r="D101" s="116"/>
      <c r="E101" s="118"/>
      <c r="F101" s="122" t="s">
        <v>17</v>
      </c>
      <c r="G101" s="120"/>
      <c r="H101" s="121"/>
      <c r="I101" s="52"/>
    </row>
    <row r="102" spans="2:10" ht="71.25" customHeight="1" thickBot="1" x14ac:dyDescent="0.35">
      <c r="B102" s="23"/>
      <c r="C102" s="24" t="s">
        <v>33</v>
      </c>
      <c r="D102" s="83" t="s">
        <v>19</v>
      </c>
      <c r="E102" s="65" t="s">
        <v>66</v>
      </c>
      <c r="F102" s="24" t="s">
        <v>29</v>
      </c>
      <c r="G102" s="83" t="s">
        <v>23</v>
      </c>
      <c r="H102" s="77" t="s">
        <v>30</v>
      </c>
      <c r="I102" s="53"/>
      <c r="J102" s="53"/>
    </row>
    <row r="103" spans="2:10" ht="15" thickTop="1" x14ac:dyDescent="0.3">
      <c r="B103" s="27" t="s">
        <v>24</v>
      </c>
      <c r="C103" s="123"/>
      <c r="D103" s="124"/>
      <c r="E103" s="124"/>
      <c r="F103" s="124"/>
      <c r="G103" s="124"/>
      <c r="H103" s="125"/>
      <c r="I103" s="55"/>
      <c r="J103" s="55"/>
    </row>
    <row r="104" spans="2:10" x14ac:dyDescent="0.3">
      <c r="B104" s="17" t="s">
        <v>50</v>
      </c>
      <c r="C104" s="19">
        <v>1</v>
      </c>
      <c r="D104" s="86"/>
      <c r="E104" s="68">
        <f>(C104*D104)</f>
        <v>0</v>
      </c>
      <c r="F104" s="19">
        <v>4</v>
      </c>
      <c r="G104" s="86"/>
      <c r="H104" s="78">
        <f>(C104*F104)*G104</f>
        <v>0</v>
      </c>
      <c r="I104" s="43"/>
      <c r="J104" s="43"/>
    </row>
    <row r="105" spans="2:10" x14ac:dyDescent="0.3">
      <c r="B105" s="17" t="s">
        <v>51</v>
      </c>
      <c r="C105" s="19">
        <v>1</v>
      </c>
      <c r="D105" s="86"/>
      <c r="E105" s="68">
        <f t="shared" ref="E105:E111" si="18">(C105*D105)</f>
        <v>0</v>
      </c>
      <c r="F105" s="19">
        <v>5</v>
      </c>
      <c r="G105" s="86"/>
      <c r="H105" s="78">
        <f t="shared" ref="H105:H111" si="19">(C105*F105)*G105</f>
        <v>0</v>
      </c>
      <c r="I105" s="43"/>
      <c r="J105" s="43"/>
    </row>
    <row r="106" spans="2:10" x14ac:dyDescent="0.3">
      <c r="B106" s="27" t="s">
        <v>25</v>
      </c>
      <c r="C106" s="110"/>
      <c r="D106" s="111"/>
      <c r="E106" s="111"/>
      <c r="F106" s="111"/>
      <c r="G106" s="111"/>
      <c r="H106" s="112"/>
      <c r="I106" s="43"/>
      <c r="J106" s="43"/>
    </row>
    <row r="107" spans="2:10" x14ac:dyDescent="0.3">
      <c r="B107" s="44" t="s">
        <v>52</v>
      </c>
      <c r="C107" s="19">
        <v>1</v>
      </c>
      <c r="D107" s="86"/>
      <c r="E107" s="68">
        <f t="shared" si="18"/>
        <v>0</v>
      </c>
      <c r="F107" s="19">
        <v>4</v>
      </c>
      <c r="G107" s="86"/>
      <c r="H107" s="78">
        <f t="shared" si="19"/>
        <v>0</v>
      </c>
      <c r="I107" s="43"/>
      <c r="J107" s="43"/>
    </row>
    <row r="108" spans="2:10" x14ac:dyDescent="0.3">
      <c r="B108" s="17" t="s">
        <v>53</v>
      </c>
      <c r="C108" s="19">
        <v>1</v>
      </c>
      <c r="D108" s="86"/>
      <c r="E108" s="68">
        <f t="shared" si="18"/>
        <v>0</v>
      </c>
      <c r="F108" s="19">
        <v>5</v>
      </c>
      <c r="G108" s="86"/>
      <c r="H108" s="78">
        <f t="shared" si="19"/>
        <v>0</v>
      </c>
      <c r="I108" s="43"/>
      <c r="J108" s="43"/>
    </row>
    <row r="109" spans="2:10" x14ac:dyDescent="0.3">
      <c r="B109" s="45" t="s">
        <v>26</v>
      </c>
      <c r="C109" s="110"/>
      <c r="D109" s="111"/>
      <c r="E109" s="111"/>
      <c r="F109" s="111"/>
      <c r="G109" s="111"/>
      <c r="H109" s="112"/>
      <c r="I109" s="43"/>
      <c r="J109" s="43"/>
    </row>
    <row r="110" spans="2:10" x14ac:dyDescent="0.3">
      <c r="B110" s="17" t="s">
        <v>50</v>
      </c>
      <c r="C110" s="19">
        <v>1</v>
      </c>
      <c r="D110" s="86"/>
      <c r="E110" s="68">
        <f t="shared" si="18"/>
        <v>0</v>
      </c>
      <c r="F110" s="19">
        <v>5</v>
      </c>
      <c r="G110" s="86"/>
      <c r="H110" s="78">
        <f t="shared" si="19"/>
        <v>0</v>
      </c>
      <c r="I110" s="43"/>
      <c r="J110" s="43"/>
    </row>
    <row r="111" spans="2:10" ht="15" thickBot="1" x14ac:dyDescent="0.35">
      <c r="B111" s="30" t="s">
        <v>53</v>
      </c>
      <c r="C111" s="21">
        <v>1</v>
      </c>
      <c r="D111" s="87"/>
      <c r="E111" s="67">
        <f t="shared" si="18"/>
        <v>0</v>
      </c>
      <c r="F111" s="21">
        <v>5</v>
      </c>
      <c r="G111" s="87"/>
      <c r="H111" s="79">
        <f t="shared" si="19"/>
        <v>0</v>
      </c>
      <c r="I111" s="43"/>
      <c r="J111" s="43"/>
    </row>
  </sheetData>
  <sheetProtection algorithmName="SHA-512" hashValue="UXTdorstaPFXN24A8JYD7Da85S1yuT9RoBxAO+SP3I3TajR4IW+5uuJyyy0Kef5Nu1qrP8OqzaKOmZBZU3XG1g==" saltValue="HTL8fWn5MOG/vmGn6SR0WA==" spinCount="100000" sheet="1" objects="1" scenarios="1"/>
  <protectedRanges>
    <protectedRange sqref="D104 D105 G104 G105 D107 D108 G107 G108 D110 D111 G110 G111" name="Oblast2" securityDescriptor="O:WDG:WDD:(A;;CC;;;WD)(A;;CC;;;BA)(A;;CC;;;AN)(A;;CC;;;BU)(A;;CC;;;BG)(A;;CC;;;PU)"/>
    <protectedRange sqref="D18 D16:D18 H16:H18 K16:K18 D25:D27 G25:G27 F16:F18 D34:D36 G34:G36 D44:D46 G44:G46 D52:D54 G52:G54 D60:D62 G60:G62 D68:D73 G68:G73 D79:D84 G79:G84 D91:D95 G91:G95" name="Oblast1" securityDescriptor="O:WDG:WDD:(A;;CC;;;WD)(A;;CC;;;BA)(A;;CC;;;PU)(A;;CC;;;BU)(A;;CC;;;BG)(A;;CC;;;AN)"/>
  </protectedRanges>
  <mergeCells count="38">
    <mergeCell ref="C90:H90"/>
    <mergeCell ref="C103:H103"/>
    <mergeCell ref="B64:K64"/>
    <mergeCell ref="C78:H78"/>
    <mergeCell ref="C76:E76"/>
    <mergeCell ref="C88:E88"/>
    <mergeCell ref="C101:E101"/>
    <mergeCell ref="F76:H76"/>
    <mergeCell ref="F88:H88"/>
    <mergeCell ref="F101:H101"/>
    <mergeCell ref="C59:H59"/>
    <mergeCell ref="C67:H67"/>
    <mergeCell ref="C57:E57"/>
    <mergeCell ref="C65:E65"/>
    <mergeCell ref="F57:H57"/>
    <mergeCell ref="F65:H65"/>
    <mergeCell ref="E4:H4"/>
    <mergeCell ref="C2:H2"/>
    <mergeCell ref="B6:B7"/>
    <mergeCell ref="C14:I14"/>
    <mergeCell ref="J14:L14"/>
    <mergeCell ref="D6:D7"/>
    <mergeCell ref="C106:H106"/>
    <mergeCell ref="C109:H109"/>
    <mergeCell ref="B10:C10"/>
    <mergeCell ref="B21:K21"/>
    <mergeCell ref="B30:K30"/>
    <mergeCell ref="C23:E23"/>
    <mergeCell ref="C32:E32"/>
    <mergeCell ref="F23:H23"/>
    <mergeCell ref="F32:H32"/>
    <mergeCell ref="B39:K39"/>
    <mergeCell ref="C43:H43"/>
    <mergeCell ref="C41:E41"/>
    <mergeCell ref="C49:E49"/>
    <mergeCell ref="F41:H41"/>
    <mergeCell ref="F49:H49"/>
    <mergeCell ref="C51:H5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IKAPII_P_14_autobusova_doprava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SOS-PC</cp:lastModifiedBy>
  <cp:lastPrinted>2020-11-27T07:58:27Z</cp:lastPrinted>
  <dcterms:created xsi:type="dcterms:W3CDTF">2017-01-23T02:45:31Z</dcterms:created>
  <dcterms:modified xsi:type="dcterms:W3CDTF">2021-02-15T09:26:45Z</dcterms:modified>
</cp:coreProperties>
</file>