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filterPrivacy="1" defaultThemeVersion="166925"/>
  <bookViews>
    <workbookView xWindow="1605" yWindow="915" windowWidth="26070" windowHeight="13455" activeTab="1"/>
  </bookViews>
  <sheets>
    <sheet name="Souhrnný list" sheetId="1" r:id="rId1"/>
    <sheet name="Seznam osob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<sst xmlns="http://schemas.openxmlformats.org/spreadsheetml/2006/main" count="115" uniqueCount="34">
  <si>
    <t>Souhrnný list - Tabulka hodnocení kvalifikace a zkušenosti osob</t>
  </si>
  <si>
    <t>Veřejná zakázka: "Rámcová dohoda na na geodetickou podporu při přípravě staveb"</t>
  </si>
  <si>
    <t>1. Osoby vedoucího týmu</t>
  </si>
  <si>
    <t>2. Osoby zástupce vedoucího týmu</t>
  </si>
  <si>
    <t>3. Osoby specialisty zeměměřiče</t>
  </si>
  <si>
    <t>4. Osoby specialista IT</t>
  </si>
  <si>
    <t>Předpokládané dosažené body</t>
  </si>
  <si>
    <t>Velikost realizačního týmu</t>
  </si>
  <si>
    <t>Referenční zakázky</t>
  </si>
  <si>
    <t>Délka praxe</t>
  </si>
  <si>
    <t>Celkem</t>
  </si>
  <si>
    <t>Celkový předpokládaný počet bodů</t>
  </si>
  <si>
    <t>dodavatele</t>
  </si>
  <si>
    <t>poddodavatele</t>
  </si>
  <si>
    <t xml:space="preserve">Zájemce vyplní níže uvedené modře označené buňky a současně doloží ke každé osobě dokumenty, kterými je prokazován v  tabulkách uvedený příslušný paramater. </t>
  </si>
  <si>
    <t>jméno a příjmení osoby</t>
  </si>
  <si>
    <t>název zakázky</t>
  </si>
  <si>
    <t>Celková délka dopravní stavby/ hranice/ hranic (dle zadání) v km</t>
  </si>
  <si>
    <t>Doba realizace referované zakázky (doplňte ve formátu xx/yyyy - xx/yyyy</t>
  </si>
  <si>
    <t>Referovaná osoba je dokládána prostřednictvím :</t>
  </si>
  <si>
    <t>1 - Osoba uvedená v rámci prokazování kvalifikace</t>
  </si>
  <si>
    <t>DODAVATELE</t>
  </si>
  <si>
    <t>Délka praxe v letech:</t>
  </si>
  <si>
    <t>2 - Osoba uvedená nad rámec osob požadovaných v kvalifikaci</t>
  </si>
  <si>
    <t>3 - Osoba uvedená nad rámec osob požadovaných v kvalifikaci</t>
  </si>
  <si>
    <t>Celková délka dopravní stavby/ hranice (dle zadání) v km</t>
  </si>
  <si>
    <t>Referovaná osoba je dokládána prostřednictvím:</t>
  </si>
  <si>
    <t>Celková délka hranic v km</t>
  </si>
  <si>
    <t>4. Osoby specialisty IT</t>
  </si>
  <si>
    <t>ANO</t>
  </si>
  <si>
    <t>NE</t>
  </si>
  <si>
    <t>Vývoj GIS aplikace anebo vývoj webové GIS aplikace ANO/NE</t>
  </si>
  <si>
    <t>Referovaná osoba je dokládána prostřednictvím dodavatele/poddodavatele:</t>
  </si>
  <si>
    <t>Celkový počet realizovaných referenčních zakázek splňujících parametry uvedené v čl. 8.10 zadávací dokumentace: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</si>
</sst>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 applyProtection="1">
      <alignment horizontal="center" vertical="center"/>
      <protection locked="0"/>
    </xf>
    <xf numFmtId="49" fontId="0" fillId="3" borderId="9" xfId="0" applyNumberFormat="1" applyFill="1" applyBorder="1" applyAlignment="1" applyProtection="1">
      <alignment horizontal="left" vertical="top" wrapText="1"/>
      <protection locked="0"/>
    </xf>
    <xf numFmtId="3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>
      <alignment horizontal="center" vertical="center" wrapText="1"/>
    </xf>
    <xf numFmtId="0" fontId="0" fillId="3" borderId="6" xfId="0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left" vertical="top" wrapText="1"/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49" fontId="0" fillId="3" borderId="5" xfId="0" applyNumberFormat="1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3" fontId="0" fillId="5" borderId="16" xfId="0" applyNumberFormat="1" applyFill="1" applyBorder="1" applyAlignment="1" applyProtection="1">
      <alignment horizontal="center" vertical="center" wrapText="1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font>
        <b/>
      </font>
      <alignment horizontal="center" vertical="center" textRotation="0" wrapText="1" shrinkToFit="1" readingOrder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medium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  <protection hidden="1" locked="0"/>
    </dxf>
    <dxf>
      <fill>
        <patternFill patternType="solid">
          <bgColor theme="4" tint="0.5999900102615356"/>
        </patternFill>
      </fill>
      <alignment horizontal="left" vertical="top" textRotation="0" wrapText="1" shrinkToFit="1" readingOrder="0"/>
      <border>
        <left style="medium"/>
        <right style="thin"/>
        <top/>
        <bottom/>
        <vertical style="thin"/>
        <horizontal/>
      </border>
      <protection hidden="1" locked="0"/>
    </dxf>
    <dxf>
      <border>
        <top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4" tint="0.5999900102615356"/>
        </patternFill>
      </fill>
      <protection hidden="1" locked="0"/>
    </dxf>
    <dxf>
      <font>
        <b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33242527" displayName="Tabulka33242527" ref="D13:F34" totalsRowShown="0" headerRowDxfId="31" dataDxfId="30" tableBorderDxfId="29" headerRowBorderDxfId="28" totalsRowBorderDxfId="27">
  <autoFilter ref="D13:F34"/>
  <tableColumns count="3">
    <tableColumn id="2" name="název zakázky" dataDxfId="26"/>
    <tableColumn id="3" name="Celková délka dopravní stavby/ hranice/ hranic (dle zadání) v km" dataDxfId="25"/>
    <tableColumn id="4" name="Doba realizace referované zakázky (doplňte ve formátu xx/yyyy - xx/yyyy" dataDxfId="2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ulka332425275" displayName="Tabulka332425275" ref="D67:F88" totalsRowShown="0" headerRowDxfId="23" dataDxfId="22" tableBorderDxfId="21" headerRowBorderDxfId="20" totalsRowBorderDxfId="19">
  <autoFilter ref="D67:F88"/>
  <tableColumns count="3">
    <tableColumn id="2" name="název zakázky" dataDxfId="18"/>
    <tableColumn id="3" name="Celková délka dopravní stavby/ hranice (dle zadání) v km" dataDxfId="17"/>
    <tableColumn id="4" name="Doba realizace referované zakázky (doplňte ve formátu xx/yyyy - xx/yyyy" dataDxfId="1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ulka332425276" displayName="Tabulka332425276" ref="D115:F136" totalsRowShown="0" headerRowDxfId="15" dataDxfId="14" tableBorderDxfId="13" headerRowBorderDxfId="12" totalsRowBorderDxfId="11">
  <autoFilter ref="D115:F136"/>
  <tableColumns count="3">
    <tableColumn id="2" name="název zakázky" dataDxfId="10"/>
    <tableColumn id="3" name="Celková délka hranic v km" dataDxfId="9"/>
    <tableColumn id="4" name="Doba realizace referované zakázky (doplňte ve formátu xx/yyyy - xx/yyyy" dataDxfId="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ulka3324252767" displayName="Tabulka3324252767" ref="D163:F180" totalsRowShown="0" headerRowDxfId="7" dataDxfId="6" tableBorderDxfId="5" headerRowBorderDxfId="4" totalsRowBorderDxfId="3">
  <autoFilter ref="D163:F180"/>
  <tableColumns count="3">
    <tableColumn id="2" name="název zakázky" dataDxfId="2"/>
    <tableColumn id="3" name="Vývoj GIS aplikace anebo vývoj webové GIS aplikace ANO/NE" dataDxfId="1"/>
    <tableColumn id="4" name="Doba realizace referované zakázky (doplňte ve formátu xx/yyyy - xx/yyy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F9A6A-8ED7-44BC-928C-E679350DBF09}">
  <dimension ref="B3:G14"/>
  <sheetViews>
    <sheetView workbookViewId="0" topLeftCell="A4">
      <selection activeCell="C15" sqref="C15"/>
    </sheetView>
  </sheetViews>
  <sheetFormatPr defaultColWidth="9.140625" defaultRowHeight="15"/>
  <cols>
    <col min="2" max="2" width="24.7109375" style="0" bestFit="1" customWidth="1"/>
    <col min="3" max="3" width="18.28125" style="0" customWidth="1"/>
    <col min="4" max="4" width="16.00390625" style="0" customWidth="1"/>
    <col min="5" max="5" width="15.57421875" style="0" customWidth="1"/>
    <col min="6" max="6" width="18.57421875" style="0" customWidth="1"/>
  </cols>
  <sheetData>
    <row r="3" spans="2:5" ht="26.25">
      <c r="B3" s="1" t="s">
        <v>0</v>
      </c>
      <c r="C3" s="1"/>
      <c r="D3" s="2"/>
      <c r="E3" s="2"/>
    </row>
    <row r="4" spans="2:7" ht="21">
      <c r="B4" s="3" t="s">
        <v>1</v>
      </c>
      <c r="C4" s="3"/>
      <c r="D4" s="3"/>
      <c r="E4" s="3"/>
      <c r="F4" s="3"/>
      <c r="G4" s="3"/>
    </row>
    <row r="5" spans="2:5" ht="15">
      <c r="B5" s="4"/>
      <c r="C5" s="4"/>
      <c r="D5" s="4"/>
      <c r="E5" s="5"/>
    </row>
    <row r="7" spans="3:6" ht="45">
      <c r="C7" s="6" t="s">
        <v>2</v>
      </c>
      <c r="D7" s="6" t="s">
        <v>3</v>
      </c>
      <c r="E7" s="6" t="s">
        <v>4</v>
      </c>
      <c r="F7" s="6" t="s">
        <v>5</v>
      </c>
    </row>
    <row r="8" spans="2:6" ht="30">
      <c r="B8" s="7"/>
      <c r="C8" s="8" t="s">
        <v>6</v>
      </c>
      <c r="D8" s="8" t="s">
        <v>6</v>
      </c>
      <c r="E8" s="8" t="s">
        <v>6</v>
      </c>
      <c r="F8" s="8" t="s">
        <v>6</v>
      </c>
    </row>
    <row r="9" spans="2:6" ht="15">
      <c r="B9" s="9" t="s">
        <v>7</v>
      </c>
      <c r="C9" s="10">
        <f>'Seznam osob'!D6</f>
        <v>0</v>
      </c>
      <c r="D9" s="10">
        <f>'Seznam osob'!D60</f>
        <v>0</v>
      </c>
      <c r="E9" s="10">
        <f>'Seznam osob'!D108</f>
        <v>0</v>
      </c>
      <c r="F9" s="10">
        <f>'Seznam osob'!D156</f>
        <v>0</v>
      </c>
    </row>
    <row r="10" spans="2:6" ht="15">
      <c r="B10" s="9" t="s">
        <v>8</v>
      </c>
      <c r="C10" s="10">
        <f>'Seznam osob'!D7</f>
        <v>0</v>
      </c>
      <c r="D10" s="10">
        <f>'Seznam osob'!D61</f>
        <v>0</v>
      </c>
      <c r="E10" s="10">
        <f>'Seznam osob'!D109</f>
        <v>0</v>
      </c>
      <c r="F10" s="10">
        <f>'Seznam osob'!D157</f>
        <v>0</v>
      </c>
    </row>
    <row r="11" spans="2:6" ht="15">
      <c r="B11" s="9" t="s">
        <v>9</v>
      </c>
      <c r="C11" s="10">
        <f>'Seznam osob'!D8</f>
        <v>0</v>
      </c>
      <c r="D11" s="10">
        <f>'Seznam osob'!D62</f>
        <v>0</v>
      </c>
      <c r="E11" s="10">
        <f>'Seznam osob'!D110</f>
        <v>0</v>
      </c>
      <c r="F11" s="10">
        <f>'Seznam osob'!D158</f>
        <v>0</v>
      </c>
    </row>
    <row r="12" spans="2:6" ht="15">
      <c r="B12" s="11" t="s">
        <v>10</v>
      </c>
      <c r="C12" s="12">
        <f>SUM(C9:C11)</f>
        <v>0</v>
      </c>
      <c r="D12" s="12">
        <f aca="true" t="shared" si="0" ref="D12:F12">SUM(D9:D11)</f>
        <v>0</v>
      </c>
      <c r="E12" s="12">
        <f t="shared" si="0"/>
        <v>0</v>
      </c>
      <c r="F12" s="12">
        <f t="shared" si="0"/>
        <v>0</v>
      </c>
    </row>
    <row r="14" spans="2:3" ht="56.25">
      <c r="B14" s="13" t="s">
        <v>11</v>
      </c>
      <c r="C14" s="14">
        <f>C12+D12+E12+F12</f>
        <v>0</v>
      </c>
    </row>
  </sheetData>
  <mergeCells count="3">
    <mergeCell ref="B3:E3"/>
    <mergeCell ref="B4:G4"/>
    <mergeCell ref="B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D94B0-4F87-417F-BC89-34F95E06F4E7}">
  <dimension ref="B1:H190"/>
  <sheetViews>
    <sheetView tabSelected="1" zoomScale="70" zoomScaleNormal="70" workbookViewId="0" topLeftCell="A1">
      <selection activeCell="C181" sqref="C181"/>
    </sheetView>
  </sheetViews>
  <sheetFormatPr defaultColWidth="9.140625" defaultRowHeight="15"/>
  <cols>
    <col min="3" max="3" width="24.7109375" style="0" bestFit="1" customWidth="1"/>
    <col min="4" max="4" width="51.8515625" style="0" customWidth="1"/>
    <col min="5" max="7" width="32.7109375" style="0" customWidth="1"/>
    <col min="8" max="8" width="14.57421875" style="0" hidden="1" customWidth="1"/>
  </cols>
  <sheetData>
    <row r="1" ht="15">
      <c r="H1" t="s">
        <v>12</v>
      </c>
    </row>
    <row r="2" ht="15">
      <c r="H2" t="s">
        <v>13</v>
      </c>
    </row>
    <row r="3" spans="3:8" ht="15">
      <c r="C3" s="15" t="s">
        <v>2</v>
      </c>
      <c r="D3" s="16"/>
      <c r="E3" s="16"/>
      <c r="F3" s="16"/>
      <c r="G3" s="17"/>
      <c r="H3">
        <f>E24</f>
        <v>0</v>
      </c>
    </row>
    <row r="4" ht="15">
      <c r="H4">
        <f>E35</f>
        <v>0</v>
      </c>
    </row>
    <row r="5" spans="3:8" ht="15">
      <c r="C5" s="7"/>
      <c r="D5" s="8" t="s">
        <v>6</v>
      </c>
      <c r="H5">
        <f>E46</f>
        <v>0</v>
      </c>
    </row>
    <row r="6" spans="3:4" ht="15">
      <c r="C6" s="9" t="s">
        <v>7</v>
      </c>
      <c r="D6" s="10">
        <f>H34+H45</f>
        <v>0</v>
      </c>
    </row>
    <row r="7" spans="3:4" ht="15">
      <c r="C7" s="9" t="s">
        <v>8</v>
      </c>
      <c r="D7" s="10">
        <f>MAX(H3:H5)</f>
        <v>0</v>
      </c>
    </row>
    <row r="8" spans="3:4" ht="15">
      <c r="C8" s="9" t="s">
        <v>9</v>
      </c>
      <c r="D8" s="10">
        <f>H24+H35+H46</f>
        <v>0</v>
      </c>
    </row>
    <row r="9" spans="3:4" ht="15">
      <c r="C9" s="11" t="s">
        <v>10</v>
      </c>
      <c r="D9" s="12">
        <f>SUM(D6:D8)</f>
        <v>0</v>
      </c>
    </row>
    <row r="10" ht="15">
      <c r="D10" s="18"/>
    </row>
    <row r="11" spans="3:4" ht="15">
      <c r="C11" s="19" t="s">
        <v>14</v>
      </c>
      <c r="D11" s="19"/>
    </row>
    <row r="12" ht="15">
      <c r="D12" s="18"/>
    </row>
    <row r="13" spans="3:7" ht="45.75" thickBot="1">
      <c r="C13" s="20" t="s">
        <v>15</v>
      </c>
      <c r="D13" s="21" t="s">
        <v>16</v>
      </c>
      <c r="E13" s="22" t="s">
        <v>17</v>
      </c>
      <c r="F13" s="22" t="s">
        <v>18</v>
      </c>
      <c r="G13" s="23" t="s">
        <v>19</v>
      </c>
    </row>
    <row r="14" spans="2:7" ht="15">
      <c r="B14" s="24" t="s">
        <v>20</v>
      </c>
      <c r="C14" s="25"/>
      <c r="D14" s="26"/>
      <c r="E14" s="27"/>
      <c r="F14" s="28"/>
      <c r="G14" s="29" t="s">
        <v>21</v>
      </c>
    </row>
    <row r="15" spans="2:7" ht="15">
      <c r="B15" s="30"/>
      <c r="C15" s="31"/>
      <c r="D15" s="32"/>
      <c r="E15" s="33"/>
      <c r="F15" s="34"/>
      <c r="G15" s="35"/>
    </row>
    <row r="16" spans="2:7" ht="15">
      <c r="B16" s="30"/>
      <c r="C16" s="31"/>
      <c r="D16" s="32"/>
      <c r="E16" s="33"/>
      <c r="F16" s="34"/>
      <c r="G16" s="35"/>
    </row>
    <row r="17" spans="2:7" ht="15">
      <c r="B17" s="30"/>
      <c r="C17" s="31"/>
      <c r="D17" s="32"/>
      <c r="E17" s="33"/>
      <c r="F17" s="34"/>
      <c r="G17" s="35"/>
    </row>
    <row r="18" spans="2:7" ht="15">
      <c r="B18" s="30"/>
      <c r="C18" s="31"/>
      <c r="D18" s="32"/>
      <c r="E18" s="33"/>
      <c r="F18" s="34"/>
      <c r="G18" s="35"/>
    </row>
    <row r="19" spans="2:7" ht="15">
      <c r="B19" s="30"/>
      <c r="C19" s="31"/>
      <c r="D19" s="32"/>
      <c r="E19" s="33"/>
      <c r="F19" s="34"/>
      <c r="G19" s="35"/>
    </row>
    <row r="20" spans="2:7" ht="15">
      <c r="B20" s="30"/>
      <c r="C20" s="31"/>
      <c r="D20" s="32"/>
      <c r="E20" s="33"/>
      <c r="F20" s="34"/>
      <c r="G20" s="35"/>
    </row>
    <row r="21" spans="2:7" ht="15">
      <c r="B21" s="30"/>
      <c r="C21" s="31"/>
      <c r="D21" s="32"/>
      <c r="E21" s="33"/>
      <c r="F21" s="34"/>
      <c r="G21" s="35"/>
    </row>
    <row r="22" spans="2:7" ht="15">
      <c r="B22" s="30"/>
      <c r="C22" s="31"/>
      <c r="D22" s="32"/>
      <c r="E22" s="33"/>
      <c r="F22" s="34"/>
      <c r="G22" s="35"/>
    </row>
    <row r="23" spans="2:7" ht="15">
      <c r="B23" s="30"/>
      <c r="C23" s="31"/>
      <c r="D23" s="36"/>
      <c r="E23" s="33"/>
      <c r="F23" s="37"/>
      <c r="G23" s="35"/>
    </row>
    <row r="24" spans="2:8" ht="90.75" thickBot="1">
      <c r="B24" s="38"/>
      <c r="C24" s="39" t="s">
        <v>33</v>
      </c>
      <c r="D24" s="40">
        <v>3</v>
      </c>
      <c r="E24" s="41">
        <f>COUNT(E14:E23)*2</f>
        <v>0</v>
      </c>
      <c r="F24" s="39" t="s">
        <v>22</v>
      </c>
      <c r="G24" s="42"/>
      <c r="H24">
        <f>IF(G24="",0,IF(OR(G24=7,G24=8,G24=9),1,2))</f>
        <v>0</v>
      </c>
    </row>
    <row r="25" spans="2:7" ht="15">
      <c r="B25" s="43" t="s">
        <v>23</v>
      </c>
      <c r="C25" s="25"/>
      <c r="D25" s="32"/>
      <c r="E25" s="33"/>
      <c r="F25" s="34"/>
      <c r="G25" s="44" t="s">
        <v>21</v>
      </c>
    </row>
    <row r="26" spans="2:7" ht="15">
      <c r="B26" s="45"/>
      <c r="C26" s="31"/>
      <c r="D26" s="32"/>
      <c r="E26" s="33"/>
      <c r="F26" s="34"/>
      <c r="G26" s="46"/>
    </row>
    <row r="27" spans="2:7" ht="15">
      <c r="B27" s="45"/>
      <c r="C27" s="31"/>
      <c r="D27" s="32"/>
      <c r="E27" s="33"/>
      <c r="F27" s="34"/>
      <c r="G27" s="46"/>
    </row>
    <row r="28" spans="2:7" ht="15">
      <c r="B28" s="45"/>
      <c r="C28" s="31"/>
      <c r="D28" s="32"/>
      <c r="E28" s="33"/>
      <c r="F28" s="34"/>
      <c r="G28" s="46"/>
    </row>
    <row r="29" spans="2:7" ht="15">
      <c r="B29" s="45"/>
      <c r="C29" s="31"/>
      <c r="D29" s="32"/>
      <c r="E29" s="33"/>
      <c r="F29" s="34"/>
      <c r="G29" s="46"/>
    </row>
    <row r="30" spans="2:7" ht="15">
      <c r="B30" s="45"/>
      <c r="C30" s="31"/>
      <c r="D30" s="32"/>
      <c r="E30" s="33"/>
      <c r="F30" s="34"/>
      <c r="G30" s="46"/>
    </row>
    <row r="31" spans="2:7" ht="15">
      <c r="B31" s="45"/>
      <c r="C31" s="31"/>
      <c r="D31" s="32"/>
      <c r="E31" s="33"/>
      <c r="F31" s="34"/>
      <c r="G31" s="46"/>
    </row>
    <row r="32" spans="2:7" ht="15">
      <c r="B32" s="45"/>
      <c r="C32" s="31"/>
      <c r="D32" s="32"/>
      <c r="E32" s="33"/>
      <c r="F32" s="34"/>
      <c r="G32" s="46"/>
    </row>
    <row r="33" spans="2:7" ht="15">
      <c r="B33" s="45"/>
      <c r="C33" s="31"/>
      <c r="D33" s="32"/>
      <c r="E33" s="33"/>
      <c r="F33" s="34"/>
      <c r="G33" s="46"/>
    </row>
    <row r="34" spans="2:8" ht="15">
      <c r="B34" s="45"/>
      <c r="C34" s="31"/>
      <c r="D34" s="32"/>
      <c r="E34" s="33"/>
      <c r="F34" s="34"/>
      <c r="G34" s="46"/>
      <c r="H34">
        <f>IF(C25="",0,3)</f>
        <v>0</v>
      </c>
    </row>
    <row r="35" spans="2:8" ht="90.75" thickBot="1">
      <c r="B35" s="47"/>
      <c r="C35" s="39" t="s">
        <v>33</v>
      </c>
      <c r="D35" s="40">
        <v>3</v>
      </c>
      <c r="E35" s="48">
        <f>COUNT(E25:E34)*2</f>
        <v>0</v>
      </c>
      <c r="F35" s="39" t="s">
        <v>22</v>
      </c>
      <c r="G35" s="42"/>
      <c r="H35">
        <f>IF(G35="",0,IF(OR(G35=7,G35=8,G35=9),1,2))</f>
        <v>0</v>
      </c>
    </row>
    <row r="36" spans="2:7" ht="15">
      <c r="B36" s="43" t="s">
        <v>24</v>
      </c>
      <c r="C36" s="25"/>
      <c r="D36" s="26"/>
      <c r="E36" s="27"/>
      <c r="F36" s="28"/>
      <c r="G36" s="44" t="s">
        <v>21</v>
      </c>
    </row>
    <row r="37" spans="2:7" ht="15">
      <c r="B37" s="45"/>
      <c r="C37" s="31"/>
      <c r="D37" s="32"/>
      <c r="E37" s="33"/>
      <c r="F37" s="34"/>
      <c r="G37" s="46"/>
    </row>
    <row r="38" spans="2:7" ht="15">
      <c r="B38" s="45"/>
      <c r="C38" s="31"/>
      <c r="D38" s="32"/>
      <c r="E38" s="33"/>
      <c r="F38" s="34"/>
      <c r="G38" s="46"/>
    </row>
    <row r="39" spans="2:7" ht="15">
      <c r="B39" s="45"/>
      <c r="C39" s="31"/>
      <c r="D39" s="32"/>
      <c r="E39" s="33"/>
      <c r="F39" s="34"/>
      <c r="G39" s="46"/>
    </row>
    <row r="40" spans="2:7" ht="15">
      <c r="B40" s="45"/>
      <c r="C40" s="31"/>
      <c r="D40" s="32"/>
      <c r="E40" s="33"/>
      <c r="F40" s="34"/>
      <c r="G40" s="46"/>
    </row>
    <row r="41" spans="2:7" ht="15">
      <c r="B41" s="45"/>
      <c r="C41" s="31"/>
      <c r="D41" s="32"/>
      <c r="E41" s="33"/>
      <c r="F41" s="34"/>
      <c r="G41" s="46"/>
    </row>
    <row r="42" spans="2:7" ht="15">
      <c r="B42" s="45"/>
      <c r="C42" s="31"/>
      <c r="D42" s="32"/>
      <c r="E42" s="33"/>
      <c r="F42" s="34"/>
      <c r="G42" s="46"/>
    </row>
    <row r="43" spans="2:7" ht="15">
      <c r="B43" s="45"/>
      <c r="C43" s="31"/>
      <c r="D43" s="32"/>
      <c r="E43" s="33"/>
      <c r="F43" s="34"/>
      <c r="G43" s="46"/>
    </row>
    <row r="44" spans="2:7" ht="15">
      <c r="B44" s="45"/>
      <c r="C44" s="31"/>
      <c r="D44" s="32"/>
      <c r="E44" s="33"/>
      <c r="F44" s="34"/>
      <c r="G44" s="46"/>
    </row>
    <row r="45" spans="2:8" ht="15">
      <c r="B45" s="45"/>
      <c r="C45" s="31"/>
      <c r="D45" s="32"/>
      <c r="E45" s="33"/>
      <c r="F45" s="37"/>
      <c r="G45" s="46"/>
      <c r="H45">
        <f>IF(C36="",0,3)</f>
        <v>0</v>
      </c>
    </row>
    <row r="46" spans="2:8" ht="90.75" thickBot="1">
      <c r="B46" s="47"/>
      <c r="C46" s="39" t="s">
        <v>33</v>
      </c>
      <c r="D46" s="40">
        <v>3</v>
      </c>
      <c r="E46" s="48">
        <f>COUNT(E36:E45)*2</f>
        <v>0</v>
      </c>
      <c r="F46" s="39" t="s">
        <v>22</v>
      </c>
      <c r="G46" s="42"/>
      <c r="H46">
        <f>IF(G46="",0,IF(OR(G46=7,G46=8,G46=9),1,2))</f>
        <v>0</v>
      </c>
    </row>
    <row r="55" ht="15">
      <c r="H55" t="s">
        <v>12</v>
      </c>
    </row>
    <row r="56" ht="15">
      <c r="H56" t="s">
        <v>13</v>
      </c>
    </row>
    <row r="57" spans="3:8" ht="15">
      <c r="C57" s="15" t="s">
        <v>3</v>
      </c>
      <c r="D57" s="16"/>
      <c r="E57" s="16"/>
      <c r="F57" s="16"/>
      <c r="G57" s="17"/>
      <c r="H57">
        <f>E78</f>
        <v>0</v>
      </c>
    </row>
    <row r="58" ht="15">
      <c r="H58">
        <f>E89</f>
        <v>0</v>
      </c>
    </row>
    <row r="59" spans="3:8" ht="15">
      <c r="C59" s="7"/>
      <c r="D59" s="8" t="s">
        <v>6</v>
      </c>
      <c r="H59">
        <f>E100</f>
        <v>0</v>
      </c>
    </row>
    <row r="60" spans="3:4" ht="15">
      <c r="C60" s="9" t="s">
        <v>7</v>
      </c>
      <c r="D60" s="10">
        <f>H88+H99</f>
        <v>0</v>
      </c>
    </row>
    <row r="61" spans="3:4" ht="15">
      <c r="C61" s="9" t="s">
        <v>8</v>
      </c>
      <c r="D61" s="10">
        <f>MAX(H57:H59)</f>
        <v>0</v>
      </c>
    </row>
    <row r="62" spans="3:4" ht="15">
      <c r="C62" s="9" t="s">
        <v>9</v>
      </c>
      <c r="D62" s="10">
        <f>H78+H89+H100</f>
        <v>0</v>
      </c>
    </row>
    <row r="63" spans="3:4" ht="15">
      <c r="C63" s="11" t="s">
        <v>10</v>
      </c>
      <c r="D63" s="12">
        <f>SUM(D60:D62)</f>
        <v>0</v>
      </c>
    </row>
    <row r="64" ht="15">
      <c r="D64" s="18"/>
    </row>
    <row r="65" spans="3:4" ht="15">
      <c r="C65" s="19" t="s">
        <v>14</v>
      </c>
      <c r="D65" s="19"/>
    </row>
    <row r="66" ht="15">
      <c r="D66" s="18"/>
    </row>
    <row r="67" spans="3:7" ht="45.75" thickBot="1">
      <c r="C67" s="20" t="s">
        <v>15</v>
      </c>
      <c r="D67" s="21" t="s">
        <v>16</v>
      </c>
      <c r="E67" s="22" t="s">
        <v>25</v>
      </c>
      <c r="F67" s="22" t="s">
        <v>18</v>
      </c>
      <c r="G67" s="23" t="s">
        <v>26</v>
      </c>
    </row>
    <row r="68" spans="2:7" ht="15">
      <c r="B68" s="24" t="s">
        <v>20</v>
      </c>
      <c r="C68" s="25"/>
      <c r="D68" s="26"/>
      <c r="E68" s="27"/>
      <c r="F68" s="28"/>
      <c r="G68" s="29" t="s">
        <v>21</v>
      </c>
    </row>
    <row r="69" spans="2:7" ht="15">
      <c r="B69" s="30"/>
      <c r="C69" s="31"/>
      <c r="D69" s="32"/>
      <c r="E69" s="33"/>
      <c r="F69" s="34"/>
      <c r="G69" s="35"/>
    </row>
    <row r="70" spans="2:7" ht="15">
      <c r="B70" s="30"/>
      <c r="C70" s="31"/>
      <c r="D70" s="32"/>
      <c r="E70" s="33"/>
      <c r="F70" s="34"/>
      <c r="G70" s="35"/>
    </row>
    <row r="71" spans="2:7" ht="15">
      <c r="B71" s="30"/>
      <c r="C71" s="31"/>
      <c r="D71" s="32"/>
      <c r="E71" s="33"/>
      <c r="F71" s="34"/>
      <c r="G71" s="35"/>
    </row>
    <row r="72" spans="2:7" ht="15">
      <c r="B72" s="30"/>
      <c r="C72" s="31"/>
      <c r="D72" s="32"/>
      <c r="E72" s="33"/>
      <c r="F72" s="34"/>
      <c r="G72" s="35"/>
    </row>
    <row r="73" spans="2:7" ht="15">
      <c r="B73" s="30"/>
      <c r="C73" s="31"/>
      <c r="D73" s="32"/>
      <c r="E73" s="33"/>
      <c r="F73" s="34"/>
      <c r="G73" s="35"/>
    </row>
    <row r="74" spans="2:7" ht="15">
      <c r="B74" s="30"/>
      <c r="C74" s="31"/>
      <c r="D74" s="32"/>
      <c r="E74" s="33"/>
      <c r="F74" s="34"/>
      <c r="G74" s="35"/>
    </row>
    <row r="75" spans="2:7" ht="15">
      <c r="B75" s="30"/>
      <c r="C75" s="31"/>
      <c r="D75" s="32"/>
      <c r="E75" s="33"/>
      <c r="F75" s="34"/>
      <c r="G75" s="35"/>
    </row>
    <row r="76" spans="2:7" ht="15">
      <c r="B76" s="30"/>
      <c r="C76" s="31"/>
      <c r="D76" s="32"/>
      <c r="E76" s="33"/>
      <c r="F76" s="34"/>
      <c r="G76" s="35"/>
    </row>
    <row r="77" spans="2:7" ht="15">
      <c r="B77" s="30"/>
      <c r="C77" s="31"/>
      <c r="D77" s="36"/>
      <c r="E77" s="33"/>
      <c r="F77" s="37"/>
      <c r="G77" s="35"/>
    </row>
    <row r="78" spans="2:8" ht="90.75" thickBot="1">
      <c r="B78" s="38"/>
      <c r="C78" s="39" t="s">
        <v>33</v>
      </c>
      <c r="D78" s="40">
        <v>3</v>
      </c>
      <c r="E78" s="41">
        <f>COUNT(E68:E77)*2</f>
        <v>0</v>
      </c>
      <c r="F78" s="39" t="s">
        <v>22</v>
      </c>
      <c r="G78" s="42"/>
      <c r="H78">
        <f>IF(G78="",0,IF(OR(G78=5,G78=6),1,2))</f>
        <v>0</v>
      </c>
    </row>
    <row r="79" spans="2:7" ht="15">
      <c r="B79" s="43" t="s">
        <v>23</v>
      </c>
      <c r="C79" s="25"/>
      <c r="D79" s="32"/>
      <c r="E79" s="33"/>
      <c r="F79" s="34"/>
      <c r="G79" s="44" t="s">
        <v>21</v>
      </c>
    </row>
    <row r="80" spans="2:7" ht="15">
      <c r="B80" s="45"/>
      <c r="C80" s="31"/>
      <c r="D80" s="32"/>
      <c r="E80" s="33"/>
      <c r="F80" s="34"/>
      <c r="G80" s="46"/>
    </row>
    <row r="81" spans="2:7" ht="15">
      <c r="B81" s="45"/>
      <c r="C81" s="31"/>
      <c r="D81" s="32"/>
      <c r="E81" s="33"/>
      <c r="F81" s="34"/>
      <c r="G81" s="46"/>
    </row>
    <row r="82" spans="2:7" ht="15">
      <c r="B82" s="45"/>
      <c r="C82" s="31"/>
      <c r="D82" s="32"/>
      <c r="E82" s="33"/>
      <c r="F82" s="34"/>
      <c r="G82" s="46"/>
    </row>
    <row r="83" spans="2:7" ht="15">
      <c r="B83" s="45"/>
      <c r="C83" s="31"/>
      <c r="D83" s="32"/>
      <c r="E83" s="33"/>
      <c r="F83" s="34"/>
      <c r="G83" s="46"/>
    </row>
    <row r="84" spans="2:7" ht="15">
      <c r="B84" s="45"/>
      <c r="C84" s="31"/>
      <c r="D84" s="32"/>
      <c r="E84" s="33"/>
      <c r="F84" s="34"/>
      <c r="G84" s="46"/>
    </row>
    <row r="85" spans="2:7" ht="15">
      <c r="B85" s="45"/>
      <c r="C85" s="31"/>
      <c r="D85" s="32"/>
      <c r="E85" s="33"/>
      <c r="F85" s="34"/>
      <c r="G85" s="46"/>
    </row>
    <row r="86" spans="2:7" ht="15">
      <c r="B86" s="45"/>
      <c r="C86" s="31"/>
      <c r="D86" s="32"/>
      <c r="E86" s="33"/>
      <c r="F86" s="34"/>
      <c r="G86" s="46"/>
    </row>
    <row r="87" spans="2:7" ht="15">
      <c r="B87" s="45"/>
      <c r="C87" s="31"/>
      <c r="D87" s="32"/>
      <c r="E87" s="33"/>
      <c r="F87" s="34"/>
      <c r="G87" s="46"/>
    </row>
    <row r="88" spans="2:8" ht="15">
      <c r="B88" s="45"/>
      <c r="C88" s="31"/>
      <c r="D88" s="32"/>
      <c r="E88" s="33"/>
      <c r="F88" s="34"/>
      <c r="G88" s="46"/>
      <c r="H88">
        <f>IF(C79="",0,3)</f>
        <v>0</v>
      </c>
    </row>
    <row r="89" spans="2:8" ht="90.75" thickBot="1">
      <c r="B89" s="47"/>
      <c r="C89" s="39" t="s">
        <v>33</v>
      </c>
      <c r="D89" s="40">
        <v>3</v>
      </c>
      <c r="E89" s="48">
        <f>COUNT(E79:E88)*2</f>
        <v>0</v>
      </c>
      <c r="F89" s="39" t="s">
        <v>22</v>
      </c>
      <c r="G89" s="42"/>
      <c r="H89">
        <f>IF(G89="",0,IF(OR(G89=5,G89=6),1,2))</f>
        <v>0</v>
      </c>
    </row>
    <row r="90" spans="2:7" ht="15">
      <c r="B90" s="43" t="s">
        <v>24</v>
      </c>
      <c r="C90" s="25"/>
      <c r="D90" s="26"/>
      <c r="E90" s="27"/>
      <c r="F90" s="28"/>
      <c r="G90" s="44" t="s">
        <v>21</v>
      </c>
    </row>
    <row r="91" spans="2:7" ht="15">
      <c r="B91" s="45"/>
      <c r="C91" s="31"/>
      <c r="D91" s="32"/>
      <c r="E91" s="33"/>
      <c r="F91" s="34"/>
      <c r="G91" s="46"/>
    </row>
    <row r="92" spans="2:7" ht="15">
      <c r="B92" s="45"/>
      <c r="C92" s="31"/>
      <c r="D92" s="32"/>
      <c r="E92" s="33"/>
      <c r="F92" s="34"/>
      <c r="G92" s="46"/>
    </row>
    <row r="93" spans="2:7" ht="15">
      <c r="B93" s="45"/>
      <c r="C93" s="31"/>
      <c r="D93" s="32"/>
      <c r="E93" s="33"/>
      <c r="F93" s="34"/>
      <c r="G93" s="46"/>
    </row>
    <row r="94" spans="2:7" ht="15">
      <c r="B94" s="45"/>
      <c r="C94" s="31"/>
      <c r="D94" s="32"/>
      <c r="E94" s="33"/>
      <c r="F94" s="34"/>
      <c r="G94" s="46"/>
    </row>
    <row r="95" spans="2:7" ht="15">
      <c r="B95" s="45"/>
      <c r="C95" s="31"/>
      <c r="D95" s="32"/>
      <c r="E95" s="33"/>
      <c r="F95" s="34"/>
      <c r="G95" s="46"/>
    </row>
    <row r="96" spans="2:7" ht="15">
      <c r="B96" s="45"/>
      <c r="C96" s="31"/>
      <c r="D96" s="32"/>
      <c r="E96" s="33"/>
      <c r="F96" s="34"/>
      <c r="G96" s="46"/>
    </row>
    <row r="97" spans="2:7" ht="15">
      <c r="B97" s="45"/>
      <c r="C97" s="31"/>
      <c r="D97" s="32"/>
      <c r="E97" s="33"/>
      <c r="F97" s="34"/>
      <c r="G97" s="46"/>
    </row>
    <row r="98" spans="2:7" ht="15">
      <c r="B98" s="45"/>
      <c r="C98" s="31"/>
      <c r="D98" s="32"/>
      <c r="E98" s="33"/>
      <c r="F98" s="34"/>
      <c r="G98" s="46"/>
    </row>
    <row r="99" spans="2:8" ht="15">
      <c r="B99" s="45"/>
      <c r="C99" s="31"/>
      <c r="D99" s="32"/>
      <c r="E99" s="33"/>
      <c r="F99" s="37"/>
      <c r="G99" s="46"/>
      <c r="H99">
        <f>IF(C90="",0,3)</f>
        <v>0</v>
      </c>
    </row>
    <row r="100" spans="2:8" ht="90.75" thickBot="1">
      <c r="B100" s="47"/>
      <c r="C100" s="39" t="s">
        <v>33</v>
      </c>
      <c r="D100" s="40">
        <v>3</v>
      </c>
      <c r="E100" s="48">
        <f>COUNT(E90:E99)*2</f>
        <v>0</v>
      </c>
      <c r="F100" s="39" t="s">
        <v>22</v>
      </c>
      <c r="G100" s="42"/>
      <c r="H100">
        <f>IF(G100="",0,IF(OR(G100=5,G100=6),1,2))</f>
        <v>0</v>
      </c>
    </row>
    <row r="103" ht="15">
      <c r="H103" t="s">
        <v>12</v>
      </c>
    </row>
    <row r="104" ht="15">
      <c r="H104" t="s">
        <v>13</v>
      </c>
    </row>
    <row r="105" spans="3:8" ht="15">
      <c r="C105" s="15" t="s">
        <v>4</v>
      </c>
      <c r="D105" s="16"/>
      <c r="E105" s="16"/>
      <c r="F105" s="16"/>
      <c r="G105" s="17"/>
      <c r="H105">
        <f>E126</f>
        <v>0</v>
      </c>
    </row>
    <row r="106" ht="15">
      <c r="H106">
        <f>E137</f>
        <v>0</v>
      </c>
    </row>
    <row r="107" spans="3:8" ht="15">
      <c r="C107" s="7"/>
      <c r="D107" s="8" t="s">
        <v>6</v>
      </c>
      <c r="H107">
        <f>E148</f>
        <v>0</v>
      </c>
    </row>
    <row r="108" spans="3:4" ht="15">
      <c r="C108" s="9" t="s">
        <v>7</v>
      </c>
      <c r="D108" s="10">
        <f>H136+H147</f>
        <v>0</v>
      </c>
    </row>
    <row r="109" spans="3:4" ht="15">
      <c r="C109" s="9" t="s">
        <v>8</v>
      </c>
      <c r="D109" s="10">
        <f>MAX(H105:H107)</f>
        <v>0</v>
      </c>
    </row>
    <row r="110" spans="3:4" ht="15">
      <c r="C110" s="9" t="s">
        <v>9</v>
      </c>
      <c r="D110" s="10">
        <f>H126+H137+H148</f>
        <v>0</v>
      </c>
    </row>
    <row r="111" spans="3:4" ht="15">
      <c r="C111" s="11" t="s">
        <v>10</v>
      </c>
      <c r="D111" s="12">
        <f>SUM(D108:D110)</f>
        <v>0</v>
      </c>
    </row>
    <row r="112" ht="15">
      <c r="D112" s="18"/>
    </row>
    <row r="113" spans="3:4" ht="15">
      <c r="C113" s="19" t="s">
        <v>14</v>
      </c>
      <c r="D113" s="19"/>
    </row>
    <row r="114" ht="15">
      <c r="D114" s="18"/>
    </row>
    <row r="115" spans="3:7" ht="45.75" thickBot="1">
      <c r="C115" s="20" t="s">
        <v>15</v>
      </c>
      <c r="D115" s="21" t="s">
        <v>16</v>
      </c>
      <c r="E115" s="22" t="s">
        <v>27</v>
      </c>
      <c r="F115" s="22" t="s">
        <v>18</v>
      </c>
      <c r="G115" s="23" t="s">
        <v>26</v>
      </c>
    </row>
    <row r="116" spans="2:7" ht="15">
      <c r="B116" s="24" t="s">
        <v>20</v>
      </c>
      <c r="C116" s="25"/>
      <c r="D116" s="26"/>
      <c r="E116" s="27"/>
      <c r="F116" s="28"/>
      <c r="G116" s="29" t="s">
        <v>21</v>
      </c>
    </row>
    <row r="117" spans="2:7" ht="15">
      <c r="B117" s="30"/>
      <c r="C117" s="31"/>
      <c r="D117" s="32"/>
      <c r="E117" s="33"/>
      <c r="F117" s="34"/>
      <c r="G117" s="35"/>
    </row>
    <row r="118" spans="2:7" ht="15">
      <c r="B118" s="30"/>
      <c r="C118" s="31"/>
      <c r="D118" s="32"/>
      <c r="E118" s="33"/>
      <c r="F118" s="34"/>
      <c r="G118" s="35"/>
    </row>
    <row r="119" spans="2:7" ht="15">
      <c r="B119" s="30"/>
      <c r="C119" s="31"/>
      <c r="D119" s="32"/>
      <c r="E119" s="33"/>
      <c r="F119" s="34"/>
      <c r="G119" s="35"/>
    </row>
    <row r="120" spans="2:7" ht="15">
      <c r="B120" s="30"/>
      <c r="C120" s="31"/>
      <c r="D120" s="32"/>
      <c r="E120" s="33"/>
      <c r="F120" s="34"/>
      <c r="G120" s="35"/>
    </row>
    <row r="121" spans="2:7" ht="15">
      <c r="B121" s="30"/>
      <c r="C121" s="31"/>
      <c r="D121" s="32"/>
      <c r="E121" s="33"/>
      <c r="F121" s="34"/>
      <c r="G121" s="35"/>
    </row>
    <row r="122" spans="2:7" ht="15">
      <c r="B122" s="30"/>
      <c r="C122" s="31"/>
      <c r="D122" s="32"/>
      <c r="E122" s="33"/>
      <c r="F122" s="34"/>
      <c r="G122" s="35"/>
    </row>
    <row r="123" spans="2:7" ht="15">
      <c r="B123" s="30"/>
      <c r="C123" s="31"/>
      <c r="D123" s="32"/>
      <c r="E123" s="33"/>
      <c r="F123" s="34"/>
      <c r="G123" s="35"/>
    </row>
    <row r="124" spans="2:7" ht="15">
      <c r="B124" s="30"/>
      <c r="C124" s="31"/>
      <c r="D124" s="32"/>
      <c r="E124" s="33"/>
      <c r="F124" s="34"/>
      <c r="G124" s="35"/>
    </row>
    <row r="125" spans="2:7" ht="15">
      <c r="B125" s="30"/>
      <c r="C125" s="31"/>
      <c r="D125" s="36"/>
      <c r="E125" s="33"/>
      <c r="F125" s="37"/>
      <c r="G125" s="35"/>
    </row>
    <row r="126" spans="2:8" ht="90.75" thickBot="1">
      <c r="B126" s="38"/>
      <c r="C126" s="39" t="s">
        <v>33</v>
      </c>
      <c r="D126" s="40">
        <v>3</v>
      </c>
      <c r="E126" s="41">
        <f>COUNT(E116:E125)</f>
        <v>0</v>
      </c>
      <c r="F126" s="39" t="s">
        <v>22</v>
      </c>
      <c r="G126" s="42"/>
      <c r="H126">
        <f>IF(G126="",0,IF(OR(G126=5,G126=6),1,2))</f>
        <v>0</v>
      </c>
    </row>
    <row r="127" spans="2:7" ht="15">
      <c r="B127" s="43" t="s">
        <v>23</v>
      </c>
      <c r="C127" s="25"/>
      <c r="D127" s="32"/>
      <c r="E127" s="33"/>
      <c r="F127" s="34"/>
      <c r="G127" s="44" t="s">
        <v>21</v>
      </c>
    </row>
    <row r="128" spans="2:7" ht="15">
      <c r="B128" s="45"/>
      <c r="C128" s="31"/>
      <c r="D128" s="32"/>
      <c r="E128" s="33"/>
      <c r="F128" s="34"/>
      <c r="G128" s="46"/>
    </row>
    <row r="129" spans="2:7" ht="15">
      <c r="B129" s="45"/>
      <c r="C129" s="31"/>
      <c r="D129" s="32"/>
      <c r="E129" s="33"/>
      <c r="F129" s="34"/>
      <c r="G129" s="46"/>
    </row>
    <row r="130" spans="2:7" ht="15">
      <c r="B130" s="45"/>
      <c r="C130" s="31"/>
      <c r="D130" s="32"/>
      <c r="E130" s="33"/>
      <c r="F130" s="34"/>
      <c r="G130" s="46"/>
    </row>
    <row r="131" spans="2:7" ht="15">
      <c r="B131" s="45"/>
      <c r="C131" s="31"/>
      <c r="D131" s="32"/>
      <c r="E131" s="33"/>
      <c r="F131" s="34"/>
      <c r="G131" s="46"/>
    </row>
    <row r="132" spans="2:7" ht="15">
      <c r="B132" s="45"/>
      <c r="C132" s="31"/>
      <c r="D132" s="32"/>
      <c r="E132" s="33"/>
      <c r="F132" s="34"/>
      <c r="G132" s="46"/>
    </row>
    <row r="133" spans="2:7" ht="15">
      <c r="B133" s="45"/>
      <c r="C133" s="31"/>
      <c r="D133" s="32"/>
      <c r="E133" s="33"/>
      <c r="F133" s="34"/>
      <c r="G133" s="46"/>
    </row>
    <row r="134" spans="2:7" ht="15">
      <c r="B134" s="45"/>
      <c r="C134" s="31"/>
      <c r="D134" s="32"/>
      <c r="E134" s="33"/>
      <c r="F134" s="34"/>
      <c r="G134" s="46"/>
    </row>
    <row r="135" spans="2:7" ht="15">
      <c r="B135" s="45"/>
      <c r="C135" s="31"/>
      <c r="D135" s="32"/>
      <c r="E135" s="33"/>
      <c r="F135" s="34"/>
      <c r="G135" s="46"/>
    </row>
    <row r="136" spans="2:8" ht="15">
      <c r="B136" s="45"/>
      <c r="C136" s="31"/>
      <c r="D136" s="32"/>
      <c r="E136" s="33"/>
      <c r="F136" s="34"/>
      <c r="G136" s="46"/>
      <c r="H136">
        <f>IF(C127="",0,3)</f>
        <v>0</v>
      </c>
    </row>
    <row r="137" spans="2:8" ht="90.75" thickBot="1">
      <c r="B137" s="47"/>
      <c r="C137" s="39" t="s">
        <v>33</v>
      </c>
      <c r="D137" s="40">
        <v>3</v>
      </c>
      <c r="E137" s="48">
        <f>COUNT(E127:E136)</f>
        <v>0</v>
      </c>
      <c r="F137" s="39" t="s">
        <v>22</v>
      </c>
      <c r="G137" s="42"/>
      <c r="H137">
        <f>IF(G137="",0,IF(OR(G137=5,G137=6),1,2))</f>
        <v>0</v>
      </c>
    </row>
    <row r="138" spans="2:7" ht="15">
      <c r="B138" s="43" t="s">
        <v>24</v>
      </c>
      <c r="C138" s="25"/>
      <c r="D138" s="26"/>
      <c r="E138" s="27"/>
      <c r="F138" s="28"/>
      <c r="G138" s="44" t="s">
        <v>21</v>
      </c>
    </row>
    <row r="139" spans="2:7" ht="15">
      <c r="B139" s="45"/>
      <c r="C139" s="31"/>
      <c r="D139" s="32"/>
      <c r="E139" s="33"/>
      <c r="F139" s="34"/>
      <c r="G139" s="46"/>
    </row>
    <row r="140" spans="2:7" ht="15">
      <c r="B140" s="45"/>
      <c r="C140" s="31"/>
      <c r="D140" s="32"/>
      <c r="E140" s="33"/>
      <c r="F140" s="34"/>
      <c r="G140" s="46"/>
    </row>
    <row r="141" spans="2:7" ht="15">
      <c r="B141" s="45"/>
      <c r="C141" s="31"/>
      <c r="D141" s="32"/>
      <c r="E141" s="33"/>
      <c r="F141" s="34"/>
      <c r="G141" s="46"/>
    </row>
    <row r="142" spans="2:7" ht="15">
      <c r="B142" s="45"/>
      <c r="C142" s="31"/>
      <c r="D142" s="32"/>
      <c r="E142" s="33"/>
      <c r="F142" s="34"/>
      <c r="G142" s="46"/>
    </row>
    <row r="143" spans="2:7" ht="15">
      <c r="B143" s="45"/>
      <c r="C143" s="31"/>
      <c r="D143" s="32"/>
      <c r="E143" s="33"/>
      <c r="F143" s="34"/>
      <c r="G143" s="46"/>
    </row>
    <row r="144" spans="2:7" ht="15">
      <c r="B144" s="45"/>
      <c r="C144" s="31"/>
      <c r="D144" s="32"/>
      <c r="E144" s="33"/>
      <c r="F144" s="34"/>
      <c r="G144" s="46"/>
    </row>
    <row r="145" spans="2:7" ht="15">
      <c r="B145" s="45"/>
      <c r="C145" s="31"/>
      <c r="D145" s="32"/>
      <c r="E145" s="33"/>
      <c r="F145" s="34"/>
      <c r="G145" s="46"/>
    </row>
    <row r="146" spans="2:7" ht="15">
      <c r="B146" s="45"/>
      <c r="C146" s="31"/>
      <c r="D146" s="32"/>
      <c r="E146" s="33"/>
      <c r="F146" s="34"/>
      <c r="G146" s="46"/>
    </row>
    <row r="147" spans="2:8" ht="15">
      <c r="B147" s="45"/>
      <c r="C147" s="31"/>
      <c r="D147" s="32"/>
      <c r="E147" s="33"/>
      <c r="F147" s="37"/>
      <c r="G147" s="46"/>
      <c r="H147">
        <f>IF(C138="",0,3)</f>
        <v>0</v>
      </c>
    </row>
    <row r="148" spans="2:8" ht="90.75" thickBot="1">
      <c r="B148" s="47"/>
      <c r="C148" s="39" t="s">
        <v>33</v>
      </c>
      <c r="D148" s="40">
        <v>3</v>
      </c>
      <c r="E148" s="48">
        <f>COUNT(E138:E147)</f>
        <v>0</v>
      </c>
      <c r="F148" s="39" t="s">
        <v>22</v>
      </c>
      <c r="G148" s="42"/>
      <c r="H148">
        <f>IF(G148="",0,IF(OR(G148=5,G148=6),1,2))</f>
        <v>0</v>
      </c>
    </row>
    <row r="151" ht="15">
      <c r="H151" t="s">
        <v>12</v>
      </c>
    </row>
    <row r="152" ht="15">
      <c r="H152" t="s">
        <v>13</v>
      </c>
    </row>
    <row r="153" spans="3:8" ht="15">
      <c r="C153" s="15" t="s">
        <v>28</v>
      </c>
      <c r="D153" s="16"/>
      <c r="E153" s="16"/>
      <c r="F153" s="16"/>
      <c r="G153" s="17"/>
      <c r="H153">
        <f>E172</f>
        <v>0</v>
      </c>
    </row>
    <row r="154" ht="15">
      <c r="H154">
        <f>E181</f>
        <v>0</v>
      </c>
    </row>
    <row r="155" spans="3:8" ht="15">
      <c r="C155" s="7"/>
      <c r="D155" s="8" t="s">
        <v>6</v>
      </c>
      <c r="H155" t="s">
        <v>29</v>
      </c>
    </row>
    <row r="156" spans="3:8" ht="15">
      <c r="C156" s="9" t="s">
        <v>7</v>
      </c>
      <c r="D156" s="10">
        <f>H180</f>
        <v>0</v>
      </c>
      <c r="H156" t="s">
        <v>30</v>
      </c>
    </row>
    <row r="157" spans="3:4" ht="15">
      <c r="C157" s="9" t="s">
        <v>8</v>
      </c>
      <c r="D157" s="10">
        <f>MAX(H153:H154)</f>
        <v>0</v>
      </c>
    </row>
    <row r="158" spans="3:4" ht="15">
      <c r="C158" s="9" t="s">
        <v>9</v>
      </c>
      <c r="D158" s="10">
        <f>H172+H181</f>
        <v>0</v>
      </c>
    </row>
    <row r="159" spans="3:4" ht="15">
      <c r="C159" s="11" t="s">
        <v>10</v>
      </c>
      <c r="D159" s="12">
        <f>SUM(D156:D158)</f>
        <v>0</v>
      </c>
    </row>
    <row r="160" ht="15">
      <c r="D160" s="18"/>
    </row>
    <row r="161" spans="3:4" ht="15">
      <c r="C161" s="19" t="s">
        <v>14</v>
      </c>
      <c r="D161" s="19"/>
    </row>
    <row r="162" ht="15">
      <c r="D162" s="18"/>
    </row>
    <row r="163" spans="3:7" ht="45.75" thickBot="1">
      <c r="C163" s="20" t="s">
        <v>15</v>
      </c>
      <c r="D163" s="21" t="s">
        <v>16</v>
      </c>
      <c r="E163" s="22" t="s">
        <v>31</v>
      </c>
      <c r="F163" s="22" t="s">
        <v>18</v>
      </c>
      <c r="G163" s="23" t="s">
        <v>32</v>
      </c>
    </row>
    <row r="164" spans="2:8" ht="15">
      <c r="B164" s="24" t="s">
        <v>20</v>
      </c>
      <c r="C164" s="25"/>
      <c r="D164" s="26"/>
      <c r="E164" s="27"/>
      <c r="F164" s="28"/>
      <c r="G164" s="49"/>
      <c r="H164">
        <f aca="true" t="shared" si="0" ref="H164:H171">IF(E164="ANO",1,0)</f>
        <v>0</v>
      </c>
    </row>
    <row r="165" spans="2:8" ht="15">
      <c r="B165" s="30"/>
      <c r="C165" s="31"/>
      <c r="D165" s="32"/>
      <c r="E165" s="33"/>
      <c r="F165" s="34"/>
      <c r="G165" s="50"/>
      <c r="H165">
        <f t="shared" si="0"/>
        <v>0</v>
      </c>
    </row>
    <row r="166" spans="2:8" ht="15">
      <c r="B166" s="30"/>
      <c r="C166" s="31"/>
      <c r="D166" s="32"/>
      <c r="E166" s="33"/>
      <c r="F166" s="34"/>
      <c r="G166" s="50"/>
      <c r="H166">
        <f t="shared" si="0"/>
        <v>0</v>
      </c>
    </row>
    <row r="167" spans="2:8" ht="15">
      <c r="B167" s="30"/>
      <c r="C167" s="31"/>
      <c r="D167" s="32"/>
      <c r="E167" s="33"/>
      <c r="F167" s="34"/>
      <c r="G167" s="50"/>
      <c r="H167">
        <f t="shared" si="0"/>
        <v>0</v>
      </c>
    </row>
    <row r="168" spans="2:8" ht="15">
      <c r="B168" s="30"/>
      <c r="C168" s="31"/>
      <c r="D168" s="32"/>
      <c r="E168" s="33"/>
      <c r="F168" s="34"/>
      <c r="G168" s="50"/>
      <c r="H168">
        <f t="shared" si="0"/>
        <v>0</v>
      </c>
    </row>
    <row r="169" spans="2:8" ht="15">
      <c r="B169" s="30"/>
      <c r="C169" s="31"/>
      <c r="D169" s="32"/>
      <c r="E169" s="33"/>
      <c r="F169" s="34"/>
      <c r="G169" s="50"/>
      <c r="H169">
        <f t="shared" si="0"/>
        <v>0</v>
      </c>
    </row>
    <row r="170" spans="2:8" ht="15">
      <c r="B170" s="30"/>
      <c r="C170" s="31"/>
      <c r="D170" s="32"/>
      <c r="E170" s="33"/>
      <c r="F170" s="34"/>
      <c r="G170" s="50"/>
      <c r="H170">
        <f t="shared" si="0"/>
        <v>0</v>
      </c>
    </row>
    <row r="171" spans="2:8" ht="15">
      <c r="B171" s="30"/>
      <c r="C171" s="31"/>
      <c r="D171" s="36"/>
      <c r="E171" s="33"/>
      <c r="F171" s="37"/>
      <c r="G171" s="50"/>
      <c r="H171">
        <f t="shared" si="0"/>
        <v>0</v>
      </c>
    </row>
    <row r="172" spans="2:8" ht="90.75" thickBot="1">
      <c r="B172" s="38"/>
      <c r="C172" s="39" t="s">
        <v>33</v>
      </c>
      <c r="D172" s="40">
        <v>3</v>
      </c>
      <c r="E172" s="41">
        <f>SUM(H164:H171)</f>
        <v>0</v>
      </c>
      <c r="F172" s="39" t="s">
        <v>22</v>
      </c>
      <c r="G172" s="42"/>
      <c r="H172">
        <f>IF(G172="",0,IF(OR(G172=3,G172=4),1,2))</f>
        <v>0</v>
      </c>
    </row>
    <row r="173" spans="2:7" ht="15">
      <c r="B173" s="43" t="s">
        <v>23</v>
      </c>
      <c r="C173" s="25"/>
      <c r="D173" s="32"/>
      <c r="E173" s="27"/>
      <c r="F173" s="34"/>
      <c r="G173" s="49"/>
    </row>
    <row r="174" spans="2:7" ht="15">
      <c r="B174" s="45"/>
      <c r="C174" s="31"/>
      <c r="D174" s="32"/>
      <c r="E174" s="33"/>
      <c r="F174" s="34"/>
      <c r="G174" s="50"/>
    </row>
    <row r="175" spans="2:7" ht="15">
      <c r="B175" s="45"/>
      <c r="C175" s="31"/>
      <c r="D175" s="32"/>
      <c r="E175" s="33"/>
      <c r="F175" s="34"/>
      <c r="G175" s="50"/>
    </row>
    <row r="176" spans="2:7" ht="15">
      <c r="B176" s="45"/>
      <c r="C176" s="31"/>
      <c r="D176" s="32"/>
      <c r="E176" s="33"/>
      <c r="F176" s="34"/>
      <c r="G176" s="50"/>
    </row>
    <row r="177" spans="2:7" ht="15">
      <c r="B177" s="45"/>
      <c r="C177" s="31"/>
      <c r="D177" s="32"/>
      <c r="E177" s="33"/>
      <c r="F177" s="34"/>
      <c r="G177" s="50"/>
    </row>
    <row r="178" spans="2:7" ht="15">
      <c r="B178" s="45"/>
      <c r="C178" s="31"/>
      <c r="D178" s="32"/>
      <c r="E178" s="33"/>
      <c r="F178" s="34"/>
      <c r="G178" s="50"/>
    </row>
    <row r="179" spans="2:7" ht="15">
      <c r="B179" s="45"/>
      <c r="C179" s="31"/>
      <c r="D179" s="32"/>
      <c r="E179" s="33"/>
      <c r="F179" s="34"/>
      <c r="G179" s="50"/>
    </row>
    <row r="180" spans="2:8" ht="15">
      <c r="B180" s="45"/>
      <c r="C180" s="31"/>
      <c r="D180" s="32"/>
      <c r="E180" s="33"/>
      <c r="F180" s="34"/>
      <c r="G180" s="50"/>
      <c r="H180">
        <f>IF(C173="",0,2)</f>
        <v>0</v>
      </c>
    </row>
    <row r="181" spans="2:8" ht="90.75" thickBot="1">
      <c r="B181" s="47"/>
      <c r="C181" s="39" t="s">
        <v>33</v>
      </c>
      <c r="D181" s="40">
        <v>3</v>
      </c>
      <c r="E181" s="48">
        <f>SUM(H183:H190)</f>
        <v>0</v>
      </c>
      <c r="F181" s="39" t="s">
        <v>22</v>
      </c>
      <c r="G181" s="42"/>
      <c r="H181">
        <f>IF(G181="",0,IF(OR(G181=3,G181=4),1,2))</f>
        <v>0</v>
      </c>
    </row>
    <row r="183" ht="15">
      <c r="H183">
        <f>IF(E173="ANO",1,0)</f>
        <v>0</v>
      </c>
    </row>
    <row r="184" ht="15">
      <c r="H184">
        <f aca="true" t="shared" si="1" ref="H184:H190">IF(E174="ANO",1,0)</f>
        <v>0</v>
      </c>
    </row>
    <row r="185" ht="15">
      <c r="H185">
        <f t="shared" si="1"/>
        <v>0</v>
      </c>
    </row>
    <row r="186" ht="15">
      <c r="H186">
        <f t="shared" si="1"/>
        <v>0</v>
      </c>
    </row>
    <row r="187" ht="15">
      <c r="H187">
        <f t="shared" si="1"/>
        <v>0</v>
      </c>
    </row>
    <row r="188" ht="15">
      <c r="H188">
        <f t="shared" si="1"/>
        <v>0</v>
      </c>
    </row>
    <row r="189" ht="15">
      <c r="H189">
        <f t="shared" si="1"/>
        <v>0</v>
      </c>
    </row>
    <row r="190" ht="15">
      <c r="H190">
        <f t="shared" si="1"/>
        <v>0</v>
      </c>
    </row>
  </sheetData>
  <mergeCells count="41">
    <mergeCell ref="B173:B181"/>
    <mergeCell ref="C173:C180"/>
    <mergeCell ref="G173:G180"/>
    <mergeCell ref="B138:B148"/>
    <mergeCell ref="C138:C147"/>
    <mergeCell ref="G138:G147"/>
    <mergeCell ref="C153:G153"/>
    <mergeCell ref="C161:D161"/>
    <mergeCell ref="B164:B172"/>
    <mergeCell ref="C164:C171"/>
    <mergeCell ref="G164:G171"/>
    <mergeCell ref="C105:G105"/>
    <mergeCell ref="C113:D113"/>
    <mergeCell ref="B116:B126"/>
    <mergeCell ref="C116:C125"/>
    <mergeCell ref="G116:G125"/>
    <mergeCell ref="B127:B137"/>
    <mergeCell ref="C127:C136"/>
    <mergeCell ref="G127:G136"/>
    <mergeCell ref="B79:B89"/>
    <mergeCell ref="C79:C88"/>
    <mergeCell ref="G79:G88"/>
    <mergeCell ref="B90:B100"/>
    <mergeCell ref="C90:C99"/>
    <mergeCell ref="G90:G99"/>
    <mergeCell ref="B36:B46"/>
    <mergeCell ref="C36:C45"/>
    <mergeCell ref="G36:G45"/>
    <mergeCell ref="C57:G57"/>
    <mergeCell ref="C65:D65"/>
    <mergeCell ref="B68:B78"/>
    <mergeCell ref="C68:C77"/>
    <mergeCell ref="G68:G77"/>
    <mergeCell ref="C3:G3"/>
    <mergeCell ref="C11:D11"/>
    <mergeCell ref="B14:B24"/>
    <mergeCell ref="C14:C23"/>
    <mergeCell ref="G14:G23"/>
    <mergeCell ref="B25:B35"/>
    <mergeCell ref="C25:C34"/>
    <mergeCell ref="G25:G34"/>
  </mergeCells>
  <dataValidations count="9">
    <dataValidation allowBlank="1" showInputMessage="1" showErrorMessage="1" promptTitle="Osoba" prompt="Uveďte osobu předloženou v nabídce" sqref="C14:C23 C25:C34 C36:C45 C68:C77 C79:C88 C90:C99 C116:C125 C127:C136 C138:C147"/>
    <dataValidation allowBlank="1" showInputMessage="1" showErrorMessage="1" promptTitle="Osoba" prompt="Uveďte osobu předloženou v žádosti o účast" sqref="C164:C171 C173:C180"/>
    <dataValidation type="list" allowBlank="1" showInputMessage="1" showErrorMessage="1" sqref="G173:G180 G164:G171">
      <formula1>$H$1:$H$2</formula1>
    </dataValidation>
    <dataValidation type="whole" allowBlank="1" showInputMessage="1" showErrorMessage="1" errorTitle="Chyba" error="Zadávejte délku přemostění v celých číslech" sqref="E24 E126 E35 E137 E148 E46 E78 E89 E100 E172 E181">
      <formula1>0</formula1>
      <formula2>10000</formula2>
    </dataValidation>
    <dataValidation type="whole" operator="greaterThan" allowBlank="1" showInputMessage="1" showErrorMessage="1" errorTitle="Chyba" error="Osoba musí mít délku praxe stejnou nebo vyšší než je požadavek uvedený v KD" sqref="G24 G35 G46">
      <formula1>6</formula1>
    </dataValidation>
    <dataValidation type="whole" operator="greaterThanOrEqual" allowBlank="1" showInputMessage="1" showErrorMessage="1" errorTitle="Chyba" error="Zadávejte minimální požadavek dle KD" sqref="E14:E23 E25:E34 E36:E45 E68:E77 E79:E88 E90:E99 E116:E125 E127:E136 E138:E147">
      <formula1>$D$24</formula1>
    </dataValidation>
    <dataValidation type="whole" operator="greaterThan" allowBlank="1" showInputMessage="1" showErrorMessage="1" errorTitle="Chyba" error="Osoba musí mít délku praxe stejnou nebo vyšší než je požadavek uvedený v KD" sqref="G78 G89 G100 G126 G137 G148">
      <formula1>4</formula1>
    </dataValidation>
    <dataValidation type="whole" operator="greaterThan" allowBlank="1" showInputMessage="1" showErrorMessage="1" errorTitle="Chyba" error="Osoba musí mít délku praxe stejnou nebo vyšší než je požadavek uvedený v KD" sqref="G172 G181">
      <formula1>2</formula1>
    </dataValidation>
    <dataValidation type="list" operator="greaterThanOrEqual" allowBlank="1" showInputMessage="1" showErrorMessage="1" errorTitle="Chyba" error="Zadávejte minimální požadavek dle KD" sqref="E164:E171 E173:E180">
      <formula1>$H$155:$H$156</formula1>
    </dataValidation>
  </dataValidations>
  <printOptions/>
  <pageMargins left="0.7" right="0.7" top="0.787401575" bottom="0.787401575" header="0.3" footer="0.3"/>
  <pageSetup horizontalDpi="600" verticalDpi="600" orientation="portrait" paperSize="9" r:id="rId5"/>
  <tableParts>
    <tablePart r:id="rId2"/>
    <tablePart r:id="rId3"/>
    <tablePart r:id="rId1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2020-07-08T07:59:18Z</dcterms:created>
  <dcterms:modified xsi:type="dcterms:W3CDTF">2020-07-08T07:59:20Z</dcterms:modified>
  <cp:category/>
  <cp:version/>
  <cp:contentType/>
  <cp:contentStatus/>
</cp:coreProperties>
</file>