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440" windowHeight="5628" activeTab="1"/>
  </bookViews>
  <sheets>
    <sheet name="Krycí list rozpočtu" sheetId="1" r:id="rId1"/>
    <sheet name="rozpočet" sheetId="2" r:id="rId2"/>
  </sheets>
  <definedNames>
    <definedName name="_xlnm.Print_Area" localSheetId="1">'rozpočet'!$A$2:$F$44</definedName>
  </definedNames>
  <calcPr fullCalcOnLoad="1"/>
</workbook>
</file>

<file path=xl/sharedStrings.xml><?xml version="1.0" encoding="utf-8"?>
<sst xmlns="http://schemas.openxmlformats.org/spreadsheetml/2006/main" count="169" uniqueCount="125">
  <si>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</si>
  <si>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</si>
  <si>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</si>
  <si>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</si>
  <si>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</si>
  <si>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</si>
  <si>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</si>
  <si>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</si>
  <si>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</si>
  <si>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</si>
  <si>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</si>
  <si>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</si>
  <si>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</si>
  <si>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</si>
  <si>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</si>
  <si>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</si>
  <si>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</si>
  <si>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</si>
  <si>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</si>
  <si>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</si>
  <si>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</si>
  <si>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</si>
  <si>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</si>
  <si>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</si>
  <si>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</si>
  <si>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</si>
  <si>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</si>
  <si>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</si>
  <si>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</si>
  <si>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</si>
  <si>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</si>
  <si>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</si>
  <si>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</si>
  <si>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</si>
  <si>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</si>
  <si>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</si>
  <si>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</si>
  <si>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</si>
  <si>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</si>
  <si>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</si>
  <si>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</si>
  <si>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</si>
  <si>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</si>
  <si>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</si>
  <si>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</si>
  <si>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</si>
  <si>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</si>
  <si>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</si>
  <si>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</si>
  <si>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</si>
  <si>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</si>
  <si>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</si>
  <si>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</si>
  <si>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</si>
  <si>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</si>
  <si>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</si>
  <si>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</si>
  <si>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</si>
  <si>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</si>
  <si>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</si>
  <si>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</si>
  <si>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</si>
  <si>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</si>
  <si>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>poznámky</t>
  </si>
  <si>
    <t>m3</t>
  </si>
  <si>
    <t>spojovací postřik ze sil. emulze do 1,0kg/m2</t>
  </si>
  <si>
    <t>hmotnost              t</t>
  </si>
  <si>
    <t>hmotnost  celkem</t>
  </si>
  <si>
    <t xml:space="preserve">Schválil </t>
  </si>
  <si>
    <t>Zpracoval</t>
  </si>
  <si>
    <t>KSÚS Středočeského kraje příspěvková organizace</t>
  </si>
  <si>
    <t>vedoucí PÚ: Vladimír Krejča</t>
  </si>
  <si>
    <t>vedoucí TSÚ: Lenka Chmelová</t>
  </si>
  <si>
    <t>574D46</t>
  </si>
  <si>
    <t>kus</t>
  </si>
  <si>
    <t>t</t>
  </si>
  <si>
    <t xml:space="preserve">zpevnění krajnic z recykl.materiálu do tl. 100mm  </t>
  </si>
  <si>
    <t>čištění krajnic od nánosu  tl do 100 mm s odvozem na skládku</t>
  </si>
  <si>
    <t>OTSKP</t>
  </si>
  <si>
    <t>technik sil. sítě : Karel Sulek</t>
  </si>
  <si>
    <t>čistění vozovek samosběr</t>
  </si>
  <si>
    <t>asfaltový beton pro ložní vrstvy modifik. ACL 16+, 16S tl. 50mm</t>
  </si>
  <si>
    <t>574A44</t>
  </si>
  <si>
    <t>asfaltový beton ACO 11+, 11S, tl. 50mm</t>
  </si>
  <si>
    <t>113762</t>
  </si>
  <si>
    <t>frézování drážky o průměru do 200 mm2</t>
  </si>
  <si>
    <t>těsnění dilat.spar asfalt.zálivkou o průměru do 200 mm2</t>
  </si>
  <si>
    <t>výšková úprava poklopů ( kanal. šachty )</t>
  </si>
  <si>
    <t>výšková úprava krycích hrnců ( vodovodní uzávěry )</t>
  </si>
  <si>
    <t>vod. Dopr. Značení plastem, strukturální nehlučné ( vodící čáry, dělící čáry )</t>
  </si>
  <si>
    <t>vod. Dopr. Značení plastem, hladké ( přechod pro chodce )</t>
  </si>
  <si>
    <t>výšková úprava mříží</t>
  </si>
  <si>
    <t>provozní cestmistr: Michal Novák</t>
  </si>
  <si>
    <t>správní cestmistr: Zuzana Poslíšilová</t>
  </si>
  <si>
    <t>Karel Sulek</t>
  </si>
  <si>
    <t>poplatky za likvidaci odpadů nebezpečných, kontaminovaná stav. suť ( recyklát)</t>
  </si>
  <si>
    <t>poplatky za likvidaci odpadu nekontaminovaných, II tř. těžitelnosti (krajnice )</t>
  </si>
  <si>
    <t>poplatky za likvidaci odpadů nekontaminovaných, kamenná suť (sanace )</t>
  </si>
  <si>
    <t>sanační vrstvy z kameniva - tl. 150mm ( sanace 300mm )</t>
  </si>
  <si>
    <t xml:space="preserve">hloubení jam zapaž. I nezapaž. Tř. I, odvoz do 20 km - tl. 300mm ( sanace ) </t>
  </si>
  <si>
    <t>57446E</t>
  </si>
  <si>
    <t>asfaltový beton pro podkladní vrstvy ACP 16+, 16S tl. 50mm ( sanace )</t>
  </si>
  <si>
    <t>infiltrační postřik asfaltový do 1,0 kg/m2</t>
  </si>
  <si>
    <t>frézování asfalt. ploch, odvoz do 20 km (50mm) - sanace</t>
  </si>
  <si>
    <t xml:space="preserve">frézování  asfalt. ploch, odvoz do 20km ( 100mm)  </t>
  </si>
  <si>
    <t>II/101 Chlumín - I/9</t>
  </si>
  <si>
    <t xml:space="preserve"> II/101, D1-D7, I. etapa Chlumín - Obříství I/9                   </t>
  </si>
  <si>
    <t xml:space="preserve">II/101, D1-D7, I. etapa Chlumín - Obříství I/9  </t>
  </si>
  <si>
    <t>VDZ barva hladká, dodávka a pokládka</t>
  </si>
  <si>
    <t>02720</t>
  </si>
  <si>
    <t>029113</t>
  </si>
  <si>
    <t>geodetické zaměření - celky</t>
  </si>
  <si>
    <t>02991</t>
  </si>
  <si>
    <t>informační tabule</t>
  </si>
  <si>
    <t>ks</t>
  </si>
  <si>
    <t>03100</t>
  </si>
  <si>
    <t>zařízení staveniště - zřízení, provoz, demontáž</t>
  </si>
  <si>
    <t>02520</t>
  </si>
  <si>
    <t>zkoušení materiálů nezávislou zkušebnou</t>
  </si>
  <si>
    <t>02946</t>
  </si>
  <si>
    <t>fotodokumentace</t>
  </si>
  <si>
    <t>Objekt:  SO101 + SO102,  sil. ll/101 ,  km  84,610 - 87,538 + 88,038-89,777      plocha 30.611 m2</t>
  </si>
  <si>
    <t>pomocné práce zřiz.nebozajišťující regulaci a ochranu dopravy (DIO)</t>
  </si>
  <si>
    <t xml:space="preserve">Zpracoval:   Sulek,Mečíř </t>
  </si>
  <si>
    <t xml:space="preserve">Datum: 8.11.2020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</si>
</sst>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62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7" xfId="0" applyNumberFormat="1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0" fontId="23" fillId="0" borderId="26" xfId="0" applyFont="1" applyBorder="1" applyAlignment="1" applyProtection="1">
      <alignment horizontal="center" vertical="top"/>
      <protection/>
    </xf>
    <xf numFmtId="0" fontId="23" fillId="0" borderId="14" xfId="0" applyFont="1" applyBorder="1" applyAlignment="1" applyProtection="1">
      <alignment horizontal="center" vertical="top"/>
      <protection/>
    </xf>
    <xf numFmtId="3" fontId="23" fillId="0" borderId="14" xfId="0" applyNumberFormat="1" applyFont="1" applyBorder="1" applyAlignment="1" applyProtection="1">
      <alignment vertical="top"/>
      <protection/>
    </xf>
    <xf numFmtId="0" fontId="23" fillId="0" borderId="14" xfId="0" applyFont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vertical="top"/>
      <protection/>
    </xf>
    <xf numFmtId="4" fontId="22" fillId="0" borderId="14" xfId="0" applyNumberFormat="1" applyFont="1" applyBorder="1" applyAlignment="1" applyProtection="1">
      <alignment vertical="top"/>
      <protection/>
    </xf>
    <xf numFmtId="4" fontId="22" fillId="0" borderId="16" xfId="0" applyNumberFormat="1" applyFont="1" applyBorder="1" applyAlignment="1" applyProtection="1">
      <alignment vertical="top"/>
      <protection/>
    </xf>
    <xf numFmtId="0" fontId="21" fillId="0" borderId="26" xfId="0" applyFont="1" applyBorder="1" applyAlignment="1" applyProtection="1">
      <alignment horizontal="center" vertical="top"/>
      <protection/>
    </xf>
    <xf numFmtId="2" fontId="21" fillId="0" borderId="14" xfId="0" applyNumberFormat="1" applyFont="1" applyBorder="1" applyAlignment="1" applyProtection="1">
      <alignment horizontal="center" vertical="top"/>
      <protection/>
    </xf>
    <xf numFmtId="3" fontId="21" fillId="0" borderId="14" xfId="0" applyNumberFormat="1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vertical="top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Fill="1" applyBorder="1" applyAlignment="1" applyProtection="1">
      <alignment vertical="top"/>
      <protection/>
    </xf>
    <xf numFmtId="4" fontId="22" fillId="0" borderId="14" xfId="0" applyNumberFormat="1" applyFont="1" applyFill="1" applyBorder="1" applyAlignment="1" applyProtection="1">
      <alignment vertical="top"/>
      <protection/>
    </xf>
    <xf numFmtId="4" fontId="22" fillId="0" borderId="16" xfId="0" applyNumberFormat="1" applyFont="1" applyFill="1" applyBorder="1" applyAlignment="1" applyProtection="1">
      <alignment vertical="top"/>
      <protection/>
    </xf>
    <xf numFmtId="0" fontId="21" fillId="0" borderId="26" xfId="0" applyFont="1" applyFill="1" applyBorder="1" applyAlignment="1" applyProtection="1">
      <alignment horizontal="center" vertical="top"/>
      <protection/>
    </xf>
    <xf numFmtId="0" fontId="21" fillId="0" borderId="14" xfId="0" applyFont="1" applyFill="1" applyBorder="1" applyAlignment="1" applyProtection="1">
      <alignment horizontal="center" vertical="top"/>
      <protection/>
    </xf>
    <xf numFmtId="3" fontId="21" fillId="0" borderId="14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Alignment="1" applyProtection="1">
      <alignment vertical="top"/>
      <protection/>
    </xf>
    <xf numFmtId="0" fontId="21" fillId="0" borderId="14" xfId="0" applyFont="1" applyBorder="1" applyAlignment="1" applyProtection="1">
      <alignment horizontal="center" vertical="top"/>
      <protection/>
    </xf>
    <xf numFmtId="0" fontId="21" fillId="0" borderId="28" xfId="0" applyFont="1" applyBorder="1" applyAlignment="1" applyProtection="1">
      <alignment vertical="center" wrapText="1"/>
      <protection/>
    </xf>
    <xf numFmtId="0" fontId="21" fillId="0" borderId="28" xfId="0" applyFont="1" applyBorder="1" applyAlignment="1" applyProtection="1">
      <alignment horizontal="center" vertical="top"/>
      <protection/>
    </xf>
    <xf numFmtId="0" fontId="21" fillId="0" borderId="14" xfId="0" applyFont="1" applyFill="1" applyBorder="1" applyAlignment="1" applyProtection="1">
      <alignment vertical="top" wrapText="1"/>
      <protection/>
    </xf>
    <xf numFmtId="4" fontId="22" fillId="0" borderId="14" xfId="0" applyNumberFormat="1" applyFont="1" applyFill="1" applyBorder="1" applyAlignment="1" applyProtection="1">
      <alignment horizontal="right" vertical="center"/>
      <protection/>
    </xf>
    <xf numFmtId="2" fontId="22" fillId="0" borderId="14" xfId="0" applyNumberFormat="1" applyFont="1" applyFill="1" applyBorder="1" applyAlignment="1" applyProtection="1">
      <alignment horizontal="right" vertical="center"/>
      <protection/>
    </xf>
    <xf numFmtId="4" fontId="22" fillId="0" borderId="16" xfId="0" applyNumberFormat="1" applyFont="1" applyFill="1" applyBorder="1" applyAlignment="1" applyProtection="1">
      <alignment horizontal="right" vertical="center"/>
      <protection/>
    </xf>
    <xf numFmtId="49" fontId="21" fillId="0" borderId="15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vertical="center" wrapText="1"/>
      <protection/>
    </xf>
    <xf numFmtId="0" fontId="21" fillId="0" borderId="29" xfId="0" applyFont="1" applyBorder="1" applyAlignment="1" applyProtection="1">
      <alignment horizontal="center" vertical="top"/>
      <protection/>
    </xf>
    <xf numFmtId="0" fontId="21" fillId="0" borderId="30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horizontal="center" vertical="top" wrapText="1"/>
      <protection/>
    </xf>
    <xf numFmtId="4" fontId="60" fillId="0" borderId="26" xfId="0" applyNumberFormat="1" applyFont="1" applyFill="1" applyBorder="1" applyAlignment="1" applyProtection="1">
      <alignment horizontal="center" vertical="top"/>
      <protection/>
    </xf>
    <xf numFmtId="4" fontId="21" fillId="0" borderId="14" xfId="0" applyNumberFormat="1" applyFont="1" applyFill="1" applyBorder="1" applyAlignment="1" applyProtection="1">
      <alignment vertical="top"/>
      <protection/>
    </xf>
    <xf numFmtId="49" fontId="21" fillId="0" borderId="31" xfId="0" applyNumberFormat="1" applyFont="1" applyFill="1" applyBorder="1" applyAlignment="1" applyProtection="1">
      <alignment horizontal="center" vertical="top"/>
      <protection/>
    </xf>
    <xf numFmtId="0" fontId="21" fillId="0" borderId="32" xfId="0" applyFont="1" applyFill="1" applyBorder="1" applyAlignment="1" applyProtection="1">
      <alignment vertical="top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4" fontId="21" fillId="0" borderId="32" xfId="0" applyNumberFormat="1" applyFont="1" applyFill="1" applyBorder="1" applyAlignment="1" applyProtection="1">
      <alignment vertical="top"/>
      <protection/>
    </xf>
    <xf numFmtId="49" fontId="21" fillId="0" borderId="20" xfId="0" applyNumberFormat="1" applyFont="1" applyFill="1" applyBorder="1" applyAlignment="1" applyProtection="1">
      <alignment horizontal="center" vertical="top"/>
      <protection/>
    </xf>
    <xf numFmtId="0" fontId="21" fillId="0" borderId="13" xfId="0" applyFont="1" applyFill="1" applyBorder="1" applyAlignment="1" applyProtection="1">
      <alignment vertical="top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4" fontId="21" fillId="0" borderId="13" xfId="0" applyNumberFormat="1" applyFont="1" applyFill="1" applyBorder="1" applyAlignment="1" applyProtection="1">
      <alignment vertical="top"/>
      <protection/>
    </xf>
    <xf numFmtId="4" fontId="21" fillId="0" borderId="27" xfId="0" applyNumberFormat="1" applyFont="1" applyFill="1" applyBorder="1" applyAlignment="1" applyProtection="1">
      <alignment vertical="top"/>
      <protection/>
    </xf>
    <xf numFmtId="49" fontId="21" fillId="0" borderId="33" xfId="0" applyNumberFormat="1" applyFont="1" applyFill="1" applyBorder="1" applyAlignment="1" applyProtection="1">
      <alignment horizontal="center" vertical="top"/>
      <protection/>
    </xf>
    <xf numFmtId="0" fontId="21" fillId="0" borderId="34" xfId="0" applyFont="1" applyFill="1" applyBorder="1" applyAlignment="1" applyProtection="1">
      <alignment vertical="top"/>
      <protection/>
    </xf>
    <xf numFmtId="0" fontId="21" fillId="0" borderId="34" xfId="0" applyFont="1" applyFill="1" applyBorder="1" applyAlignment="1" applyProtection="1">
      <alignment horizontal="center" vertical="center"/>
      <protection/>
    </xf>
    <xf numFmtId="4" fontId="21" fillId="0" borderId="34" xfId="0" applyNumberFormat="1" applyFont="1" applyFill="1" applyBorder="1" applyAlignment="1" applyProtection="1">
      <alignment vertical="top"/>
      <protection/>
    </xf>
    <xf numFmtId="4" fontId="21" fillId="0" borderId="35" xfId="0" applyNumberFormat="1" applyFont="1" applyFill="1" applyBorder="1" applyAlignment="1" applyProtection="1">
      <alignment vertical="top"/>
      <protection/>
    </xf>
    <xf numFmtId="4" fontId="21" fillId="0" borderId="16" xfId="0" applyNumberFormat="1" applyFont="1" applyFill="1" applyBorder="1" applyAlignment="1" applyProtection="1">
      <alignment vertical="top"/>
      <protection/>
    </xf>
    <xf numFmtId="4" fontId="22" fillId="0" borderId="35" xfId="0" applyNumberFormat="1" applyFont="1" applyBorder="1" applyAlignment="1" applyProtection="1">
      <alignment vertical="top"/>
      <protection/>
    </xf>
    <xf numFmtId="49" fontId="21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49" fontId="19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4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9" fillId="35" borderId="40" xfId="0" applyNumberFormat="1" applyFont="1" applyFill="1" applyBorder="1" applyAlignment="1" applyProtection="1">
      <alignment horizontal="center" vertical="center"/>
      <protection/>
    </xf>
    <xf numFmtId="0" fontId="19" fillId="35" borderId="41" xfId="0" applyNumberFormat="1" applyFont="1" applyFill="1" applyBorder="1" applyAlignment="1" applyProtection="1">
      <alignment horizontal="center" vertical="center"/>
      <protection/>
    </xf>
    <xf numFmtId="0" fontId="19" fillId="35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19" fillId="0" borderId="48" xfId="0" applyNumberFormat="1" applyFont="1" applyFill="1" applyBorder="1" applyAlignment="1" applyProtection="1">
      <alignment horizontal="left" vertical="center"/>
      <protection/>
    </xf>
    <xf numFmtId="0" fontId="19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47" xfId="0" applyNumberFormat="1" applyFont="1" applyFill="1" applyBorder="1" applyAlignment="1" applyProtection="1">
      <alignment horizontal="left" vertical="center"/>
      <protection/>
    </xf>
    <xf numFmtId="0" fontId="19" fillId="0" borderId="49" xfId="0" applyNumberFormat="1" applyFont="1" applyFill="1" applyBorder="1" applyAlignment="1" applyProtection="1">
      <alignment horizontal="left" vertical="center"/>
      <protection/>
    </xf>
    <xf numFmtId="0" fontId="19" fillId="35" borderId="44" xfId="0" applyNumberFormat="1" applyFont="1" applyFill="1" applyBorder="1" applyAlignment="1" applyProtection="1">
      <alignment horizontal="center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40" xfId="0" applyNumberFormat="1" applyFont="1" applyFill="1" applyBorder="1" applyAlignment="1" applyProtection="1">
      <alignment horizontal="left" vertical="center" wrapText="1"/>
      <protection/>
    </xf>
    <xf numFmtId="0" fontId="13" fillId="0" borderId="44" xfId="0" applyFont="1" applyBorder="1" applyAlignment="1" applyProtection="1">
      <alignment vertical="center" wrapText="1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3" fillId="0" borderId="51" xfId="0" applyFont="1" applyBorder="1" applyAlignment="1" applyProtection="1">
      <alignment vertical="center" wrapText="1"/>
      <protection/>
    </xf>
    <xf numFmtId="49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4" xfId="0" applyNumberFormat="1" applyFont="1" applyFill="1" applyBorder="1" applyAlignment="1" applyProtection="1">
      <alignment horizontal="center" vertical="center"/>
      <protection/>
    </xf>
    <xf numFmtId="0" fontId="20" fillId="0" borderId="50" xfId="0" applyNumberFormat="1" applyFont="1" applyFill="1" applyBorder="1" applyAlignment="1" applyProtection="1">
      <alignment horizontal="center" vertical="center"/>
      <protection/>
    </xf>
    <xf numFmtId="0" fontId="20" fillId="0" borderId="51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13" sqref="M13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6.3320312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84" t="s">
        <v>15</v>
      </c>
      <c r="B1" s="185"/>
      <c r="C1" s="185"/>
      <c r="D1" s="185"/>
      <c r="E1" s="185"/>
      <c r="F1" s="185"/>
      <c r="G1" s="185"/>
      <c r="H1" s="185"/>
      <c r="I1" s="185"/>
    </row>
    <row r="2" spans="1:10" ht="12.75" customHeight="1">
      <c r="A2" s="186" t="s">
        <v>16</v>
      </c>
      <c r="B2" s="187"/>
      <c r="C2" s="176" t="s">
        <v>107</v>
      </c>
      <c r="D2" s="177"/>
      <c r="E2" s="188" t="s">
        <v>17</v>
      </c>
      <c r="F2" s="189" t="s">
        <v>70</v>
      </c>
      <c r="G2" s="190"/>
      <c r="H2" s="188" t="s">
        <v>18</v>
      </c>
      <c r="I2" s="193"/>
      <c r="J2" s="36"/>
    </row>
    <row r="3" spans="1:10" ht="12.75">
      <c r="A3" s="170"/>
      <c r="B3" s="169"/>
      <c r="C3" s="178"/>
      <c r="D3" s="179"/>
      <c r="E3" s="169"/>
      <c r="F3" s="191"/>
      <c r="G3" s="192"/>
      <c r="H3" s="169"/>
      <c r="I3" s="173"/>
      <c r="J3" s="36"/>
    </row>
    <row r="4" spans="1:10" ht="12.75" customHeight="1">
      <c r="A4" s="168" t="s">
        <v>19</v>
      </c>
      <c r="B4" s="169"/>
      <c r="C4" s="180"/>
      <c r="D4" s="181"/>
      <c r="E4" s="171" t="s">
        <v>20</v>
      </c>
      <c r="F4" s="171"/>
      <c r="G4" s="169"/>
      <c r="H4" s="171" t="s">
        <v>18</v>
      </c>
      <c r="I4" s="175"/>
      <c r="J4" s="36"/>
    </row>
    <row r="5" spans="1:10" ht="12.75" customHeight="1">
      <c r="A5" s="170"/>
      <c r="B5" s="169"/>
      <c r="C5" s="182"/>
      <c r="D5" s="183"/>
      <c r="E5" s="169"/>
      <c r="F5" s="169"/>
      <c r="G5" s="169"/>
      <c r="H5" s="169"/>
      <c r="I5" s="173"/>
      <c r="J5" s="36"/>
    </row>
    <row r="6" spans="1:10" ht="12.75" customHeight="1">
      <c r="A6" s="168" t="s">
        <v>21</v>
      </c>
      <c r="B6" s="169"/>
      <c r="C6" s="176" t="s">
        <v>105</v>
      </c>
      <c r="D6" s="177"/>
      <c r="E6" s="171" t="s">
        <v>22</v>
      </c>
      <c r="F6" s="171"/>
      <c r="G6" s="169"/>
      <c r="H6" s="171" t="s">
        <v>18</v>
      </c>
      <c r="I6" s="175"/>
      <c r="J6" s="36"/>
    </row>
    <row r="7" spans="1:10" ht="12.75">
      <c r="A7" s="170"/>
      <c r="B7" s="169"/>
      <c r="C7" s="178"/>
      <c r="D7" s="179"/>
      <c r="E7" s="169"/>
      <c r="F7" s="169"/>
      <c r="G7" s="169"/>
      <c r="H7" s="169"/>
      <c r="I7" s="173"/>
      <c r="J7" s="36"/>
    </row>
    <row r="8" spans="1:10" ht="12.75">
      <c r="A8" s="168" t="s">
        <v>23</v>
      </c>
      <c r="B8" s="169"/>
      <c r="C8" s="174"/>
      <c r="D8" s="169"/>
      <c r="E8" s="171" t="s">
        <v>24</v>
      </c>
      <c r="F8" s="169"/>
      <c r="G8" s="169"/>
      <c r="H8" s="171" t="s">
        <v>25</v>
      </c>
      <c r="I8" s="175"/>
      <c r="J8" s="36"/>
    </row>
    <row r="9" spans="1:10" ht="12.75">
      <c r="A9" s="170"/>
      <c r="B9" s="169"/>
      <c r="C9" s="169"/>
      <c r="D9" s="169"/>
      <c r="E9" s="169"/>
      <c r="F9" s="169"/>
      <c r="G9" s="169"/>
      <c r="H9" s="169"/>
      <c r="I9" s="173"/>
      <c r="J9" s="36"/>
    </row>
    <row r="10" spans="1:10" ht="12.75">
      <c r="A10" s="168" t="s">
        <v>26</v>
      </c>
      <c r="B10" s="169"/>
      <c r="C10" s="171"/>
      <c r="D10" s="169"/>
      <c r="E10" s="171" t="s">
        <v>27</v>
      </c>
      <c r="F10" s="171" t="s">
        <v>94</v>
      </c>
      <c r="G10" s="169"/>
      <c r="H10" s="171" t="s">
        <v>28</v>
      </c>
      <c r="I10" s="172"/>
      <c r="J10" s="36"/>
    </row>
    <row r="11" spans="1:10" ht="12.75">
      <c r="A11" s="170"/>
      <c r="B11" s="169"/>
      <c r="C11" s="169"/>
      <c r="D11" s="169"/>
      <c r="E11" s="169"/>
      <c r="F11" s="169"/>
      <c r="G11" s="169"/>
      <c r="H11" s="169"/>
      <c r="I11" s="173"/>
      <c r="J11" s="36"/>
    </row>
    <row r="12" spans="1:9" ht="23.25" customHeight="1" thickBot="1">
      <c r="A12" s="162" t="s">
        <v>29</v>
      </c>
      <c r="B12" s="163"/>
      <c r="C12" s="163"/>
      <c r="D12" s="163"/>
      <c r="E12" s="163"/>
      <c r="F12" s="163"/>
      <c r="G12" s="163"/>
      <c r="H12" s="163"/>
      <c r="I12" s="164"/>
    </row>
    <row r="13" spans="1:10" ht="26.25" customHeight="1">
      <c r="A13" s="37" t="s">
        <v>30</v>
      </c>
      <c r="B13" s="165" t="s">
        <v>31</v>
      </c>
      <c r="C13" s="166"/>
      <c r="D13" s="38" t="s">
        <v>32</v>
      </c>
      <c r="E13" s="165" t="s">
        <v>33</v>
      </c>
      <c r="F13" s="166"/>
      <c r="G13" s="38" t="s">
        <v>34</v>
      </c>
      <c r="H13" s="165" t="s">
        <v>35</v>
      </c>
      <c r="I13" s="167"/>
      <c r="J13" s="36"/>
    </row>
    <row r="14" spans="1:10" ht="15" customHeight="1">
      <c r="A14" s="39" t="s">
        <v>36</v>
      </c>
      <c r="B14" s="40" t="s">
        <v>37</v>
      </c>
      <c r="C14" s="41">
        <f>SUM(rozpočet!F41)</f>
        <v>0</v>
      </c>
      <c r="D14" s="159" t="s">
        <v>38</v>
      </c>
      <c r="E14" s="160"/>
      <c r="F14" s="41">
        <v>0</v>
      </c>
      <c r="G14" s="159" t="s">
        <v>39</v>
      </c>
      <c r="H14" s="160"/>
      <c r="I14" s="42">
        <v>0</v>
      </c>
      <c r="J14" s="36"/>
    </row>
    <row r="15" spans="1:11" ht="15" customHeight="1">
      <c r="A15" s="39"/>
      <c r="B15" s="40" t="s">
        <v>40</v>
      </c>
      <c r="C15" s="41">
        <v>0</v>
      </c>
      <c r="D15" s="159" t="s">
        <v>41</v>
      </c>
      <c r="E15" s="160"/>
      <c r="F15" s="41">
        <v>0</v>
      </c>
      <c r="G15" s="159" t="s">
        <v>42</v>
      </c>
      <c r="H15" s="160"/>
      <c r="I15" s="42">
        <v>0</v>
      </c>
      <c r="J15" s="36"/>
      <c r="K15" s="43"/>
    </row>
    <row r="16" spans="1:10" ht="15" customHeight="1">
      <c r="A16" s="39" t="s">
        <v>43</v>
      </c>
      <c r="B16" s="40" t="s">
        <v>37</v>
      </c>
      <c r="C16" s="41">
        <v>0</v>
      </c>
      <c r="D16" s="159" t="s">
        <v>44</v>
      </c>
      <c r="E16" s="160"/>
      <c r="F16" s="41">
        <v>0</v>
      </c>
      <c r="G16" s="159" t="s">
        <v>45</v>
      </c>
      <c r="H16" s="160"/>
      <c r="I16" s="42">
        <v>0</v>
      </c>
      <c r="J16" s="36"/>
    </row>
    <row r="17" spans="1:10" ht="15" customHeight="1">
      <c r="A17" s="39"/>
      <c r="B17" s="40" t="s">
        <v>40</v>
      </c>
      <c r="C17" s="41">
        <v>0</v>
      </c>
      <c r="D17" s="159"/>
      <c r="E17" s="160"/>
      <c r="F17" s="44"/>
      <c r="G17" s="159" t="s">
        <v>46</v>
      </c>
      <c r="H17" s="160"/>
      <c r="I17" s="42">
        <v>0</v>
      </c>
      <c r="J17" s="36"/>
    </row>
    <row r="18" spans="1:10" ht="15" customHeight="1">
      <c r="A18" s="39" t="s">
        <v>47</v>
      </c>
      <c r="B18" s="40" t="s">
        <v>37</v>
      </c>
      <c r="C18" s="41">
        <v>0</v>
      </c>
      <c r="D18" s="159"/>
      <c r="E18" s="160"/>
      <c r="F18" s="44"/>
      <c r="G18" s="159" t="s">
        <v>48</v>
      </c>
      <c r="H18" s="160"/>
      <c r="I18" s="42">
        <v>0</v>
      </c>
      <c r="J18" s="36"/>
    </row>
    <row r="19" spans="1:10" ht="15" customHeight="1">
      <c r="A19" s="39"/>
      <c r="B19" s="40" t="s">
        <v>40</v>
      </c>
      <c r="C19" s="41">
        <v>0</v>
      </c>
      <c r="D19" s="159"/>
      <c r="E19" s="160"/>
      <c r="F19" s="44"/>
      <c r="G19" s="159" t="s">
        <v>49</v>
      </c>
      <c r="H19" s="160"/>
      <c r="I19" s="42">
        <v>0</v>
      </c>
      <c r="J19" s="36"/>
    </row>
    <row r="20" spans="1:10" ht="15" customHeight="1">
      <c r="A20" s="157" t="s">
        <v>50</v>
      </c>
      <c r="B20" s="158"/>
      <c r="C20" s="41">
        <v>0</v>
      </c>
      <c r="D20" s="159"/>
      <c r="E20" s="160"/>
      <c r="F20" s="44"/>
      <c r="G20" s="159"/>
      <c r="H20" s="160"/>
      <c r="I20" s="45"/>
      <c r="J20" s="36"/>
    </row>
    <row r="21" spans="1:10" ht="15" customHeight="1">
      <c r="A21" s="157" t="s">
        <v>51</v>
      </c>
      <c r="B21" s="158"/>
      <c r="C21" s="41">
        <v>0</v>
      </c>
      <c r="D21" s="159"/>
      <c r="E21" s="160"/>
      <c r="F21" s="44"/>
      <c r="G21" s="159"/>
      <c r="H21" s="160"/>
      <c r="I21" s="45"/>
      <c r="J21" s="36"/>
    </row>
    <row r="22" spans="1:10" ht="16.5" customHeight="1">
      <c r="A22" s="157" t="s">
        <v>52</v>
      </c>
      <c r="B22" s="158"/>
      <c r="C22" s="41">
        <f>SUM(C14:C21)</f>
        <v>0</v>
      </c>
      <c r="D22" s="161" t="s">
        <v>53</v>
      </c>
      <c r="E22" s="158"/>
      <c r="F22" s="41">
        <f>SUM(F14:F21)</f>
        <v>0</v>
      </c>
      <c r="G22" s="161" t="s">
        <v>54</v>
      </c>
      <c r="H22" s="158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39" t="s">
        <v>55</v>
      </c>
      <c r="B24" s="138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39" t="s">
        <v>56</v>
      </c>
      <c r="B25" s="138"/>
      <c r="C25" s="49">
        <v>0</v>
      </c>
      <c r="D25" s="137" t="s">
        <v>57</v>
      </c>
      <c r="E25" s="138"/>
      <c r="F25" s="49">
        <f>ROUND(C25*(14/100),2)</f>
        <v>0</v>
      </c>
      <c r="G25" s="137" t="s">
        <v>12</v>
      </c>
      <c r="H25" s="138"/>
      <c r="I25" s="51">
        <f>SUM(C24:C26)</f>
        <v>0</v>
      </c>
      <c r="J25" s="36"/>
    </row>
    <row r="26" spans="1:10" ht="15" customHeight="1">
      <c r="A26" s="139" t="s">
        <v>58</v>
      </c>
      <c r="B26" s="138"/>
      <c r="C26" s="49">
        <f>C22+F22*I22</f>
        <v>0</v>
      </c>
      <c r="D26" s="137" t="s">
        <v>5</v>
      </c>
      <c r="E26" s="138"/>
      <c r="F26" s="49">
        <f>ROUND(C26*(21/100),2)</f>
        <v>0</v>
      </c>
      <c r="G26" s="137" t="s">
        <v>59</v>
      </c>
      <c r="H26" s="138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10" ht="14.25" customHeight="1">
      <c r="A28" s="143"/>
      <c r="B28" s="144"/>
      <c r="C28" s="145"/>
      <c r="D28" s="140" t="s">
        <v>68</v>
      </c>
      <c r="E28" s="141"/>
      <c r="F28" s="156"/>
      <c r="G28" s="140" t="s">
        <v>69</v>
      </c>
      <c r="H28" s="141"/>
      <c r="I28" s="142"/>
      <c r="J28" s="36"/>
    </row>
    <row r="29" spans="1:10" ht="14.25" customHeight="1">
      <c r="A29" s="146"/>
      <c r="B29" s="147"/>
      <c r="C29" s="148"/>
      <c r="D29" s="133" t="s">
        <v>71</v>
      </c>
      <c r="E29" s="134"/>
      <c r="F29" s="135"/>
      <c r="G29" s="133" t="s">
        <v>92</v>
      </c>
      <c r="H29" s="134"/>
      <c r="I29" s="136"/>
      <c r="J29" s="36"/>
    </row>
    <row r="30" spans="1:10" ht="14.25" customHeight="1">
      <c r="A30" s="146"/>
      <c r="B30" s="147"/>
      <c r="C30" s="148"/>
      <c r="D30" s="133" t="s">
        <v>72</v>
      </c>
      <c r="E30" s="134"/>
      <c r="F30" s="135"/>
      <c r="G30" s="133" t="s">
        <v>93</v>
      </c>
      <c r="H30" s="134"/>
      <c r="I30" s="136"/>
      <c r="J30" s="36"/>
    </row>
    <row r="31" spans="1:10" ht="14.25" customHeight="1">
      <c r="A31" s="146"/>
      <c r="B31" s="147"/>
      <c r="C31" s="148"/>
      <c r="D31" s="133"/>
      <c r="E31" s="134"/>
      <c r="F31" s="135"/>
      <c r="G31" s="133" t="s">
        <v>79</v>
      </c>
      <c r="H31" s="134"/>
      <c r="I31" s="136"/>
      <c r="J31" s="36"/>
    </row>
    <row r="32" spans="1:10" ht="14.25" customHeight="1" thickBot="1">
      <c r="A32" s="149"/>
      <c r="B32" s="150"/>
      <c r="C32" s="151"/>
      <c r="D32" s="152" t="s">
        <v>60</v>
      </c>
      <c r="E32" s="153"/>
      <c r="F32" s="154"/>
      <c r="G32" s="152" t="s">
        <v>60</v>
      </c>
      <c r="H32" s="153"/>
      <c r="I32" s="155"/>
      <c r="J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4">
      <selection activeCell="E12" sqref="E12:E40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7" width="14.33203125" style="61" customWidth="1"/>
    <col min="8" max="8" width="10.5" style="62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94" t="s">
        <v>4</v>
      </c>
      <c r="B1" s="194"/>
      <c r="C1" s="194"/>
      <c r="D1" s="194"/>
      <c r="E1" s="194"/>
      <c r="F1" s="194"/>
      <c r="H1" s="56"/>
    </row>
    <row r="2" spans="1:8" s="6" customFormat="1" ht="12.75" customHeight="1">
      <c r="A2" s="19" t="s">
        <v>62</v>
      </c>
      <c r="B2" s="7" t="s">
        <v>106</v>
      </c>
      <c r="C2" s="20" t="s">
        <v>4</v>
      </c>
      <c r="D2" s="7"/>
      <c r="E2" s="7"/>
      <c r="F2" s="7"/>
      <c r="G2" s="57"/>
      <c r="H2" s="56"/>
    </row>
    <row r="3" spans="1:8" s="6" customFormat="1" ht="12.75" customHeight="1">
      <c r="A3" s="19" t="s">
        <v>121</v>
      </c>
      <c r="B3" s="7"/>
      <c r="C3" s="7"/>
      <c r="D3" s="7"/>
      <c r="E3" s="14"/>
      <c r="F3" s="7"/>
      <c r="G3" s="57"/>
      <c r="H3" s="56"/>
    </row>
    <row r="4" spans="1:8" s="6" customFormat="1" ht="13.5" customHeight="1">
      <c r="A4" s="8"/>
      <c r="B4" s="7"/>
      <c r="C4" s="8"/>
      <c r="D4" s="7"/>
      <c r="E4" s="7"/>
      <c r="F4" s="7"/>
      <c r="G4" s="57"/>
      <c r="H4" s="56"/>
    </row>
    <row r="5" spans="1:8" s="6" customFormat="1" ht="1.5" customHeight="1">
      <c r="A5" s="9"/>
      <c r="B5" s="10"/>
      <c r="C5" s="11"/>
      <c r="D5" s="10"/>
      <c r="E5" s="12"/>
      <c r="F5" s="13"/>
      <c r="G5" s="58"/>
      <c r="H5" s="56"/>
    </row>
    <row r="6" spans="1:8" s="6" customFormat="1" ht="20.25" customHeight="1">
      <c r="A6" s="14" t="s">
        <v>14</v>
      </c>
      <c r="B6" s="14"/>
      <c r="C6" s="17"/>
      <c r="D6" s="14"/>
      <c r="E6" s="14"/>
      <c r="F6" s="14"/>
      <c r="G6" s="59"/>
      <c r="H6" s="56"/>
    </row>
    <row r="7" spans="1:8" s="6" customFormat="1" ht="12.75" customHeight="1">
      <c r="A7" s="14" t="s">
        <v>1</v>
      </c>
      <c r="B7" s="14"/>
      <c r="C7" s="17"/>
      <c r="D7" s="14" t="s">
        <v>123</v>
      </c>
      <c r="E7" s="59"/>
      <c r="F7" s="54" t="s">
        <v>4</v>
      </c>
      <c r="G7" s="59"/>
      <c r="H7" s="56"/>
    </row>
    <row r="8" spans="1:8" s="6" customFormat="1" ht="12.75" customHeight="1">
      <c r="A8" s="14" t="s">
        <v>61</v>
      </c>
      <c r="B8" s="15" t="s">
        <v>78</v>
      </c>
      <c r="C8" s="18"/>
      <c r="D8" s="196" t="s">
        <v>124</v>
      </c>
      <c r="E8" s="196"/>
      <c r="F8" s="55" t="s">
        <v>4</v>
      </c>
      <c r="G8" s="59"/>
      <c r="H8" s="56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60"/>
      <c r="H9" s="56"/>
    </row>
    <row r="10" ht="24" customHeight="1" thickBot="1"/>
    <row r="11" spans="1:10" s="21" customFormat="1" ht="21" thickBot="1">
      <c r="A11" s="22" t="s">
        <v>6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63" t="s">
        <v>66</v>
      </c>
      <c r="H11" s="64" t="s">
        <v>67</v>
      </c>
      <c r="I11" s="53"/>
      <c r="J11" s="53" t="s">
        <v>63</v>
      </c>
    </row>
    <row r="12" spans="1:10" s="21" customFormat="1" ht="13.5">
      <c r="A12" s="117" t="s">
        <v>109</v>
      </c>
      <c r="B12" s="118" t="s">
        <v>122</v>
      </c>
      <c r="C12" s="119" t="s">
        <v>11</v>
      </c>
      <c r="D12" s="118">
        <v>1</v>
      </c>
      <c r="E12" s="120"/>
      <c r="F12" s="121">
        <f aca="true" t="shared" si="0" ref="F12:F17">D12*E12</f>
        <v>0</v>
      </c>
      <c r="G12" s="110"/>
      <c r="H12" s="64"/>
      <c r="I12" s="53"/>
      <c r="J12" s="53"/>
    </row>
    <row r="13" spans="1:10" s="21" customFormat="1" ht="13.5">
      <c r="A13" s="122" t="s">
        <v>110</v>
      </c>
      <c r="B13" s="123" t="s">
        <v>111</v>
      </c>
      <c r="C13" s="124" t="s">
        <v>11</v>
      </c>
      <c r="D13" s="123">
        <v>1</v>
      </c>
      <c r="E13" s="125"/>
      <c r="F13" s="126">
        <f t="shared" si="0"/>
        <v>0</v>
      </c>
      <c r="G13" s="110"/>
      <c r="H13" s="64"/>
      <c r="I13" s="53"/>
      <c r="J13" s="53"/>
    </row>
    <row r="14" spans="1:10" s="21" customFormat="1" ht="13.5">
      <c r="A14" s="122" t="s">
        <v>112</v>
      </c>
      <c r="B14" s="123" t="s">
        <v>113</v>
      </c>
      <c r="C14" s="124" t="s">
        <v>114</v>
      </c>
      <c r="D14" s="123">
        <v>1</v>
      </c>
      <c r="E14" s="125"/>
      <c r="F14" s="126">
        <f t="shared" si="0"/>
        <v>0</v>
      </c>
      <c r="G14" s="110"/>
      <c r="H14" s="64"/>
      <c r="I14" s="53"/>
      <c r="J14" s="53"/>
    </row>
    <row r="15" spans="1:10" s="21" customFormat="1" ht="13.5">
      <c r="A15" s="122" t="s">
        <v>115</v>
      </c>
      <c r="B15" s="123" t="s">
        <v>116</v>
      </c>
      <c r="C15" s="124" t="s">
        <v>11</v>
      </c>
      <c r="D15" s="123">
        <v>1</v>
      </c>
      <c r="E15" s="125"/>
      <c r="F15" s="126">
        <f t="shared" si="0"/>
        <v>0</v>
      </c>
      <c r="G15" s="110"/>
      <c r="H15" s="64"/>
      <c r="I15" s="53"/>
      <c r="J15" s="53"/>
    </row>
    <row r="16" spans="1:10" s="21" customFormat="1" ht="13.5">
      <c r="A16" s="113" t="s">
        <v>117</v>
      </c>
      <c r="B16" s="114" t="s">
        <v>118</v>
      </c>
      <c r="C16" s="115" t="s">
        <v>11</v>
      </c>
      <c r="D16" s="114">
        <v>8</v>
      </c>
      <c r="E16" s="116"/>
      <c r="F16" s="127">
        <f t="shared" si="0"/>
        <v>0</v>
      </c>
      <c r="G16" s="110"/>
      <c r="H16" s="64"/>
      <c r="I16" s="53"/>
      <c r="J16" s="53"/>
    </row>
    <row r="17" spans="1:10" s="21" customFormat="1" ht="13.5">
      <c r="A17" s="129" t="s">
        <v>119</v>
      </c>
      <c r="B17" s="87" t="s">
        <v>120</v>
      </c>
      <c r="C17" s="88" t="s">
        <v>11</v>
      </c>
      <c r="D17" s="87">
        <v>1</v>
      </c>
      <c r="E17" s="112"/>
      <c r="F17" s="127">
        <f t="shared" si="0"/>
        <v>0</v>
      </c>
      <c r="G17" s="110"/>
      <c r="H17" s="64"/>
      <c r="I17" s="53"/>
      <c r="J17" s="53"/>
    </row>
    <row r="18" spans="1:10" s="76" customFormat="1" ht="15">
      <c r="A18" s="77">
        <v>113728</v>
      </c>
      <c r="B18" s="78" t="s">
        <v>103</v>
      </c>
      <c r="C18" s="79" t="s">
        <v>64</v>
      </c>
      <c r="D18" s="80">
        <v>20</v>
      </c>
      <c r="E18" s="81"/>
      <c r="F18" s="128">
        <f>E18*D18</f>
        <v>0</v>
      </c>
      <c r="G18" s="72"/>
      <c r="H18" s="73"/>
      <c r="I18" s="74"/>
      <c r="J18" s="75"/>
    </row>
    <row r="19" spans="1:10" s="76" customFormat="1" ht="15">
      <c r="A19" s="86">
        <v>113728</v>
      </c>
      <c r="B19" s="78" t="s">
        <v>104</v>
      </c>
      <c r="C19" s="79" t="s">
        <v>64</v>
      </c>
      <c r="D19" s="80">
        <v>2673</v>
      </c>
      <c r="E19" s="81"/>
      <c r="F19" s="82">
        <f aca="true" t="shared" si="1" ref="F19:F40">E19*D19</f>
        <v>0</v>
      </c>
      <c r="G19" s="83" t="s">
        <v>4</v>
      </c>
      <c r="H19" s="84" t="s">
        <v>4</v>
      </c>
      <c r="I19" s="85"/>
      <c r="J19" s="78"/>
    </row>
    <row r="20" spans="1:10" s="95" customFormat="1" ht="15">
      <c r="A20" s="86">
        <v>93818</v>
      </c>
      <c r="B20" s="87" t="s">
        <v>80</v>
      </c>
      <c r="C20" s="88" t="s">
        <v>2</v>
      </c>
      <c r="D20" s="89">
        <v>30611</v>
      </c>
      <c r="E20" s="90"/>
      <c r="F20" s="91">
        <f t="shared" si="1"/>
        <v>0</v>
      </c>
      <c r="G20" s="92"/>
      <c r="H20" s="93"/>
      <c r="I20" s="94"/>
      <c r="J20" s="87" t="s">
        <v>4</v>
      </c>
    </row>
    <row r="21" spans="1:10" s="95" customFormat="1" ht="15">
      <c r="A21" s="86">
        <v>573223</v>
      </c>
      <c r="B21" s="87" t="s">
        <v>65</v>
      </c>
      <c r="C21" s="88" t="s">
        <v>2</v>
      </c>
      <c r="D21" s="89">
        <v>61222</v>
      </c>
      <c r="E21" s="90"/>
      <c r="F21" s="91">
        <f t="shared" si="1"/>
        <v>0</v>
      </c>
      <c r="G21" s="92"/>
      <c r="H21" s="93"/>
      <c r="I21" s="94"/>
      <c r="J21" s="87"/>
    </row>
    <row r="22" spans="1:10" s="95" customFormat="1" ht="15">
      <c r="A22" s="86" t="s">
        <v>73</v>
      </c>
      <c r="B22" s="87" t="s">
        <v>81</v>
      </c>
      <c r="C22" s="88" t="s">
        <v>2</v>
      </c>
      <c r="D22" s="89">
        <v>30611</v>
      </c>
      <c r="E22" s="90"/>
      <c r="F22" s="91">
        <f t="shared" si="1"/>
        <v>0</v>
      </c>
      <c r="G22" s="92"/>
      <c r="H22" s="93"/>
      <c r="I22" s="94"/>
      <c r="J22" s="87"/>
    </row>
    <row r="23" spans="1:10" s="95" customFormat="1" ht="18" customHeight="1">
      <c r="A23" s="103" t="s">
        <v>82</v>
      </c>
      <c r="B23" s="99" t="s">
        <v>83</v>
      </c>
      <c r="C23" s="88" t="s">
        <v>2</v>
      </c>
      <c r="D23" s="101">
        <v>30611</v>
      </c>
      <c r="E23" s="100"/>
      <c r="F23" s="102">
        <f t="shared" si="1"/>
        <v>0</v>
      </c>
      <c r="G23" s="92"/>
      <c r="H23" s="93"/>
      <c r="I23" s="94"/>
      <c r="J23" s="87"/>
    </row>
    <row r="24" spans="1:10" s="95" customFormat="1" ht="18" customHeight="1">
      <c r="A24" s="103" t="s">
        <v>84</v>
      </c>
      <c r="B24" s="99" t="s">
        <v>85</v>
      </c>
      <c r="C24" s="88" t="s">
        <v>3</v>
      </c>
      <c r="D24" s="101">
        <v>5701</v>
      </c>
      <c r="E24" s="100"/>
      <c r="F24" s="102">
        <f t="shared" si="1"/>
        <v>0</v>
      </c>
      <c r="G24" s="92"/>
      <c r="H24" s="93"/>
      <c r="I24" s="94"/>
      <c r="J24" s="87"/>
    </row>
    <row r="25" spans="1:10" s="76" customFormat="1" ht="15">
      <c r="A25" s="77">
        <v>931312</v>
      </c>
      <c r="B25" s="78" t="s">
        <v>86</v>
      </c>
      <c r="C25" s="79" t="s">
        <v>3</v>
      </c>
      <c r="D25" s="80">
        <v>5701</v>
      </c>
      <c r="E25" s="81"/>
      <c r="F25" s="82">
        <f t="shared" si="1"/>
        <v>0</v>
      </c>
      <c r="G25" s="83"/>
      <c r="H25" s="96"/>
      <c r="I25" s="85"/>
      <c r="J25" s="78" t="s">
        <v>4</v>
      </c>
    </row>
    <row r="26" spans="1:10" s="76" customFormat="1" ht="15">
      <c r="A26" s="130">
        <v>131738</v>
      </c>
      <c r="B26" s="109" t="s">
        <v>99</v>
      </c>
      <c r="C26" s="79" t="s">
        <v>64</v>
      </c>
      <c r="D26" s="80">
        <v>118</v>
      </c>
      <c r="E26" s="81"/>
      <c r="F26" s="82">
        <f t="shared" si="1"/>
        <v>0</v>
      </c>
      <c r="G26" s="83"/>
      <c r="H26" s="96"/>
      <c r="I26" s="85"/>
      <c r="J26" s="78"/>
    </row>
    <row r="27" spans="1:10" s="76" customFormat="1" ht="15">
      <c r="A27" s="130">
        <v>21450</v>
      </c>
      <c r="B27" s="109" t="s">
        <v>98</v>
      </c>
      <c r="C27" s="79" t="s">
        <v>64</v>
      </c>
      <c r="D27" s="80">
        <v>118</v>
      </c>
      <c r="E27" s="81"/>
      <c r="F27" s="82">
        <f t="shared" si="1"/>
        <v>0</v>
      </c>
      <c r="G27" s="83"/>
      <c r="H27" s="96"/>
      <c r="I27" s="85"/>
      <c r="J27" s="78"/>
    </row>
    <row r="28" spans="1:10" s="76" customFormat="1" ht="15">
      <c r="A28" s="130" t="s">
        <v>100</v>
      </c>
      <c r="B28" s="109" t="s">
        <v>101</v>
      </c>
      <c r="C28" s="79" t="s">
        <v>2</v>
      </c>
      <c r="D28" s="80">
        <v>392</v>
      </c>
      <c r="E28" s="81"/>
      <c r="F28" s="82">
        <f t="shared" si="1"/>
        <v>0</v>
      </c>
      <c r="G28" s="83"/>
      <c r="H28" s="96"/>
      <c r="I28" s="85"/>
      <c r="J28" s="78"/>
    </row>
    <row r="29" spans="1:10" s="76" customFormat="1" ht="15">
      <c r="A29" s="130">
        <v>572121</v>
      </c>
      <c r="B29" s="109" t="s">
        <v>102</v>
      </c>
      <c r="C29" s="79" t="s">
        <v>2</v>
      </c>
      <c r="D29" s="80">
        <v>392</v>
      </c>
      <c r="E29" s="81"/>
      <c r="F29" s="82">
        <f t="shared" si="1"/>
        <v>0</v>
      </c>
      <c r="G29" s="83"/>
      <c r="H29" s="96"/>
      <c r="I29" s="85"/>
      <c r="J29" s="78"/>
    </row>
    <row r="30" spans="1:10" s="76" customFormat="1" ht="15">
      <c r="A30" s="131">
        <v>12922</v>
      </c>
      <c r="B30" s="97" t="s">
        <v>77</v>
      </c>
      <c r="C30" s="98" t="s">
        <v>2</v>
      </c>
      <c r="D30" s="80">
        <v>1660</v>
      </c>
      <c r="E30" s="81"/>
      <c r="F30" s="82">
        <f t="shared" si="1"/>
        <v>0</v>
      </c>
      <c r="G30" s="83"/>
      <c r="H30" s="96"/>
      <c r="I30" s="85"/>
      <c r="J30" s="78"/>
    </row>
    <row r="31" spans="1:10" s="76" customFormat="1" ht="15">
      <c r="A31" s="77">
        <v>15112</v>
      </c>
      <c r="B31" s="78" t="s">
        <v>96</v>
      </c>
      <c r="C31" s="79" t="s">
        <v>75</v>
      </c>
      <c r="D31" s="80">
        <v>220</v>
      </c>
      <c r="E31" s="81"/>
      <c r="F31" s="82">
        <f t="shared" si="1"/>
        <v>0</v>
      </c>
      <c r="G31" s="83"/>
      <c r="H31" s="96"/>
      <c r="I31" s="85"/>
      <c r="J31" s="78"/>
    </row>
    <row r="32" spans="1:10" s="76" customFormat="1" ht="15">
      <c r="A32" s="77">
        <v>15330</v>
      </c>
      <c r="B32" s="78" t="s">
        <v>97</v>
      </c>
      <c r="C32" s="79" t="s">
        <v>75</v>
      </c>
      <c r="D32" s="80">
        <v>224</v>
      </c>
      <c r="E32" s="81"/>
      <c r="F32" s="82">
        <f t="shared" si="1"/>
        <v>0</v>
      </c>
      <c r="G32" s="83"/>
      <c r="H32" s="96"/>
      <c r="I32" s="85"/>
      <c r="J32" s="78"/>
    </row>
    <row r="33" spans="1:10" s="76" customFormat="1" ht="15">
      <c r="A33" s="77">
        <v>15670</v>
      </c>
      <c r="B33" s="78" t="s">
        <v>95</v>
      </c>
      <c r="C33" s="79" t="s">
        <v>75</v>
      </c>
      <c r="D33" s="80">
        <v>1222</v>
      </c>
      <c r="E33" s="81"/>
      <c r="F33" s="82">
        <f t="shared" si="1"/>
        <v>0</v>
      </c>
      <c r="G33" s="83"/>
      <c r="H33" s="96"/>
      <c r="I33" s="85"/>
      <c r="J33" s="78"/>
    </row>
    <row r="34" spans="1:10" s="95" customFormat="1" ht="15">
      <c r="A34" s="86">
        <v>56962</v>
      </c>
      <c r="B34" s="87" t="s">
        <v>76</v>
      </c>
      <c r="C34" s="88" t="s">
        <v>2</v>
      </c>
      <c r="D34" s="89">
        <v>1660</v>
      </c>
      <c r="E34" s="90"/>
      <c r="F34" s="91">
        <f t="shared" si="1"/>
        <v>0</v>
      </c>
      <c r="G34" s="92"/>
      <c r="H34" s="93"/>
      <c r="I34" s="94"/>
      <c r="J34" s="87" t="s">
        <v>4</v>
      </c>
    </row>
    <row r="35" spans="1:10" s="95" customFormat="1" ht="15">
      <c r="A35" s="86">
        <v>89922</v>
      </c>
      <c r="B35" s="87" t="s">
        <v>91</v>
      </c>
      <c r="C35" s="88" t="s">
        <v>74</v>
      </c>
      <c r="D35" s="89">
        <v>16</v>
      </c>
      <c r="E35" s="90"/>
      <c r="F35" s="91">
        <f>E35*D35</f>
        <v>0</v>
      </c>
      <c r="G35" s="111"/>
      <c r="H35" s="93"/>
      <c r="I35" s="94"/>
      <c r="J35" s="87"/>
    </row>
    <row r="36" spans="1:10" s="76" customFormat="1" ht="15">
      <c r="A36" s="77">
        <v>89921</v>
      </c>
      <c r="B36" s="78" t="s">
        <v>87</v>
      </c>
      <c r="C36" s="79" t="s">
        <v>74</v>
      </c>
      <c r="D36" s="80">
        <v>1</v>
      </c>
      <c r="E36" s="81"/>
      <c r="F36" s="82">
        <f t="shared" si="1"/>
        <v>0</v>
      </c>
      <c r="G36" s="83"/>
      <c r="H36" s="96"/>
      <c r="I36" s="85"/>
      <c r="J36" s="78" t="s">
        <v>4</v>
      </c>
    </row>
    <row r="37" spans="1:10" s="76" customFormat="1" ht="15">
      <c r="A37" s="77">
        <v>89923</v>
      </c>
      <c r="B37" s="78" t="s">
        <v>88</v>
      </c>
      <c r="C37" s="106" t="s">
        <v>74</v>
      </c>
      <c r="D37" s="80">
        <v>10</v>
      </c>
      <c r="E37" s="81"/>
      <c r="F37" s="82">
        <f t="shared" si="1"/>
        <v>0</v>
      </c>
      <c r="G37" s="83"/>
      <c r="H37" s="96"/>
      <c r="I37" s="85"/>
      <c r="J37" s="78"/>
    </row>
    <row r="38" spans="1:10" s="76" customFormat="1" ht="15">
      <c r="A38" s="77">
        <v>915111</v>
      </c>
      <c r="B38" s="78" t="s">
        <v>108</v>
      </c>
      <c r="C38" s="79" t="s">
        <v>2</v>
      </c>
      <c r="D38" s="80">
        <v>2032</v>
      </c>
      <c r="E38" s="81"/>
      <c r="F38" s="82">
        <f t="shared" si="1"/>
        <v>0</v>
      </c>
      <c r="G38" s="83"/>
      <c r="H38" s="96"/>
      <c r="I38" s="85"/>
      <c r="J38" s="78"/>
    </row>
    <row r="39" spans="1:10" s="76" customFormat="1" ht="15">
      <c r="A39" s="132">
        <v>915221</v>
      </c>
      <c r="B39" s="78" t="s">
        <v>89</v>
      </c>
      <c r="C39" s="79" t="s">
        <v>2</v>
      </c>
      <c r="D39" s="80">
        <v>1658</v>
      </c>
      <c r="E39" s="81"/>
      <c r="F39" s="82">
        <f t="shared" si="1"/>
        <v>0</v>
      </c>
      <c r="G39" s="83"/>
      <c r="H39" s="96"/>
      <c r="I39" s="85"/>
      <c r="J39" s="78"/>
    </row>
    <row r="40" spans="1:10" s="76" customFormat="1" ht="15.75" thickBot="1">
      <c r="A40" s="131">
        <v>915211</v>
      </c>
      <c r="B40" s="107" t="s">
        <v>90</v>
      </c>
      <c r="C40" s="108" t="s">
        <v>2</v>
      </c>
      <c r="D40" s="80">
        <v>374</v>
      </c>
      <c r="E40" s="81"/>
      <c r="F40" s="82">
        <f t="shared" si="1"/>
        <v>0</v>
      </c>
      <c r="G40" s="83"/>
      <c r="H40" s="96"/>
      <c r="I40" s="85"/>
      <c r="J40" s="78"/>
    </row>
    <row r="41" spans="1:10" s="21" customFormat="1" ht="15">
      <c r="A41" s="70"/>
      <c r="B41" s="26" t="s">
        <v>12</v>
      </c>
      <c r="C41" s="26"/>
      <c r="D41" s="26"/>
      <c r="E41" s="71" t="s">
        <v>4</v>
      </c>
      <c r="F41" s="69">
        <f>SUM(F12:F40)</f>
        <v>0</v>
      </c>
      <c r="G41" s="66"/>
      <c r="H41" s="66"/>
      <c r="I41" s="67"/>
      <c r="J41" s="68"/>
    </row>
    <row r="42" spans="1:10" s="21" customFormat="1" ht="15">
      <c r="A42" s="28"/>
      <c r="B42" s="27" t="s">
        <v>5</v>
      </c>
      <c r="C42" s="27"/>
      <c r="D42" s="27"/>
      <c r="E42" s="29" t="s">
        <v>4</v>
      </c>
      <c r="F42" s="30">
        <f>F41*0.21</f>
        <v>0</v>
      </c>
      <c r="G42" s="66"/>
      <c r="H42" s="66"/>
      <c r="I42" s="67"/>
      <c r="J42" s="68"/>
    </row>
    <row r="43" spans="1:10" s="21" customFormat="1" ht="15" thickBot="1">
      <c r="A43" s="31"/>
      <c r="B43" s="32" t="s">
        <v>13</v>
      </c>
      <c r="C43" s="32"/>
      <c r="D43" s="32"/>
      <c r="E43" s="33" t="s">
        <v>4</v>
      </c>
      <c r="F43" s="34">
        <f>F42+F41</f>
        <v>0</v>
      </c>
      <c r="G43" s="66"/>
      <c r="H43" s="66"/>
      <c r="I43" s="67"/>
      <c r="J43" s="68"/>
    </row>
    <row r="44" spans="7:10" ht="24" customHeight="1">
      <c r="G44" s="66"/>
      <c r="H44" s="66"/>
      <c r="I44" s="67"/>
      <c r="J44" s="68"/>
    </row>
    <row r="45" spans="1:10" ht="12" customHeight="1">
      <c r="A45" s="104"/>
      <c r="B45" s="105"/>
      <c r="C45" s="105"/>
      <c r="D45" s="105"/>
      <c r="G45" s="66"/>
      <c r="H45" s="66"/>
      <c r="I45" s="67"/>
      <c r="J45" s="68"/>
    </row>
    <row r="46" spans="1:10" ht="33.75" customHeight="1">
      <c r="A46" s="195"/>
      <c r="B46" s="195"/>
      <c r="C46" s="195"/>
      <c r="D46" s="195"/>
      <c r="E46" s="195"/>
      <c r="F46" s="195"/>
      <c r="G46" s="195"/>
      <c r="H46" s="195"/>
      <c r="I46" s="195"/>
      <c r="J46" s="68"/>
    </row>
    <row r="47" spans="1:10" ht="12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21"/>
    </row>
    <row r="48" spans="1:10" ht="24" customHeight="1">
      <c r="A48" s="195"/>
      <c r="B48" s="195"/>
      <c r="C48" s="195"/>
      <c r="D48" s="195"/>
      <c r="E48" s="195"/>
      <c r="F48" s="195"/>
      <c r="G48" s="195"/>
      <c r="H48" s="65"/>
      <c r="I48" s="21"/>
      <c r="J48" s="21"/>
    </row>
    <row r="49" spans="1:10" ht="12" customHeight="1">
      <c r="A49" s="104"/>
      <c r="B49" s="105"/>
      <c r="C49" s="105"/>
      <c r="D49" s="105"/>
      <c r="G49" s="65"/>
      <c r="H49" s="65"/>
      <c r="I49" s="21"/>
      <c r="J49" s="21"/>
    </row>
    <row r="50" spans="1:4" ht="12" customHeight="1">
      <c r="A50" s="104"/>
      <c r="B50" s="105"/>
      <c r="C50" s="105"/>
      <c r="D50" s="105"/>
    </row>
    <row r="51" spans="1:4" ht="12" customHeight="1">
      <c r="A51" s="104"/>
      <c r="B51" s="105"/>
      <c r="C51" s="105"/>
      <c r="D51" s="105"/>
    </row>
    <row r="52" spans="1:4" ht="12" customHeight="1">
      <c r="A52" s="104"/>
      <c r="B52" s="105"/>
      <c r="C52" s="105"/>
      <c r="D52" s="105"/>
    </row>
  </sheetData>
  <sheetProtection/>
  <mergeCells count="4">
    <mergeCell ref="A1:F1"/>
    <mergeCell ref="A46:I47"/>
    <mergeCell ref="A48:G48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7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2020-06-19T09:06:47Z</cp:lastPrinted>
  <dcterms:created xsi:type="dcterms:W3CDTF">2014-05-16T09:31:30Z</dcterms:created>
  <dcterms:modified xsi:type="dcterms:W3CDTF">2020-12-22T09:30:18Z</dcterms:modified>
  <cp:category/>
  <cp:version/>
  <cp:contentType/>
  <cp:contentStatus/>
</cp:coreProperties>
</file>