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4" i="1" l="1"/>
  <c r="J18" i="1" l="1"/>
  <c r="J20" i="1"/>
  <c r="E17" i="1"/>
  <c r="E18" i="1"/>
  <c r="E19" i="1"/>
  <c r="E20" i="1"/>
  <c r="E21" i="1"/>
  <c r="D16" i="1"/>
  <c r="D17" i="1"/>
  <c r="D18" i="1"/>
  <c r="F18" i="1" s="1"/>
  <c r="D19" i="1"/>
  <c r="F19" i="1" s="1"/>
  <c r="D20" i="1"/>
  <c r="K20" i="1" s="1"/>
  <c r="J16" i="1"/>
  <c r="E16" i="1"/>
  <c r="K16" i="1" l="1"/>
  <c r="K19" i="1"/>
  <c r="M19" i="1" s="1"/>
  <c r="K18" i="1"/>
  <c r="F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12" i="1"/>
  <c r="J13" i="1"/>
  <c r="J14" i="1"/>
  <c r="J15" i="1"/>
  <c r="J11" i="1"/>
  <c r="J49" i="1" l="1"/>
  <c r="E4" i="1"/>
  <c r="E5" i="1"/>
  <c r="E6" i="1"/>
  <c r="E7" i="1"/>
  <c r="E8" i="1"/>
  <c r="E9" i="1"/>
  <c r="E10" i="1"/>
  <c r="E11" i="1"/>
  <c r="E12" i="1"/>
  <c r="E13" i="1"/>
  <c r="E14" i="1"/>
  <c r="E15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3" i="1"/>
  <c r="D15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6" i="1"/>
  <c r="D7" i="1"/>
  <c r="D8" i="1"/>
  <c r="D9" i="1"/>
  <c r="D10" i="1"/>
  <c r="D11" i="1"/>
  <c r="D12" i="1"/>
  <c r="D13" i="1"/>
  <c r="D14" i="1"/>
  <c r="D5" i="1"/>
  <c r="D3" i="1"/>
  <c r="F34" i="1" l="1"/>
  <c r="F14" i="1"/>
  <c r="F15" i="1"/>
  <c r="K13" i="1"/>
  <c r="M13" i="1" s="1"/>
  <c r="K9" i="1"/>
  <c r="M9" i="1" s="1"/>
  <c r="K47" i="1"/>
  <c r="M47" i="1" s="1"/>
  <c r="K43" i="1"/>
  <c r="M43" i="1" s="1"/>
  <c r="K39" i="1"/>
  <c r="M39" i="1" s="1"/>
  <c r="K35" i="1"/>
  <c r="M35" i="1" s="1"/>
  <c r="K31" i="1"/>
  <c r="M31" i="1" s="1"/>
  <c r="K27" i="1"/>
  <c r="M27" i="1" s="1"/>
  <c r="K12" i="1"/>
  <c r="M12" i="1" s="1"/>
  <c r="K8" i="1"/>
  <c r="M8" i="1" s="1"/>
  <c r="K23" i="1"/>
  <c r="M23" i="1" s="1"/>
  <c r="K48" i="1"/>
  <c r="M48" i="1" s="1"/>
  <c r="F40" i="1"/>
  <c r="K40" i="1"/>
  <c r="M40" i="1" s="1"/>
  <c r="F32" i="1"/>
  <c r="K32" i="1"/>
  <c r="M32" i="1" s="1"/>
  <c r="F28" i="1"/>
  <c r="K28" i="1"/>
  <c r="M28" i="1" s="1"/>
  <c r="F24" i="1"/>
  <c r="K24" i="1"/>
  <c r="M24" i="1" s="1"/>
  <c r="M20" i="1"/>
  <c r="F13" i="1"/>
  <c r="F3" i="1"/>
  <c r="K3" i="1"/>
  <c r="M3" i="1" s="1"/>
  <c r="F5" i="1"/>
  <c r="K5" i="1"/>
  <c r="M5" i="1" s="1"/>
  <c r="F11" i="1"/>
  <c r="K11" i="1"/>
  <c r="M11" i="1" s="1"/>
  <c r="F7" i="1"/>
  <c r="K7" i="1"/>
  <c r="M7" i="1" s="1"/>
  <c r="F46" i="1"/>
  <c r="K46" i="1"/>
  <c r="M46" i="1" s="1"/>
  <c r="F42" i="1"/>
  <c r="K42" i="1"/>
  <c r="M42" i="1" s="1"/>
  <c r="F38" i="1"/>
  <c r="K38" i="1"/>
  <c r="M38" i="1" s="1"/>
  <c r="K34" i="1"/>
  <c r="M34" i="1" s="1"/>
  <c r="F30" i="1"/>
  <c r="K30" i="1"/>
  <c r="M30" i="1" s="1"/>
  <c r="K26" i="1"/>
  <c r="F22" i="1"/>
  <c r="K22" i="1"/>
  <c r="M22" i="1" s="1"/>
  <c r="F47" i="1"/>
  <c r="F43" i="1"/>
  <c r="F39" i="1"/>
  <c r="F35" i="1"/>
  <c r="F31" i="1"/>
  <c r="F27" i="1"/>
  <c r="F36" i="1" s="1"/>
  <c r="O36" i="1" s="1"/>
  <c r="F23" i="1"/>
  <c r="F9" i="1"/>
  <c r="F44" i="1"/>
  <c r="K44" i="1"/>
  <c r="M44" i="1" s="1"/>
  <c r="K36" i="1"/>
  <c r="K14" i="1"/>
  <c r="M14" i="1" s="1"/>
  <c r="F10" i="1"/>
  <c r="K10" i="1"/>
  <c r="M10" i="1" s="1"/>
  <c r="F6" i="1"/>
  <c r="K6" i="1"/>
  <c r="M6" i="1" s="1"/>
  <c r="F45" i="1"/>
  <c r="K45" i="1"/>
  <c r="M45" i="1" s="1"/>
  <c r="F41" i="1"/>
  <c r="K41" i="1"/>
  <c r="M41" i="1" s="1"/>
  <c r="F37" i="1"/>
  <c r="K37" i="1"/>
  <c r="M37" i="1" s="1"/>
  <c r="M49" i="1" s="1"/>
  <c r="F33" i="1"/>
  <c r="K33" i="1"/>
  <c r="M33" i="1" s="1"/>
  <c r="F29" i="1"/>
  <c r="K29" i="1"/>
  <c r="M29" i="1" s="1"/>
  <c r="M36" i="1" s="1"/>
  <c r="F25" i="1"/>
  <c r="K25" i="1"/>
  <c r="M25" i="1" s="1"/>
  <c r="F21" i="1"/>
  <c r="K21" i="1"/>
  <c r="M21" i="1" s="1"/>
  <c r="K15" i="1"/>
  <c r="M15" i="1" s="1"/>
  <c r="F12" i="1"/>
  <c r="F8" i="1"/>
  <c r="F4" i="1"/>
  <c r="K4" i="1"/>
  <c r="M4" i="1" s="1"/>
  <c r="I6" i="1"/>
  <c r="H8" i="1"/>
  <c r="E2" i="1"/>
  <c r="M26" i="1" l="1"/>
  <c r="M16" i="1"/>
  <c r="F26" i="1"/>
  <c r="O26" i="1" s="1"/>
  <c r="F48" i="1"/>
  <c r="O48" i="1" s="1"/>
  <c r="F16" i="1"/>
  <c r="K49" i="1"/>
  <c r="F49" i="1" l="1"/>
  <c r="O16" i="1"/>
  <c r="M50" i="1"/>
</calcChain>
</file>

<file path=xl/sharedStrings.xml><?xml version="1.0" encoding="utf-8"?>
<sst xmlns="http://schemas.openxmlformats.org/spreadsheetml/2006/main" count="41" uniqueCount="34">
  <si>
    <t>Plocha vozovky</t>
  </si>
  <si>
    <t>Vývrt km 0,400</t>
  </si>
  <si>
    <t>staničení (m)</t>
  </si>
  <si>
    <t>MOST</t>
  </si>
  <si>
    <t>Vývrt km 1,150</t>
  </si>
  <si>
    <t>Vývrt km 2,700</t>
  </si>
  <si>
    <t>Vývrt km 1,950</t>
  </si>
  <si>
    <t>Průměrná šířka vozovky mezi profily  (m)</t>
  </si>
  <si>
    <t>Obruby (dodávka osazení)       (m)</t>
  </si>
  <si>
    <t>Obruby (bourání, dodávka osazení)          (m)</t>
  </si>
  <si>
    <t>Plocha vozovky (m2)</t>
  </si>
  <si>
    <t>Vzdálenost měřených profilů (m)</t>
  </si>
  <si>
    <t>Šířka vozovky v měřených  profilech  (m)</t>
  </si>
  <si>
    <t>Seříznutí krajnice  (m2)</t>
  </si>
  <si>
    <t>Vrstva 1- 35</t>
  </si>
  <si>
    <t>Vrstva 2 -25</t>
  </si>
  <si>
    <t>Vrstva 1- 55</t>
  </si>
  <si>
    <t>Vrstva 2 -60</t>
  </si>
  <si>
    <t>Vrstva 3 - 35</t>
  </si>
  <si>
    <t>Vrstva 1- 40</t>
  </si>
  <si>
    <t>Vrstva 2 -40</t>
  </si>
  <si>
    <t>Vrstva 3 - 60_ZAS-T3</t>
  </si>
  <si>
    <t>Vrstva 2 -30</t>
  </si>
  <si>
    <t>Vrstva 3 - 60 (rozpad)</t>
  </si>
  <si>
    <t>Vrstva 3 - 40(rozpad)</t>
  </si>
  <si>
    <t>Fréza  (m2)</t>
  </si>
  <si>
    <t>Fréza tl.    (mm)</t>
  </si>
  <si>
    <t>Skladba (mm)</t>
  </si>
  <si>
    <t>ACO 50</t>
  </si>
  <si>
    <t>ACL 70 +</t>
  </si>
  <si>
    <t>Fréza (m3)</t>
  </si>
  <si>
    <t>Vrstva 4 - 80</t>
  </si>
  <si>
    <t>ACL 60 +</t>
  </si>
  <si>
    <t>ACL 50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</si>
</sst>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2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wrapText="1"/>
    </xf>
    <xf numFmtId="0" fontId="0" fillId="0" borderId="1" xfId="0" applyFill="1" applyBorder="1"/>
    <xf numFmtId="0" fontId="0" fillId="0" borderId="3" xfId="0" applyBorder="1"/>
    <xf numFmtId="0" fontId="0" fillId="0" borderId="1" xfId="0" applyFill="1" applyBorder="1" applyAlignment="1">
      <alignment horizontal="center" wrapText="1"/>
    </xf>
    <xf numFmtId="0" fontId="2" fillId="0" borderId="1" xfId="0" applyFont="1" applyBorder="1"/>
    <xf numFmtId="0" fontId="0" fillId="0" borderId="4" xfId="0" applyBorder="1"/>
    <xf numFmtId="0" fontId="0" fillId="0" borderId="5" xfId="0" applyBorder="1"/>
    <xf numFmtId="0" fontId="0" fillId="0" borderId="5" xfId="0" applyFill="1" applyBorder="1" applyAlignment="1">
      <alignment horizontal="center" wrapText="1"/>
    </xf>
    <xf numFmtId="0" fontId="4" fillId="0" borderId="1" xfId="0" applyFont="1" applyBorder="1"/>
    <xf numFmtId="0" fontId="0" fillId="2" borderId="0" xfId="0" applyFill="1"/>
    <xf numFmtId="0" fontId="0" fillId="3" borderId="1" xfId="0" applyFill="1" applyBorder="1"/>
    <xf numFmtId="0" fontId="4" fillId="3" borderId="1" xfId="0" applyFont="1" applyFill="1" applyBorder="1"/>
    <xf numFmtId="0" fontId="0" fillId="3" borderId="1" xfId="0" applyFill="1" applyBorder="1" applyAlignment="1">
      <alignment horizontal="right"/>
    </xf>
    <xf numFmtId="0" fontId="0" fillId="3" borderId="4" xfId="0" applyFill="1" applyBorder="1"/>
    <xf numFmtId="0" fontId="0" fillId="3" borderId="3" xfId="0" applyFill="1" applyBorder="1"/>
    <xf numFmtId="0" fontId="0" fillId="3" borderId="0" xfId="0" applyFill="1"/>
    <xf numFmtId="0" fontId="0" fillId="3" borderId="2" xfId="0" applyFill="1" applyBorder="1"/>
    <xf numFmtId="0" fontId="0" fillId="3" borderId="5" xfId="0" applyFill="1" applyBorder="1"/>
    <xf numFmtId="0" fontId="3" fillId="0" borderId="4" xfId="0" applyFont="1" applyBorder="1"/>
    <xf numFmtId="0" fontId="3" fillId="3" borderId="4" xfId="0" applyFont="1" applyFill="1" applyBorder="1"/>
    <xf numFmtId="0" fontId="2" fillId="0" borderId="2" xfId="0" applyFont="1" applyBorder="1"/>
    <xf numFmtId="0" fontId="3" fillId="0" borderId="1" xfId="0" applyFont="1" applyBorder="1"/>
    <xf numFmtId="0" fontId="3" fillId="3" borderId="1" xfId="0" applyFont="1" applyFill="1" applyBorder="1"/>
    <xf numFmtId="0" fontId="2" fillId="0" borderId="5" xfId="0" applyFont="1" applyBorder="1"/>
    <xf numFmtId="0" fontId="0" fillId="0" borderId="6" xfId="0" applyBorder="1"/>
    <xf numFmtId="0" fontId="2" fillId="0" borderId="6" xfId="0" applyFont="1" applyBorder="1"/>
    <xf numFmtId="0" fontId="1" fillId="0" borderId="2" xfId="0" applyFont="1" applyBorder="1"/>
    <xf numFmtId="0" fontId="2" fillId="0" borderId="3" xfId="0" applyFont="1" applyBorder="1"/>
    <xf numFmtId="0" fontId="0" fillId="0" borderId="5" xfId="0" applyBorder="1" applyAlignment="1">
      <alignment wrapText="1"/>
    </xf>
    <xf numFmtId="0" fontId="0" fillId="0" borderId="6" xfId="0" applyFill="1" applyBorder="1"/>
    <xf numFmtId="0" fontId="0" fillId="0" borderId="2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tabSelected="1" topLeftCell="A7" workbookViewId="0">
      <selection activeCell="N33" sqref="N33"/>
    </sheetView>
  </sheetViews>
  <sheetFormatPr defaultRowHeight="15" x14ac:dyDescent="0.25"/>
  <cols>
    <col min="1" max="1" width="19.42578125" customWidth="1"/>
    <col min="2" max="2" width="14.5703125" customWidth="1"/>
    <col min="3" max="3" width="13.28515625" customWidth="1"/>
    <col min="4" max="4" width="12.140625" customWidth="1"/>
    <col min="5" max="5" width="13.7109375" customWidth="1"/>
    <col min="6" max="6" width="10.28515625" customWidth="1"/>
    <col min="7" max="7" width="8.7109375" customWidth="1"/>
    <col min="8" max="8" width="12.42578125" customWidth="1"/>
    <col min="9" max="9" width="10.7109375" customWidth="1"/>
    <col min="14" max="14" width="9.85546875" customWidth="1"/>
  </cols>
  <sheetData>
    <row r="1" spans="1:15" ht="72.75" customHeight="1" x14ac:dyDescent="0.25">
      <c r="A1" s="33" t="s">
        <v>0</v>
      </c>
      <c r="B1" s="1" t="s">
        <v>2</v>
      </c>
      <c r="C1" s="5" t="s">
        <v>12</v>
      </c>
      <c r="D1" s="5" t="s">
        <v>11</v>
      </c>
      <c r="E1" s="5" t="s">
        <v>7</v>
      </c>
      <c r="F1" s="5" t="s">
        <v>10</v>
      </c>
      <c r="G1" s="5"/>
      <c r="H1" s="5" t="s">
        <v>9</v>
      </c>
      <c r="I1" s="5" t="s">
        <v>8</v>
      </c>
      <c r="J1" s="5" t="s">
        <v>13</v>
      </c>
      <c r="K1" s="8" t="s">
        <v>25</v>
      </c>
      <c r="L1" s="8" t="s">
        <v>26</v>
      </c>
      <c r="M1" s="8" t="s">
        <v>30</v>
      </c>
      <c r="N1" s="12" t="s">
        <v>27</v>
      </c>
    </row>
    <row r="2" spans="1:15" x14ac:dyDescent="0.25">
      <c r="A2" s="11"/>
      <c r="B2" s="29">
        <v>0</v>
      </c>
      <c r="C2" s="1">
        <v>7.8</v>
      </c>
      <c r="D2" s="1"/>
      <c r="E2" s="1">
        <f>D2*C3</f>
        <v>0</v>
      </c>
      <c r="F2" s="1"/>
      <c r="G2" s="1"/>
      <c r="H2" s="1">
        <v>520</v>
      </c>
      <c r="I2" s="1">
        <v>165</v>
      </c>
      <c r="J2" s="1">
        <v>0</v>
      </c>
      <c r="K2" s="1"/>
      <c r="L2" s="1"/>
      <c r="M2" s="10"/>
      <c r="N2" s="11"/>
    </row>
    <row r="3" spans="1:15" x14ac:dyDescent="0.25">
      <c r="A3" s="3"/>
      <c r="B3" s="29"/>
      <c r="C3" s="1"/>
      <c r="D3" s="1">
        <f>B4-B2</f>
        <v>141</v>
      </c>
      <c r="E3" s="1">
        <f>(C2+C4)/2</f>
        <v>7.6</v>
      </c>
      <c r="F3" s="1">
        <f>D3*E3</f>
        <v>1071.5999999999999</v>
      </c>
      <c r="G3" s="1"/>
      <c r="H3" s="1"/>
      <c r="I3" s="1"/>
      <c r="J3" s="1">
        <v>0</v>
      </c>
      <c r="K3" s="1">
        <f>D3*E3</f>
        <v>1071.5999999999999</v>
      </c>
      <c r="L3" s="1">
        <v>120</v>
      </c>
      <c r="M3" s="10">
        <f>K3*L3/1000</f>
        <v>128.59199999999998</v>
      </c>
      <c r="N3" s="3"/>
    </row>
    <row r="4" spans="1:15" x14ac:dyDescent="0.25">
      <c r="A4" s="3"/>
      <c r="B4" s="29">
        <v>141</v>
      </c>
      <c r="C4" s="1">
        <v>7.4</v>
      </c>
      <c r="D4" s="1"/>
      <c r="E4" s="1">
        <f t="shared" ref="E4:E48" si="0">(C3+C5)/2</f>
        <v>0</v>
      </c>
      <c r="F4" s="1">
        <f t="shared" ref="F4:F47" si="1">D4*E4</f>
        <v>0</v>
      </c>
      <c r="G4" s="1"/>
      <c r="H4" s="1">
        <v>45</v>
      </c>
      <c r="I4" s="1">
        <f>550*2</f>
        <v>1100</v>
      </c>
      <c r="J4" s="1">
        <v>0</v>
      </c>
      <c r="K4" s="1">
        <f t="shared" ref="K4:K48" si="2">D4*E4</f>
        <v>0</v>
      </c>
      <c r="L4" s="1">
        <v>120</v>
      </c>
      <c r="M4" s="10">
        <f t="shared" ref="M4:M48" si="3">K4*L4/1000</f>
        <v>0</v>
      </c>
      <c r="N4" s="3"/>
    </row>
    <row r="5" spans="1:15" x14ac:dyDescent="0.25">
      <c r="A5" s="3"/>
      <c r="B5" s="29"/>
      <c r="C5" s="1"/>
      <c r="D5" s="1">
        <f>B6-B4</f>
        <v>119</v>
      </c>
      <c r="E5" s="1">
        <f t="shared" si="0"/>
        <v>7.45</v>
      </c>
      <c r="F5" s="1">
        <f t="shared" si="1"/>
        <v>886.55000000000007</v>
      </c>
      <c r="G5" s="1"/>
      <c r="H5" s="1"/>
      <c r="I5" s="1"/>
      <c r="J5" s="1">
        <v>0</v>
      </c>
      <c r="K5" s="1">
        <f t="shared" si="2"/>
        <v>886.55000000000007</v>
      </c>
      <c r="L5" s="1">
        <v>120</v>
      </c>
      <c r="M5" s="10">
        <f t="shared" si="3"/>
        <v>106.38600000000001</v>
      </c>
      <c r="N5" s="3"/>
    </row>
    <row r="6" spans="1:15" x14ac:dyDescent="0.25">
      <c r="A6" s="3"/>
      <c r="B6" s="29">
        <v>260</v>
      </c>
      <c r="C6" s="1">
        <v>7.5</v>
      </c>
      <c r="D6" s="1">
        <f t="shared" ref="D6:D48" si="4">B7-B5</f>
        <v>0</v>
      </c>
      <c r="E6" s="1">
        <f t="shared" si="0"/>
        <v>0</v>
      </c>
      <c r="F6" s="1">
        <f t="shared" si="1"/>
        <v>0</v>
      </c>
      <c r="G6" s="1"/>
      <c r="H6" s="1">
        <v>120</v>
      </c>
      <c r="I6" s="2">
        <f>SUM(I2:I4)</f>
        <v>1265</v>
      </c>
      <c r="J6" s="1">
        <v>0</v>
      </c>
      <c r="K6" s="1">
        <f t="shared" si="2"/>
        <v>0</v>
      </c>
      <c r="L6" s="1">
        <v>120</v>
      </c>
      <c r="M6" s="10">
        <f t="shared" si="3"/>
        <v>0</v>
      </c>
      <c r="N6" s="3"/>
    </row>
    <row r="7" spans="1:15" x14ac:dyDescent="0.25">
      <c r="A7" s="3"/>
      <c r="B7" s="29"/>
      <c r="C7" s="1"/>
      <c r="D7" s="1">
        <f t="shared" si="4"/>
        <v>45</v>
      </c>
      <c r="E7" s="1">
        <f t="shared" si="0"/>
        <v>7.25</v>
      </c>
      <c r="F7" s="1">
        <f t="shared" si="1"/>
        <v>326.25</v>
      </c>
      <c r="G7" s="1"/>
      <c r="H7" s="1"/>
      <c r="I7" s="2"/>
      <c r="J7" s="1">
        <v>0</v>
      </c>
      <c r="K7" s="1">
        <f t="shared" si="2"/>
        <v>326.25</v>
      </c>
      <c r="L7" s="1">
        <v>120</v>
      </c>
      <c r="M7" s="10">
        <f t="shared" si="3"/>
        <v>39.15</v>
      </c>
      <c r="N7" s="3"/>
    </row>
    <row r="8" spans="1:15" x14ac:dyDescent="0.25">
      <c r="A8" s="3"/>
      <c r="B8" s="29">
        <v>305</v>
      </c>
      <c r="C8" s="1">
        <v>7</v>
      </c>
      <c r="D8" s="1">
        <f t="shared" si="4"/>
        <v>0</v>
      </c>
      <c r="E8" s="1">
        <f t="shared" si="0"/>
        <v>0</v>
      </c>
      <c r="F8" s="1">
        <f t="shared" si="1"/>
        <v>0</v>
      </c>
      <c r="G8" s="1"/>
      <c r="H8" s="2">
        <f>SUM(H2:H6)</f>
        <v>685</v>
      </c>
      <c r="I8" s="1"/>
      <c r="J8" s="1">
        <v>0</v>
      </c>
      <c r="K8" s="1">
        <f t="shared" si="2"/>
        <v>0</v>
      </c>
      <c r="L8" s="1">
        <v>120</v>
      </c>
      <c r="M8" s="10">
        <f t="shared" si="3"/>
        <v>0</v>
      </c>
      <c r="N8" s="3"/>
    </row>
    <row r="9" spans="1:15" x14ac:dyDescent="0.25">
      <c r="A9" s="31" t="s">
        <v>1</v>
      </c>
      <c r="B9" s="29"/>
      <c r="C9" s="1"/>
      <c r="D9" s="1">
        <f t="shared" si="4"/>
        <v>120</v>
      </c>
      <c r="E9" s="1">
        <f t="shared" si="0"/>
        <v>7</v>
      </c>
      <c r="F9" s="1">
        <f t="shared" si="1"/>
        <v>840</v>
      </c>
      <c r="G9" s="1"/>
      <c r="H9" s="2"/>
      <c r="I9" s="1"/>
      <c r="J9" s="1">
        <v>0</v>
      </c>
      <c r="K9" s="1">
        <f t="shared" si="2"/>
        <v>840</v>
      </c>
      <c r="L9" s="1">
        <v>120</v>
      </c>
      <c r="M9" s="10">
        <f t="shared" si="3"/>
        <v>100.8</v>
      </c>
      <c r="N9" s="3" t="s">
        <v>29</v>
      </c>
    </row>
    <row r="10" spans="1:15" x14ac:dyDescent="0.25">
      <c r="A10" s="3" t="s">
        <v>14</v>
      </c>
      <c r="B10" s="29">
        <v>425</v>
      </c>
      <c r="C10" s="1">
        <v>7</v>
      </c>
      <c r="D10" s="1">
        <f t="shared" si="4"/>
        <v>0</v>
      </c>
      <c r="E10" s="1">
        <f t="shared" si="0"/>
        <v>0</v>
      </c>
      <c r="F10" s="1">
        <f t="shared" si="1"/>
        <v>0</v>
      </c>
      <c r="G10" s="1"/>
      <c r="H10" s="1"/>
      <c r="I10" s="1"/>
      <c r="J10" s="1">
        <v>0</v>
      </c>
      <c r="K10" s="1">
        <f t="shared" si="2"/>
        <v>0</v>
      </c>
      <c r="L10" s="1">
        <v>120</v>
      </c>
      <c r="M10" s="10">
        <f t="shared" si="3"/>
        <v>0</v>
      </c>
      <c r="N10" s="3" t="s">
        <v>28</v>
      </c>
    </row>
    <row r="11" spans="1:15" x14ac:dyDescent="0.25">
      <c r="A11" s="3" t="s">
        <v>15</v>
      </c>
      <c r="B11" s="29"/>
      <c r="C11" s="1"/>
      <c r="D11" s="1">
        <f t="shared" si="4"/>
        <v>275</v>
      </c>
      <c r="E11" s="1">
        <f t="shared" si="0"/>
        <v>7</v>
      </c>
      <c r="F11" s="1">
        <f t="shared" si="1"/>
        <v>1925</v>
      </c>
      <c r="G11" s="1"/>
      <c r="H11" s="1"/>
      <c r="I11" s="1"/>
      <c r="J11" s="1">
        <f>(B12-B10)*1.5</f>
        <v>412.5</v>
      </c>
      <c r="K11" s="1">
        <f t="shared" si="2"/>
        <v>1925</v>
      </c>
      <c r="L11" s="1">
        <v>120</v>
      </c>
      <c r="M11" s="10">
        <f t="shared" si="3"/>
        <v>231</v>
      </c>
      <c r="N11" s="3"/>
    </row>
    <row r="12" spans="1:15" x14ac:dyDescent="0.25">
      <c r="A12" s="3" t="s">
        <v>23</v>
      </c>
      <c r="B12" s="29">
        <v>700</v>
      </c>
      <c r="C12" s="1">
        <v>7</v>
      </c>
      <c r="D12" s="1">
        <f t="shared" si="4"/>
        <v>0</v>
      </c>
      <c r="E12" s="1">
        <f t="shared" si="0"/>
        <v>0</v>
      </c>
      <c r="F12" s="1">
        <f t="shared" si="1"/>
        <v>0</v>
      </c>
      <c r="G12" s="1"/>
      <c r="H12" s="1"/>
      <c r="I12" s="1"/>
      <c r="J12" s="1">
        <f t="shared" ref="J12:J47" si="5">(B13-B11)*1.5</f>
        <v>0</v>
      </c>
      <c r="K12" s="1">
        <f t="shared" si="2"/>
        <v>0</v>
      </c>
      <c r="L12" s="1">
        <v>120</v>
      </c>
      <c r="M12" s="10">
        <f t="shared" si="3"/>
        <v>0</v>
      </c>
      <c r="N12" s="3"/>
    </row>
    <row r="13" spans="1:15" x14ac:dyDescent="0.25">
      <c r="A13" s="3"/>
      <c r="B13" s="29"/>
      <c r="C13" s="1"/>
      <c r="D13" s="1">
        <f t="shared" si="4"/>
        <v>200</v>
      </c>
      <c r="E13" s="1">
        <f t="shared" si="0"/>
        <v>6.5</v>
      </c>
      <c r="F13" s="1">
        <f t="shared" si="1"/>
        <v>1300</v>
      </c>
      <c r="G13" s="1"/>
      <c r="H13" s="1"/>
      <c r="I13" s="1"/>
      <c r="J13" s="1">
        <f t="shared" si="5"/>
        <v>300</v>
      </c>
      <c r="K13" s="1">
        <f t="shared" si="2"/>
        <v>1300</v>
      </c>
      <c r="L13" s="1">
        <v>120</v>
      </c>
      <c r="M13" s="10">
        <f t="shared" si="3"/>
        <v>156</v>
      </c>
      <c r="N13" s="3"/>
    </row>
    <row r="14" spans="1:15" x14ac:dyDescent="0.25">
      <c r="A14" s="3"/>
      <c r="B14" s="29">
        <v>900</v>
      </c>
      <c r="C14" s="1">
        <v>6</v>
      </c>
      <c r="D14" s="1">
        <f t="shared" si="4"/>
        <v>0</v>
      </c>
      <c r="E14" s="1">
        <f t="shared" si="0"/>
        <v>0</v>
      </c>
      <c r="F14" s="1">
        <f t="shared" si="1"/>
        <v>0</v>
      </c>
      <c r="G14" s="1"/>
      <c r="H14" s="1"/>
      <c r="I14" s="1"/>
      <c r="J14" s="1">
        <f t="shared" si="5"/>
        <v>0</v>
      </c>
      <c r="K14" s="1">
        <f t="shared" si="2"/>
        <v>0</v>
      </c>
      <c r="L14" s="1">
        <v>120</v>
      </c>
      <c r="M14" s="10">
        <f t="shared" si="3"/>
        <v>0</v>
      </c>
      <c r="N14" s="3"/>
    </row>
    <row r="15" spans="1:15" x14ac:dyDescent="0.25">
      <c r="A15" s="32"/>
      <c r="B15" s="30"/>
      <c r="C15" s="9"/>
      <c r="D15" s="13">
        <f t="shared" si="4"/>
        <v>145</v>
      </c>
      <c r="E15" s="13">
        <f t="shared" si="0"/>
        <v>7</v>
      </c>
      <c r="F15" s="1">
        <f t="shared" si="1"/>
        <v>1015</v>
      </c>
      <c r="G15" s="9"/>
      <c r="H15" s="9"/>
      <c r="I15" s="9"/>
      <c r="J15" s="13">
        <f t="shared" si="5"/>
        <v>217.5</v>
      </c>
      <c r="K15" s="13">
        <f t="shared" si="2"/>
        <v>1015</v>
      </c>
      <c r="L15" s="13">
        <v>120</v>
      </c>
      <c r="M15" s="10">
        <f t="shared" si="3"/>
        <v>121.8</v>
      </c>
      <c r="N15" s="7"/>
    </row>
    <row r="16" spans="1:15" s="20" customFormat="1" x14ac:dyDescent="0.25">
      <c r="A16" s="19"/>
      <c r="B16" s="15">
        <v>1045</v>
      </c>
      <c r="C16" s="15">
        <v>8</v>
      </c>
      <c r="D16" s="16">
        <f t="shared" si="4"/>
        <v>0</v>
      </c>
      <c r="E16" s="16">
        <f t="shared" si="0"/>
        <v>0</v>
      </c>
      <c r="F16" s="27">
        <f>SUM(F3:F15)</f>
        <v>7364.4</v>
      </c>
      <c r="G16" s="17" t="s">
        <v>3</v>
      </c>
      <c r="H16" s="15"/>
      <c r="I16" s="15"/>
      <c r="J16" s="16">
        <f t="shared" si="5"/>
        <v>0</v>
      </c>
      <c r="K16" s="16">
        <f t="shared" si="2"/>
        <v>0</v>
      </c>
      <c r="L16" s="16">
        <v>0</v>
      </c>
      <c r="M16" s="24">
        <f>SUM(M3:M15)</f>
        <v>883.72799999999995</v>
      </c>
      <c r="N16" s="22"/>
      <c r="O16" s="20">
        <f>F16*0.12</f>
        <v>883.72799999999995</v>
      </c>
    </row>
    <row r="17" spans="1:23" s="20" customFormat="1" x14ac:dyDescent="0.25">
      <c r="A17" s="15"/>
      <c r="B17" s="15"/>
      <c r="C17" s="15"/>
      <c r="D17" s="16">
        <f t="shared" si="4"/>
        <v>62</v>
      </c>
      <c r="E17" s="16">
        <f t="shared" si="0"/>
        <v>8</v>
      </c>
      <c r="F17" s="15">
        <v>0</v>
      </c>
      <c r="G17" s="17" t="s">
        <v>3</v>
      </c>
      <c r="H17" s="15"/>
      <c r="I17" s="15"/>
      <c r="J17" s="16">
        <v>0</v>
      </c>
      <c r="K17" s="16">
        <v>0</v>
      </c>
      <c r="L17" s="16">
        <v>0</v>
      </c>
      <c r="M17" s="18">
        <v>0</v>
      </c>
      <c r="N17" s="21"/>
    </row>
    <row r="18" spans="1:23" s="20" customFormat="1" x14ac:dyDescent="0.25">
      <c r="A18" s="22"/>
      <c r="B18" s="15">
        <v>1107</v>
      </c>
      <c r="C18" s="15">
        <v>8</v>
      </c>
      <c r="D18" s="16">
        <f t="shared" si="4"/>
        <v>0</v>
      </c>
      <c r="E18" s="16">
        <f t="shared" si="0"/>
        <v>0</v>
      </c>
      <c r="F18" s="15">
        <f t="shared" si="1"/>
        <v>0</v>
      </c>
      <c r="G18" s="17" t="s">
        <v>3</v>
      </c>
      <c r="H18" s="15"/>
      <c r="I18" s="15"/>
      <c r="J18" s="16">
        <f t="shared" si="5"/>
        <v>0</v>
      </c>
      <c r="K18" s="16">
        <f t="shared" si="2"/>
        <v>0</v>
      </c>
      <c r="L18" s="16">
        <v>0</v>
      </c>
      <c r="M18" s="18">
        <v>0</v>
      </c>
      <c r="N18" s="19"/>
    </row>
    <row r="19" spans="1:23" x14ac:dyDescent="0.25">
      <c r="A19" s="11"/>
      <c r="B19" s="29"/>
      <c r="C19" s="1"/>
      <c r="D19" s="13">
        <f t="shared" si="4"/>
        <v>133</v>
      </c>
      <c r="E19" s="13">
        <f t="shared" si="0"/>
        <v>8</v>
      </c>
      <c r="F19" s="1">
        <f t="shared" si="1"/>
        <v>1064</v>
      </c>
      <c r="H19" s="1"/>
      <c r="I19" s="1"/>
      <c r="J19" s="13">
        <v>0</v>
      </c>
      <c r="K19" s="13">
        <f t="shared" si="2"/>
        <v>1064</v>
      </c>
      <c r="L19" s="13">
        <v>120</v>
      </c>
      <c r="M19" s="10">
        <f t="shared" si="3"/>
        <v>127.68</v>
      </c>
      <c r="N19" s="11"/>
    </row>
    <row r="20" spans="1:23" x14ac:dyDescent="0.25">
      <c r="A20" s="31" t="s">
        <v>4</v>
      </c>
      <c r="B20" s="29">
        <v>1240</v>
      </c>
      <c r="C20" s="1">
        <v>8</v>
      </c>
      <c r="D20" s="13">
        <f t="shared" si="4"/>
        <v>0</v>
      </c>
      <c r="E20" s="13">
        <f t="shared" si="0"/>
        <v>0</v>
      </c>
      <c r="F20" s="1">
        <f t="shared" si="1"/>
        <v>0</v>
      </c>
      <c r="G20" s="4"/>
      <c r="H20" s="1"/>
      <c r="I20" s="1"/>
      <c r="J20" s="13">
        <f t="shared" si="5"/>
        <v>0</v>
      </c>
      <c r="K20" s="13">
        <f t="shared" si="2"/>
        <v>0</v>
      </c>
      <c r="L20" s="13">
        <v>120</v>
      </c>
      <c r="M20" s="10">
        <f t="shared" si="3"/>
        <v>0</v>
      </c>
      <c r="N20" s="3"/>
    </row>
    <row r="21" spans="1:23" x14ac:dyDescent="0.25">
      <c r="A21" s="3" t="s">
        <v>16</v>
      </c>
      <c r="B21" s="29"/>
      <c r="C21" s="1"/>
      <c r="D21" s="1">
        <f t="shared" si="4"/>
        <v>60</v>
      </c>
      <c r="E21" s="13">
        <f t="shared" si="0"/>
        <v>7.125</v>
      </c>
      <c r="F21" s="1">
        <f t="shared" si="1"/>
        <v>427.5</v>
      </c>
      <c r="G21" s="1"/>
      <c r="H21" s="1"/>
      <c r="I21" s="1"/>
      <c r="J21" s="1">
        <f t="shared" si="5"/>
        <v>90</v>
      </c>
      <c r="K21" s="1">
        <f t="shared" si="2"/>
        <v>427.5</v>
      </c>
      <c r="L21" s="13">
        <v>120</v>
      </c>
      <c r="M21" s="10">
        <f t="shared" si="3"/>
        <v>51.3</v>
      </c>
      <c r="N21" s="3"/>
    </row>
    <row r="22" spans="1:23" x14ac:dyDescent="0.25">
      <c r="A22" s="3" t="s">
        <v>17</v>
      </c>
      <c r="B22" s="29">
        <v>1300</v>
      </c>
      <c r="C22" s="1">
        <v>6.25</v>
      </c>
      <c r="D22" s="1">
        <f t="shared" si="4"/>
        <v>0</v>
      </c>
      <c r="E22" s="1">
        <f t="shared" si="0"/>
        <v>0</v>
      </c>
      <c r="F22" s="1">
        <f t="shared" si="1"/>
        <v>0</v>
      </c>
      <c r="G22" s="1"/>
      <c r="H22" s="1"/>
      <c r="I22" s="1"/>
      <c r="J22" s="1">
        <f t="shared" si="5"/>
        <v>0</v>
      </c>
      <c r="K22" s="1">
        <f t="shared" si="2"/>
        <v>0</v>
      </c>
      <c r="L22" s="13">
        <v>120</v>
      </c>
      <c r="M22" s="10">
        <f t="shared" si="3"/>
        <v>0</v>
      </c>
      <c r="N22" s="3"/>
    </row>
    <row r="23" spans="1:23" ht="15" customHeight="1" x14ac:dyDescent="0.25">
      <c r="A23" s="3" t="s">
        <v>18</v>
      </c>
      <c r="B23" s="29"/>
      <c r="C23" s="1"/>
      <c r="D23" s="1">
        <f t="shared" si="4"/>
        <v>200</v>
      </c>
      <c r="E23" s="1">
        <f t="shared" si="0"/>
        <v>6.125</v>
      </c>
      <c r="F23" s="1">
        <f t="shared" si="1"/>
        <v>1225</v>
      </c>
      <c r="G23" s="1"/>
      <c r="H23" s="1"/>
      <c r="I23" s="1"/>
      <c r="J23" s="1">
        <f t="shared" si="5"/>
        <v>300</v>
      </c>
      <c r="K23" s="1">
        <f t="shared" si="2"/>
        <v>1225</v>
      </c>
      <c r="L23" s="13">
        <v>120</v>
      </c>
      <c r="M23" s="10">
        <f t="shared" si="3"/>
        <v>147</v>
      </c>
      <c r="N23" s="3" t="s">
        <v>29</v>
      </c>
    </row>
    <row r="24" spans="1:23" x14ac:dyDescent="0.25">
      <c r="A24" s="3" t="s">
        <v>31</v>
      </c>
      <c r="B24" s="29">
        <v>1500</v>
      </c>
      <c r="C24" s="1">
        <v>6</v>
      </c>
      <c r="D24" s="1">
        <f t="shared" si="4"/>
        <v>0</v>
      </c>
      <c r="E24" s="1">
        <f t="shared" si="0"/>
        <v>0</v>
      </c>
      <c r="F24" s="1">
        <f t="shared" si="1"/>
        <v>0</v>
      </c>
      <c r="G24" s="1"/>
      <c r="H24" s="1"/>
      <c r="I24" s="1"/>
      <c r="J24" s="1">
        <f t="shared" si="5"/>
        <v>0</v>
      </c>
      <c r="K24" s="1">
        <f t="shared" si="2"/>
        <v>0</v>
      </c>
      <c r="L24" s="13">
        <v>120</v>
      </c>
      <c r="M24" s="10">
        <f t="shared" si="3"/>
        <v>0</v>
      </c>
      <c r="N24" s="3" t="s">
        <v>28</v>
      </c>
    </row>
    <row r="25" spans="1:23" ht="15" customHeight="1" x14ac:dyDescent="0.25">
      <c r="A25" s="25"/>
      <c r="B25" s="30"/>
      <c r="C25" s="9"/>
      <c r="D25" s="9">
        <f t="shared" si="4"/>
        <v>300</v>
      </c>
      <c r="E25" s="9">
        <f t="shared" si="0"/>
        <v>5.75</v>
      </c>
      <c r="F25" s="9">
        <f t="shared" si="1"/>
        <v>1725</v>
      </c>
      <c r="G25" s="9"/>
      <c r="H25" s="9"/>
      <c r="I25" s="9"/>
      <c r="J25" s="9">
        <f t="shared" si="5"/>
        <v>450</v>
      </c>
      <c r="K25" s="9">
        <f t="shared" si="2"/>
        <v>1725</v>
      </c>
      <c r="L25" s="13">
        <v>120</v>
      </c>
      <c r="M25" s="10">
        <f t="shared" si="3"/>
        <v>207</v>
      </c>
      <c r="N25" s="3"/>
    </row>
    <row r="26" spans="1:23" x14ac:dyDescent="0.25">
      <c r="A26" s="11"/>
      <c r="B26" s="29">
        <v>1800</v>
      </c>
      <c r="C26" s="1">
        <v>5.5</v>
      </c>
      <c r="D26" s="1">
        <f t="shared" si="4"/>
        <v>0</v>
      </c>
      <c r="E26" s="1">
        <f t="shared" si="0"/>
        <v>0</v>
      </c>
      <c r="F26" s="26">
        <f>SUM(F19:F25)</f>
        <v>4441.5</v>
      </c>
      <c r="G26" s="1"/>
      <c r="H26" s="1"/>
      <c r="I26" s="1"/>
      <c r="J26" s="1">
        <f t="shared" si="5"/>
        <v>0</v>
      </c>
      <c r="K26" s="1">
        <f t="shared" si="2"/>
        <v>0</v>
      </c>
      <c r="L26" s="1"/>
      <c r="M26" s="23">
        <f>SUM(M19:M25)</f>
        <v>532.98</v>
      </c>
      <c r="N26" s="11"/>
      <c r="O26">
        <f>F26*0.115</f>
        <v>510.77250000000004</v>
      </c>
    </row>
    <row r="27" spans="1:23" x14ac:dyDescent="0.25">
      <c r="A27" s="3"/>
      <c r="B27" s="29"/>
      <c r="C27" s="1"/>
      <c r="D27" s="1">
        <f t="shared" si="4"/>
        <v>200</v>
      </c>
      <c r="E27" s="1">
        <f t="shared" si="0"/>
        <v>5.25</v>
      </c>
      <c r="F27" s="1">
        <f t="shared" si="1"/>
        <v>1050</v>
      </c>
      <c r="G27" s="1"/>
      <c r="H27" s="1"/>
      <c r="I27" s="1"/>
      <c r="J27" s="1">
        <f t="shared" si="5"/>
        <v>300</v>
      </c>
      <c r="K27" s="1">
        <f t="shared" si="2"/>
        <v>1050</v>
      </c>
      <c r="L27" s="1">
        <v>100</v>
      </c>
      <c r="M27" s="10">
        <f t="shared" si="3"/>
        <v>105</v>
      </c>
      <c r="N27" s="3"/>
      <c r="W27" s="14"/>
    </row>
    <row r="28" spans="1:23" x14ac:dyDescent="0.25">
      <c r="A28" s="3"/>
      <c r="B28" s="29">
        <v>2000</v>
      </c>
      <c r="C28" s="1">
        <v>5</v>
      </c>
      <c r="D28" s="1">
        <f t="shared" si="4"/>
        <v>0</v>
      </c>
      <c r="E28" s="1">
        <f t="shared" si="0"/>
        <v>0</v>
      </c>
      <c r="F28" s="1">
        <f t="shared" si="1"/>
        <v>0</v>
      </c>
      <c r="G28" s="1"/>
      <c r="H28" s="1"/>
      <c r="I28" s="1"/>
      <c r="J28" s="1">
        <f t="shared" si="5"/>
        <v>0</v>
      </c>
      <c r="K28" s="1">
        <f t="shared" si="2"/>
        <v>0</v>
      </c>
      <c r="L28" s="1">
        <v>100</v>
      </c>
      <c r="M28" s="10">
        <f t="shared" si="3"/>
        <v>0</v>
      </c>
      <c r="N28" s="3"/>
    </row>
    <row r="29" spans="1:23" x14ac:dyDescent="0.25">
      <c r="A29" s="31" t="s">
        <v>6</v>
      </c>
      <c r="B29" s="29"/>
      <c r="C29" s="1"/>
      <c r="D29" s="1">
        <f t="shared" si="4"/>
        <v>150</v>
      </c>
      <c r="E29" s="1">
        <f t="shared" si="0"/>
        <v>5.125</v>
      </c>
      <c r="F29" s="1">
        <f t="shared" si="1"/>
        <v>768.75</v>
      </c>
      <c r="G29" s="1"/>
      <c r="H29" s="1"/>
      <c r="I29" s="1"/>
      <c r="J29" s="1">
        <f t="shared" si="5"/>
        <v>225</v>
      </c>
      <c r="K29" s="1">
        <f t="shared" si="2"/>
        <v>768.75</v>
      </c>
      <c r="L29" s="1">
        <v>100</v>
      </c>
      <c r="M29" s="10">
        <f t="shared" si="3"/>
        <v>76.875</v>
      </c>
      <c r="N29" s="3"/>
    </row>
    <row r="30" spans="1:23" x14ac:dyDescent="0.25">
      <c r="A30" s="3" t="s">
        <v>19</v>
      </c>
      <c r="B30" s="29">
        <v>2150</v>
      </c>
      <c r="C30" s="1">
        <v>5.25</v>
      </c>
      <c r="D30" s="1">
        <f t="shared" si="4"/>
        <v>0</v>
      </c>
      <c r="E30" s="1">
        <f t="shared" si="0"/>
        <v>0</v>
      </c>
      <c r="F30" s="1">
        <f t="shared" si="1"/>
        <v>0</v>
      </c>
      <c r="G30" s="1"/>
      <c r="H30" s="1"/>
      <c r="I30" s="1"/>
      <c r="J30" s="1">
        <f t="shared" si="5"/>
        <v>0</v>
      </c>
      <c r="K30" s="1">
        <f t="shared" si="2"/>
        <v>0</v>
      </c>
      <c r="L30" s="1">
        <v>100</v>
      </c>
      <c r="M30" s="10">
        <f t="shared" si="3"/>
        <v>0</v>
      </c>
      <c r="N30" s="3"/>
    </row>
    <row r="31" spans="1:23" x14ac:dyDescent="0.25">
      <c r="A31" s="3" t="s">
        <v>20</v>
      </c>
      <c r="B31" s="29"/>
      <c r="C31" s="1"/>
      <c r="D31" s="1">
        <f t="shared" si="4"/>
        <v>150</v>
      </c>
      <c r="E31" s="1">
        <f t="shared" si="0"/>
        <v>5.25</v>
      </c>
      <c r="F31" s="1">
        <f t="shared" si="1"/>
        <v>787.5</v>
      </c>
      <c r="G31" s="1"/>
      <c r="H31" s="1"/>
      <c r="I31" s="1"/>
      <c r="J31" s="1">
        <f t="shared" si="5"/>
        <v>225</v>
      </c>
      <c r="K31" s="1">
        <f t="shared" si="2"/>
        <v>787.5</v>
      </c>
      <c r="L31" s="1">
        <v>100</v>
      </c>
      <c r="M31" s="10">
        <f t="shared" si="3"/>
        <v>78.75</v>
      </c>
      <c r="N31" s="3"/>
    </row>
    <row r="32" spans="1:23" x14ac:dyDescent="0.25">
      <c r="A32" s="3" t="s">
        <v>21</v>
      </c>
      <c r="B32" s="29">
        <v>2300</v>
      </c>
      <c r="C32" s="1">
        <v>5.25</v>
      </c>
      <c r="D32" s="1">
        <f t="shared" si="4"/>
        <v>0</v>
      </c>
      <c r="E32" s="1">
        <f t="shared" si="0"/>
        <v>0</v>
      </c>
      <c r="F32" s="1">
        <f t="shared" si="1"/>
        <v>0</v>
      </c>
      <c r="G32" s="1"/>
      <c r="H32" s="1"/>
      <c r="I32" s="1"/>
      <c r="J32" s="1">
        <f t="shared" si="5"/>
        <v>0</v>
      </c>
      <c r="K32" s="1">
        <f t="shared" si="2"/>
        <v>0</v>
      </c>
      <c r="L32" s="1">
        <v>100</v>
      </c>
      <c r="M32" s="10">
        <f t="shared" si="3"/>
        <v>0</v>
      </c>
      <c r="N32" s="3"/>
    </row>
    <row r="33" spans="1:15" x14ac:dyDescent="0.25">
      <c r="A33" s="25"/>
      <c r="B33" s="30"/>
      <c r="C33" s="9"/>
      <c r="D33" s="13">
        <f t="shared" si="4"/>
        <v>100</v>
      </c>
      <c r="E33" s="13">
        <f t="shared" si="0"/>
        <v>5.25</v>
      </c>
      <c r="F33" s="13">
        <f t="shared" si="1"/>
        <v>525</v>
      </c>
      <c r="G33" s="13"/>
      <c r="H33" s="13"/>
      <c r="I33" s="13"/>
      <c r="J33" s="13">
        <f t="shared" si="5"/>
        <v>150</v>
      </c>
      <c r="K33" s="13">
        <f t="shared" si="2"/>
        <v>525</v>
      </c>
      <c r="L33" s="1">
        <v>100</v>
      </c>
      <c r="M33" s="10">
        <f t="shared" si="3"/>
        <v>52.5</v>
      </c>
      <c r="N33" s="3" t="s">
        <v>33</v>
      </c>
    </row>
    <row r="34" spans="1:15" x14ac:dyDescent="0.25">
      <c r="A34" s="3"/>
      <c r="B34" s="29">
        <v>2400</v>
      </c>
      <c r="C34" s="1">
        <v>5.25</v>
      </c>
      <c r="D34" s="1">
        <f t="shared" si="4"/>
        <v>0</v>
      </c>
      <c r="E34" s="1">
        <f t="shared" si="0"/>
        <v>0</v>
      </c>
      <c r="F34" s="1">
        <f t="shared" si="1"/>
        <v>0</v>
      </c>
      <c r="G34" s="1"/>
      <c r="H34" s="1"/>
      <c r="I34" s="1"/>
      <c r="J34" s="1">
        <f t="shared" si="5"/>
        <v>0</v>
      </c>
      <c r="K34" s="1">
        <f t="shared" si="2"/>
        <v>0</v>
      </c>
      <c r="L34" s="1">
        <v>100</v>
      </c>
      <c r="M34" s="10">
        <f t="shared" si="3"/>
        <v>0</v>
      </c>
      <c r="N34" s="3" t="s">
        <v>28</v>
      </c>
    </row>
    <row r="35" spans="1:15" x14ac:dyDescent="0.25">
      <c r="A35" s="3"/>
      <c r="B35" s="29"/>
      <c r="C35" s="1"/>
      <c r="D35" s="1">
        <f t="shared" si="4"/>
        <v>100</v>
      </c>
      <c r="E35" s="1">
        <f t="shared" si="0"/>
        <v>5.375</v>
      </c>
      <c r="F35" s="1">
        <f t="shared" si="1"/>
        <v>537.5</v>
      </c>
      <c r="G35" s="1"/>
      <c r="H35" s="1"/>
      <c r="I35" s="1"/>
      <c r="J35" s="1">
        <f t="shared" si="5"/>
        <v>150</v>
      </c>
      <c r="K35" s="1">
        <f t="shared" si="2"/>
        <v>537.5</v>
      </c>
      <c r="L35" s="1">
        <v>100</v>
      </c>
      <c r="M35" s="10">
        <f t="shared" si="3"/>
        <v>53.75</v>
      </c>
      <c r="N35" s="7"/>
    </row>
    <row r="36" spans="1:15" x14ac:dyDescent="0.25">
      <c r="A36" s="28"/>
      <c r="B36" s="30">
        <v>2500</v>
      </c>
      <c r="C36" s="9">
        <v>5.5</v>
      </c>
      <c r="D36" s="9">
        <f t="shared" si="4"/>
        <v>0</v>
      </c>
      <c r="E36" s="9">
        <f t="shared" si="0"/>
        <v>0</v>
      </c>
      <c r="F36" s="26">
        <f>SUM(F27:F35)</f>
        <v>3668.75</v>
      </c>
      <c r="G36" s="9"/>
      <c r="H36" s="9"/>
      <c r="I36" s="9"/>
      <c r="J36" s="9">
        <f t="shared" si="5"/>
        <v>0</v>
      </c>
      <c r="K36" s="9">
        <f t="shared" si="2"/>
        <v>0</v>
      </c>
      <c r="L36" s="1">
        <v>100</v>
      </c>
      <c r="M36" s="23">
        <f>SUM(M27:M35)</f>
        <v>366.875</v>
      </c>
      <c r="N36" s="25"/>
      <c r="O36">
        <f>F36*0.1</f>
        <v>366.875</v>
      </c>
    </row>
    <row r="37" spans="1:15" x14ac:dyDescent="0.25">
      <c r="A37" s="3"/>
      <c r="B37" s="29"/>
      <c r="C37" s="1"/>
      <c r="D37" s="1">
        <f t="shared" si="4"/>
        <v>80</v>
      </c>
      <c r="E37" s="1">
        <f t="shared" si="0"/>
        <v>5.375</v>
      </c>
      <c r="F37" s="1">
        <f t="shared" si="1"/>
        <v>430</v>
      </c>
      <c r="G37" s="1"/>
      <c r="H37" s="1"/>
      <c r="I37" s="1"/>
      <c r="J37" s="1">
        <f t="shared" si="5"/>
        <v>120</v>
      </c>
      <c r="K37" s="1">
        <f t="shared" si="2"/>
        <v>430</v>
      </c>
      <c r="L37" s="1">
        <v>110</v>
      </c>
      <c r="M37" s="10">
        <f t="shared" si="3"/>
        <v>47.3</v>
      </c>
      <c r="N37" s="3"/>
    </row>
    <row r="38" spans="1:15" x14ac:dyDescent="0.25">
      <c r="A38" s="3"/>
      <c r="B38" s="29">
        <v>2580</v>
      </c>
      <c r="C38" s="1">
        <v>5.25</v>
      </c>
      <c r="D38" s="1">
        <f t="shared" si="4"/>
        <v>0</v>
      </c>
      <c r="E38" s="1">
        <f t="shared" si="0"/>
        <v>0</v>
      </c>
      <c r="F38" s="1">
        <f t="shared" si="1"/>
        <v>0</v>
      </c>
      <c r="G38" s="1"/>
      <c r="H38" s="1"/>
      <c r="I38" s="1"/>
      <c r="J38" s="1">
        <f t="shared" si="5"/>
        <v>0</v>
      </c>
      <c r="K38" s="1">
        <f t="shared" si="2"/>
        <v>0</v>
      </c>
      <c r="L38" s="1">
        <v>110</v>
      </c>
      <c r="M38" s="10">
        <f t="shared" si="3"/>
        <v>0</v>
      </c>
      <c r="N38" s="3"/>
    </row>
    <row r="39" spans="1:15" x14ac:dyDescent="0.25">
      <c r="A39" s="3"/>
      <c r="B39" s="29"/>
      <c r="C39" s="1"/>
      <c r="D39" s="1">
        <f t="shared" si="4"/>
        <v>120</v>
      </c>
      <c r="E39" s="1">
        <f t="shared" si="0"/>
        <v>5.25</v>
      </c>
      <c r="F39" s="1">
        <f t="shared" si="1"/>
        <v>630</v>
      </c>
      <c r="G39" s="1"/>
      <c r="H39" s="1"/>
      <c r="I39" s="1"/>
      <c r="J39" s="1">
        <f t="shared" si="5"/>
        <v>180</v>
      </c>
      <c r="K39" s="1">
        <f t="shared" si="2"/>
        <v>630</v>
      </c>
      <c r="L39" s="1">
        <v>110</v>
      </c>
      <c r="M39" s="10">
        <f t="shared" si="3"/>
        <v>69.3</v>
      </c>
      <c r="N39" s="3"/>
    </row>
    <row r="40" spans="1:15" x14ac:dyDescent="0.25">
      <c r="A40" s="31" t="s">
        <v>5</v>
      </c>
      <c r="B40" s="29">
        <v>2700</v>
      </c>
      <c r="C40" s="1">
        <v>5.25</v>
      </c>
      <c r="D40" s="1">
        <f t="shared" si="4"/>
        <v>0</v>
      </c>
      <c r="E40" s="1">
        <f t="shared" si="0"/>
        <v>0</v>
      </c>
      <c r="F40" s="1">
        <f t="shared" si="1"/>
        <v>0</v>
      </c>
      <c r="G40" s="1"/>
      <c r="H40" s="1"/>
      <c r="I40" s="1"/>
      <c r="J40" s="1">
        <f t="shared" si="5"/>
        <v>0</v>
      </c>
      <c r="K40" s="1">
        <f t="shared" si="2"/>
        <v>0</v>
      </c>
      <c r="L40" s="1">
        <v>110</v>
      </c>
      <c r="M40" s="10">
        <f t="shared" si="3"/>
        <v>0</v>
      </c>
      <c r="N40" s="3"/>
    </row>
    <row r="41" spans="1:15" x14ac:dyDescent="0.25">
      <c r="A41" s="3" t="s">
        <v>19</v>
      </c>
      <c r="B41" s="29"/>
      <c r="C41" s="1"/>
      <c r="D41" s="1">
        <f t="shared" si="4"/>
        <v>100</v>
      </c>
      <c r="E41" s="1">
        <f t="shared" si="0"/>
        <v>5.25</v>
      </c>
      <c r="F41" s="1">
        <f t="shared" si="1"/>
        <v>525</v>
      </c>
      <c r="G41" s="1"/>
      <c r="H41" s="1"/>
      <c r="I41" s="1"/>
      <c r="J41" s="1">
        <f t="shared" si="5"/>
        <v>150</v>
      </c>
      <c r="K41" s="1">
        <f t="shared" si="2"/>
        <v>525</v>
      </c>
      <c r="L41" s="1">
        <v>110</v>
      </c>
      <c r="M41" s="10">
        <f t="shared" si="3"/>
        <v>57.75</v>
      </c>
      <c r="N41" s="3" t="s">
        <v>32</v>
      </c>
    </row>
    <row r="42" spans="1:15" x14ac:dyDescent="0.25">
      <c r="A42" s="3" t="s">
        <v>22</v>
      </c>
      <c r="B42" s="29">
        <v>2800</v>
      </c>
      <c r="C42" s="1">
        <v>5.25</v>
      </c>
      <c r="D42" s="1">
        <f t="shared" si="4"/>
        <v>0</v>
      </c>
      <c r="E42" s="1">
        <f t="shared" si="0"/>
        <v>0</v>
      </c>
      <c r="F42" s="1">
        <f t="shared" si="1"/>
        <v>0</v>
      </c>
      <c r="G42" s="1"/>
      <c r="H42" s="1"/>
      <c r="I42" s="1"/>
      <c r="J42" s="1">
        <f t="shared" si="5"/>
        <v>0</v>
      </c>
      <c r="K42" s="1">
        <f t="shared" si="2"/>
        <v>0</v>
      </c>
      <c r="L42" s="1">
        <v>110</v>
      </c>
      <c r="M42" s="10">
        <f t="shared" si="3"/>
        <v>0</v>
      </c>
      <c r="N42" s="3" t="s">
        <v>28</v>
      </c>
    </row>
    <row r="43" spans="1:15" x14ac:dyDescent="0.25">
      <c r="A43" s="3" t="s">
        <v>24</v>
      </c>
      <c r="B43" s="29"/>
      <c r="C43" s="1"/>
      <c r="D43" s="1">
        <f t="shared" si="4"/>
        <v>100</v>
      </c>
      <c r="E43" s="1">
        <f t="shared" si="0"/>
        <v>5.25</v>
      </c>
      <c r="F43" s="1">
        <f t="shared" si="1"/>
        <v>525</v>
      </c>
      <c r="G43" s="1"/>
      <c r="H43" s="1"/>
      <c r="I43" s="1"/>
      <c r="J43" s="1">
        <f t="shared" si="5"/>
        <v>150</v>
      </c>
      <c r="K43" s="1">
        <f t="shared" si="2"/>
        <v>525</v>
      </c>
      <c r="L43" s="1">
        <v>110</v>
      </c>
      <c r="M43" s="10">
        <f t="shared" si="3"/>
        <v>57.75</v>
      </c>
      <c r="N43" s="3"/>
    </row>
    <row r="44" spans="1:15" x14ac:dyDescent="0.25">
      <c r="A44" s="35"/>
      <c r="B44" s="34">
        <v>2900</v>
      </c>
      <c r="C44" s="1">
        <v>5.25</v>
      </c>
      <c r="D44" s="1">
        <f t="shared" si="4"/>
        <v>0</v>
      </c>
      <c r="E44" s="1">
        <f t="shared" si="0"/>
        <v>0</v>
      </c>
      <c r="F44" s="1">
        <f t="shared" si="1"/>
        <v>0</v>
      </c>
      <c r="G44" s="1"/>
      <c r="H44" s="1"/>
      <c r="I44" s="1"/>
      <c r="J44" s="1">
        <f t="shared" si="5"/>
        <v>0</v>
      </c>
      <c r="K44" s="1">
        <f t="shared" si="2"/>
        <v>0</v>
      </c>
      <c r="L44" s="1">
        <v>110</v>
      </c>
      <c r="M44" s="10">
        <f t="shared" si="3"/>
        <v>0</v>
      </c>
      <c r="N44" s="3"/>
    </row>
    <row r="45" spans="1:15" x14ac:dyDescent="0.25">
      <c r="A45" s="3"/>
      <c r="B45" s="34"/>
      <c r="C45" s="1"/>
      <c r="D45" s="1">
        <f t="shared" si="4"/>
        <v>100</v>
      </c>
      <c r="E45" s="1">
        <f t="shared" si="0"/>
        <v>5.25</v>
      </c>
      <c r="F45" s="1">
        <f t="shared" si="1"/>
        <v>525</v>
      </c>
      <c r="G45" s="1"/>
      <c r="H45" s="1"/>
      <c r="I45" s="1"/>
      <c r="J45" s="1">
        <f t="shared" si="5"/>
        <v>150</v>
      </c>
      <c r="K45" s="1">
        <f t="shared" si="2"/>
        <v>525</v>
      </c>
      <c r="L45" s="1">
        <v>110</v>
      </c>
      <c r="M45" s="10">
        <f t="shared" si="3"/>
        <v>57.75</v>
      </c>
      <c r="N45" s="3"/>
    </row>
    <row r="46" spans="1:15" x14ac:dyDescent="0.25">
      <c r="A46" s="3"/>
      <c r="B46" s="34">
        <v>3000</v>
      </c>
      <c r="C46" s="1">
        <v>5.25</v>
      </c>
      <c r="D46" s="1">
        <f t="shared" si="4"/>
        <v>0</v>
      </c>
      <c r="E46" s="1">
        <f t="shared" si="0"/>
        <v>0</v>
      </c>
      <c r="F46" s="1">
        <f t="shared" si="1"/>
        <v>0</v>
      </c>
      <c r="G46" s="1"/>
      <c r="H46" s="1"/>
      <c r="I46" s="1"/>
      <c r="J46" s="1">
        <f t="shared" si="5"/>
        <v>0</v>
      </c>
      <c r="K46" s="1">
        <f t="shared" si="2"/>
        <v>0</v>
      </c>
      <c r="L46" s="1">
        <v>110</v>
      </c>
      <c r="M46" s="10">
        <f t="shared" si="3"/>
        <v>0</v>
      </c>
      <c r="N46" s="3"/>
    </row>
    <row r="47" spans="1:15" x14ac:dyDescent="0.25">
      <c r="A47" s="3"/>
      <c r="B47" s="34"/>
      <c r="C47" s="1"/>
      <c r="D47" s="1">
        <f t="shared" si="4"/>
        <v>100</v>
      </c>
      <c r="E47" s="1">
        <f t="shared" si="0"/>
        <v>5.125</v>
      </c>
      <c r="F47" s="1">
        <f t="shared" si="1"/>
        <v>512.5</v>
      </c>
      <c r="G47" s="1"/>
      <c r="H47" s="1"/>
      <c r="I47" s="1"/>
      <c r="J47" s="1">
        <f t="shared" si="5"/>
        <v>150</v>
      </c>
      <c r="K47" s="1">
        <f t="shared" si="2"/>
        <v>512.5</v>
      </c>
      <c r="L47" s="1">
        <v>110</v>
      </c>
      <c r="M47" s="10">
        <f t="shared" si="3"/>
        <v>56.375</v>
      </c>
      <c r="N47" s="3"/>
    </row>
    <row r="48" spans="1:15" x14ac:dyDescent="0.25">
      <c r="A48" s="7"/>
      <c r="B48" s="34">
        <v>3100</v>
      </c>
      <c r="C48" s="1">
        <v>5</v>
      </c>
      <c r="D48" s="1">
        <f t="shared" si="4"/>
        <v>0</v>
      </c>
      <c r="E48" s="1">
        <f t="shared" si="0"/>
        <v>0</v>
      </c>
      <c r="F48" s="26">
        <f>SUM(F37:F47)</f>
        <v>3147.5</v>
      </c>
      <c r="G48" s="1"/>
      <c r="H48" s="1"/>
      <c r="I48" s="1"/>
      <c r="J48" s="1">
        <v>0</v>
      </c>
      <c r="K48" s="1">
        <f t="shared" si="2"/>
        <v>0</v>
      </c>
      <c r="L48" s="1">
        <v>110</v>
      </c>
      <c r="M48" s="10">
        <f t="shared" si="3"/>
        <v>0</v>
      </c>
      <c r="N48" s="7"/>
      <c r="O48">
        <f>F48*0.11</f>
        <v>346.22500000000002</v>
      </c>
    </row>
    <row r="49" spans="1:14" x14ac:dyDescent="0.25">
      <c r="A49" s="7"/>
      <c r="B49" s="1"/>
      <c r="C49" s="1"/>
      <c r="D49" s="1"/>
      <c r="E49" s="1"/>
      <c r="F49" s="6">
        <f>F16+F26+F36+F48</f>
        <v>18622.150000000001</v>
      </c>
      <c r="G49" s="6"/>
      <c r="H49" s="1"/>
      <c r="I49" s="1"/>
      <c r="J49" s="1">
        <f>SUM(J2:J48)</f>
        <v>3720</v>
      </c>
      <c r="K49" s="1">
        <f>SUM(K3:K48)</f>
        <v>18622.150000000001</v>
      </c>
      <c r="L49" s="1"/>
      <c r="M49" s="26">
        <f>SUM(M37:M48)</f>
        <v>346.22500000000002</v>
      </c>
      <c r="N49" s="7"/>
    </row>
    <row r="50" spans="1:14" x14ac:dyDescent="0.25">
      <c r="A50" s="7"/>
      <c r="B50" s="7"/>
      <c r="C50" s="7"/>
      <c r="D50" s="7"/>
      <c r="E50" s="7"/>
      <c r="F50" s="7"/>
      <c r="G50" s="1"/>
      <c r="H50" s="1"/>
      <c r="I50" s="1"/>
      <c r="J50" s="1"/>
      <c r="K50" s="1"/>
      <c r="L50" s="1"/>
      <c r="M50" s="1">
        <f>M16+M26+M36+M49</f>
        <v>2129.808</v>
      </c>
      <c r="N50" s="1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Vlk</dc:creator>
  <cp:lastModifiedBy>Martin Vlk</cp:lastModifiedBy>
  <dcterms:created xsi:type="dcterms:W3CDTF">2020-12-30T17:11:01Z</dcterms:created>
  <dcterms:modified xsi:type="dcterms:W3CDTF">2021-01-05T17:58:58Z</dcterms:modified>
</cp:coreProperties>
</file>