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Zakázky z OKI\Veřejné zakázky\Domov Seniorů TGM - Bio-optimalizovaný osvětlovací systém\001 - Podklady\"/>
    </mc:Choice>
  </mc:AlternateContent>
  <bookViews>
    <workbookView xWindow="12960" yWindow="375" windowWidth="15570" windowHeight="14685"/>
  </bookViews>
  <sheets>
    <sheet name="Specifikace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3" l="1"/>
  <c r="P80" i="3"/>
  <c r="P78" i="3"/>
  <c r="P75" i="3"/>
  <c r="P76" i="3"/>
  <c r="P74" i="3"/>
  <c r="P71" i="3"/>
  <c r="P72" i="3"/>
  <c r="P70" i="3"/>
  <c r="P65" i="3"/>
  <c r="P66" i="3"/>
  <c r="P67" i="3"/>
  <c r="P68" i="3"/>
  <c r="P64" i="3"/>
  <c r="P59" i="3"/>
  <c r="P60" i="3"/>
  <c r="P61" i="3"/>
  <c r="P62" i="3"/>
  <c r="P58" i="3"/>
  <c r="P52" i="3"/>
  <c r="P53" i="3"/>
  <c r="P54" i="3"/>
  <c r="P55" i="3"/>
  <c r="P56" i="3"/>
  <c r="P51" i="3"/>
  <c r="P47" i="3"/>
  <c r="P48" i="3"/>
  <c r="P49" i="3"/>
  <c r="P46" i="3"/>
  <c r="P41" i="3"/>
  <c r="P42" i="3"/>
  <c r="P43" i="3"/>
  <c r="P44" i="3"/>
  <c r="P40" i="3"/>
  <c r="P35" i="3"/>
  <c r="P36" i="3"/>
  <c r="P37" i="3"/>
  <c r="P38" i="3"/>
  <c r="P34" i="3"/>
  <c r="P31" i="3"/>
  <c r="P32" i="3"/>
  <c r="P30" i="3"/>
  <c r="P22" i="3"/>
  <c r="P23" i="3"/>
  <c r="P24" i="3"/>
  <c r="P25" i="3"/>
  <c r="P26" i="3"/>
  <c r="P27" i="3"/>
  <c r="P28" i="3"/>
  <c r="P21" i="3"/>
  <c r="P13" i="3"/>
  <c r="P14" i="3"/>
  <c r="P15" i="3"/>
  <c r="P16" i="3"/>
  <c r="P17" i="3"/>
  <c r="P18" i="3"/>
  <c r="P19" i="3"/>
  <c r="P12" i="3"/>
  <c r="P4" i="3"/>
  <c r="P5" i="3"/>
  <c r="P6" i="3"/>
  <c r="P7" i="3"/>
  <c r="P8" i="3"/>
  <c r="P9" i="3"/>
  <c r="P10" i="3"/>
  <c r="P3" i="3"/>
  <c r="Q78" i="3" l="1"/>
  <c r="S78" i="3" l="1"/>
  <c r="Q74" i="3"/>
  <c r="S74" i="3" s="1"/>
  <c r="Q70" i="3" l="1"/>
  <c r="S70" i="3" s="1"/>
  <c r="Q30" i="3" l="1"/>
  <c r="S30" i="3" s="1"/>
  <c r="Q34" i="3" l="1"/>
  <c r="S34" i="3" s="1"/>
  <c r="Q21" i="3"/>
  <c r="S21" i="3" s="1"/>
  <c r="Q12" i="3"/>
  <c r="S12" i="3" s="1"/>
  <c r="Q58" i="3" l="1"/>
  <c r="S58" i="3" s="1"/>
  <c r="Q64" i="3" l="1"/>
  <c r="Q46" i="3"/>
  <c r="S46" i="3" s="1"/>
  <c r="Q51" i="3"/>
  <c r="Q40" i="3"/>
  <c r="S40" i="3" s="1"/>
  <c r="S51" i="3" l="1"/>
  <c r="S64" i="3"/>
  <c r="Q3" i="3"/>
  <c r="S3" i="3" s="1"/>
  <c r="R81" i="3" l="1"/>
  <c r="R83" i="3" s="1"/>
</calcChain>
</file>

<file path=xl/sharedStrings.xml><?xml version="1.0" encoding="utf-8"?>
<sst xmlns="http://schemas.openxmlformats.org/spreadsheetml/2006/main" count="90" uniqueCount="49">
  <si>
    <t xml:space="preserve">Komplet svítidel  Sesterna </t>
  </si>
  <si>
    <t xml:space="preserve">Komplet svítidel Bezbariérové WC </t>
  </si>
  <si>
    <t>Kuchyňka</t>
  </si>
  <si>
    <t xml:space="preserve">Typ místnosti </t>
  </si>
  <si>
    <t>Komplet svítidel předsíňka:</t>
  </si>
  <si>
    <t>Komplet svítidel koupelna/WC malá :</t>
  </si>
  <si>
    <t>Komplet svítidel koupelna/WC velká :</t>
  </si>
  <si>
    <t xml:space="preserve">Komplet svítidel WC: </t>
  </si>
  <si>
    <t>Demontáž stávajícího a montáž nového osvětlení</t>
  </si>
  <si>
    <t>Kabeláž a veškerý montážní materiál</t>
  </si>
  <si>
    <t>Počet místostí</t>
  </si>
  <si>
    <t>Elektro revize</t>
  </si>
  <si>
    <t>Technické složka</t>
  </si>
  <si>
    <t>Automatický řídicí systém Astro Dim DALI, přepínání podle denní doby, bez trvalého napájení, úprava na míru</t>
  </si>
  <si>
    <t xml:space="preserve"> Komplet svítidel Úklidová místnost,mytí mís </t>
  </si>
  <si>
    <t>Chodba u podlahy lišta LED 12V 1800K CRI39 7W/m bez emise 0-530nm, celkem 30m, cena je uvedena za 1m</t>
  </si>
  <si>
    <t>Lišta LED 12V 1800K CRI39 7W/m bez emise 0-530nm vertikálně u dveří 3m profilu Vale, 600mm páska + PIR čidlo</t>
  </si>
  <si>
    <t>Lišta LED 12V 1800K CRI39 7W/m bez emise 0-530nm vertikálně u vstupních dveří 3m profilu Vale, 600mm páska + PIR čidlo</t>
  </si>
  <si>
    <t>LED 12V 1800K CRI39 bez emise 0-530nm, 600 mm páska + PIR čidlo propojené s předsíňkou</t>
  </si>
  <si>
    <t>LED 12V 1800K CRI39bez emise 0-530nm koupelna 600 mm páska</t>
  </si>
  <si>
    <t>LED 12V 1800K CRI39 bez emise 0-530nm stropní koupelna 600 mm páska + PIR čidlo</t>
  </si>
  <si>
    <t>Úklidová místnost s myčkou u stropu LED 12V, 600 + 1000 mm 1800K CRI39 12W bez emise 0-530nm</t>
  </si>
  <si>
    <t xml:space="preserve">Lišta LED 12V 1800K CRI39 7W/m bez emise 0-530nm, 300 mm páska s čidlem PIR, nástěnné pod lůžko </t>
  </si>
  <si>
    <t>Komplet svítidel pro pokoj 2 lůžka, 2 svídidla (standard  B)</t>
  </si>
  <si>
    <t>Komplet svítidel pro pokoj 1 lůžka, 1 svídidlo  (standard  A)</t>
  </si>
  <si>
    <t>Komplet svítidel pro pokoj 2 lůžka, 1 svídidlo (standard  C)</t>
  </si>
  <si>
    <t>Lokalní svítidlo - stínidlo na nastavitelném rameni, tyč, přepínací LED 2W monochr.amber+red/6W 2700K CRI&gt;95/7W 4000K CRI&gt;95</t>
  </si>
  <si>
    <t>Lokalní svítidlo - stínidlo na nastavitelném rameni, úchytka ke stolu, přepínací LED 2W monochr.amber+red/6W 2700K CRI&gt;95/7W 4000K CRI&gt;95</t>
  </si>
  <si>
    <t xml:space="preserve">Downlight DL LED 4000K CRI&gt;95 16W 1700lm </t>
  </si>
  <si>
    <t>Nástěnné LED 2x 12V 4000K CRI&gt;95 2160lm 750 mm nad zrcadlem 600 mm páska</t>
  </si>
  <si>
    <t xml:space="preserve">Nástěnné LED 2x 12V 4000K CRI&gt;95 2160lm 750 mm nad zrcadlem </t>
  </si>
  <si>
    <t>Stropní závěsné svítidlo, přímo/nepřímé; Okruh1: 90W 4700K 8400lm CRI&gt;90 posíl.+475nm+495nm, Okruh2: 40W 2700K 4200lm CRI&gt;95 difuzor opál</t>
  </si>
  <si>
    <t>Stropní závěsné svítidlo; přímo/nepřímé; Okruh1: 90W 4700K 8400lm CRI&gt;90 posíl.+475nm+495nm, Okruh2: 40W 2700K 4200lm CRI&gt;95 difuzor opál</t>
  </si>
  <si>
    <t xml:space="preserve">Sesterna LED 12V 1800K CRI39 bez emise 0-530nm pod kuch. Linkou 600 mm </t>
  </si>
  <si>
    <t xml:space="preserve">Lineární závěs nepřímo LED Prokognitivní 4700K CRI&gt;90, délka 1500 mm </t>
  </si>
  <si>
    <t>Nástěnné LED 2x 12V 4000K CRI&gt;95 2160lm 750 mm nad zrcadlem + PIR čidlo</t>
  </si>
  <si>
    <t>Vsazené svítidlo 600x600mm LED 61W 8000lm Prokognitivní 4700K +475nm+495nm CRI&gt;90</t>
  </si>
  <si>
    <t xml:space="preserve">Chodba v obytném křídle - A a C var. A </t>
  </si>
  <si>
    <t>Doprava</t>
  </si>
  <si>
    <t>Celkem cena za kompletní dodávku bez 21% DPH</t>
  </si>
  <si>
    <t>Celkem cena za kompletní dodávku s  21% DPH</t>
  </si>
  <si>
    <t>Dokumentace (schémata zapojení a uživatelské návody a instrukce )</t>
  </si>
  <si>
    <t>Typy a specifikace svítidel</t>
  </si>
  <si>
    <t>Počet kusů svítidel  v místnosti</t>
  </si>
  <si>
    <t xml:space="preserve">Cena za kus svítidla </t>
  </si>
  <si>
    <t>Celkem za místnost</t>
  </si>
  <si>
    <t>Celkem za sadu pro jednu místnost</t>
  </si>
  <si>
    <t>Celkem za místnosti</t>
  </si>
  <si>
    <t xml:space="preserve">Příloha č. 2 ke  Smlouě  - technická specifikace a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</si>
</sst>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#,##0\ &quot;Kč&quot;"/>
    <numFmt numFmtId="165" formatCode="#,##0.00\ &quot;Kč&quot;"/>
  </numFmts>
  <fonts count="6" x14ac:knownFonts="1"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wrapText="1"/>
    </xf>
    <xf numFmtId="0" fontId="3" fillId="4" borderId="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7" fontId="4" fillId="0" borderId="3" xfId="0" applyNumberFormat="1" applyFont="1" applyBorder="1" applyAlignment="1">
      <alignment horizontal="center" wrapText="1"/>
    </xf>
    <xf numFmtId="7" fontId="4" fillId="0" borderId="0" xfId="0" applyNumberFormat="1" applyFont="1" applyBorder="1" applyAlignment="1">
      <alignment horizontal="center" wrapText="1"/>
    </xf>
    <xf numFmtId="7" fontId="4" fillId="0" borderId="4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7" fontId="3" fillId="0" borderId="3" xfId="0" applyNumberFormat="1" applyFont="1" applyBorder="1" applyAlignment="1">
      <alignment horizontal="center" vertical="center" wrapText="1"/>
    </xf>
    <xf numFmtId="7" fontId="3" fillId="0" borderId="0" xfId="0" applyNumberFormat="1" applyFont="1" applyBorder="1" applyAlignment="1">
      <alignment horizontal="center" vertical="center" wrapText="1"/>
    </xf>
    <xf numFmtId="7" fontId="3" fillId="0" borderId="4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5" borderId="6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/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zoomScale="75" zoomScaleNormal="60" workbookViewId="0">
      <pane ySplit="2" topLeftCell="A54" activePane="bottomLeft" state="frozen"/>
      <selection pane="bottomLeft" activeCell="U68" sqref="U68"/>
    </sheetView>
  </sheetViews>
  <sheetFormatPr defaultColWidth="8.875" defaultRowHeight="15.75" x14ac:dyDescent="0.25"/>
  <cols>
    <col min="1" max="1" width="14" customWidth="1"/>
    <col min="8" max="8" width="3.25" customWidth="1"/>
    <col min="9" max="9" width="10.25" hidden="1" customWidth="1"/>
    <col min="10" max="10" width="6" hidden="1" customWidth="1"/>
    <col min="11" max="11" width="14" hidden="1" customWidth="1"/>
    <col min="12" max="12" width="18" hidden="1" customWidth="1"/>
    <col min="13" max="13" width="1" customWidth="1"/>
    <col min="14" max="14" width="7.25" style="1" customWidth="1"/>
    <col min="15" max="15" width="11.5" style="1" customWidth="1"/>
    <col min="16" max="16" width="10.875" style="1" customWidth="1"/>
    <col min="17" max="17" width="12.375" customWidth="1"/>
    <col min="18" max="18" width="7" customWidth="1"/>
    <col min="19" max="19" width="11.875" customWidth="1"/>
    <col min="20" max="20" width="30.375" customWidth="1"/>
    <col min="21" max="21" width="14.5" customWidth="1"/>
    <col min="22" max="22" width="9.125" customWidth="1"/>
    <col min="23" max="23" width="16.875" customWidth="1"/>
    <col min="24" max="24" width="19.625" customWidth="1"/>
  </cols>
  <sheetData>
    <row r="1" spans="1:19" ht="23.25" customHeight="1" thickBot="1" x14ac:dyDescent="0.35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57.75" customHeight="1" thickBot="1" x14ac:dyDescent="0.3">
      <c r="A2" s="6" t="s">
        <v>3</v>
      </c>
      <c r="B2" s="54" t="s">
        <v>42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7" t="s">
        <v>43</v>
      </c>
      <c r="O2" s="7" t="s">
        <v>44</v>
      </c>
      <c r="P2" s="7" t="s">
        <v>45</v>
      </c>
      <c r="Q2" s="7" t="s">
        <v>46</v>
      </c>
      <c r="R2" s="7" t="s">
        <v>10</v>
      </c>
      <c r="S2" s="8" t="s">
        <v>47</v>
      </c>
    </row>
    <row r="3" spans="1:19" ht="33" customHeight="1" x14ac:dyDescent="0.25">
      <c r="A3" s="39" t="s">
        <v>24</v>
      </c>
      <c r="B3" s="42" t="s">
        <v>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9">
        <v>1</v>
      </c>
      <c r="O3" s="10">
        <v>0</v>
      </c>
      <c r="P3" s="11">
        <f>N3*O3</f>
        <v>0</v>
      </c>
      <c r="Q3" s="44">
        <f>P4+P5+P6+P7+P8+P3+P9+P10</f>
        <v>0</v>
      </c>
      <c r="R3" s="28">
        <v>10</v>
      </c>
      <c r="S3" s="31">
        <f>Q3*R3</f>
        <v>0</v>
      </c>
    </row>
    <row r="4" spans="1:19" ht="38.25" customHeight="1" x14ac:dyDescent="0.25">
      <c r="A4" s="40"/>
      <c r="B4" s="47" t="s">
        <v>32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2">
        <v>1</v>
      </c>
      <c r="O4" s="13">
        <v>0</v>
      </c>
      <c r="P4" s="14">
        <f t="shared" ref="P4:P10" si="0">N4*O4</f>
        <v>0</v>
      </c>
      <c r="Q4" s="45"/>
      <c r="R4" s="29"/>
      <c r="S4" s="32"/>
    </row>
    <row r="5" spans="1:19" ht="30" customHeight="1" x14ac:dyDescent="0.25">
      <c r="A5" s="40"/>
      <c r="B5" s="47" t="s">
        <v>22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12">
        <v>1</v>
      </c>
      <c r="O5" s="13">
        <v>0</v>
      </c>
      <c r="P5" s="14">
        <f t="shared" si="0"/>
        <v>0</v>
      </c>
      <c r="Q5" s="45"/>
      <c r="R5" s="29"/>
      <c r="S5" s="32"/>
    </row>
    <row r="6" spans="1:19" ht="33.75" customHeight="1" x14ac:dyDescent="0.25">
      <c r="A6" s="40"/>
      <c r="B6" s="47" t="s">
        <v>16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12">
        <v>1</v>
      </c>
      <c r="O6" s="13">
        <v>0</v>
      </c>
      <c r="P6" s="14">
        <f t="shared" si="0"/>
        <v>0</v>
      </c>
      <c r="Q6" s="45"/>
      <c r="R6" s="29"/>
      <c r="S6" s="32"/>
    </row>
    <row r="7" spans="1:19" ht="35.25" customHeight="1" x14ac:dyDescent="0.25">
      <c r="A7" s="40"/>
      <c r="B7" s="47" t="s">
        <v>26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12">
        <v>1</v>
      </c>
      <c r="O7" s="13">
        <v>0</v>
      </c>
      <c r="P7" s="14">
        <f t="shared" si="0"/>
        <v>0</v>
      </c>
      <c r="Q7" s="45"/>
      <c r="R7" s="29"/>
      <c r="S7" s="32"/>
    </row>
    <row r="8" spans="1:19" ht="31.5" customHeight="1" x14ac:dyDescent="0.25">
      <c r="A8" s="40"/>
      <c r="B8" s="47" t="s">
        <v>27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2">
        <v>1</v>
      </c>
      <c r="O8" s="13">
        <v>0</v>
      </c>
      <c r="P8" s="14">
        <f t="shared" si="0"/>
        <v>0</v>
      </c>
      <c r="Q8" s="45"/>
      <c r="R8" s="29"/>
      <c r="S8" s="32"/>
    </row>
    <row r="9" spans="1:19" ht="16.350000000000001" customHeight="1" x14ac:dyDescent="0.25">
      <c r="A9" s="40"/>
      <c r="B9" s="47" t="s">
        <v>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2">
        <v>1</v>
      </c>
      <c r="O9" s="13">
        <v>0</v>
      </c>
      <c r="P9" s="14">
        <f t="shared" si="0"/>
        <v>0</v>
      </c>
      <c r="Q9" s="45"/>
      <c r="R9" s="29"/>
      <c r="S9" s="32"/>
    </row>
    <row r="10" spans="1:19" ht="16.350000000000001" customHeight="1" thickBot="1" x14ac:dyDescent="0.3">
      <c r="A10" s="41"/>
      <c r="B10" s="49" t="s">
        <v>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5">
        <v>1</v>
      </c>
      <c r="O10" s="16">
        <v>0</v>
      </c>
      <c r="P10" s="17">
        <f t="shared" si="0"/>
        <v>0</v>
      </c>
      <c r="Q10" s="46"/>
      <c r="R10" s="30"/>
      <c r="S10" s="33"/>
    </row>
    <row r="11" spans="1:19" ht="16.5" thickBo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35.25" customHeight="1" x14ac:dyDescent="0.25">
      <c r="A12" s="39" t="s">
        <v>23</v>
      </c>
      <c r="B12" s="42" t="s">
        <v>13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9">
        <v>2</v>
      </c>
      <c r="O12" s="10">
        <v>0</v>
      </c>
      <c r="P12" s="10">
        <f>N12*O12</f>
        <v>0</v>
      </c>
      <c r="Q12" s="36">
        <f>P12+P13+P14+P15+P16+P17+P18+P19</f>
        <v>0</v>
      </c>
      <c r="R12" s="28">
        <v>19</v>
      </c>
      <c r="S12" s="31">
        <f>Q12*R12</f>
        <v>0</v>
      </c>
    </row>
    <row r="13" spans="1:19" ht="33.75" customHeight="1" x14ac:dyDescent="0.25">
      <c r="A13" s="40"/>
      <c r="B13" s="47" t="s">
        <v>32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2">
        <v>2</v>
      </c>
      <c r="O13" s="13">
        <v>0</v>
      </c>
      <c r="P13" s="13">
        <f t="shared" ref="P13:P19" si="1">N13*O13</f>
        <v>0</v>
      </c>
      <c r="Q13" s="37"/>
      <c r="R13" s="29"/>
      <c r="S13" s="32"/>
    </row>
    <row r="14" spans="1:19" ht="33.75" customHeight="1" x14ac:dyDescent="0.25">
      <c r="A14" s="40"/>
      <c r="B14" s="47" t="s">
        <v>22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2">
        <v>2</v>
      </c>
      <c r="O14" s="13">
        <v>0</v>
      </c>
      <c r="P14" s="13">
        <f t="shared" si="1"/>
        <v>0</v>
      </c>
      <c r="Q14" s="37"/>
      <c r="R14" s="29"/>
      <c r="S14" s="32"/>
    </row>
    <row r="15" spans="1:19" ht="36" customHeight="1" x14ac:dyDescent="0.25">
      <c r="A15" s="40"/>
      <c r="B15" s="47" t="s">
        <v>16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12">
        <v>1</v>
      </c>
      <c r="O15" s="13">
        <v>0</v>
      </c>
      <c r="P15" s="13">
        <f t="shared" si="1"/>
        <v>0</v>
      </c>
      <c r="Q15" s="37"/>
      <c r="R15" s="29"/>
      <c r="S15" s="32"/>
    </row>
    <row r="16" spans="1:19" ht="30.75" customHeight="1" x14ac:dyDescent="0.25">
      <c r="A16" s="40"/>
      <c r="B16" s="47" t="s">
        <v>26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12">
        <v>2</v>
      </c>
      <c r="O16" s="13">
        <v>0</v>
      </c>
      <c r="P16" s="13">
        <f t="shared" si="1"/>
        <v>0</v>
      </c>
      <c r="Q16" s="37"/>
      <c r="R16" s="29"/>
      <c r="S16" s="32"/>
    </row>
    <row r="17" spans="1:19" ht="30" customHeight="1" x14ac:dyDescent="0.25">
      <c r="A17" s="40"/>
      <c r="B17" s="47" t="s">
        <v>27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12">
        <v>1</v>
      </c>
      <c r="O17" s="13">
        <v>0</v>
      </c>
      <c r="P17" s="13">
        <f t="shared" si="1"/>
        <v>0</v>
      </c>
      <c r="Q17" s="37"/>
      <c r="R17" s="29"/>
      <c r="S17" s="32"/>
    </row>
    <row r="18" spans="1:19" ht="18" customHeight="1" x14ac:dyDescent="0.25">
      <c r="A18" s="40"/>
      <c r="B18" s="47" t="s">
        <v>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12">
        <v>1</v>
      </c>
      <c r="O18" s="13">
        <v>0</v>
      </c>
      <c r="P18" s="13">
        <f t="shared" si="1"/>
        <v>0</v>
      </c>
      <c r="Q18" s="37"/>
      <c r="R18" s="29"/>
      <c r="S18" s="32"/>
    </row>
    <row r="19" spans="1:19" ht="18" customHeight="1" thickBot="1" x14ac:dyDescent="0.3">
      <c r="A19" s="41"/>
      <c r="B19" s="49" t="s">
        <v>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5">
        <v>1</v>
      </c>
      <c r="O19" s="16">
        <v>0</v>
      </c>
      <c r="P19" s="16">
        <f t="shared" si="1"/>
        <v>0</v>
      </c>
      <c r="Q19" s="38"/>
      <c r="R19" s="30"/>
      <c r="S19" s="33"/>
    </row>
    <row r="20" spans="1:19" ht="15.75" customHeight="1" thickBot="1" x14ac:dyDescent="0.3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29.25" customHeight="1" x14ac:dyDescent="0.25">
      <c r="A21" s="39" t="s">
        <v>25</v>
      </c>
      <c r="B21" s="42" t="s">
        <v>13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9">
        <v>1</v>
      </c>
      <c r="O21" s="10">
        <v>0</v>
      </c>
      <c r="P21" s="10">
        <f>N21*O21</f>
        <v>0</v>
      </c>
      <c r="Q21" s="36">
        <f>P21+P22+P23+P24+P25+P26+P27+P28</f>
        <v>0</v>
      </c>
      <c r="R21" s="28">
        <v>5</v>
      </c>
      <c r="S21" s="31">
        <f>Q21*R21</f>
        <v>0</v>
      </c>
    </row>
    <row r="22" spans="1:19" ht="34.5" customHeight="1" x14ac:dyDescent="0.25">
      <c r="A22" s="40"/>
      <c r="B22" s="47" t="s">
        <v>31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12">
        <v>1</v>
      </c>
      <c r="O22" s="13">
        <v>0</v>
      </c>
      <c r="P22" s="13">
        <f t="shared" ref="P22:P28" si="2">N22*O22</f>
        <v>0</v>
      </c>
      <c r="Q22" s="37"/>
      <c r="R22" s="29"/>
      <c r="S22" s="32"/>
    </row>
    <row r="23" spans="1:19" ht="34.5" customHeight="1" x14ac:dyDescent="0.25">
      <c r="A23" s="40"/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12">
        <v>2</v>
      </c>
      <c r="O23" s="13">
        <v>0</v>
      </c>
      <c r="P23" s="13">
        <f t="shared" si="2"/>
        <v>0</v>
      </c>
      <c r="Q23" s="37"/>
      <c r="R23" s="29"/>
      <c r="S23" s="32"/>
    </row>
    <row r="24" spans="1:19" ht="33" customHeight="1" x14ac:dyDescent="0.25">
      <c r="A24" s="40"/>
      <c r="B24" s="47" t="s">
        <v>16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12">
        <v>1</v>
      </c>
      <c r="O24" s="13">
        <v>0</v>
      </c>
      <c r="P24" s="13">
        <f t="shared" si="2"/>
        <v>0</v>
      </c>
      <c r="Q24" s="37"/>
      <c r="R24" s="29"/>
      <c r="S24" s="32"/>
    </row>
    <row r="25" spans="1:19" ht="31.5" customHeight="1" x14ac:dyDescent="0.25">
      <c r="A25" s="40"/>
      <c r="B25" s="47" t="s">
        <v>26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12">
        <v>2</v>
      </c>
      <c r="O25" s="13">
        <v>0</v>
      </c>
      <c r="P25" s="13">
        <f t="shared" si="2"/>
        <v>0</v>
      </c>
      <c r="Q25" s="37"/>
      <c r="R25" s="29"/>
      <c r="S25" s="32"/>
    </row>
    <row r="26" spans="1:19" ht="33" customHeight="1" x14ac:dyDescent="0.25">
      <c r="A26" s="40"/>
      <c r="B26" s="47" t="s">
        <v>27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12">
        <v>1</v>
      </c>
      <c r="O26" s="13">
        <v>0</v>
      </c>
      <c r="P26" s="13">
        <f t="shared" si="2"/>
        <v>0</v>
      </c>
      <c r="Q26" s="37"/>
      <c r="R26" s="29"/>
      <c r="S26" s="32"/>
    </row>
    <row r="27" spans="1:19" ht="16.350000000000001" customHeight="1" x14ac:dyDescent="0.25">
      <c r="A27" s="40"/>
      <c r="B27" s="47" t="s">
        <v>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12">
        <v>1</v>
      </c>
      <c r="O27" s="13">
        <v>0</v>
      </c>
      <c r="P27" s="13">
        <f t="shared" si="2"/>
        <v>0</v>
      </c>
      <c r="Q27" s="37"/>
      <c r="R27" s="29"/>
      <c r="S27" s="32"/>
    </row>
    <row r="28" spans="1:19" ht="16.350000000000001" customHeight="1" thickBot="1" x14ac:dyDescent="0.3">
      <c r="A28" s="41"/>
      <c r="B28" s="49" t="s">
        <v>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5">
        <v>1</v>
      </c>
      <c r="O28" s="16">
        <v>0</v>
      </c>
      <c r="P28" s="16">
        <f t="shared" si="2"/>
        <v>0</v>
      </c>
      <c r="Q28" s="38"/>
      <c r="R28" s="30"/>
      <c r="S28" s="33"/>
    </row>
    <row r="29" spans="1:19" ht="16.5" thickBot="1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33" customHeight="1" x14ac:dyDescent="0.25">
      <c r="A30" s="39" t="s">
        <v>4</v>
      </c>
      <c r="B30" s="42" t="s">
        <v>17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9">
        <v>1</v>
      </c>
      <c r="O30" s="10">
        <v>0</v>
      </c>
      <c r="P30" s="10">
        <f>N30*O30</f>
        <v>0</v>
      </c>
      <c r="Q30" s="36">
        <f>P30+P31+P32</f>
        <v>0</v>
      </c>
      <c r="R30" s="28">
        <v>24</v>
      </c>
      <c r="S30" s="31">
        <f>Q30*R30</f>
        <v>0</v>
      </c>
    </row>
    <row r="31" spans="1:19" ht="16.350000000000001" customHeight="1" x14ac:dyDescent="0.25">
      <c r="A31" s="40"/>
      <c r="B31" s="47" t="s">
        <v>8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2">
        <v>1</v>
      </c>
      <c r="O31" s="13">
        <v>0</v>
      </c>
      <c r="P31" s="13">
        <f t="shared" ref="P31:P32" si="3">N31*O31</f>
        <v>0</v>
      </c>
      <c r="Q31" s="37"/>
      <c r="R31" s="29"/>
      <c r="S31" s="32"/>
    </row>
    <row r="32" spans="1:19" ht="16.350000000000001" customHeight="1" thickBot="1" x14ac:dyDescent="0.3">
      <c r="A32" s="41"/>
      <c r="B32" s="49" t="s">
        <v>9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5">
        <v>1</v>
      </c>
      <c r="O32" s="16">
        <v>0</v>
      </c>
      <c r="P32" s="16">
        <f t="shared" si="3"/>
        <v>0</v>
      </c>
      <c r="Q32" s="38"/>
      <c r="R32" s="30"/>
      <c r="S32" s="33"/>
    </row>
    <row r="33" spans="1:19" ht="16.5" thickBot="1" x14ac:dyDescent="0.3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0.25" customHeight="1" x14ac:dyDescent="0.25">
      <c r="A34" s="39" t="s">
        <v>5</v>
      </c>
      <c r="B34" s="42" t="s">
        <v>29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9">
        <v>1</v>
      </c>
      <c r="O34" s="10">
        <v>0</v>
      </c>
      <c r="P34" s="10">
        <f>N34*O34</f>
        <v>0</v>
      </c>
      <c r="Q34" s="36">
        <f>P34+P35+P36+P37+P38</f>
        <v>0</v>
      </c>
      <c r="R34" s="28">
        <v>18</v>
      </c>
      <c r="S34" s="31">
        <f>Q34*R34</f>
        <v>0</v>
      </c>
    </row>
    <row r="35" spans="1:19" ht="30.75" customHeight="1" x14ac:dyDescent="0.25">
      <c r="A35" s="40"/>
      <c r="B35" s="47" t="s">
        <v>18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2">
        <v>1</v>
      </c>
      <c r="O35" s="13">
        <v>0</v>
      </c>
      <c r="P35" s="13">
        <f t="shared" ref="P35:P38" si="4">N35*O35</f>
        <v>0</v>
      </c>
      <c r="Q35" s="37"/>
      <c r="R35" s="29"/>
      <c r="S35" s="32"/>
    </row>
    <row r="36" spans="1:19" ht="16.350000000000001" customHeight="1" x14ac:dyDescent="0.25">
      <c r="A36" s="40"/>
      <c r="B36" s="47" t="s">
        <v>28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2">
        <v>1</v>
      </c>
      <c r="O36" s="13">
        <v>0</v>
      </c>
      <c r="P36" s="13">
        <f t="shared" si="4"/>
        <v>0</v>
      </c>
      <c r="Q36" s="37"/>
      <c r="R36" s="29"/>
      <c r="S36" s="32"/>
    </row>
    <row r="37" spans="1:19" ht="16.350000000000001" customHeight="1" x14ac:dyDescent="0.25">
      <c r="A37" s="40"/>
      <c r="B37" s="47" t="s">
        <v>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2">
        <v>1</v>
      </c>
      <c r="O37" s="13">
        <v>0</v>
      </c>
      <c r="P37" s="13">
        <f t="shared" si="4"/>
        <v>0</v>
      </c>
      <c r="Q37" s="37"/>
      <c r="R37" s="29"/>
      <c r="S37" s="32"/>
    </row>
    <row r="38" spans="1:19" ht="16.350000000000001" customHeight="1" thickBot="1" x14ac:dyDescent="0.3">
      <c r="A38" s="41"/>
      <c r="B38" s="49" t="s">
        <v>9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15">
        <v>1</v>
      </c>
      <c r="O38" s="16">
        <v>0</v>
      </c>
      <c r="P38" s="16">
        <f t="shared" si="4"/>
        <v>0</v>
      </c>
      <c r="Q38" s="38"/>
      <c r="R38" s="30"/>
      <c r="S38" s="33"/>
    </row>
    <row r="39" spans="1:19" ht="16.5" thickBot="1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ht="15.75" customHeight="1" x14ac:dyDescent="0.25">
      <c r="A40" s="39" t="s">
        <v>6</v>
      </c>
      <c r="B40" s="42" t="s">
        <v>30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9">
        <v>1</v>
      </c>
      <c r="O40" s="10">
        <v>0</v>
      </c>
      <c r="P40" s="18">
        <f>N40*O40</f>
        <v>0</v>
      </c>
      <c r="Q40" s="36">
        <f>P40+P41+P42+P43+P44</f>
        <v>0</v>
      </c>
      <c r="R40" s="28">
        <v>4</v>
      </c>
      <c r="S40" s="31">
        <f>Q40*R40</f>
        <v>0</v>
      </c>
    </row>
    <row r="41" spans="1:19" ht="36.75" customHeight="1" x14ac:dyDescent="0.25">
      <c r="A41" s="40"/>
      <c r="B41" s="47" t="s">
        <v>18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12">
        <v>1</v>
      </c>
      <c r="O41" s="13">
        <v>0</v>
      </c>
      <c r="P41" s="19">
        <f t="shared" ref="P41:P44" si="5">N41*O41</f>
        <v>0</v>
      </c>
      <c r="Q41" s="37"/>
      <c r="R41" s="29"/>
      <c r="S41" s="32"/>
    </row>
    <row r="42" spans="1:19" ht="16.350000000000001" customHeight="1" x14ac:dyDescent="0.25">
      <c r="A42" s="40"/>
      <c r="B42" s="47" t="s">
        <v>28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12">
        <v>2</v>
      </c>
      <c r="O42" s="13">
        <v>0</v>
      </c>
      <c r="P42" s="19">
        <f t="shared" si="5"/>
        <v>0</v>
      </c>
      <c r="Q42" s="37"/>
      <c r="R42" s="29"/>
      <c r="S42" s="32"/>
    </row>
    <row r="43" spans="1:19" ht="16.350000000000001" customHeight="1" x14ac:dyDescent="0.25">
      <c r="A43" s="40"/>
      <c r="B43" s="47" t="s">
        <v>8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12">
        <v>1</v>
      </c>
      <c r="O43" s="13">
        <v>0</v>
      </c>
      <c r="P43" s="19">
        <f t="shared" si="5"/>
        <v>0</v>
      </c>
      <c r="Q43" s="37"/>
      <c r="R43" s="29"/>
      <c r="S43" s="32"/>
    </row>
    <row r="44" spans="1:19" ht="16.350000000000001" customHeight="1" thickBot="1" x14ac:dyDescent="0.3">
      <c r="A44" s="41"/>
      <c r="B44" s="49" t="s">
        <v>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15">
        <v>1</v>
      </c>
      <c r="O44" s="16">
        <v>0</v>
      </c>
      <c r="P44" s="20">
        <f t="shared" si="5"/>
        <v>0</v>
      </c>
      <c r="Q44" s="38"/>
      <c r="R44" s="30"/>
      <c r="S44" s="33"/>
    </row>
    <row r="45" spans="1:19" ht="16.5" thickBot="1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95" customHeight="1" x14ac:dyDescent="0.25">
      <c r="A46" s="39" t="s">
        <v>7</v>
      </c>
      <c r="B46" s="42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9">
        <v>1</v>
      </c>
      <c r="O46" s="10">
        <v>0</v>
      </c>
      <c r="P46" s="10">
        <f>N46*O46</f>
        <v>0</v>
      </c>
      <c r="Q46" s="36">
        <f>P46+P47+P48+P49</f>
        <v>0</v>
      </c>
      <c r="R46" s="28">
        <v>6</v>
      </c>
      <c r="S46" s="31">
        <f>Q46*R46</f>
        <v>0</v>
      </c>
    </row>
    <row r="47" spans="1:19" ht="30.75" customHeight="1" x14ac:dyDescent="0.25">
      <c r="A47" s="40"/>
      <c r="B47" s="47" t="s">
        <v>20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12">
        <v>1</v>
      </c>
      <c r="O47" s="13">
        <v>0</v>
      </c>
      <c r="P47" s="13">
        <f t="shared" ref="P47:P49" si="6">N47*O47</f>
        <v>0</v>
      </c>
      <c r="Q47" s="37"/>
      <c r="R47" s="29"/>
      <c r="S47" s="32"/>
    </row>
    <row r="48" spans="1:19" ht="16.350000000000001" customHeight="1" x14ac:dyDescent="0.25">
      <c r="A48" s="40"/>
      <c r="B48" s="47" t="s">
        <v>8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12">
        <v>1</v>
      </c>
      <c r="O48" s="19">
        <v>0</v>
      </c>
      <c r="P48" s="13">
        <f t="shared" si="6"/>
        <v>0</v>
      </c>
      <c r="Q48" s="37"/>
      <c r="R48" s="29"/>
      <c r="S48" s="32"/>
    </row>
    <row r="49" spans="1:19" ht="16.350000000000001" customHeight="1" thickBot="1" x14ac:dyDescent="0.3">
      <c r="A49" s="41"/>
      <c r="B49" s="49" t="s">
        <v>9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5">
        <v>1</v>
      </c>
      <c r="O49" s="20">
        <v>0</v>
      </c>
      <c r="P49" s="16">
        <f t="shared" si="6"/>
        <v>0</v>
      </c>
      <c r="Q49" s="38"/>
      <c r="R49" s="30"/>
      <c r="S49" s="33"/>
    </row>
    <row r="50" spans="1:19" ht="16.5" thickBot="1" x14ac:dyDescent="0.3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ht="18.75" customHeight="1" x14ac:dyDescent="0.25">
      <c r="A51" s="39" t="s">
        <v>0</v>
      </c>
      <c r="B51" s="42" t="s">
        <v>34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9">
        <v>2</v>
      </c>
      <c r="O51" s="10">
        <v>0</v>
      </c>
      <c r="P51" s="18">
        <f>N51*O51</f>
        <v>0</v>
      </c>
      <c r="Q51" s="36">
        <f>P51+P52+P53+P54+P55+P56</f>
        <v>0</v>
      </c>
      <c r="R51" s="28">
        <v>4</v>
      </c>
      <c r="S51" s="31">
        <f>Q51*R51</f>
        <v>0</v>
      </c>
    </row>
    <row r="52" spans="1:19" ht="16.5" customHeight="1" x14ac:dyDescent="0.25">
      <c r="A52" s="40"/>
      <c r="B52" s="47" t="s">
        <v>33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2">
        <v>1</v>
      </c>
      <c r="O52" s="19">
        <v>0</v>
      </c>
      <c r="P52" s="19">
        <f t="shared" ref="P52:P56" si="7">N52*O52</f>
        <v>0</v>
      </c>
      <c r="Q52" s="37"/>
      <c r="R52" s="29"/>
      <c r="S52" s="32"/>
    </row>
    <row r="53" spans="1:19" ht="25.5" customHeight="1" x14ac:dyDescent="0.25">
      <c r="A53" s="40"/>
      <c r="B53" s="47" t="s">
        <v>27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2">
        <v>1</v>
      </c>
      <c r="O53" s="19">
        <v>0</v>
      </c>
      <c r="P53" s="19">
        <f t="shared" si="7"/>
        <v>0</v>
      </c>
      <c r="Q53" s="37"/>
      <c r="R53" s="29"/>
      <c r="S53" s="32"/>
    </row>
    <row r="54" spans="1:19" ht="16.350000000000001" customHeight="1" x14ac:dyDescent="0.25">
      <c r="A54" s="40"/>
      <c r="B54" s="47" t="s">
        <v>28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12">
        <v>1</v>
      </c>
      <c r="O54" s="13">
        <v>0</v>
      </c>
      <c r="P54" s="19">
        <f t="shared" si="7"/>
        <v>0</v>
      </c>
      <c r="Q54" s="37"/>
      <c r="R54" s="29"/>
      <c r="S54" s="32"/>
    </row>
    <row r="55" spans="1:19" ht="16.350000000000001" customHeight="1" x14ac:dyDescent="0.25">
      <c r="A55" s="40"/>
      <c r="B55" s="47" t="s">
        <v>8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12">
        <v>1</v>
      </c>
      <c r="O55" s="13">
        <v>0</v>
      </c>
      <c r="P55" s="19">
        <f t="shared" si="7"/>
        <v>0</v>
      </c>
      <c r="Q55" s="37"/>
      <c r="R55" s="29"/>
      <c r="S55" s="32"/>
    </row>
    <row r="56" spans="1:19" ht="16.350000000000001" customHeight="1" thickBot="1" x14ac:dyDescent="0.3">
      <c r="A56" s="41"/>
      <c r="B56" s="49" t="s">
        <v>9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5">
        <v>1</v>
      </c>
      <c r="O56" s="16">
        <v>0</v>
      </c>
      <c r="P56" s="20">
        <f t="shared" si="7"/>
        <v>0</v>
      </c>
      <c r="Q56" s="38"/>
      <c r="R56" s="30"/>
      <c r="S56" s="33"/>
    </row>
    <row r="57" spans="1:19" ht="16.5" thickBo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ht="15.95" customHeight="1" x14ac:dyDescent="0.25">
      <c r="A58" s="39" t="s">
        <v>1</v>
      </c>
      <c r="B58" s="42" t="s">
        <v>28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9">
        <v>2</v>
      </c>
      <c r="O58" s="10">
        <v>0</v>
      </c>
      <c r="P58" s="18">
        <f>N58*O58</f>
        <v>0</v>
      </c>
      <c r="Q58" s="36">
        <f>P58+P59+P60+P61+P62</f>
        <v>0</v>
      </c>
      <c r="R58" s="28">
        <v>3</v>
      </c>
      <c r="S58" s="31">
        <f>Q58*R58</f>
        <v>0</v>
      </c>
    </row>
    <row r="59" spans="1:19" ht="15.75" customHeight="1" x14ac:dyDescent="0.25">
      <c r="A59" s="40"/>
      <c r="B59" s="47" t="s">
        <v>19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12">
        <v>1</v>
      </c>
      <c r="O59" s="13">
        <v>0</v>
      </c>
      <c r="P59" s="19">
        <f t="shared" ref="P59:P62" si="8">N59*O59</f>
        <v>0</v>
      </c>
      <c r="Q59" s="37"/>
      <c r="R59" s="29"/>
      <c r="S59" s="32"/>
    </row>
    <row r="60" spans="1:19" ht="15.75" customHeight="1" x14ac:dyDescent="0.25">
      <c r="A60" s="40"/>
      <c r="B60" s="47" t="s">
        <v>35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12">
        <v>1</v>
      </c>
      <c r="O60" s="13">
        <v>0</v>
      </c>
      <c r="P60" s="19">
        <f t="shared" si="8"/>
        <v>0</v>
      </c>
      <c r="Q60" s="37"/>
      <c r="R60" s="29"/>
      <c r="S60" s="32"/>
    </row>
    <row r="61" spans="1:19" ht="16.350000000000001" customHeight="1" x14ac:dyDescent="0.25">
      <c r="A61" s="40"/>
      <c r="B61" s="47" t="s">
        <v>8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12">
        <v>1</v>
      </c>
      <c r="O61" s="13">
        <v>0</v>
      </c>
      <c r="P61" s="19">
        <f t="shared" si="8"/>
        <v>0</v>
      </c>
      <c r="Q61" s="37"/>
      <c r="R61" s="29"/>
      <c r="S61" s="32"/>
    </row>
    <row r="62" spans="1:19" ht="16.350000000000001" customHeight="1" thickBot="1" x14ac:dyDescent="0.3">
      <c r="A62" s="41"/>
      <c r="B62" s="49" t="s">
        <v>9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15">
        <v>1</v>
      </c>
      <c r="O62" s="16">
        <v>0</v>
      </c>
      <c r="P62" s="20">
        <f t="shared" si="8"/>
        <v>0</v>
      </c>
      <c r="Q62" s="38"/>
      <c r="R62" s="30"/>
      <c r="S62" s="33"/>
    </row>
    <row r="63" spans="1:19" ht="16.5" thickBot="1" x14ac:dyDescent="0.3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ht="15.95" customHeight="1" x14ac:dyDescent="0.25">
      <c r="A64" s="39" t="s">
        <v>14</v>
      </c>
      <c r="B64" s="42" t="s">
        <v>28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9">
        <v>4</v>
      </c>
      <c r="O64" s="21">
        <v>0</v>
      </c>
      <c r="P64" s="21">
        <f>N64*O64</f>
        <v>0</v>
      </c>
      <c r="Q64" s="51">
        <f>P64+P65+P66+P67+P68</f>
        <v>0</v>
      </c>
      <c r="R64" s="28">
        <v>5</v>
      </c>
      <c r="S64" s="31">
        <f>Q64*R64</f>
        <v>0</v>
      </c>
    </row>
    <row r="65" spans="1:19" ht="28.5" customHeight="1" x14ac:dyDescent="0.25">
      <c r="A65" s="40"/>
      <c r="B65" s="47" t="s">
        <v>21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12">
        <v>1</v>
      </c>
      <c r="O65" s="22">
        <v>0</v>
      </c>
      <c r="P65" s="22">
        <f t="shared" ref="P65:P68" si="9">N65*O65</f>
        <v>0</v>
      </c>
      <c r="Q65" s="52"/>
      <c r="R65" s="29"/>
      <c r="S65" s="32"/>
    </row>
    <row r="66" spans="1:19" ht="16.350000000000001" customHeight="1" x14ac:dyDescent="0.25">
      <c r="A66" s="40"/>
      <c r="B66" s="47" t="s">
        <v>36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12">
        <v>1</v>
      </c>
      <c r="O66" s="22">
        <v>0</v>
      </c>
      <c r="P66" s="22">
        <f t="shared" si="9"/>
        <v>0</v>
      </c>
      <c r="Q66" s="52"/>
      <c r="R66" s="29"/>
      <c r="S66" s="32"/>
    </row>
    <row r="67" spans="1:19" ht="16.350000000000001" customHeight="1" x14ac:dyDescent="0.25">
      <c r="A67" s="40"/>
      <c r="B67" s="47" t="s">
        <v>8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12">
        <v>1</v>
      </c>
      <c r="O67" s="22">
        <v>0</v>
      </c>
      <c r="P67" s="22">
        <f t="shared" si="9"/>
        <v>0</v>
      </c>
      <c r="Q67" s="52"/>
      <c r="R67" s="29"/>
      <c r="S67" s="32"/>
    </row>
    <row r="68" spans="1:19" ht="16.350000000000001" customHeight="1" thickBot="1" x14ac:dyDescent="0.3">
      <c r="A68" s="41"/>
      <c r="B68" s="49" t="s">
        <v>9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15">
        <v>1</v>
      </c>
      <c r="O68" s="23">
        <v>0</v>
      </c>
      <c r="P68" s="23">
        <f t="shared" si="9"/>
        <v>0</v>
      </c>
      <c r="Q68" s="53"/>
      <c r="R68" s="30"/>
      <c r="S68" s="33"/>
    </row>
    <row r="69" spans="1:19" ht="16.5" thickBot="1" x14ac:dyDescent="0.3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ht="26.25" customHeight="1" x14ac:dyDescent="0.25">
      <c r="A70" s="39" t="s">
        <v>37</v>
      </c>
      <c r="B70" s="42" t="s">
        <v>15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9">
        <v>30</v>
      </c>
      <c r="O70" s="10">
        <v>0</v>
      </c>
      <c r="P70" s="10">
        <f>N70*O70</f>
        <v>0</v>
      </c>
      <c r="Q70" s="36">
        <f>P70+P71+P72</f>
        <v>0</v>
      </c>
      <c r="R70" s="28">
        <v>3</v>
      </c>
      <c r="S70" s="31">
        <f>Q70*R70</f>
        <v>0</v>
      </c>
    </row>
    <row r="71" spans="1:19" ht="16.350000000000001" customHeight="1" x14ac:dyDescent="0.25">
      <c r="A71" s="40"/>
      <c r="B71" s="47" t="s">
        <v>8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12">
        <v>1</v>
      </c>
      <c r="O71" s="13">
        <v>0</v>
      </c>
      <c r="P71" s="13">
        <f t="shared" ref="P71:P72" si="10">N71*O71</f>
        <v>0</v>
      </c>
      <c r="Q71" s="37"/>
      <c r="R71" s="29"/>
      <c r="S71" s="32"/>
    </row>
    <row r="72" spans="1:19" ht="16.350000000000001" customHeight="1" thickBot="1" x14ac:dyDescent="0.3">
      <c r="A72" s="41"/>
      <c r="B72" s="49" t="s">
        <v>9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5">
        <v>1</v>
      </c>
      <c r="O72" s="16">
        <v>0</v>
      </c>
      <c r="P72" s="16">
        <f t="shared" si="10"/>
        <v>0</v>
      </c>
      <c r="Q72" s="38"/>
      <c r="R72" s="30"/>
      <c r="S72" s="33"/>
    </row>
    <row r="73" spans="1:19" ht="16.5" thickBot="1" x14ac:dyDescent="0.3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25">
      <c r="A74" s="39" t="s">
        <v>2</v>
      </c>
      <c r="B74" s="75" t="s">
        <v>28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24"/>
      <c r="N74" s="9">
        <v>2</v>
      </c>
      <c r="O74" s="10">
        <v>0</v>
      </c>
      <c r="P74" s="10">
        <f>N74*O74</f>
        <v>0</v>
      </c>
      <c r="Q74" s="36">
        <f>P74+P75+P76</f>
        <v>0</v>
      </c>
      <c r="R74" s="28">
        <v>1</v>
      </c>
      <c r="S74" s="31">
        <f>Q74*R74</f>
        <v>0</v>
      </c>
    </row>
    <row r="75" spans="1:19" x14ac:dyDescent="0.25">
      <c r="A75" s="40"/>
      <c r="B75" s="47" t="s">
        <v>8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12">
        <v>1</v>
      </c>
      <c r="O75" s="13">
        <v>0</v>
      </c>
      <c r="P75" s="13">
        <f t="shared" ref="P75:P76" si="11">N75*O75</f>
        <v>0</v>
      </c>
      <c r="Q75" s="37"/>
      <c r="R75" s="29"/>
      <c r="S75" s="32"/>
    </row>
    <row r="76" spans="1:19" ht="16.5" thickBot="1" x14ac:dyDescent="0.3">
      <c r="A76" s="41"/>
      <c r="B76" s="49" t="s">
        <v>9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15">
        <v>1</v>
      </c>
      <c r="O76" s="16">
        <v>0</v>
      </c>
      <c r="P76" s="16">
        <f t="shared" si="11"/>
        <v>0</v>
      </c>
      <c r="Q76" s="38"/>
      <c r="R76" s="30"/>
      <c r="S76" s="33"/>
    </row>
    <row r="77" spans="1:19" ht="16.5" thickBot="1" x14ac:dyDescent="0.3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9"/>
    </row>
    <row r="78" spans="1:19" x14ac:dyDescent="0.25">
      <c r="A78" s="39" t="s">
        <v>12</v>
      </c>
      <c r="B78" s="75" t="s">
        <v>11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24"/>
      <c r="N78" s="9">
        <v>1</v>
      </c>
      <c r="O78" s="25">
        <v>0</v>
      </c>
      <c r="P78" s="25">
        <f>N78*O78</f>
        <v>0</v>
      </c>
      <c r="Q78" s="71">
        <f>P78+P79+P80</f>
        <v>0</v>
      </c>
      <c r="R78" s="28">
        <v>1</v>
      </c>
      <c r="S78" s="31">
        <f>Q78*R78</f>
        <v>0</v>
      </c>
    </row>
    <row r="79" spans="1:19" x14ac:dyDescent="0.25">
      <c r="A79" s="40"/>
      <c r="B79" s="47" t="s">
        <v>41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12">
        <v>1</v>
      </c>
      <c r="O79" s="26">
        <v>0</v>
      </c>
      <c r="P79" s="26">
        <f t="shared" ref="P79:P80" si="12">N79*O79</f>
        <v>0</v>
      </c>
      <c r="Q79" s="72"/>
      <c r="R79" s="29"/>
      <c r="S79" s="32"/>
    </row>
    <row r="80" spans="1:19" ht="16.5" thickBot="1" x14ac:dyDescent="0.3">
      <c r="A80" s="41"/>
      <c r="B80" s="49" t="s">
        <v>38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15">
        <v>1</v>
      </c>
      <c r="O80" s="27">
        <v>0</v>
      </c>
      <c r="P80" s="27">
        <f t="shared" si="12"/>
        <v>0</v>
      </c>
      <c r="Q80" s="73"/>
      <c r="R80" s="30"/>
      <c r="S80" s="33"/>
    </row>
    <row r="81" spans="1:20" ht="15.95" customHeight="1" x14ac:dyDescent="0.25">
      <c r="A81" s="62" t="s">
        <v>39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4"/>
      <c r="R81" s="56">
        <f>SUM(S3:S78)</f>
        <v>0</v>
      </c>
      <c r="S81" s="57"/>
    </row>
    <row r="82" spans="1:20" ht="17.100000000000001" customHeight="1" thickBot="1" x14ac:dyDescent="0.3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7"/>
      <c r="R82" s="58"/>
      <c r="S82" s="59"/>
    </row>
    <row r="83" spans="1:20" ht="15.95" customHeight="1" x14ac:dyDescent="0.25">
      <c r="A83" s="62" t="s">
        <v>40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9"/>
      <c r="R83" s="60">
        <f>(R81*0.21)+R81</f>
        <v>0</v>
      </c>
      <c r="S83" s="61"/>
    </row>
    <row r="84" spans="1:20" ht="17.100000000000001" customHeight="1" thickBot="1" x14ac:dyDescent="0.3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7"/>
      <c r="R84" s="58"/>
      <c r="S84" s="59"/>
    </row>
    <row r="85" spans="1:20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4"/>
      <c r="P85" s="4"/>
      <c r="Q85" s="3"/>
      <c r="R85" s="3"/>
      <c r="S85" s="5"/>
      <c r="T85" s="2"/>
    </row>
    <row r="86" spans="1:2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4"/>
      <c r="P86" s="4"/>
      <c r="Q86" s="3"/>
      <c r="R86" s="3"/>
      <c r="S86" s="3"/>
    </row>
    <row r="87" spans="1:20" x14ac:dyDescent="0.25">
      <c r="T87" s="2"/>
    </row>
  </sheetData>
  <mergeCells count="136">
    <mergeCell ref="A1:S1"/>
    <mergeCell ref="R74:R76"/>
    <mergeCell ref="S74:S76"/>
    <mergeCell ref="A73:S73"/>
    <mergeCell ref="B74:L74"/>
    <mergeCell ref="B78:L78"/>
    <mergeCell ref="A40:A44"/>
    <mergeCell ref="A46:A49"/>
    <mergeCell ref="B21:M21"/>
    <mergeCell ref="B22:M22"/>
    <mergeCell ref="B23:M23"/>
    <mergeCell ref="A70:A72"/>
    <mergeCell ref="S70:S72"/>
    <mergeCell ref="A77:S77"/>
    <mergeCell ref="A74:A76"/>
    <mergeCell ref="Q74:Q76"/>
    <mergeCell ref="B75:M75"/>
    <mergeCell ref="B76:M76"/>
    <mergeCell ref="B67:M67"/>
    <mergeCell ref="B68:M68"/>
    <mergeCell ref="B71:M71"/>
    <mergeCell ref="B72:M72"/>
    <mergeCell ref="A57:S57"/>
    <mergeCell ref="A63:S63"/>
    <mergeCell ref="A69:S69"/>
    <mergeCell ref="R81:S82"/>
    <mergeCell ref="R83:S84"/>
    <mergeCell ref="A81:Q82"/>
    <mergeCell ref="A83:Q84"/>
    <mergeCell ref="B79:M79"/>
    <mergeCell ref="B80:M80"/>
    <mergeCell ref="Q78:Q80"/>
    <mergeCell ref="S78:S80"/>
    <mergeCell ref="A78:A80"/>
    <mergeCell ref="R78:R80"/>
    <mergeCell ref="R70:R72"/>
    <mergeCell ref="Q70:Q72"/>
    <mergeCell ref="B70:M70"/>
    <mergeCell ref="A58:A62"/>
    <mergeCell ref="A64:A68"/>
    <mergeCell ref="B65:M65"/>
    <mergeCell ref="B66:M66"/>
    <mergeCell ref="B28:M28"/>
    <mergeCell ref="B31:M31"/>
    <mergeCell ref="B32:M32"/>
    <mergeCell ref="B37:M37"/>
    <mergeCell ref="B38:M38"/>
    <mergeCell ref="B3:M3"/>
    <mergeCell ref="B42:M42"/>
    <mergeCell ref="B16:M16"/>
    <mergeCell ref="B15:M15"/>
    <mergeCell ref="B17:M17"/>
    <mergeCell ref="B18:M18"/>
    <mergeCell ref="B2:M2"/>
    <mergeCell ref="B5:M5"/>
    <mergeCell ref="B12:M12"/>
    <mergeCell ref="B6:M6"/>
    <mergeCell ref="B7:M7"/>
    <mergeCell ref="B8:M8"/>
    <mergeCell ref="B4:M4"/>
    <mergeCell ref="B13:M13"/>
    <mergeCell ref="B14:M14"/>
    <mergeCell ref="B9:M9"/>
    <mergeCell ref="B10:M10"/>
    <mergeCell ref="S64:S68"/>
    <mergeCell ref="R64:R68"/>
    <mergeCell ref="B61:M61"/>
    <mergeCell ref="B62:M62"/>
    <mergeCell ref="Q46:Q49"/>
    <mergeCell ref="Q40:Q44"/>
    <mergeCell ref="Q30:Q32"/>
    <mergeCell ref="Q34:Q38"/>
    <mergeCell ref="B48:M48"/>
    <mergeCell ref="B49:M49"/>
    <mergeCell ref="B40:M40"/>
    <mergeCell ref="B41:M41"/>
    <mergeCell ref="B52:M52"/>
    <mergeCell ref="B55:M55"/>
    <mergeCell ref="B56:M56"/>
    <mergeCell ref="B54:M54"/>
    <mergeCell ref="B53:M53"/>
    <mergeCell ref="A33:S33"/>
    <mergeCell ref="A51:A56"/>
    <mergeCell ref="Q64:Q68"/>
    <mergeCell ref="B64:M64"/>
    <mergeCell ref="Q51:Q56"/>
    <mergeCell ref="Q58:Q62"/>
    <mergeCell ref="B47:M47"/>
    <mergeCell ref="R58:R62"/>
    <mergeCell ref="S58:S62"/>
    <mergeCell ref="S51:S56"/>
    <mergeCell ref="B51:M51"/>
    <mergeCell ref="B43:M43"/>
    <mergeCell ref="B34:M34"/>
    <mergeCell ref="B35:M35"/>
    <mergeCell ref="B36:M36"/>
    <mergeCell ref="B46:M46"/>
    <mergeCell ref="B44:M44"/>
    <mergeCell ref="R34:R38"/>
    <mergeCell ref="R51:R56"/>
    <mergeCell ref="A39:S39"/>
    <mergeCell ref="A45:S45"/>
    <mergeCell ref="A50:S50"/>
    <mergeCell ref="A34:A38"/>
    <mergeCell ref="S34:S38"/>
    <mergeCell ref="R40:R44"/>
    <mergeCell ref="S40:S44"/>
    <mergeCell ref="R46:R49"/>
    <mergeCell ref="S46:S49"/>
    <mergeCell ref="B58:M58"/>
    <mergeCell ref="B59:M59"/>
    <mergeCell ref="B60:M60"/>
    <mergeCell ref="R3:R10"/>
    <mergeCell ref="S3:S10"/>
    <mergeCell ref="R12:R19"/>
    <mergeCell ref="S12:S19"/>
    <mergeCell ref="R21:R28"/>
    <mergeCell ref="S21:S28"/>
    <mergeCell ref="R30:R32"/>
    <mergeCell ref="S30:S32"/>
    <mergeCell ref="A11:S11"/>
    <mergeCell ref="A20:S20"/>
    <mergeCell ref="Q21:Q28"/>
    <mergeCell ref="A21:A28"/>
    <mergeCell ref="A30:A32"/>
    <mergeCell ref="B30:M30"/>
    <mergeCell ref="Q12:Q19"/>
    <mergeCell ref="Q3:Q10"/>
    <mergeCell ref="A3:A10"/>
    <mergeCell ref="A12:A19"/>
    <mergeCell ref="B24:M24"/>
    <mergeCell ref="B26:M26"/>
    <mergeCell ref="B25:M25"/>
    <mergeCell ref="A29:S29"/>
    <mergeCell ref="B19:M19"/>
    <mergeCell ref="B27:M27"/>
  </mergeCells>
  <pageMargins left="0.19685039370078741" right="0" top="0" bottom="0" header="0.11811023622047245" footer="0.1181102362204724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05F508E52AF4EA64C0D5AE2EACFE8" ma:contentTypeVersion="12" ma:contentTypeDescription="Create a new document." ma:contentTypeScope="" ma:versionID="b1a911435ea14c1dd15eee540033e511">
  <xsd:schema xmlns:xsd="http://www.w3.org/2001/XMLSchema" xmlns:xs="http://www.w3.org/2001/XMLSchema" xmlns:p="http://schemas.microsoft.com/office/2006/metadata/properties" xmlns:ns2="20f2e4ef-1c0f-4f7d-bffa-c977e004a156" xmlns:ns3="e306478b-4082-440e-aa45-c2d3ad0ceb0c" targetNamespace="http://schemas.microsoft.com/office/2006/metadata/properties" ma:root="true" ma:fieldsID="6104cf48706382974c33d3bf422935c9" ns2:_="" ns3:_="">
    <xsd:import namespace="20f2e4ef-1c0f-4f7d-bffa-c977e004a156"/>
    <xsd:import namespace="e306478b-4082-440e-aa45-c2d3ad0ce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2e4ef-1c0f-4f7d-bffa-c977e004a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6478b-4082-440e-aa45-c2d3ad0ceb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0B756A-B9C9-49F1-8DFE-D6456A378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2e4ef-1c0f-4f7d-bffa-c977e004a156"/>
    <ds:schemaRef ds:uri="e306478b-4082-440e-aa45-c2d3ad0ce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EA8BD-D52A-4E0B-B3BA-D86519D5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48BF2-494D-4CCB-A2BF-50C34F57CD21}">
  <ds:schemaRefs>
    <ds:schemaRef ds:uri="http://purl.org/dc/terms/"/>
    <ds:schemaRef ds:uri="e306478b-4082-440e-aa45-c2d3ad0ceb0c"/>
    <ds:schemaRef ds:uri="http://schemas.microsoft.com/office/2006/documentManagement/types"/>
    <ds:schemaRef ds:uri="20f2e4ef-1c0f-4f7d-bffa-c977e004a156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Mixa Radek</cp:lastModifiedBy>
  <cp:revision/>
  <cp:lastPrinted>2020-12-21T13:12:51Z</cp:lastPrinted>
  <dcterms:created xsi:type="dcterms:W3CDTF">2020-06-11T11:51:56Z</dcterms:created>
  <dcterms:modified xsi:type="dcterms:W3CDTF">2020-12-21T13:34:47Z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0x010100F3705F508E52AF4EA64C0D5AE2EACFE8</vt:lpwstr>
  </property>
</Properties>
</file>