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Office\A -SPŠS - vedení školy\Opravy školy, havárie\Projekt IROP - MAS\VZMR SW\ZD SW\Přílohy ke kupní smlouvě\"/>
    </mc:Choice>
  </mc:AlternateContent>
  <bookViews>
    <workbookView xWindow="0" yWindow="0" windowWidth="12990" windowHeight="4770"/>
  </bookViews>
  <sheets>
    <sheet name="vybavení SW" sheetId="16" r:id="rId1"/>
  </sheets>
  <externalReferences>
    <externalReference r:id="rId2"/>
  </externalReferences>
  <definedNames>
    <definedName name="_xlnm._FilterDatabase" localSheetId="0" hidden="1">'vybavení SW'!$B$5:$L$28</definedName>
    <definedName name="_xlnm.Print_Area" localSheetId="0">'vybavení SW'!$A$1:$H$47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6" l="1"/>
  <c r="G33" i="16"/>
  <c r="G15" i="16"/>
  <c r="G43" i="16"/>
  <c r="H45" i="16"/>
  <c r="H46" i="16"/>
  <c r="H25" i="16"/>
  <c r="H33" i="16"/>
  <c r="H15" i="16"/>
  <c r="H43" i="16"/>
  <c r="H47" i="16"/>
  <c r="H9" i="16"/>
  <c r="H10" i="16"/>
  <c r="H11" i="16"/>
  <c r="H12" i="16"/>
  <c r="H13" i="16"/>
  <c r="H14" i="16"/>
  <c r="H16" i="16"/>
  <c r="H17" i="16"/>
  <c r="H18" i="16"/>
  <c r="H19" i="16"/>
  <c r="H20" i="16"/>
  <c r="H21" i="16"/>
  <c r="H22" i="16"/>
  <c r="H23" i="16"/>
  <c r="H24" i="16"/>
  <c r="H26" i="16"/>
  <c r="H27" i="16"/>
  <c r="H28" i="16"/>
  <c r="H29" i="16"/>
  <c r="H30" i="16"/>
  <c r="H31" i="16"/>
  <c r="H32" i="16"/>
  <c r="H34" i="16"/>
  <c r="H35" i="16"/>
  <c r="H36" i="16"/>
  <c r="H37" i="16"/>
  <c r="H38" i="16"/>
  <c r="H39" i="16"/>
  <c r="H40" i="16"/>
  <c r="H41" i="16"/>
  <c r="H42" i="16"/>
  <c r="H8" i="16"/>
  <c r="G9" i="16"/>
  <c r="G10" i="16"/>
  <c r="G11" i="16"/>
  <c r="G12" i="16"/>
  <c r="G13" i="16"/>
  <c r="G14" i="16"/>
  <c r="G16" i="16"/>
  <c r="G17" i="16"/>
  <c r="G18" i="16"/>
  <c r="G19" i="16"/>
  <c r="G20" i="16"/>
  <c r="G21" i="16"/>
  <c r="G22" i="16"/>
  <c r="G23" i="16"/>
  <c r="G24" i="16"/>
  <c r="G26" i="16"/>
  <c r="G27" i="16"/>
  <c r="G28" i="16"/>
  <c r="G29" i="16"/>
  <c r="G30" i="16"/>
  <c r="G31" i="16"/>
  <c r="G32" i="16"/>
  <c r="G34" i="16"/>
  <c r="G35" i="16"/>
  <c r="G36" i="16"/>
  <c r="G37" i="16"/>
  <c r="G38" i="16"/>
  <c r="G39" i="16"/>
  <c r="G40" i="16"/>
  <c r="G41" i="16"/>
  <c r="G42" i="16"/>
  <c r="G8" i="16"/>
  <c r="B26" i="16"/>
  <c r="B27" i="16"/>
  <c r="B28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E9" i="16"/>
  <c r="B9" i="16"/>
  <c r="B8" i="16"/>
</calcChain>
</file>

<file path=xl/sharedStrings.xml><?xml version="1.0" encoding="utf-8"?>
<sst xmlns="http://schemas.openxmlformats.org/spreadsheetml/2006/main" count="86" uniqueCount="52">
  <si>
    <t>Poř. č.</t>
  </si>
  <si>
    <t>Jed. cena</t>
  </si>
  <si>
    <t>Množství</t>
  </si>
  <si>
    <t>Jednotka</t>
  </si>
  <si>
    <t>CELKEM</t>
  </si>
  <si>
    <t>DPH</t>
  </si>
  <si>
    <t>CELKEM s DPH</t>
  </si>
  <si>
    <t>ROZPOČET</t>
  </si>
  <si>
    <t>Celkem bez DPH</t>
  </si>
  <si>
    <t>Celkem s DPH</t>
  </si>
  <si>
    <t>Název</t>
  </si>
  <si>
    <t>ks</t>
  </si>
  <si>
    <t xml:space="preserve"> </t>
  </si>
  <si>
    <t xml:space="preserve">CELKEM bez DPH </t>
  </si>
  <si>
    <t>Cenová kalkulace</t>
  </si>
  <si>
    <t xml:space="preserve">Příloha č.2 </t>
  </si>
  <si>
    <t xml:space="preserve">VZMR: "Modernizace učeben SPŠS Mělník - veřejná zakázka na nákup softwaru pro výuku přírodovědných předmětů"                                                                                                                                                                                           </t>
  </si>
  <si>
    <t>software pro práci se senzory</t>
  </si>
  <si>
    <t>rozhraní pro připojení více senzorů současně přes USB i bezdrátově, vzorkovací frekvence 100 kHz</t>
  </si>
  <si>
    <t>datalogger</t>
  </si>
  <si>
    <t xml:space="preserve">teploměr pro teploty -200 °C až 1400 </t>
  </si>
  <si>
    <t>bodový teploměr</t>
  </si>
  <si>
    <t xml:space="preserve">ultrazvukový senzor polohy a pohybu </t>
  </si>
  <si>
    <t xml:space="preserve">plošina pro měření tíhy </t>
  </si>
  <si>
    <t>siloměr pro tlak i tah</t>
  </si>
  <si>
    <t>voltmetr</t>
  </si>
  <si>
    <t>ampérmetr</t>
  </si>
  <si>
    <t>teslametr</t>
  </si>
  <si>
    <t>senzor elektrického náboje</t>
  </si>
  <si>
    <t xml:space="preserve">senzor osvětlení </t>
  </si>
  <si>
    <t>senzor UVA záření</t>
  </si>
  <si>
    <t>senzor UVB záření</t>
  </si>
  <si>
    <t>senzor globálního záření (pyranometr)</t>
  </si>
  <si>
    <t>sada pro optiku obsahující zdroj světla</t>
  </si>
  <si>
    <t>sada pro demonstraci aditivního skládání barev</t>
  </si>
  <si>
    <t>spektrofotometr</t>
  </si>
  <si>
    <t>senzor relativní vlhkosti vzduchu</t>
  </si>
  <si>
    <t xml:space="preserve">aparatura pro studium deformací s integrovaným senzorem síly </t>
  </si>
  <si>
    <t xml:space="preserve">chemicky odolný nerezový teploměr </t>
  </si>
  <si>
    <t>tlakový senzor</t>
  </si>
  <si>
    <t>senzor vodivosti</t>
  </si>
  <si>
    <t>hlukoměr</t>
  </si>
  <si>
    <t>integrovaný siloměr, gyroskop a akcelerometr</t>
  </si>
  <si>
    <t>vozíková dráha</t>
  </si>
  <si>
    <t>aparatura pro studium rotačních pohybů</t>
  </si>
  <si>
    <t>detektor alfa, beta a gama záření</t>
  </si>
  <si>
    <t>čidlo pro měření koncentrace oxidu uhličitého ve vzduchu</t>
  </si>
  <si>
    <t>senzor síly stisku ruky</t>
  </si>
  <si>
    <t>3 školení pro žáky v rozsahu 3x 4 hodin</t>
  </si>
  <si>
    <t>tlakové čidlo s citlivostí 10 Pa a rozsahem 80 kPa až 120 kPa včetně příslušenství</t>
  </si>
  <si>
    <t>váhy včetně USB připojení</t>
  </si>
  <si>
    <t>ultrazvukový senzor polohy a pohybu (sonar)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</si>
</sst>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164" fontId="0" fillId="2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3" fontId="8" fillId="0" borderId="0" xfId="0" applyNumberFormat="1" applyFont="1" applyFill="1" applyProtection="1"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vertical="center"/>
      <protection locked="0"/>
    </xf>
    <xf numFmtId="0" fontId="5" fillId="0" borderId="10" xfId="0" applyFont="1" applyFill="1" applyBorder="1" applyProtection="1"/>
    <xf numFmtId="0" fontId="5" fillId="0" borderId="1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Fill="1" applyBorder="1" applyProtection="1"/>
    <xf numFmtId="0" fontId="1" fillId="0" borderId="9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vertical="top" wrapText="1"/>
    </xf>
    <xf numFmtId="0" fontId="1" fillId="0" borderId="17" xfId="0" applyFont="1" applyFill="1" applyBorder="1" applyAlignment="1" applyProtection="1"/>
    <xf numFmtId="0" fontId="0" fillId="0" borderId="3" xfId="0" applyFill="1" applyBorder="1" applyAlignment="1" applyProtection="1">
      <alignment wrapText="1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Protection="1"/>
    <xf numFmtId="0" fontId="3" fillId="0" borderId="3" xfId="0" applyFont="1" applyFill="1" applyBorder="1" applyAlignment="1" applyProtection="1"/>
    <xf numFmtId="0" fontId="3" fillId="0" borderId="7" xfId="0" applyFont="1" applyFill="1" applyBorder="1" applyAlignment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right"/>
    </xf>
    <xf numFmtId="164" fontId="5" fillId="0" borderId="12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 vertical="center"/>
    </xf>
    <xf numFmtId="164" fontId="0" fillId="0" borderId="14" xfId="0" applyNumberFormat="1" applyFill="1" applyBorder="1" applyAlignment="1" applyProtection="1">
      <alignment horizontal="right" vertical="center"/>
    </xf>
    <xf numFmtId="164" fontId="0" fillId="0" borderId="19" xfId="0" applyNumberFormat="1" applyFill="1" applyBorder="1" applyAlignment="1" applyProtection="1">
      <alignment horizontal="right"/>
    </xf>
    <xf numFmtId="164" fontId="0" fillId="0" borderId="18" xfId="0" applyNumberForma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0" fillId="0" borderId="2" xfId="0" applyNumberFormat="1" applyFill="1" applyBorder="1" applyAlignment="1" applyProtection="1">
      <alignment horizontal="right"/>
    </xf>
    <xf numFmtId="164" fontId="10" fillId="0" borderId="2" xfId="0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/>
    <xf numFmtId="0" fontId="5" fillId="0" borderId="4" xfId="0" applyFont="1" applyFill="1" applyBorder="1" applyAlignment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0" fillId="0" borderId="0" xfId="0" applyFill="1" applyAlignment="1" applyProtection="1">
      <alignment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center" vertical="top" wrapText="1"/>
    </xf>
  </cellXfs>
  <cellStyles count="4">
    <cellStyle name="Měna 2" xfId="1"/>
    <cellStyle name="Normální" xfId="0" builtinId="0"/>
    <cellStyle name="Normální 2" xfId="2"/>
    <cellStyle name="Normální 2 2" xfId="3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66FF"/>
      <color rgb="FF0099FF"/>
      <color rgb="FF00FFFF"/>
      <color rgb="FFCC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slocal.sharepoint.com/sites/cns-to-onedrive/Sdilene%20dokumenty/Vedeni_TO/V&#344;/SP&#352;S/2019/SP&#352;S%20M&#283;ln&#237;k%20-%20Technick&#225;%20specifikace%20v2020-10-07%20final%20pro%20&#353;ko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á specifikace CNS"/>
      <sheetName val="technická specifikace Verinier"/>
    </sheetNames>
    <sheetDataSet>
      <sheetData sheetId="0" refreshError="1">
        <row r="9">
          <cell r="B9">
            <v>1</v>
          </cell>
        </row>
        <row r="10">
          <cell r="B10">
            <v>2</v>
          </cell>
          <cell r="E10">
            <v>1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  <row r="19">
          <cell r="B19">
            <v>11</v>
          </cell>
        </row>
        <row r="20">
          <cell r="B20">
            <v>12</v>
          </cell>
        </row>
        <row r="21">
          <cell r="B21">
            <v>13</v>
          </cell>
        </row>
        <row r="22">
          <cell r="B22">
            <v>14</v>
          </cell>
        </row>
        <row r="23">
          <cell r="B23">
            <v>15</v>
          </cell>
        </row>
        <row r="24">
          <cell r="B24">
            <v>16</v>
          </cell>
        </row>
        <row r="25">
          <cell r="B25">
            <v>17</v>
          </cell>
        </row>
        <row r="26">
          <cell r="B26">
            <v>18</v>
          </cell>
        </row>
        <row r="27">
          <cell r="B27">
            <v>19</v>
          </cell>
        </row>
        <row r="28">
          <cell r="B28">
            <v>20</v>
          </cell>
        </row>
        <row r="29">
          <cell r="B29">
            <v>21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3.42578125" style="4" customWidth="1"/>
    <col min="2" max="2" width="18.140625" style="4" bestFit="1" customWidth="1"/>
    <col min="3" max="3" width="65.140625" style="5" bestFit="1" customWidth="1"/>
    <col min="4" max="4" width="10.28515625" style="4" customWidth="1"/>
    <col min="5" max="5" width="10.42578125" style="7" customWidth="1"/>
    <col min="6" max="6" width="11.42578125" style="7" customWidth="1"/>
    <col min="7" max="7" width="15.7109375" style="8" customWidth="1"/>
    <col min="8" max="8" width="15.85546875" style="8" customWidth="1"/>
    <col min="9" max="9" width="18.28515625" style="8" customWidth="1"/>
    <col min="10" max="10" width="15.28515625" style="4" bestFit="1" customWidth="1"/>
    <col min="11" max="16384" width="9.140625" style="4"/>
  </cols>
  <sheetData>
    <row r="1" spans="2:10" ht="15.75" thickBot="1" x14ac:dyDescent="0.3">
      <c r="E1" s="4"/>
      <c r="F1" s="4"/>
      <c r="G1" s="4"/>
      <c r="H1" s="4"/>
      <c r="I1" s="4"/>
    </row>
    <row r="2" spans="2:10" s="6" customFormat="1" ht="18.75" x14ac:dyDescent="0.3">
      <c r="B2" s="43" t="s">
        <v>15</v>
      </c>
      <c r="C2" s="44" t="s">
        <v>14</v>
      </c>
      <c r="D2" s="44"/>
      <c r="E2" s="45"/>
      <c r="F2" s="45"/>
      <c r="G2" s="45"/>
      <c r="H2" s="46"/>
    </row>
    <row r="3" spans="2:10" ht="15.75" thickBot="1" x14ac:dyDescent="0.3">
      <c r="B3" s="25"/>
      <c r="C3" s="47"/>
      <c r="D3" s="25"/>
      <c r="E3" s="25"/>
      <c r="F3" s="25"/>
      <c r="G3" s="25"/>
      <c r="H3" s="25"/>
      <c r="I3" s="4"/>
    </row>
    <row r="4" spans="2:10" ht="16.5" thickBot="1" x14ac:dyDescent="0.3">
      <c r="B4" s="48" t="s">
        <v>16</v>
      </c>
      <c r="C4" s="49"/>
      <c r="D4" s="49"/>
      <c r="E4" s="49"/>
      <c r="F4" s="49"/>
      <c r="G4" s="49"/>
      <c r="H4" s="50"/>
      <c r="I4" s="4"/>
    </row>
    <row r="5" spans="2:10" ht="15.75" thickBot="1" x14ac:dyDescent="0.3"/>
    <row r="6" spans="2:10" s="6" customFormat="1" ht="18.75" x14ac:dyDescent="0.3">
      <c r="B6" s="12"/>
      <c r="C6" s="13" t="s">
        <v>7</v>
      </c>
      <c r="D6" s="14"/>
      <c r="E6" s="14"/>
      <c r="F6" s="30"/>
      <c r="G6" s="30"/>
      <c r="H6" s="31"/>
    </row>
    <row r="7" spans="2:10" ht="15.75" x14ac:dyDescent="0.25">
      <c r="B7" s="15" t="s">
        <v>0</v>
      </c>
      <c r="C7" s="16" t="s">
        <v>10</v>
      </c>
      <c r="D7" s="17" t="s">
        <v>3</v>
      </c>
      <c r="E7" s="17" t="s">
        <v>2</v>
      </c>
      <c r="F7" s="32" t="s">
        <v>1</v>
      </c>
      <c r="G7" s="32" t="s">
        <v>8</v>
      </c>
      <c r="H7" s="33" t="s">
        <v>9</v>
      </c>
      <c r="I7" s="4"/>
      <c r="J7" s="9" t="s">
        <v>12</v>
      </c>
    </row>
    <row r="8" spans="2:10" x14ac:dyDescent="0.25">
      <c r="B8" s="18">
        <f>'[1]technická specifikace CNS'!B9</f>
        <v>1</v>
      </c>
      <c r="C8" s="19" t="s">
        <v>48</v>
      </c>
      <c r="D8" s="2" t="s">
        <v>11</v>
      </c>
      <c r="E8" s="2">
        <v>3</v>
      </c>
      <c r="F8" s="1">
        <v>0</v>
      </c>
      <c r="G8" s="34">
        <f>E8*F8</f>
        <v>0</v>
      </c>
      <c r="H8" s="35">
        <f>G8*1.21</f>
        <v>0</v>
      </c>
      <c r="I8" s="4"/>
    </row>
    <row r="9" spans="2:10" x14ac:dyDescent="0.25">
      <c r="B9" s="18">
        <f>'[1]technická specifikace CNS'!B10</f>
        <v>2</v>
      </c>
      <c r="C9" s="19" t="s">
        <v>17</v>
      </c>
      <c r="D9" s="2" t="s">
        <v>11</v>
      </c>
      <c r="E9" s="2">
        <f>'[1]technická specifikace CNS'!E10</f>
        <v>1</v>
      </c>
      <c r="F9" s="1">
        <v>0</v>
      </c>
      <c r="G9" s="34">
        <f t="shared" ref="G9:G42" si="0">E9*F9</f>
        <v>0</v>
      </c>
      <c r="H9" s="35">
        <f t="shared" ref="H9:H42" si="1">G9*1.21</f>
        <v>0</v>
      </c>
      <c r="I9" s="4"/>
    </row>
    <row r="10" spans="2:10" ht="30" x14ac:dyDescent="0.25">
      <c r="B10" s="18">
        <f>'[1]technická specifikace CNS'!B11</f>
        <v>3</v>
      </c>
      <c r="C10" s="19" t="s">
        <v>18</v>
      </c>
      <c r="D10" s="2" t="s">
        <v>11</v>
      </c>
      <c r="E10" s="2">
        <v>4</v>
      </c>
      <c r="F10" s="1">
        <v>0</v>
      </c>
      <c r="G10" s="34">
        <f t="shared" si="0"/>
        <v>0</v>
      </c>
      <c r="H10" s="35">
        <f t="shared" si="1"/>
        <v>0</v>
      </c>
      <c r="I10" s="4"/>
    </row>
    <row r="11" spans="2:10" x14ac:dyDescent="0.25">
      <c r="B11" s="18">
        <f>'[1]technická specifikace CNS'!B12</f>
        <v>4</v>
      </c>
      <c r="C11" s="19" t="s">
        <v>19</v>
      </c>
      <c r="D11" s="2" t="s">
        <v>11</v>
      </c>
      <c r="E11" s="2">
        <v>1</v>
      </c>
      <c r="F11" s="1">
        <v>0</v>
      </c>
      <c r="G11" s="34">
        <f t="shared" si="0"/>
        <v>0</v>
      </c>
      <c r="H11" s="35">
        <f t="shared" si="1"/>
        <v>0</v>
      </c>
      <c r="I11" s="4"/>
    </row>
    <row r="12" spans="2:10" x14ac:dyDescent="0.25">
      <c r="B12" s="18">
        <f>'[1]technická specifikace CNS'!B13</f>
        <v>5</v>
      </c>
      <c r="C12" s="19" t="s">
        <v>20</v>
      </c>
      <c r="D12" s="2" t="s">
        <v>11</v>
      </c>
      <c r="E12" s="2">
        <v>1</v>
      </c>
      <c r="F12" s="1">
        <v>0</v>
      </c>
      <c r="G12" s="34">
        <f t="shared" si="0"/>
        <v>0</v>
      </c>
      <c r="H12" s="35">
        <f t="shared" si="1"/>
        <v>0</v>
      </c>
      <c r="I12" s="4"/>
    </row>
    <row r="13" spans="2:10" x14ac:dyDescent="0.25">
      <c r="B13" s="18">
        <f>'[1]technická specifikace CNS'!B14</f>
        <v>6</v>
      </c>
      <c r="C13" s="19" t="s">
        <v>21</v>
      </c>
      <c r="D13" s="2" t="s">
        <v>11</v>
      </c>
      <c r="E13" s="2">
        <v>1</v>
      </c>
      <c r="F13" s="1">
        <v>0</v>
      </c>
      <c r="G13" s="34">
        <f t="shared" si="0"/>
        <v>0</v>
      </c>
      <c r="H13" s="35">
        <f t="shared" si="1"/>
        <v>0</v>
      </c>
      <c r="I13" s="4"/>
    </row>
    <row r="14" spans="2:10" x14ac:dyDescent="0.25">
      <c r="B14" s="18">
        <f>'[1]technická specifikace CNS'!B15</f>
        <v>7</v>
      </c>
      <c r="C14" s="19" t="s">
        <v>22</v>
      </c>
      <c r="D14" s="2" t="s">
        <v>11</v>
      </c>
      <c r="E14" s="2">
        <v>1</v>
      </c>
      <c r="F14" s="1">
        <v>0</v>
      </c>
      <c r="G14" s="34">
        <f t="shared" si="0"/>
        <v>0</v>
      </c>
      <c r="H14" s="35">
        <f t="shared" si="1"/>
        <v>0</v>
      </c>
      <c r="I14" s="4"/>
    </row>
    <row r="15" spans="2:10" x14ac:dyDescent="0.25">
      <c r="B15" s="18">
        <f>'[1]technická specifikace CNS'!B16</f>
        <v>8</v>
      </c>
      <c r="C15" s="19" t="s">
        <v>23</v>
      </c>
      <c r="D15" s="2" t="s">
        <v>11</v>
      </c>
      <c r="E15" s="2">
        <v>1</v>
      </c>
      <c r="F15" s="1">
        <v>0</v>
      </c>
      <c r="G15" s="34">
        <f t="shared" si="0"/>
        <v>0</v>
      </c>
      <c r="H15" s="35">
        <f t="shared" si="1"/>
        <v>0</v>
      </c>
      <c r="I15" s="4"/>
    </row>
    <row r="16" spans="2:10" x14ac:dyDescent="0.25">
      <c r="B16" s="18">
        <f>'[1]technická specifikace CNS'!B17</f>
        <v>9</v>
      </c>
      <c r="C16" s="19" t="s">
        <v>24</v>
      </c>
      <c r="D16" s="2" t="s">
        <v>11</v>
      </c>
      <c r="E16" s="2">
        <v>1</v>
      </c>
      <c r="F16" s="1">
        <v>0</v>
      </c>
      <c r="G16" s="34">
        <f t="shared" si="0"/>
        <v>0</v>
      </c>
      <c r="H16" s="35">
        <f t="shared" si="1"/>
        <v>0</v>
      </c>
      <c r="I16" s="4"/>
    </row>
    <row r="17" spans="2:9" ht="30" x14ac:dyDescent="0.25">
      <c r="B17" s="18">
        <f>'[1]technická specifikace CNS'!B18</f>
        <v>10</v>
      </c>
      <c r="C17" s="19" t="s">
        <v>49</v>
      </c>
      <c r="D17" s="2" t="s">
        <v>11</v>
      </c>
      <c r="E17" s="2">
        <v>1</v>
      </c>
      <c r="F17" s="1">
        <v>0</v>
      </c>
      <c r="G17" s="34">
        <f t="shared" si="0"/>
        <v>0</v>
      </c>
      <c r="H17" s="35">
        <f t="shared" si="1"/>
        <v>0</v>
      </c>
      <c r="I17" s="4"/>
    </row>
    <row r="18" spans="2:9" x14ac:dyDescent="0.25">
      <c r="B18" s="18">
        <f>'[1]technická specifikace CNS'!B19</f>
        <v>11</v>
      </c>
      <c r="C18" s="19" t="s">
        <v>25</v>
      </c>
      <c r="D18" s="2" t="s">
        <v>11</v>
      </c>
      <c r="E18" s="2">
        <v>4</v>
      </c>
      <c r="F18" s="1">
        <v>0</v>
      </c>
      <c r="G18" s="34">
        <f t="shared" si="0"/>
        <v>0</v>
      </c>
      <c r="H18" s="35">
        <f t="shared" si="1"/>
        <v>0</v>
      </c>
      <c r="I18" s="4"/>
    </row>
    <row r="19" spans="2:9" x14ac:dyDescent="0.25">
      <c r="B19" s="18">
        <f>'[1]technická specifikace CNS'!B20</f>
        <v>12</v>
      </c>
      <c r="C19" s="19" t="s">
        <v>26</v>
      </c>
      <c r="D19" s="2" t="s">
        <v>11</v>
      </c>
      <c r="E19" s="2">
        <v>4</v>
      </c>
      <c r="F19" s="1">
        <v>0</v>
      </c>
      <c r="G19" s="34">
        <f t="shared" si="0"/>
        <v>0</v>
      </c>
      <c r="H19" s="35">
        <f t="shared" si="1"/>
        <v>0</v>
      </c>
      <c r="I19" s="4"/>
    </row>
    <row r="20" spans="2:9" x14ac:dyDescent="0.25">
      <c r="B20" s="18">
        <f>'[1]technická specifikace CNS'!B21</f>
        <v>13</v>
      </c>
      <c r="C20" s="19" t="s">
        <v>27</v>
      </c>
      <c r="D20" s="2" t="s">
        <v>11</v>
      </c>
      <c r="E20" s="2">
        <v>1</v>
      </c>
      <c r="F20" s="1">
        <v>0</v>
      </c>
      <c r="G20" s="34">
        <f t="shared" si="0"/>
        <v>0</v>
      </c>
      <c r="H20" s="35">
        <f t="shared" si="1"/>
        <v>0</v>
      </c>
      <c r="I20" s="4"/>
    </row>
    <row r="21" spans="2:9" x14ac:dyDescent="0.25">
      <c r="B21" s="18">
        <f>'[1]technická specifikace CNS'!B22</f>
        <v>14</v>
      </c>
      <c r="C21" s="19" t="s">
        <v>28</v>
      </c>
      <c r="D21" s="2" t="s">
        <v>11</v>
      </c>
      <c r="E21" s="2">
        <v>1</v>
      </c>
      <c r="F21" s="1">
        <v>0</v>
      </c>
      <c r="G21" s="34">
        <f t="shared" si="0"/>
        <v>0</v>
      </c>
      <c r="H21" s="35">
        <f t="shared" si="1"/>
        <v>0</v>
      </c>
      <c r="I21" s="4"/>
    </row>
    <row r="22" spans="2:9" x14ac:dyDescent="0.25">
      <c r="B22" s="18">
        <f>'[1]technická specifikace CNS'!B23</f>
        <v>15</v>
      </c>
      <c r="C22" s="19" t="s">
        <v>29</v>
      </c>
      <c r="D22" s="2" t="s">
        <v>11</v>
      </c>
      <c r="E22" s="2">
        <v>1</v>
      </c>
      <c r="F22" s="1">
        <v>0</v>
      </c>
      <c r="G22" s="34">
        <f t="shared" si="0"/>
        <v>0</v>
      </c>
      <c r="H22" s="35">
        <f t="shared" si="1"/>
        <v>0</v>
      </c>
      <c r="I22" s="4"/>
    </row>
    <row r="23" spans="2:9" x14ac:dyDescent="0.25">
      <c r="B23" s="18">
        <f>'[1]technická specifikace CNS'!B24</f>
        <v>16</v>
      </c>
      <c r="C23" s="19" t="s">
        <v>30</v>
      </c>
      <c r="D23" s="2" t="s">
        <v>11</v>
      </c>
      <c r="E23" s="2">
        <v>1</v>
      </c>
      <c r="F23" s="1">
        <v>0</v>
      </c>
      <c r="G23" s="34">
        <f t="shared" si="0"/>
        <v>0</v>
      </c>
      <c r="H23" s="35">
        <f t="shared" si="1"/>
        <v>0</v>
      </c>
      <c r="I23" s="4"/>
    </row>
    <row r="24" spans="2:9" x14ac:dyDescent="0.25">
      <c r="B24" s="18">
        <f>'[1]technická specifikace CNS'!B25</f>
        <v>17</v>
      </c>
      <c r="C24" s="19" t="s">
        <v>31</v>
      </c>
      <c r="D24" s="2" t="s">
        <v>11</v>
      </c>
      <c r="E24" s="2">
        <v>1</v>
      </c>
      <c r="F24" s="1">
        <v>0</v>
      </c>
      <c r="G24" s="34">
        <f t="shared" si="0"/>
        <v>0</v>
      </c>
      <c r="H24" s="35">
        <f t="shared" si="1"/>
        <v>0</v>
      </c>
      <c r="I24" s="4"/>
    </row>
    <row r="25" spans="2:9" x14ac:dyDescent="0.25">
      <c r="B25" s="18">
        <f>'[1]technická specifikace CNS'!B26</f>
        <v>18</v>
      </c>
      <c r="C25" s="19" t="s">
        <v>32</v>
      </c>
      <c r="D25" s="2" t="s">
        <v>11</v>
      </c>
      <c r="E25" s="2">
        <v>1</v>
      </c>
      <c r="F25" s="1">
        <v>0</v>
      </c>
      <c r="G25" s="34">
        <f t="shared" si="0"/>
        <v>0</v>
      </c>
      <c r="H25" s="35">
        <f t="shared" si="1"/>
        <v>0</v>
      </c>
      <c r="I25" s="4"/>
    </row>
    <row r="26" spans="2:9" x14ac:dyDescent="0.25">
      <c r="B26" s="18">
        <f>'[1]technická specifikace CNS'!B27</f>
        <v>19</v>
      </c>
      <c r="C26" s="19" t="s">
        <v>33</v>
      </c>
      <c r="D26" s="2" t="s">
        <v>11</v>
      </c>
      <c r="E26" s="2">
        <v>1</v>
      </c>
      <c r="F26" s="1">
        <v>0</v>
      </c>
      <c r="G26" s="34">
        <f t="shared" si="0"/>
        <v>0</v>
      </c>
      <c r="H26" s="35">
        <f t="shared" si="1"/>
        <v>0</v>
      </c>
      <c r="I26" s="4"/>
    </row>
    <row r="27" spans="2:9" x14ac:dyDescent="0.25">
      <c r="B27" s="18">
        <f>'[1]technická specifikace CNS'!B28</f>
        <v>20</v>
      </c>
      <c r="C27" s="19" t="s">
        <v>34</v>
      </c>
      <c r="D27" s="2" t="s">
        <v>11</v>
      </c>
      <c r="E27" s="2">
        <v>1</v>
      </c>
      <c r="F27" s="1">
        <v>0</v>
      </c>
      <c r="G27" s="34">
        <f t="shared" si="0"/>
        <v>0</v>
      </c>
      <c r="H27" s="35">
        <f t="shared" si="1"/>
        <v>0</v>
      </c>
      <c r="I27" s="4"/>
    </row>
    <row r="28" spans="2:9" x14ac:dyDescent="0.25">
      <c r="B28" s="18">
        <f>'[1]technická specifikace CNS'!B29</f>
        <v>21</v>
      </c>
      <c r="C28" s="19" t="s">
        <v>35</v>
      </c>
      <c r="D28" s="2" t="s">
        <v>11</v>
      </c>
      <c r="E28" s="2">
        <v>1</v>
      </c>
      <c r="F28" s="10">
        <v>0</v>
      </c>
      <c r="G28" s="34">
        <f t="shared" si="0"/>
        <v>0</v>
      </c>
      <c r="H28" s="35">
        <f t="shared" si="1"/>
        <v>0</v>
      </c>
      <c r="I28" s="4"/>
    </row>
    <row r="29" spans="2:9" x14ac:dyDescent="0.25">
      <c r="B29" s="18">
        <v>22</v>
      </c>
      <c r="C29" s="19" t="s">
        <v>36</v>
      </c>
      <c r="D29" s="2" t="s">
        <v>11</v>
      </c>
      <c r="E29" s="2">
        <v>1</v>
      </c>
      <c r="F29" s="10">
        <v>0</v>
      </c>
      <c r="G29" s="34">
        <f t="shared" si="0"/>
        <v>0</v>
      </c>
      <c r="H29" s="35">
        <f t="shared" si="1"/>
        <v>0</v>
      </c>
      <c r="I29" s="4"/>
    </row>
    <row r="30" spans="2:9" x14ac:dyDescent="0.25">
      <c r="B30" s="18">
        <v>23</v>
      </c>
      <c r="C30" s="19" t="s">
        <v>37</v>
      </c>
      <c r="D30" s="2" t="s">
        <v>11</v>
      </c>
      <c r="E30" s="2">
        <v>1</v>
      </c>
      <c r="F30" s="10">
        <v>0</v>
      </c>
      <c r="G30" s="34">
        <f t="shared" si="0"/>
        <v>0</v>
      </c>
      <c r="H30" s="35">
        <f t="shared" si="1"/>
        <v>0</v>
      </c>
      <c r="I30" s="4"/>
    </row>
    <row r="31" spans="2:9" x14ac:dyDescent="0.25">
      <c r="B31" s="18">
        <v>24</v>
      </c>
      <c r="C31" s="19" t="s">
        <v>38</v>
      </c>
      <c r="D31" s="2" t="s">
        <v>11</v>
      </c>
      <c r="E31" s="2">
        <v>4</v>
      </c>
      <c r="F31" s="10">
        <v>0</v>
      </c>
      <c r="G31" s="34">
        <f t="shared" si="0"/>
        <v>0</v>
      </c>
      <c r="H31" s="35">
        <f t="shared" si="1"/>
        <v>0</v>
      </c>
      <c r="I31" s="4"/>
    </row>
    <row r="32" spans="2:9" x14ac:dyDescent="0.25">
      <c r="B32" s="18">
        <v>25</v>
      </c>
      <c r="C32" s="19" t="s">
        <v>39</v>
      </c>
      <c r="D32" s="2" t="s">
        <v>11</v>
      </c>
      <c r="E32" s="2">
        <v>1</v>
      </c>
      <c r="F32" s="10">
        <v>0</v>
      </c>
      <c r="G32" s="34">
        <f t="shared" si="0"/>
        <v>0</v>
      </c>
      <c r="H32" s="35">
        <f t="shared" si="1"/>
        <v>0</v>
      </c>
      <c r="I32" s="4"/>
    </row>
    <row r="33" spans="2:9" x14ac:dyDescent="0.25">
      <c r="B33" s="18">
        <v>26</v>
      </c>
      <c r="C33" s="19" t="s">
        <v>40</v>
      </c>
      <c r="D33" s="2" t="s">
        <v>11</v>
      </c>
      <c r="E33" s="2">
        <v>1</v>
      </c>
      <c r="F33" s="10">
        <v>0</v>
      </c>
      <c r="G33" s="34">
        <f t="shared" si="0"/>
        <v>0</v>
      </c>
      <c r="H33" s="35">
        <f t="shared" si="1"/>
        <v>0</v>
      </c>
      <c r="I33" s="4"/>
    </row>
    <row r="34" spans="2:9" x14ac:dyDescent="0.25">
      <c r="B34" s="18">
        <v>27</v>
      </c>
      <c r="C34" s="19" t="s">
        <v>41</v>
      </c>
      <c r="D34" s="2" t="s">
        <v>11</v>
      </c>
      <c r="E34" s="2">
        <v>2</v>
      </c>
      <c r="F34" s="10">
        <v>0</v>
      </c>
      <c r="G34" s="34">
        <f t="shared" si="0"/>
        <v>0</v>
      </c>
      <c r="H34" s="35">
        <f t="shared" si="1"/>
        <v>0</v>
      </c>
      <c r="I34" s="4"/>
    </row>
    <row r="35" spans="2:9" x14ac:dyDescent="0.25">
      <c r="B35" s="18">
        <v>28</v>
      </c>
      <c r="C35" s="19" t="s">
        <v>42</v>
      </c>
      <c r="D35" s="2" t="s">
        <v>11</v>
      </c>
      <c r="E35" s="2">
        <v>4</v>
      </c>
      <c r="F35" s="10">
        <v>0</v>
      </c>
      <c r="G35" s="34">
        <f t="shared" si="0"/>
        <v>0</v>
      </c>
      <c r="H35" s="35">
        <f t="shared" si="1"/>
        <v>0</v>
      </c>
      <c r="I35" s="4"/>
    </row>
    <row r="36" spans="2:9" x14ac:dyDescent="0.25">
      <c r="B36" s="18">
        <v>29</v>
      </c>
      <c r="C36" s="19" t="s">
        <v>51</v>
      </c>
      <c r="D36" s="2" t="s">
        <v>11</v>
      </c>
      <c r="E36" s="2">
        <v>4</v>
      </c>
      <c r="F36" s="10">
        <v>0</v>
      </c>
      <c r="G36" s="34">
        <f t="shared" si="0"/>
        <v>0</v>
      </c>
      <c r="H36" s="35">
        <f t="shared" si="1"/>
        <v>0</v>
      </c>
      <c r="I36" s="4"/>
    </row>
    <row r="37" spans="2:9" x14ac:dyDescent="0.25">
      <c r="B37" s="18">
        <v>30</v>
      </c>
      <c r="C37" s="19" t="s">
        <v>43</v>
      </c>
      <c r="D37" s="2" t="s">
        <v>11</v>
      </c>
      <c r="E37" s="2">
        <v>1</v>
      </c>
      <c r="F37" s="10">
        <v>0</v>
      </c>
      <c r="G37" s="34">
        <f t="shared" si="0"/>
        <v>0</v>
      </c>
      <c r="H37" s="35">
        <f t="shared" si="1"/>
        <v>0</v>
      </c>
      <c r="I37" s="4"/>
    </row>
    <row r="38" spans="2:9" x14ac:dyDescent="0.25">
      <c r="B38" s="18">
        <v>31</v>
      </c>
      <c r="C38" s="19" t="s">
        <v>44</v>
      </c>
      <c r="D38" s="2" t="s">
        <v>11</v>
      </c>
      <c r="E38" s="2">
        <v>1</v>
      </c>
      <c r="F38" s="10">
        <v>0</v>
      </c>
      <c r="G38" s="34">
        <f t="shared" si="0"/>
        <v>0</v>
      </c>
      <c r="H38" s="35">
        <f t="shared" si="1"/>
        <v>0</v>
      </c>
      <c r="I38" s="4"/>
    </row>
    <row r="39" spans="2:9" x14ac:dyDescent="0.25">
      <c r="B39" s="18">
        <v>32</v>
      </c>
      <c r="C39" s="19" t="s">
        <v>45</v>
      </c>
      <c r="D39" s="2" t="s">
        <v>11</v>
      </c>
      <c r="E39" s="2">
        <v>1</v>
      </c>
      <c r="F39" s="10">
        <v>0</v>
      </c>
      <c r="G39" s="34">
        <f t="shared" si="0"/>
        <v>0</v>
      </c>
      <c r="H39" s="35">
        <f t="shared" si="1"/>
        <v>0</v>
      </c>
      <c r="I39" s="4"/>
    </row>
    <row r="40" spans="2:9" x14ac:dyDescent="0.25">
      <c r="B40" s="18">
        <v>33</v>
      </c>
      <c r="C40" s="19" t="s">
        <v>46</v>
      </c>
      <c r="D40" s="2" t="s">
        <v>11</v>
      </c>
      <c r="E40" s="2">
        <v>1</v>
      </c>
      <c r="F40" s="10">
        <v>0</v>
      </c>
      <c r="G40" s="34">
        <f t="shared" si="0"/>
        <v>0</v>
      </c>
      <c r="H40" s="35">
        <f t="shared" si="1"/>
        <v>0</v>
      </c>
      <c r="I40" s="4"/>
    </row>
    <row r="41" spans="2:9" x14ac:dyDescent="0.25">
      <c r="B41" s="18">
        <v>34</v>
      </c>
      <c r="C41" s="19" t="s">
        <v>47</v>
      </c>
      <c r="D41" s="2" t="s">
        <v>11</v>
      </c>
      <c r="E41" s="2">
        <v>1</v>
      </c>
      <c r="F41" s="10">
        <v>0</v>
      </c>
      <c r="G41" s="34">
        <f t="shared" si="0"/>
        <v>0</v>
      </c>
      <c r="H41" s="35">
        <f t="shared" si="1"/>
        <v>0</v>
      </c>
      <c r="I41" s="4"/>
    </row>
    <row r="42" spans="2:9" ht="15" customHeight="1" thickBot="1" x14ac:dyDescent="0.3">
      <c r="B42" s="20">
        <v>35</v>
      </c>
      <c r="C42" s="21" t="s">
        <v>50</v>
      </c>
      <c r="D42" s="3" t="s">
        <v>11</v>
      </c>
      <c r="E42" s="3">
        <v>1</v>
      </c>
      <c r="F42" s="11">
        <v>0</v>
      </c>
      <c r="G42" s="34">
        <f t="shared" si="0"/>
        <v>0</v>
      </c>
      <c r="H42" s="35">
        <f t="shared" si="1"/>
        <v>0</v>
      </c>
      <c r="I42" s="4"/>
    </row>
    <row r="43" spans="2:9" ht="15" customHeight="1" thickBot="1" x14ac:dyDescent="0.3">
      <c r="B43" s="22" t="s">
        <v>4</v>
      </c>
      <c r="C43" s="23"/>
      <c r="D43" s="24"/>
      <c r="E43" s="24"/>
      <c r="F43" s="36"/>
      <c r="G43" s="36">
        <f>SUM(G8:G42)</f>
        <v>0</v>
      </c>
      <c r="H43" s="37">
        <f>SUM(H8:H42)</f>
        <v>0</v>
      </c>
      <c r="I43" s="4"/>
    </row>
    <row r="44" spans="2:9" ht="15" customHeight="1" thickBot="1" x14ac:dyDescent="0.3">
      <c r="B44" s="25"/>
      <c r="C44" s="26"/>
      <c r="D44" s="26"/>
      <c r="E44" s="26"/>
      <c r="F44" s="26"/>
      <c r="G44" s="38"/>
      <c r="H44" s="38"/>
      <c r="I44" s="4"/>
    </row>
    <row r="45" spans="2:9" ht="15" customHeight="1" thickBot="1" x14ac:dyDescent="0.3">
      <c r="B45" s="27" t="s">
        <v>13</v>
      </c>
      <c r="C45" s="26"/>
      <c r="D45" s="26"/>
      <c r="E45" s="26"/>
      <c r="F45" s="26"/>
      <c r="G45" s="39"/>
      <c r="H45" s="39">
        <f>$G$43</f>
        <v>0</v>
      </c>
      <c r="I45" s="4"/>
    </row>
    <row r="46" spans="2:9" ht="15" customHeight="1" thickBot="1" x14ac:dyDescent="0.3">
      <c r="B46" s="27" t="s">
        <v>5</v>
      </c>
      <c r="C46" s="26"/>
      <c r="D46" s="26"/>
      <c r="E46" s="26"/>
      <c r="F46" s="26"/>
      <c r="G46" s="40"/>
      <c r="H46" s="40">
        <f>$G$43*0.21</f>
        <v>0</v>
      </c>
      <c r="I46" s="4"/>
    </row>
    <row r="47" spans="2:9" ht="16.5" thickBot="1" x14ac:dyDescent="0.3">
      <c r="B47" s="27" t="s">
        <v>6</v>
      </c>
      <c r="C47" s="23"/>
      <c r="D47" s="28"/>
      <c r="E47" s="29"/>
      <c r="F47" s="29"/>
      <c r="G47" s="41"/>
      <c r="H47" s="42">
        <f>$H$43</f>
        <v>0</v>
      </c>
    </row>
  </sheetData>
  <sheetProtection algorithmName="SHA-512" hashValue="ySqEF34B8ROsgAcUP3DbELrU7SAINFRbGwtvUuvBWl6v/BUwAPw0E5HF2eXYBWEKGryeFA/RhENjwCZHTSSWeg==" saltValue="cUwM9gWpjY1GAt2Nr0tCxA==" spinCount="100000" sheet="1" objects="1" scenarios="1"/>
  <sortState ref="B1:L1">
    <sortCondition ref="B1"/>
  </sortState>
  <mergeCells count="1">
    <mergeCell ref="B4:H4"/>
  </mergeCells>
  <conditionalFormatting sqref="C9 C19 B9:B42 B8:H8 D9:H42">
    <cfRule type="expression" dxfId="5" priority="24">
      <formula>$E8=0</formula>
    </cfRule>
  </conditionalFormatting>
  <conditionalFormatting sqref="C10">
    <cfRule type="expression" dxfId="4" priority="8">
      <formula>$E10=0</formula>
    </cfRule>
  </conditionalFormatting>
  <conditionalFormatting sqref="C11">
    <cfRule type="expression" dxfId="3" priority="6">
      <formula>$E11=0</formula>
    </cfRule>
  </conditionalFormatting>
  <conditionalFormatting sqref="C12:C18">
    <cfRule type="expression" dxfId="2" priority="5">
      <formula>$E12=0</formula>
    </cfRule>
  </conditionalFormatting>
  <conditionalFormatting sqref="C20:C31">
    <cfRule type="expression" dxfId="1" priority="2">
      <formula>$E20=0</formula>
    </cfRule>
  </conditionalFormatting>
  <conditionalFormatting sqref="C32:C42">
    <cfRule type="expression" dxfId="0" priority="1">
      <formula>$E32=0</formula>
    </cfRule>
  </conditionalFormatting>
  <pageMargins left="0.7" right="0.7" top="0.78740157499999996" bottom="0.78740157499999996" header="0.3" footer="0.3"/>
  <pageSetup paperSize="9" scale="87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B51FD9EFB5B6449FE5829FEEE66BC4" ma:contentTypeVersion="11" ma:contentTypeDescription="Vytvoří nový dokument" ma:contentTypeScope="" ma:versionID="aec1dbb1ccde5ee6f742ee84f568937c">
  <xsd:schema xmlns:xsd="http://www.w3.org/2001/XMLSchema" xmlns:xs="http://www.w3.org/2001/XMLSchema" xmlns:p="http://schemas.microsoft.com/office/2006/metadata/properties" xmlns:ns2="9d7c9d1c-6782-4017-acc7-d4f61c89f54a" xmlns:ns3="a110dd2f-112a-4219-b38e-0780dae2366f" targetNamespace="http://schemas.microsoft.com/office/2006/metadata/properties" ma:root="true" ma:fieldsID="d4005b7a2b68a7a5db8a39c73b91bbf7" ns2:_="" ns3:_="">
    <xsd:import namespace="9d7c9d1c-6782-4017-acc7-d4f61c89f54a"/>
    <xsd:import namespace="a110dd2f-112a-4219-b38e-0780dae23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c9d1c-6782-4017-acc7-d4f61c89f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0dd2f-112a-4219-b38e-0780dae23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D18750-2D87-43DC-99AB-EF9EDE4BE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56C48-4681-4EE6-8897-00FE34BFD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c9d1c-6782-4017-acc7-d4f61c89f54a"/>
    <ds:schemaRef ds:uri="a110dd2f-112a-4219-b38e-0780dae23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B8E9E-E5E2-4713-890B-CE04B0F154B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110dd2f-112a-4219-b38e-0780dae2366f"/>
    <ds:schemaRef ds:uri="http://schemas.microsoft.com/office/infopath/2007/PartnerControls"/>
    <ds:schemaRef ds:uri="9d7c9d1c-6782-4017-acc7-d4f61c89f5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vybavení SW</vt:lpstr>
      <vt:lpstr>'vybavení SW'!Oblast_tisku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Horáčková</dc:creator>
  <cp:lastModifiedBy>Jitka Horáčková</cp:lastModifiedBy>
  <cp:lastPrinted>2020-10-12T14:57:44Z</cp:lastPrinted>
  <dcterms:created xsi:type="dcterms:W3CDTF">2016-07-07T08:46:37Z</dcterms:created>
  <dcterms:modified xsi:type="dcterms:W3CDTF">2020-10-12T16:12:25Z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0x0101006FB51FD9EFB5B6449FE5829FEEE66BC4</vt:lpwstr>
  </property>
</Properties>
</file>