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IT\Kupní smlouva\"/>
    </mc:Choice>
  </mc:AlternateContent>
  <bookViews>
    <workbookView xWindow="0" yWindow="0" windowWidth="12990" windowHeight="4770"/>
  </bookViews>
  <sheets>
    <sheet name="vybavení ICT" sheetId="16" r:id="rId1"/>
  </sheets>
  <externalReferences>
    <externalReference r:id="rId2"/>
  </externalReferences>
  <definedNames>
    <definedName name="_xlnm._FilterDatabase" localSheetId="0" hidden="1">'vybavení ICT'!$B$5:$L$27</definedName>
    <definedName name="_xlnm.Print_Area" localSheetId="0">'vybavení ICT'!$A$1:$H$32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6" l="1"/>
  <c r="G12" i="16"/>
  <c r="H12" i="16"/>
  <c r="G20" i="16"/>
  <c r="H20" i="16"/>
  <c r="G25" i="16"/>
  <c r="H25" i="16"/>
  <c r="G9" i="16"/>
  <c r="H9" i="16"/>
  <c r="G10" i="16"/>
  <c r="H10" i="16"/>
  <c r="G11" i="16"/>
  <c r="H11" i="16"/>
  <c r="G13" i="16"/>
  <c r="H13" i="16"/>
  <c r="G14" i="16"/>
  <c r="H14" i="16"/>
  <c r="G15" i="16"/>
  <c r="H15" i="16"/>
  <c r="H16" i="16"/>
  <c r="G17" i="16"/>
  <c r="H17" i="16"/>
  <c r="G18" i="16"/>
  <c r="H18" i="16"/>
  <c r="G19" i="16"/>
  <c r="H19" i="16"/>
  <c r="G21" i="16"/>
  <c r="H21" i="16"/>
  <c r="G22" i="16"/>
  <c r="H22" i="16"/>
  <c r="G23" i="16"/>
  <c r="H23" i="16"/>
  <c r="G24" i="16"/>
  <c r="H24" i="16"/>
  <c r="G26" i="16"/>
  <c r="H26" i="16"/>
  <c r="G27" i="16"/>
  <c r="H27" i="16"/>
  <c r="H28" i="16"/>
  <c r="G28" i="16"/>
  <c r="H30" i="16"/>
  <c r="H31" i="16"/>
  <c r="H32" i="16"/>
  <c r="G8" i="16"/>
  <c r="H8" i="16"/>
  <c r="E16" i="16"/>
  <c r="E17" i="16"/>
  <c r="E18" i="16"/>
  <c r="E19" i="16"/>
  <c r="E20" i="16"/>
  <c r="E21" i="16"/>
  <c r="E22" i="16"/>
  <c r="E27" i="16"/>
  <c r="C27" i="16"/>
  <c r="B27" i="16"/>
  <c r="E26" i="16"/>
  <c r="C26" i="16"/>
  <c r="B26" i="16"/>
  <c r="E25" i="16"/>
  <c r="C25" i="16"/>
  <c r="B25" i="16"/>
  <c r="E24" i="16"/>
  <c r="C24" i="16"/>
  <c r="B24" i="16"/>
  <c r="E23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E15" i="16"/>
  <c r="C15" i="16"/>
  <c r="B15" i="16"/>
  <c r="E14" i="16"/>
  <c r="C14" i="16"/>
  <c r="B14" i="16"/>
  <c r="E13" i="16"/>
  <c r="C13" i="16"/>
  <c r="B13" i="16"/>
  <c r="E12" i="16"/>
  <c r="C12" i="16"/>
  <c r="B12" i="16"/>
  <c r="E11" i="16"/>
  <c r="C11" i="16"/>
  <c r="B11" i="16"/>
  <c r="E10" i="16"/>
  <c r="C10" i="16"/>
  <c r="B10" i="16"/>
  <c r="E9" i="16"/>
  <c r="C9" i="16"/>
  <c r="B9" i="16"/>
  <c r="E8" i="16"/>
  <c r="C8" i="16"/>
  <c r="B8" i="16"/>
</calcChain>
</file>

<file path=xl/sharedStrings.xml><?xml version="1.0" encoding="utf-8"?>
<sst xmlns="http://schemas.openxmlformats.org/spreadsheetml/2006/main" count="36" uniqueCount="17">
  <si>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</si>
  <si>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</si>
  <si>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</si>
  <si>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</si>
  <si>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</si>
  <si>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</si>
  <si>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</si>
  <si>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</si>
  <si>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>Celkem bez DPH</t>
  </si>
  <si>
    <t>Celkem s DPH</t>
  </si>
  <si>
    <t>Název</t>
  </si>
  <si>
    <t>ks</t>
  </si>
  <si>
    <t xml:space="preserve"> </t>
  </si>
  <si>
    <t xml:space="preserve">CELKEM bez DPH </t>
  </si>
  <si>
    <t>Cenová kalkulace</t>
  </si>
  <si>
    <t xml:space="preserve">VZMR: "Modernizace učeben SPŠS Mělník - veřejná zakázka na vybavení IT technikou"                                                                                                                                                                                           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</si>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</sst>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164" fontId="0" fillId="2" borderId="11" xfId="0" applyNumberForma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5" fillId="0" borderId="6" xfId="0" applyFont="1" applyFill="1" applyBorder="1" applyProtection="1"/>
    <xf numFmtId="0" fontId="5" fillId="0" borderId="4" xfId="0" applyFont="1" applyFill="1" applyBorder="1" applyAlignment="1" applyProtection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0" fontId="9" fillId="0" borderId="7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0" borderId="9" xfId="0" applyFont="1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164" fontId="0" fillId="0" borderId="0" xfId="0" applyNumberFormat="1" applyFill="1" applyAlignment="1" applyProtection="1">
      <alignment horizontal="right"/>
    </xf>
    <xf numFmtId="0" fontId="5" fillId="0" borderId="12" xfId="0" applyFont="1" applyFill="1" applyBorder="1" applyProtection="1"/>
    <xf numFmtId="0" fontId="5" fillId="0" borderId="13" xfId="0" applyFont="1" applyFill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/>
    </xf>
    <xf numFmtId="164" fontId="5" fillId="0" borderId="13" xfId="0" applyNumberFormat="1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1" xfId="0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horizontal="center"/>
    </xf>
    <xf numFmtId="164" fontId="1" fillId="0" borderId="11" xfId="0" applyNumberFormat="1" applyFont="1" applyFill="1" applyBorder="1" applyAlignment="1" applyProtection="1">
      <alignment horizontal="right"/>
    </xf>
    <xf numFmtId="164" fontId="1" fillId="0" borderId="16" xfId="0" applyNumberFormat="1" applyFont="1" applyFill="1" applyBorder="1" applyAlignment="1" applyProtection="1">
      <alignment horizontal="right"/>
    </xf>
    <xf numFmtId="0" fontId="0" fillId="0" borderId="15" xfId="0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vertical="top" wrapText="1"/>
    </xf>
    <xf numFmtId="164" fontId="0" fillId="0" borderId="11" xfId="0" applyNumberFormat="1" applyFill="1" applyBorder="1" applyAlignment="1" applyProtection="1">
      <alignment horizontal="right" vertical="center"/>
    </xf>
    <xf numFmtId="164" fontId="0" fillId="0" borderId="16" xfId="0" applyNumberForma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8" xfId="0" applyFont="1" applyFill="1" applyBorder="1" applyAlignment="1" applyProtection="1"/>
    <xf numFmtId="164" fontId="1" fillId="0" borderId="18" xfId="0" applyNumberFormat="1" applyFont="1" applyFill="1" applyBorder="1" applyAlignment="1" applyProtection="1">
      <alignment horizontal="right"/>
    </xf>
    <xf numFmtId="164" fontId="1" fillId="0" borderId="19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/>
    <xf numFmtId="0" fontId="3" fillId="0" borderId="3" xfId="0" applyFont="1" applyFill="1" applyBorder="1" applyAlignment="1" applyProtection="1"/>
    <xf numFmtId="0" fontId="3" fillId="0" borderId="9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right"/>
    </xf>
    <xf numFmtId="164" fontId="3" fillId="0" borderId="8" xfId="0" applyNumberFormat="1" applyFont="1" applyFill="1" applyBorder="1" applyAlignment="1" applyProtection="1">
      <alignment horizontal="right"/>
    </xf>
    <xf numFmtId="164" fontId="3" fillId="0" borderId="9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right"/>
      <protection locked="0"/>
    </xf>
    <xf numFmtId="3" fontId="8" fillId="0" borderId="0" xfId="0" applyNumberFormat="1" applyFont="1" applyFill="1" applyProtection="1">
      <protection locked="0"/>
    </xf>
    <xf numFmtId="164" fontId="0" fillId="0" borderId="0" xfId="0" applyNumberFormat="1" applyFill="1" applyProtection="1">
      <protection locked="0"/>
    </xf>
  </cellXfs>
  <cellStyles count="4">
    <cellStyle name="Měna 2" xfId="1"/>
    <cellStyle name="Normální" xfId="0" builtinId="0"/>
    <cellStyle name="Normální 2" xfId="2"/>
    <cellStyle name="Normální 2 2" xfId="3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slocal.sharepoint.com/sites/cns-to-onedrive/Sdilene%20dokumenty/Vedeni_TO/V&#344;/SP&#352;S/2019/SP&#352;S%20M&#283;ln&#237;k%20-%20Technick&#225;%20specifikace%20v2020-10-07%20final%20pro%20&#353;k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á specifikace CNS"/>
      <sheetName val="technická specifikace Verinier"/>
    </sheetNames>
    <sheetDataSet>
      <sheetData sheetId="0" refreshError="1">
        <row r="9">
          <cell r="B9">
            <v>1</v>
          </cell>
          <cell r="C9" t="str">
            <v>PC</v>
          </cell>
          <cell r="E9">
            <v>32</v>
          </cell>
        </row>
        <row r="10">
          <cell r="B10">
            <v>2</v>
          </cell>
          <cell r="C10" t="str">
            <v>PC</v>
          </cell>
          <cell r="E10">
            <v>1</v>
          </cell>
        </row>
        <row r="11">
          <cell r="B11">
            <v>3</v>
          </cell>
          <cell r="C11" t="str">
            <v>LCD</v>
          </cell>
          <cell r="E11">
            <v>33</v>
          </cell>
        </row>
        <row r="12">
          <cell r="B12">
            <v>4</v>
          </cell>
          <cell r="C12" t="str">
            <v>Instalace PC a LCD</v>
          </cell>
          <cell r="E12">
            <v>66</v>
          </cell>
        </row>
        <row r="13">
          <cell r="B13">
            <v>5</v>
          </cell>
          <cell r="C13" t="str">
            <v>dataprojektor a držák dataprojektoru</v>
          </cell>
          <cell r="E13">
            <v>2</v>
          </cell>
        </row>
        <row r="14">
          <cell r="B14">
            <v>6</v>
          </cell>
          <cell r="C14" t="str">
            <v>Instalace dataprojektorů</v>
          </cell>
          <cell r="E14">
            <v>2</v>
          </cell>
        </row>
        <row r="15">
          <cell r="B15">
            <v>7</v>
          </cell>
          <cell r="C15" t="str">
            <v>Ploter</v>
          </cell>
          <cell r="E15">
            <v>1</v>
          </cell>
        </row>
        <row r="16">
          <cell r="B16">
            <v>8</v>
          </cell>
          <cell r="C16" t="str">
            <v>Notebook</v>
          </cell>
          <cell r="E16">
            <v>7</v>
          </cell>
        </row>
        <row r="17">
          <cell r="B17">
            <v>9</v>
          </cell>
          <cell r="C17" t="str">
            <v>Externí disk (usb)</v>
          </cell>
          <cell r="E17">
            <v>7</v>
          </cell>
        </row>
        <row r="18">
          <cell r="B18">
            <v>10</v>
          </cell>
          <cell r="C18" t="str">
            <v>Externí datové úložiště (NAS)</v>
          </cell>
          <cell r="E18">
            <v>2</v>
          </cell>
        </row>
        <row r="19">
          <cell r="B19">
            <v>11</v>
          </cell>
          <cell r="C19" t="str">
            <v>Disk do NAS</v>
          </cell>
          <cell r="E19">
            <v>8</v>
          </cell>
        </row>
        <row r="20">
          <cell r="B20">
            <v>12</v>
          </cell>
          <cell r="C20" t="str">
            <v>Přepínač</v>
          </cell>
          <cell r="E20">
            <v>2</v>
          </cell>
        </row>
        <row r="21">
          <cell r="B21">
            <v>13</v>
          </cell>
          <cell r="C21" t="str">
            <v>Přepínač</v>
          </cell>
          <cell r="E21">
            <v>1</v>
          </cell>
        </row>
        <row r="22">
          <cell r="B22">
            <v>14</v>
          </cell>
          <cell r="C22" t="str">
            <v>Bezpečnostní brána</v>
          </cell>
          <cell r="E22">
            <v>2</v>
          </cell>
        </row>
        <row r="23">
          <cell r="B23">
            <v>15</v>
          </cell>
          <cell r="C23" t="str">
            <v xml:space="preserve">Acess Point </v>
          </cell>
          <cell r="E23">
            <v>9</v>
          </cell>
        </row>
        <row r="24">
          <cell r="B24">
            <v>16</v>
          </cell>
          <cell r="C24" t="str">
            <v>Centrální management aktivních prvků</v>
          </cell>
          <cell r="E24">
            <v>1</v>
          </cell>
        </row>
        <row r="25">
          <cell r="B25">
            <v>17</v>
          </cell>
          <cell r="C25" t="str">
            <v>Telefonní ústředna</v>
          </cell>
          <cell r="E25">
            <v>1</v>
          </cell>
        </row>
        <row r="26">
          <cell r="B26">
            <v>18</v>
          </cell>
          <cell r="C26" t="str">
            <v>SSD disky do notebooků</v>
          </cell>
          <cell r="E26">
            <v>10</v>
          </cell>
        </row>
        <row r="27">
          <cell r="B27">
            <v>19</v>
          </cell>
          <cell r="C27" t="str">
            <v>Zálohovací program</v>
          </cell>
          <cell r="E27">
            <v>1</v>
          </cell>
        </row>
        <row r="28">
          <cell r="B28">
            <v>20</v>
          </cell>
          <cell r="C28" t="str">
            <v>Bezpečnostní software</v>
          </cell>
          <cell r="E28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zoomScaleNormal="100" workbookViewId="0">
      <selection activeCell="K24" sqref="K24"/>
    </sheetView>
  </sheetViews>
  <sheetFormatPr defaultColWidth="9.140625" defaultRowHeight="15" x14ac:dyDescent="0.25"/>
  <cols>
    <col min="1" max="1" width="3.42578125" style="41" customWidth="1"/>
    <col min="2" max="2" width="18.140625" style="41" bestFit="1" customWidth="1"/>
    <col min="3" max="3" width="53.42578125" style="42" customWidth="1"/>
    <col min="4" max="4" width="10.28515625" style="41" customWidth="1"/>
    <col min="5" max="5" width="10.42578125" style="44" customWidth="1"/>
    <col min="6" max="6" width="11.42578125" style="44" customWidth="1"/>
    <col min="7" max="7" width="15.7109375" style="45" customWidth="1"/>
    <col min="8" max="8" width="15.85546875" style="45" customWidth="1"/>
    <col min="9" max="9" width="18.28515625" style="45" customWidth="1"/>
    <col min="10" max="10" width="15.28515625" style="41" bestFit="1" customWidth="1"/>
    <col min="11" max="16384" width="9.140625" style="41"/>
  </cols>
  <sheetData>
    <row r="1" spans="2:10" ht="15.75" thickBot="1" x14ac:dyDescent="0.3">
      <c r="E1" s="41"/>
      <c r="F1" s="41"/>
      <c r="G1" s="41"/>
      <c r="H1" s="41"/>
      <c r="I1" s="41"/>
    </row>
    <row r="2" spans="2:10" s="43" customFormat="1" ht="18.75" x14ac:dyDescent="0.3">
      <c r="B2" s="5" t="s">
        <v>16</v>
      </c>
      <c r="C2" s="6" t="s">
        <v>14</v>
      </c>
      <c r="D2" s="6"/>
      <c r="E2" s="7"/>
      <c r="F2" s="7"/>
      <c r="G2" s="7"/>
      <c r="H2" s="8"/>
    </row>
    <row r="3" spans="2:10" ht="15.75" thickBot="1" x14ac:dyDescent="0.3">
      <c r="B3" s="3"/>
      <c r="C3" s="4"/>
      <c r="D3" s="3"/>
      <c r="E3" s="3"/>
      <c r="F3" s="3"/>
      <c r="G3" s="3"/>
      <c r="H3" s="3"/>
      <c r="I3" s="41"/>
    </row>
    <row r="4" spans="2:10" ht="16.5" thickBot="1" x14ac:dyDescent="0.3">
      <c r="B4" s="9" t="s">
        <v>15</v>
      </c>
      <c r="C4" s="10"/>
      <c r="D4" s="10"/>
      <c r="E4" s="10"/>
      <c r="F4" s="10"/>
      <c r="G4" s="10"/>
      <c r="H4" s="11"/>
      <c r="I4" s="41"/>
    </row>
    <row r="5" spans="2:10" ht="15.75" thickBot="1" x14ac:dyDescent="0.3"/>
    <row r="6" spans="2:10" s="43" customFormat="1" ht="18.75" x14ac:dyDescent="0.3">
      <c r="B6" s="14"/>
      <c r="C6" s="15" t="s">
        <v>7</v>
      </c>
      <c r="D6" s="16"/>
      <c r="E6" s="16"/>
      <c r="F6" s="17"/>
      <c r="G6" s="17"/>
      <c r="H6" s="18"/>
    </row>
    <row r="7" spans="2:10" ht="15.75" x14ac:dyDescent="0.25">
      <c r="B7" s="19" t="s">
        <v>0</v>
      </c>
      <c r="C7" s="20" t="s">
        <v>10</v>
      </c>
      <c r="D7" s="21" t="s">
        <v>3</v>
      </c>
      <c r="E7" s="21" t="s">
        <v>2</v>
      </c>
      <c r="F7" s="22" t="s">
        <v>1</v>
      </c>
      <c r="G7" s="22" t="s">
        <v>8</v>
      </c>
      <c r="H7" s="23" t="s">
        <v>9</v>
      </c>
      <c r="I7" s="41"/>
      <c r="J7" s="46" t="s">
        <v>12</v>
      </c>
    </row>
    <row r="8" spans="2:10" x14ac:dyDescent="0.25">
      <c r="B8" s="24">
        <f>'[1]technická specifikace CNS'!B9</f>
        <v>1</v>
      </c>
      <c r="C8" s="25" t="str">
        <f>'[1]technická specifikace CNS'!C9</f>
        <v>PC</v>
      </c>
      <c r="D8" s="2" t="s">
        <v>11</v>
      </c>
      <c r="E8" s="2">
        <f>'[1]technická specifikace CNS'!E9</f>
        <v>32</v>
      </c>
      <c r="F8" s="1">
        <v>0</v>
      </c>
      <c r="G8" s="26">
        <f>E8*F8</f>
        <v>0</v>
      </c>
      <c r="H8" s="27">
        <f>G8*1.21</f>
        <v>0</v>
      </c>
      <c r="I8" s="41"/>
    </row>
    <row r="9" spans="2:10" x14ac:dyDescent="0.25">
      <c r="B9" s="24">
        <f>'[1]technická specifikace CNS'!B10</f>
        <v>2</v>
      </c>
      <c r="C9" s="25" t="str">
        <f>'[1]technická specifikace CNS'!C10</f>
        <v>PC</v>
      </c>
      <c r="D9" s="2" t="s">
        <v>11</v>
      </c>
      <c r="E9" s="2">
        <f>'[1]technická specifikace CNS'!E10</f>
        <v>1</v>
      </c>
      <c r="F9" s="1">
        <v>0</v>
      </c>
      <c r="G9" s="26">
        <f t="shared" ref="G9:G27" si="0">E9*F9</f>
        <v>0</v>
      </c>
      <c r="H9" s="27">
        <f t="shared" ref="H9:H27" si="1">G9*1.21</f>
        <v>0</v>
      </c>
      <c r="I9" s="41"/>
    </row>
    <row r="10" spans="2:10" x14ac:dyDescent="0.25">
      <c r="B10" s="24">
        <f>'[1]technická specifikace CNS'!B11</f>
        <v>3</v>
      </c>
      <c r="C10" s="25" t="str">
        <f>'[1]technická specifikace CNS'!C11</f>
        <v>LCD</v>
      </c>
      <c r="D10" s="2" t="s">
        <v>11</v>
      </c>
      <c r="E10" s="2">
        <f>'[1]technická specifikace CNS'!E11</f>
        <v>33</v>
      </c>
      <c r="F10" s="1">
        <v>0</v>
      </c>
      <c r="G10" s="26">
        <f t="shared" si="0"/>
        <v>0</v>
      </c>
      <c r="H10" s="27">
        <f t="shared" si="1"/>
        <v>0</v>
      </c>
      <c r="I10" s="41"/>
    </row>
    <row r="11" spans="2:10" x14ac:dyDescent="0.25">
      <c r="B11" s="24">
        <f>'[1]technická specifikace CNS'!B12</f>
        <v>4</v>
      </c>
      <c r="C11" s="25" t="str">
        <f>'[1]technická specifikace CNS'!C12</f>
        <v>Instalace PC a LCD</v>
      </c>
      <c r="D11" s="2" t="s">
        <v>11</v>
      </c>
      <c r="E11" s="2">
        <f>'[1]technická specifikace CNS'!E12</f>
        <v>66</v>
      </c>
      <c r="F11" s="1">
        <v>0</v>
      </c>
      <c r="G11" s="26">
        <f t="shared" si="0"/>
        <v>0</v>
      </c>
      <c r="H11" s="27">
        <f t="shared" si="1"/>
        <v>0</v>
      </c>
      <c r="I11" s="41"/>
    </row>
    <row r="12" spans="2:10" x14ac:dyDescent="0.25">
      <c r="B12" s="24">
        <f>'[1]technická specifikace CNS'!B13</f>
        <v>5</v>
      </c>
      <c r="C12" s="25" t="str">
        <f>'[1]technická specifikace CNS'!C13</f>
        <v>dataprojektor a držák dataprojektoru</v>
      </c>
      <c r="D12" s="2" t="s">
        <v>11</v>
      </c>
      <c r="E12" s="2">
        <f>'[1]technická specifikace CNS'!E13</f>
        <v>2</v>
      </c>
      <c r="F12" s="1">
        <v>0</v>
      </c>
      <c r="G12" s="26">
        <f t="shared" si="0"/>
        <v>0</v>
      </c>
      <c r="H12" s="27">
        <f t="shared" si="1"/>
        <v>0</v>
      </c>
      <c r="I12" s="41"/>
    </row>
    <row r="13" spans="2:10" x14ac:dyDescent="0.25">
      <c r="B13" s="24">
        <f>'[1]technická specifikace CNS'!B14</f>
        <v>6</v>
      </c>
      <c r="C13" s="25" t="str">
        <f>'[1]technická specifikace CNS'!C14</f>
        <v>Instalace dataprojektorů</v>
      </c>
      <c r="D13" s="2" t="s">
        <v>11</v>
      </c>
      <c r="E13" s="2">
        <f>'[1]technická specifikace CNS'!E14</f>
        <v>2</v>
      </c>
      <c r="F13" s="1">
        <v>0</v>
      </c>
      <c r="G13" s="26">
        <f t="shared" si="0"/>
        <v>0</v>
      </c>
      <c r="H13" s="27">
        <f t="shared" si="1"/>
        <v>0</v>
      </c>
      <c r="I13" s="41"/>
    </row>
    <row r="14" spans="2:10" x14ac:dyDescent="0.25">
      <c r="B14" s="24">
        <f>'[1]technická specifikace CNS'!B15</f>
        <v>7</v>
      </c>
      <c r="C14" s="25" t="str">
        <f>'[1]technická specifikace CNS'!C15</f>
        <v>Ploter</v>
      </c>
      <c r="D14" s="2" t="s">
        <v>11</v>
      </c>
      <c r="E14" s="2">
        <f>'[1]technická specifikace CNS'!E15</f>
        <v>1</v>
      </c>
      <c r="F14" s="1">
        <v>0</v>
      </c>
      <c r="G14" s="26">
        <f t="shared" si="0"/>
        <v>0</v>
      </c>
      <c r="H14" s="27">
        <f t="shared" si="1"/>
        <v>0</v>
      </c>
      <c r="I14" s="41"/>
    </row>
    <row r="15" spans="2:10" x14ac:dyDescent="0.25">
      <c r="B15" s="24">
        <f>'[1]technická specifikace CNS'!B16</f>
        <v>8</v>
      </c>
      <c r="C15" s="25" t="str">
        <f>'[1]technická specifikace CNS'!C16</f>
        <v>Notebook</v>
      </c>
      <c r="D15" s="2" t="s">
        <v>11</v>
      </c>
      <c r="E15" s="2">
        <f>'[1]technická specifikace CNS'!E16</f>
        <v>7</v>
      </c>
      <c r="F15" s="1">
        <v>0</v>
      </c>
      <c r="G15" s="26">
        <f t="shared" si="0"/>
        <v>0</v>
      </c>
      <c r="H15" s="27">
        <f t="shared" si="1"/>
        <v>0</v>
      </c>
      <c r="I15" s="41"/>
    </row>
    <row r="16" spans="2:10" x14ac:dyDescent="0.25">
      <c r="B16" s="24">
        <f>'[1]technická specifikace CNS'!B17</f>
        <v>9</v>
      </c>
      <c r="C16" s="25" t="str">
        <f>'[1]technická specifikace CNS'!C17</f>
        <v>Externí disk (usb)</v>
      </c>
      <c r="D16" s="2" t="s">
        <v>11</v>
      </c>
      <c r="E16" s="2">
        <f>'[1]technická specifikace CNS'!E17</f>
        <v>7</v>
      </c>
      <c r="F16" s="1">
        <v>0</v>
      </c>
      <c r="G16" s="26">
        <f t="shared" si="0"/>
        <v>0</v>
      </c>
      <c r="H16" s="27">
        <f t="shared" si="1"/>
        <v>0</v>
      </c>
      <c r="I16" s="41"/>
    </row>
    <row r="17" spans="2:9" x14ac:dyDescent="0.25">
      <c r="B17" s="24">
        <f>'[1]technická specifikace CNS'!B18</f>
        <v>10</v>
      </c>
      <c r="C17" s="25" t="str">
        <f>'[1]technická specifikace CNS'!C18</f>
        <v>Externí datové úložiště (NAS)</v>
      </c>
      <c r="D17" s="2" t="s">
        <v>11</v>
      </c>
      <c r="E17" s="2">
        <f>'[1]technická specifikace CNS'!E18</f>
        <v>2</v>
      </c>
      <c r="F17" s="1">
        <v>0</v>
      </c>
      <c r="G17" s="26">
        <f t="shared" si="0"/>
        <v>0</v>
      </c>
      <c r="H17" s="27">
        <f t="shared" si="1"/>
        <v>0</v>
      </c>
      <c r="I17" s="41"/>
    </row>
    <row r="18" spans="2:9" x14ac:dyDescent="0.25">
      <c r="B18" s="24">
        <f>'[1]technická specifikace CNS'!B19</f>
        <v>11</v>
      </c>
      <c r="C18" s="25" t="str">
        <f>'[1]technická specifikace CNS'!C19</f>
        <v>Disk do NAS</v>
      </c>
      <c r="D18" s="2" t="s">
        <v>11</v>
      </c>
      <c r="E18" s="2">
        <f>'[1]technická specifikace CNS'!E19</f>
        <v>8</v>
      </c>
      <c r="F18" s="1">
        <v>0</v>
      </c>
      <c r="G18" s="26">
        <f>E18*F18</f>
        <v>0</v>
      </c>
      <c r="H18" s="27">
        <f t="shared" si="1"/>
        <v>0</v>
      </c>
      <c r="I18" s="41"/>
    </row>
    <row r="19" spans="2:9" x14ac:dyDescent="0.25">
      <c r="B19" s="24">
        <f>'[1]technická specifikace CNS'!B20</f>
        <v>12</v>
      </c>
      <c r="C19" s="25" t="str">
        <f>'[1]technická specifikace CNS'!C20</f>
        <v>Přepínač</v>
      </c>
      <c r="D19" s="2" t="s">
        <v>11</v>
      </c>
      <c r="E19" s="2">
        <f>'[1]technická specifikace CNS'!E20</f>
        <v>2</v>
      </c>
      <c r="F19" s="1">
        <v>0</v>
      </c>
      <c r="G19" s="26">
        <f t="shared" si="0"/>
        <v>0</v>
      </c>
      <c r="H19" s="27">
        <f t="shared" si="1"/>
        <v>0</v>
      </c>
      <c r="I19" s="41"/>
    </row>
    <row r="20" spans="2:9" x14ac:dyDescent="0.25">
      <c r="B20" s="24">
        <f>'[1]technická specifikace CNS'!B21</f>
        <v>13</v>
      </c>
      <c r="C20" s="25" t="str">
        <f>'[1]technická specifikace CNS'!C21</f>
        <v>Přepínač</v>
      </c>
      <c r="D20" s="2" t="s">
        <v>11</v>
      </c>
      <c r="E20" s="2">
        <f>'[1]technická specifikace CNS'!E21</f>
        <v>1</v>
      </c>
      <c r="F20" s="1">
        <v>0</v>
      </c>
      <c r="G20" s="26">
        <f t="shared" si="0"/>
        <v>0</v>
      </c>
      <c r="H20" s="27">
        <f t="shared" si="1"/>
        <v>0</v>
      </c>
      <c r="I20" s="41"/>
    </row>
    <row r="21" spans="2:9" x14ac:dyDescent="0.25">
      <c r="B21" s="24">
        <f>'[1]technická specifikace CNS'!B22</f>
        <v>14</v>
      </c>
      <c r="C21" s="25" t="str">
        <f>'[1]technická specifikace CNS'!C22</f>
        <v>Bezpečnostní brána</v>
      </c>
      <c r="D21" s="2" t="s">
        <v>11</v>
      </c>
      <c r="E21" s="2">
        <f>'[1]technická specifikace CNS'!E22</f>
        <v>2</v>
      </c>
      <c r="F21" s="1">
        <v>0</v>
      </c>
      <c r="G21" s="26">
        <f t="shared" si="0"/>
        <v>0</v>
      </c>
      <c r="H21" s="27">
        <f t="shared" si="1"/>
        <v>0</v>
      </c>
      <c r="I21" s="41"/>
    </row>
    <row r="22" spans="2:9" x14ac:dyDescent="0.25">
      <c r="B22" s="24">
        <f>'[1]technická specifikace CNS'!B23</f>
        <v>15</v>
      </c>
      <c r="C22" s="25" t="str">
        <f>'[1]technická specifikace CNS'!C23</f>
        <v xml:space="preserve">Acess Point </v>
      </c>
      <c r="D22" s="2" t="s">
        <v>11</v>
      </c>
      <c r="E22" s="2">
        <f>'[1]technická specifikace CNS'!E23</f>
        <v>9</v>
      </c>
      <c r="F22" s="1">
        <v>0</v>
      </c>
      <c r="G22" s="26">
        <f t="shared" si="0"/>
        <v>0</v>
      </c>
      <c r="H22" s="27">
        <f t="shared" si="1"/>
        <v>0</v>
      </c>
      <c r="I22" s="41"/>
    </row>
    <row r="23" spans="2:9" x14ac:dyDescent="0.25">
      <c r="B23" s="24">
        <f>'[1]technická specifikace CNS'!B24</f>
        <v>16</v>
      </c>
      <c r="C23" s="25" t="str">
        <f>'[1]technická specifikace CNS'!C24</f>
        <v>Centrální management aktivních prvků</v>
      </c>
      <c r="D23" s="2" t="s">
        <v>11</v>
      </c>
      <c r="E23" s="2">
        <f>'[1]technická specifikace CNS'!E24</f>
        <v>1</v>
      </c>
      <c r="F23" s="1">
        <v>0</v>
      </c>
      <c r="G23" s="26">
        <f t="shared" si="0"/>
        <v>0</v>
      </c>
      <c r="H23" s="27">
        <f t="shared" si="1"/>
        <v>0</v>
      </c>
      <c r="I23" s="41"/>
    </row>
    <row r="24" spans="2:9" x14ac:dyDescent="0.25">
      <c r="B24" s="24">
        <f>'[1]technická specifikace CNS'!B25</f>
        <v>17</v>
      </c>
      <c r="C24" s="25" t="str">
        <f>'[1]technická specifikace CNS'!C25</f>
        <v>Telefonní ústředna</v>
      </c>
      <c r="D24" s="2" t="s">
        <v>11</v>
      </c>
      <c r="E24" s="2">
        <f>'[1]technická specifikace CNS'!E25</f>
        <v>1</v>
      </c>
      <c r="F24" s="1">
        <v>0</v>
      </c>
      <c r="G24" s="26">
        <f t="shared" si="0"/>
        <v>0</v>
      </c>
      <c r="H24" s="27">
        <f t="shared" si="1"/>
        <v>0</v>
      </c>
      <c r="I24" s="41"/>
    </row>
    <row r="25" spans="2:9" x14ac:dyDescent="0.25">
      <c r="B25" s="24">
        <f>'[1]technická specifikace CNS'!B26</f>
        <v>18</v>
      </c>
      <c r="C25" s="25" t="str">
        <f>'[1]technická specifikace CNS'!C26</f>
        <v>SSD disky do notebooků</v>
      </c>
      <c r="D25" s="2" t="s">
        <v>11</v>
      </c>
      <c r="E25" s="2">
        <f>'[1]technická specifikace CNS'!E26</f>
        <v>10</v>
      </c>
      <c r="F25" s="1">
        <v>0</v>
      </c>
      <c r="G25" s="26">
        <f t="shared" si="0"/>
        <v>0</v>
      </c>
      <c r="H25" s="27">
        <f t="shared" si="1"/>
        <v>0</v>
      </c>
      <c r="I25" s="41"/>
    </row>
    <row r="26" spans="2:9" x14ac:dyDescent="0.25">
      <c r="B26" s="24">
        <f>'[1]technická specifikace CNS'!B27</f>
        <v>19</v>
      </c>
      <c r="C26" s="25" t="str">
        <f>'[1]technická specifikace CNS'!C27</f>
        <v>Zálohovací program</v>
      </c>
      <c r="D26" s="2" t="s">
        <v>11</v>
      </c>
      <c r="E26" s="2">
        <f>'[1]technická specifikace CNS'!E27</f>
        <v>1</v>
      </c>
      <c r="F26" s="1">
        <v>0</v>
      </c>
      <c r="G26" s="26">
        <f t="shared" si="0"/>
        <v>0</v>
      </c>
      <c r="H26" s="27">
        <f t="shared" si="1"/>
        <v>0</v>
      </c>
      <c r="I26" s="41"/>
    </row>
    <row r="27" spans="2:9" x14ac:dyDescent="0.25">
      <c r="B27" s="24">
        <f>'[1]technická specifikace CNS'!B28</f>
        <v>20</v>
      </c>
      <c r="C27" s="25" t="str">
        <f>'[1]technická specifikace CNS'!C28</f>
        <v>Bezpečnostní software</v>
      </c>
      <c r="D27" s="2" t="s">
        <v>11</v>
      </c>
      <c r="E27" s="2">
        <f>'[1]technická specifikace CNS'!E28</f>
        <v>1</v>
      </c>
      <c r="F27" s="1">
        <v>0</v>
      </c>
      <c r="G27" s="26">
        <f t="shared" si="0"/>
        <v>0</v>
      </c>
      <c r="H27" s="27">
        <f t="shared" si="1"/>
        <v>0</v>
      </c>
      <c r="I27" s="41"/>
    </row>
    <row r="28" spans="2:9" ht="15" customHeight="1" thickBot="1" x14ac:dyDescent="0.3">
      <c r="B28" s="28" t="s">
        <v>4</v>
      </c>
      <c r="C28" s="29"/>
      <c r="D28" s="29"/>
      <c r="E28" s="29"/>
      <c r="F28" s="29"/>
      <c r="G28" s="30">
        <f>SUM(G8:G27)</f>
        <v>0</v>
      </c>
      <c r="H28" s="31">
        <f>SUM(H8:H27)</f>
        <v>0</v>
      </c>
      <c r="I28" s="41"/>
    </row>
    <row r="29" spans="2:9" ht="15" customHeight="1" thickBot="1" x14ac:dyDescent="0.3">
      <c r="B29" s="3"/>
      <c r="C29" s="4"/>
      <c r="D29" s="12"/>
      <c r="E29" s="12"/>
      <c r="F29" s="13"/>
      <c r="G29" s="13"/>
      <c r="H29" s="13"/>
      <c r="I29" s="41"/>
    </row>
    <row r="30" spans="2:9" ht="15" customHeight="1" thickBot="1" x14ac:dyDescent="0.3">
      <c r="B30" s="32" t="s">
        <v>13</v>
      </c>
      <c r="C30" s="33"/>
      <c r="D30" s="33"/>
      <c r="E30" s="33"/>
      <c r="F30" s="34"/>
      <c r="G30" s="35"/>
      <c r="H30" s="36">
        <f>$G$28</f>
        <v>0</v>
      </c>
      <c r="I30" s="41"/>
    </row>
    <row r="31" spans="2:9" ht="15" customHeight="1" thickBot="1" x14ac:dyDescent="0.3">
      <c r="B31" s="32" t="s">
        <v>5</v>
      </c>
      <c r="C31" s="33"/>
      <c r="D31" s="33"/>
      <c r="E31" s="33"/>
      <c r="F31" s="34"/>
      <c r="G31" s="37"/>
      <c r="H31" s="38">
        <f>$G$28*0.21</f>
        <v>0</v>
      </c>
      <c r="I31" s="41"/>
    </row>
    <row r="32" spans="2:9" ht="15" customHeight="1" thickBot="1" x14ac:dyDescent="0.3">
      <c r="B32" s="32" t="s">
        <v>6</v>
      </c>
      <c r="C32" s="33"/>
      <c r="D32" s="33"/>
      <c r="E32" s="33"/>
      <c r="F32" s="34"/>
      <c r="G32" s="39"/>
      <c r="H32" s="40">
        <f>H30+H31</f>
        <v>0</v>
      </c>
      <c r="I32" s="47"/>
    </row>
  </sheetData>
  <sheetProtection algorithmName="SHA-512" hashValue="XxkCTPo+h++Ja4ddtGfX5C/PkffmBPMoO6hAfs17+aymDOsxizVwINaqvFEJCk5wWajsbpFp5zl549kfjDaZHQ==" saltValue="DGn+mSixDjsEyK3K+qlKyw==" spinCount="100000" sheet="1" objects="1" scenarios="1"/>
  <sortState ref="B1:L1">
    <sortCondition ref="B1"/>
  </sortState>
  <mergeCells count="1">
    <mergeCell ref="B4:H4"/>
  </mergeCells>
  <conditionalFormatting sqref="B23:B25 B9:C22 B26:C27 B8:H8 D9:H27">
    <cfRule type="expression" dxfId="1" priority="16">
      <formula>$E8=0</formula>
    </cfRule>
  </conditionalFormatting>
  <conditionalFormatting sqref="C23:C25">
    <cfRule type="expression" dxfId="0" priority="1">
      <formula>#REF!=0</formula>
    </cfRule>
  </conditionalFormatting>
  <pageMargins left="0.7" right="0.7" top="0.78740157499999996" bottom="0.78740157499999996" header="0.3" footer="0.3"/>
  <pageSetup paperSize="9" scale="94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51FD9EFB5B6449FE5829FEEE66BC4" ma:contentTypeVersion="11" ma:contentTypeDescription="Vytvoří nový dokument" ma:contentTypeScope="" ma:versionID="aec1dbb1ccde5ee6f742ee84f568937c">
  <xsd:schema xmlns:xsd="http://www.w3.org/2001/XMLSchema" xmlns:xs="http://www.w3.org/2001/XMLSchema" xmlns:p="http://schemas.microsoft.com/office/2006/metadata/properties" xmlns:ns2="9d7c9d1c-6782-4017-acc7-d4f61c89f54a" xmlns:ns3="a110dd2f-112a-4219-b38e-0780dae2366f" targetNamespace="http://schemas.microsoft.com/office/2006/metadata/properties" ma:root="true" ma:fieldsID="d4005b7a2b68a7a5db8a39c73b91bbf7" ns2:_="" ns3:_="">
    <xsd:import namespace="9d7c9d1c-6782-4017-acc7-d4f61c89f54a"/>
    <xsd:import namespace="a110dd2f-112a-4219-b38e-0780dae23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c9d1c-6782-4017-acc7-d4f61c89f5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dd2f-112a-4219-b38e-0780dae23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56C48-4681-4EE6-8897-00FE34BFD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c9d1c-6782-4017-acc7-d4f61c89f54a"/>
    <ds:schemaRef ds:uri="a110dd2f-112a-4219-b38e-0780dae23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B8E9E-E5E2-4713-890B-CE04B0F154B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a110dd2f-112a-4219-b38e-0780dae2366f"/>
    <ds:schemaRef ds:uri="http://purl.org/dc/terms/"/>
    <ds:schemaRef ds:uri="http://schemas.microsoft.com/office/2006/documentManagement/types"/>
    <ds:schemaRef ds:uri="9d7c9d1c-6782-4017-acc7-d4f61c89f54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D18750-2D87-43DC-99AB-EF9EDE4BE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 ICT</vt:lpstr>
      <vt:lpstr>'vybavení ICT'!Oblast_tisku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2020-10-12T14:58:13Z</cp:lastPrinted>
  <dcterms:created xsi:type="dcterms:W3CDTF">2016-07-07T08:46:37Z</dcterms:created>
  <dcterms:modified xsi:type="dcterms:W3CDTF">2020-10-12T15:24:27Z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0x0101006FB51FD9EFB5B6449FE5829FEEE66BC4</vt:lpwstr>
  </property>
</Properties>
</file>