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KSUS\Vyberova rizeni\2020\Kanalizace Mělnik_102020\"/>
    </mc:Choice>
  </mc:AlternateContent>
  <bookViews>
    <workbookView xWindow="0" yWindow="0" windowWidth="25440" windowHeight="13305" activeTab="1"/>
  </bookViews>
  <sheets>
    <sheet name="Položky" sheetId="3" r:id="rId1"/>
    <sheet name="Rekapitulace rozpočtu" sheetId="4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Položky!#REF!</definedName>
    <definedName name="HSV">#REF!</definedName>
    <definedName name="HSV0">Položky!#REF!</definedName>
    <definedName name="HZS">#REF!</definedName>
    <definedName name="HZS0">Položky!#REF!</definedName>
    <definedName name="JKSO">#REF!</definedName>
    <definedName name="MJ">#REF!</definedName>
    <definedName name="Mont">#REF!</definedName>
    <definedName name="Montaz0">Položky!#REF!</definedName>
    <definedName name="NazevDilu">#REF!</definedName>
    <definedName name="nazevobjektu">#REF!</definedName>
    <definedName name="nazevstavby">#REF!</definedName>
    <definedName name="_xlnm.Print_Titles" localSheetId="0">Položky!$1:$6</definedName>
    <definedName name="Objednatel">#REF!</definedName>
    <definedName name="_xlnm.Print_Area" localSheetId="0">Položky!$A$1:$K$48</definedName>
    <definedName name="_xlnm.Print_Area" localSheetId="1">'Rekapitulace rozpočtu'!$A$1:$C$29</definedName>
    <definedName name="PocetMJ">#REF!</definedName>
    <definedName name="Poznamka">#REF!</definedName>
    <definedName name="Projektant">#REF!</definedName>
    <definedName name="PSV">#REF!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0" hidden="1">0</definedName>
    <definedName name="solver_num" localSheetId="0" hidden="1">0</definedName>
    <definedName name="solver_opt" localSheetId="0" hidden="1">Položky!#REF!</definedName>
    <definedName name="solver_typ" localSheetId="0" hidden="1">1</definedName>
    <definedName name="solver_val" localSheetId="0" hidden="1">0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C27" i="4"/>
  <c r="C29" i="4" s="1"/>
  <c r="G48" i="3" l="1"/>
  <c r="BG46" i="3" l="1"/>
  <c r="BF46" i="3"/>
  <c r="BE46" i="3"/>
  <c r="BD46" i="3"/>
  <c r="K46" i="3"/>
  <c r="I46" i="3"/>
  <c r="G46" i="3"/>
  <c r="BC46" i="3" s="1"/>
  <c r="BG45" i="3"/>
  <c r="BF45" i="3"/>
  <c r="BE45" i="3"/>
  <c r="BD45" i="3"/>
  <c r="K45" i="3"/>
  <c r="I45" i="3"/>
  <c r="G45" i="3"/>
  <c r="BC45" i="3" s="1"/>
  <c r="BG44" i="3"/>
  <c r="BF44" i="3"/>
  <c r="BE44" i="3"/>
  <c r="BD44" i="3"/>
  <c r="K44" i="3"/>
  <c r="I44" i="3"/>
  <c r="G44" i="3"/>
  <c r="BC44" i="3" s="1"/>
  <c r="BG43" i="3"/>
  <c r="BF43" i="3"/>
  <c r="BE43" i="3"/>
  <c r="BD43" i="3"/>
  <c r="K43" i="3"/>
  <c r="I43" i="3"/>
  <c r="G43" i="3"/>
  <c r="BC43" i="3" s="1"/>
  <c r="K47" i="3"/>
  <c r="I47" i="3"/>
  <c r="C47" i="3"/>
  <c r="BG40" i="3"/>
  <c r="BF40" i="3"/>
  <c r="BE40" i="3"/>
  <c r="BD40" i="3"/>
  <c r="K40" i="3"/>
  <c r="I40" i="3"/>
  <c r="G40" i="3"/>
  <c r="BC40" i="3" s="1"/>
  <c r="BG39" i="3"/>
  <c r="BF39" i="3"/>
  <c r="BE39" i="3"/>
  <c r="BD39" i="3"/>
  <c r="K39" i="3"/>
  <c r="I39" i="3"/>
  <c r="G39" i="3"/>
  <c r="BC39" i="3" s="1"/>
  <c r="BG38" i="3"/>
  <c r="BF38" i="3"/>
  <c r="BE38" i="3"/>
  <c r="BD38" i="3"/>
  <c r="K38" i="3"/>
  <c r="I38" i="3"/>
  <c r="G38" i="3"/>
  <c r="BC38" i="3" s="1"/>
  <c r="BG37" i="3"/>
  <c r="BF37" i="3"/>
  <c r="BE37" i="3"/>
  <c r="BD37" i="3"/>
  <c r="K37" i="3"/>
  <c r="I37" i="3"/>
  <c r="G37" i="3"/>
  <c r="BC37" i="3" s="1"/>
  <c r="BG36" i="3"/>
  <c r="BF36" i="3"/>
  <c r="BE36" i="3"/>
  <c r="BD36" i="3"/>
  <c r="K36" i="3"/>
  <c r="I36" i="3"/>
  <c r="G36" i="3"/>
  <c r="BC36" i="3" s="1"/>
  <c r="BG35" i="3"/>
  <c r="BF35" i="3"/>
  <c r="BE35" i="3"/>
  <c r="BD35" i="3"/>
  <c r="K35" i="3"/>
  <c r="I35" i="3"/>
  <c r="G35" i="3"/>
  <c r="BC35" i="3" s="1"/>
  <c r="BG34" i="3"/>
  <c r="BF34" i="3"/>
  <c r="BE34" i="3"/>
  <c r="BD34" i="3"/>
  <c r="K34" i="3"/>
  <c r="I34" i="3"/>
  <c r="G34" i="3"/>
  <c r="BC34" i="3" s="1"/>
  <c r="BG33" i="3"/>
  <c r="BF33" i="3"/>
  <c r="BE33" i="3"/>
  <c r="BD33" i="3"/>
  <c r="K33" i="3"/>
  <c r="I33" i="3"/>
  <c r="G33" i="3"/>
  <c r="BC33" i="3" s="1"/>
  <c r="BG32" i="3"/>
  <c r="BF32" i="3"/>
  <c r="BE32" i="3"/>
  <c r="BD32" i="3"/>
  <c r="K32" i="3"/>
  <c r="I32" i="3"/>
  <c r="G32" i="3"/>
  <c r="BC32" i="3" s="1"/>
  <c r="BG31" i="3"/>
  <c r="BF31" i="3"/>
  <c r="BE31" i="3"/>
  <c r="BD31" i="3"/>
  <c r="K31" i="3"/>
  <c r="I31" i="3"/>
  <c r="G31" i="3"/>
  <c r="BC31" i="3" s="1"/>
  <c r="BG30" i="3"/>
  <c r="BF30" i="3"/>
  <c r="BE30" i="3"/>
  <c r="BD30" i="3"/>
  <c r="K30" i="3"/>
  <c r="I30" i="3"/>
  <c r="G30" i="3"/>
  <c r="BC30" i="3" s="1"/>
  <c r="BG29" i="3"/>
  <c r="BF29" i="3"/>
  <c r="BE29" i="3"/>
  <c r="BD29" i="3"/>
  <c r="K29" i="3"/>
  <c r="I29" i="3"/>
  <c r="G29" i="3"/>
  <c r="BC29" i="3" s="1"/>
  <c r="BG28" i="3"/>
  <c r="BF28" i="3"/>
  <c r="BE28" i="3"/>
  <c r="BD28" i="3"/>
  <c r="K28" i="3"/>
  <c r="I28" i="3"/>
  <c r="G28" i="3"/>
  <c r="BC28" i="3" s="1"/>
  <c r="BG27" i="3"/>
  <c r="BF27" i="3"/>
  <c r="BE27" i="3"/>
  <c r="BD27" i="3"/>
  <c r="K27" i="3"/>
  <c r="I27" i="3"/>
  <c r="G27" i="3"/>
  <c r="BC27" i="3" s="1"/>
  <c r="BG26" i="3"/>
  <c r="BF26" i="3"/>
  <c r="BE26" i="3"/>
  <c r="BD26" i="3"/>
  <c r="K26" i="3"/>
  <c r="I26" i="3"/>
  <c r="G26" i="3"/>
  <c r="BC26" i="3" s="1"/>
  <c r="BG25" i="3"/>
  <c r="BF25" i="3"/>
  <c r="BE25" i="3"/>
  <c r="BD25" i="3"/>
  <c r="K25" i="3"/>
  <c r="I25" i="3"/>
  <c r="G25" i="3"/>
  <c r="BC25" i="3" s="1"/>
  <c r="BG24" i="3"/>
  <c r="BF24" i="3"/>
  <c r="BE24" i="3"/>
  <c r="BD24" i="3"/>
  <c r="K24" i="3"/>
  <c r="I24" i="3"/>
  <c r="G24" i="3"/>
  <c r="BC24" i="3" s="1"/>
  <c r="BG23" i="3"/>
  <c r="BF23" i="3"/>
  <c r="BE23" i="3"/>
  <c r="BD23" i="3"/>
  <c r="K23" i="3"/>
  <c r="I23" i="3"/>
  <c r="G23" i="3"/>
  <c r="BC23" i="3" s="1"/>
  <c r="BG22" i="3"/>
  <c r="BF22" i="3"/>
  <c r="BE22" i="3"/>
  <c r="BD22" i="3"/>
  <c r="K22" i="3"/>
  <c r="I22" i="3"/>
  <c r="G22" i="3"/>
  <c r="BC22" i="3" s="1"/>
  <c r="BG21" i="3"/>
  <c r="BF21" i="3"/>
  <c r="BE21" i="3"/>
  <c r="BD21" i="3"/>
  <c r="K21" i="3"/>
  <c r="I21" i="3"/>
  <c r="G21" i="3"/>
  <c r="BC21" i="3" s="1"/>
  <c r="BG20" i="3"/>
  <c r="BF20" i="3"/>
  <c r="BE20" i="3"/>
  <c r="BD20" i="3"/>
  <c r="K20" i="3"/>
  <c r="I20" i="3"/>
  <c r="G20" i="3"/>
  <c r="BC20" i="3" s="1"/>
  <c r="BG19" i="3"/>
  <c r="BF19" i="3"/>
  <c r="BE19" i="3"/>
  <c r="BD19" i="3"/>
  <c r="K19" i="3"/>
  <c r="I19" i="3"/>
  <c r="G19" i="3"/>
  <c r="BC19" i="3" s="1"/>
  <c r="BG18" i="3"/>
  <c r="BF18" i="3"/>
  <c r="BE18" i="3"/>
  <c r="BD18" i="3"/>
  <c r="K18" i="3"/>
  <c r="K41" i="3" s="1"/>
  <c r="I18" i="3"/>
  <c r="G18" i="3"/>
  <c r="BC18" i="3" s="1"/>
  <c r="I41" i="3"/>
  <c r="C41" i="3"/>
  <c r="BG15" i="3"/>
  <c r="BG16" i="3" s="1"/>
  <c r="BF15" i="3"/>
  <c r="BE15" i="3"/>
  <c r="BE16" i="3" s="1"/>
  <c r="BD15" i="3"/>
  <c r="BD16" i="3" s="1"/>
  <c r="K15" i="3"/>
  <c r="I15" i="3"/>
  <c r="G15" i="3"/>
  <c r="BC15" i="3" s="1"/>
  <c r="BC16" i="3" s="1"/>
  <c r="BF16" i="3"/>
  <c r="K16" i="3"/>
  <c r="I16" i="3"/>
  <c r="C16" i="3"/>
  <c r="BG12" i="3"/>
  <c r="BF12" i="3"/>
  <c r="BE12" i="3"/>
  <c r="BD12" i="3"/>
  <c r="K12" i="3"/>
  <c r="I12" i="3"/>
  <c r="G12" i="3"/>
  <c r="BC12" i="3" s="1"/>
  <c r="BG11" i="3"/>
  <c r="BF11" i="3"/>
  <c r="BE11" i="3"/>
  <c r="BD11" i="3"/>
  <c r="K11" i="3"/>
  <c r="I11" i="3"/>
  <c r="G11" i="3"/>
  <c r="BC11" i="3" s="1"/>
  <c r="BG10" i="3"/>
  <c r="BF10" i="3"/>
  <c r="BE10" i="3"/>
  <c r="BD10" i="3"/>
  <c r="K10" i="3"/>
  <c r="I10" i="3"/>
  <c r="G10" i="3"/>
  <c r="BC10" i="3" s="1"/>
  <c r="BG9" i="3"/>
  <c r="BF9" i="3"/>
  <c r="BE9" i="3"/>
  <c r="BD9" i="3"/>
  <c r="K9" i="3"/>
  <c r="I9" i="3"/>
  <c r="G9" i="3"/>
  <c r="BC9" i="3" s="1"/>
  <c r="BG8" i="3"/>
  <c r="BF8" i="3"/>
  <c r="BE8" i="3"/>
  <c r="BD8" i="3"/>
  <c r="K8" i="3"/>
  <c r="I8" i="3"/>
  <c r="I13" i="3" s="1"/>
  <c r="G8" i="3"/>
  <c r="BC8" i="3" s="1"/>
  <c r="C13" i="3"/>
  <c r="BE47" i="3" l="1"/>
  <c r="BG47" i="3"/>
  <c r="BF47" i="3"/>
  <c r="BD47" i="3"/>
  <c r="BF41" i="3"/>
  <c r="BG13" i="3"/>
  <c r="BD41" i="3"/>
  <c r="BD13" i="3"/>
  <c r="BF13" i="3"/>
  <c r="BE13" i="3"/>
  <c r="G47" i="3"/>
  <c r="BE41" i="3"/>
  <c r="BG41" i="3"/>
  <c r="G16" i="3"/>
  <c r="G13" i="3"/>
  <c r="BC47" i="3"/>
  <c r="BC13" i="3"/>
  <c r="K13" i="3"/>
  <c r="G41" i="3"/>
  <c r="BC41" i="3"/>
</calcChain>
</file>

<file path=xl/sharedStrings.xml><?xml version="1.0" encoding="utf-8"?>
<sst xmlns="http://schemas.openxmlformats.org/spreadsheetml/2006/main" count="156" uniqueCount="113">
  <si>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</si>
  <si>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</si>
  <si>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</si>
  <si>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</si>
  <si>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</si>
  <si>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</si>
  <si>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</si>
  <si>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</si>
  <si>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</si>
  <si>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</si>
  <si>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</si>
  <si>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</si>
  <si>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</si>
  <si>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</si>
  <si>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</si>
  <si>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</si>
  <si>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</si>
  <si>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123 10-0010.RA0</t>
  </si>
  <si>
    <t>Výkop zářezu pro podzemní vedení v hornině 1-4</t>
  </si>
  <si>
    <t>m3</t>
  </si>
  <si>
    <t>174 10-0010.RA0</t>
  </si>
  <si>
    <t>Zásyp jam, rýh a šachet sypaninou</t>
  </si>
  <si>
    <t>174 10-005xx</t>
  </si>
  <si>
    <t>Zásyp jam,rýh a šachet pískem</t>
  </si>
  <si>
    <t>122 10-0010.RAB</t>
  </si>
  <si>
    <t>Odkopávky nezapažené v hornině 1-4 naložení, odvoz 5 km, uložení</t>
  </si>
  <si>
    <t>115 20-1514.R00</t>
  </si>
  <si>
    <t>Demontáž odpadního potrubí DN 300</t>
  </si>
  <si>
    <t>m</t>
  </si>
  <si>
    <t>5</t>
  </si>
  <si>
    <t>Komunikace</t>
  </si>
  <si>
    <t>599 00-0010.RAA</t>
  </si>
  <si>
    <t>Rozebrání a oprava asfaltové komunikace řezání, výměna podkladu tl. 30 cm, asfaltobet.7 cm</t>
  </si>
  <si>
    <t>m2</t>
  </si>
  <si>
    <t>8</t>
  </si>
  <si>
    <t>Trubní vedení</t>
  </si>
  <si>
    <t>286-1127xxx</t>
  </si>
  <si>
    <t>Trubka kanalizační KGEM SN 8 PVC 315x9,2</t>
  </si>
  <si>
    <t>286-112xx</t>
  </si>
  <si>
    <t>Trubka kanalizační KGEM SN 8 PVC 160 (k uličním vpustím)</t>
  </si>
  <si>
    <t>286-97152.0</t>
  </si>
  <si>
    <t>Dno šachtové TEGRA 600/315mm přímé pro potrubí KG</t>
  </si>
  <si>
    <t>kus</t>
  </si>
  <si>
    <t>286-97152.4</t>
  </si>
  <si>
    <t>Dno šachtové TEGRA 600/315mm typ T pro potrubí KG</t>
  </si>
  <si>
    <t>286-97180.2</t>
  </si>
  <si>
    <t>Dno šacht. TEGRA1000 výkyvné průtočné 0° KG 315mm</t>
  </si>
  <si>
    <t>286-97181.1</t>
  </si>
  <si>
    <t>Dno šacht. TEGRA1000 výkyvné průtočné 90° KG 315mm</t>
  </si>
  <si>
    <t>286-97181.7</t>
  </si>
  <si>
    <t>Dno šacht. TEGRA1000 výkyv. pr.přítok 90° KG 315mm</t>
  </si>
  <si>
    <t>286-97181.4</t>
  </si>
  <si>
    <t>Dno šacht. TEGRA1000 výkyvné sběrné 90° KG 315mm</t>
  </si>
  <si>
    <t>286-97154</t>
  </si>
  <si>
    <t>Roura šachtová korugovaná  bez hrdla 600/2000 mm</t>
  </si>
  <si>
    <t>286-xxxx</t>
  </si>
  <si>
    <t>Šachtová vlnovcová roura TEGRA 1000  dl. 1,2m</t>
  </si>
  <si>
    <t>286-xxx</t>
  </si>
  <si>
    <t>Šachtová vlnovcová roura TEGRA 1000  dl. 2,4m</t>
  </si>
  <si>
    <t>286-97160</t>
  </si>
  <si>
    <t>Těsnění pro teleskop a beton. prstenec DN=600 mm</t>
  </si>
  <si>
    <t>286-971xx</t>
  </si>
  <si>
    <t>Těsnění DN=600</t>
  </si>
  <si>
    <t>Těsnění DN=1000</t>
  </si>
  <si>
    <t>286-97155.A</t>
  </si>
  <si>
    <t>Konus přechodový TEGRA 1000  DN1000/640 mm</t>
  </si>
  <si>
    <t>Betonový roznášecí prstenec  D680</t>
  </si>
  <si>
    <t>Poklop litinový D400</t>
  </si>
  <si>
    <t>894 43-1112.R00</t>
  </si>
  <si>
    <t>Osazení plastové šachty z dílů prům.600 mm, Wavin</t>
  </si>
  <si>
    <t>894 43-1111.R00</t>
  </si>
  <si>
    <t>Osazení plastové šachty z dílů prům.1000 mm, Wavin</t>
  </si>
  <si>
    <t>899 10-1111.R00</t>
  </si>
  <si>
    <t>Osazení poklopu s rámem do 50 kg</t>
  </si>
  <si>
    <t>877 35-xx</t>
  </si>
  <si>
    <t>Montáž silniční vpusti</t>
  </si>
  <si>
    <t>871 37-3121.R00</t>
  </si>
  <si>
    <t>Montáž trub z tvrdého PVC, gumový kroužek, DN 300</t>
  </si>
  <si>
    <t>0</t>
  </si>
  <si>
    <t>Zdravotně technické instalace</t>
  </si>
  <si>
    <t>01</t>
  </si>
  <si>
    <t>Stavební přípomoc (prostupy, drážky, lešení, požární dotěsnění apd.)</t>
  </si>
  <si>
    <t>kpl</t>
  </si>
  <si>
    <t>02</t>
  </si>
  <si>
    <t>Dokumentace skutečého provedené (digitálně v edit. formátu DWG/DOC/XLS+2 tisk)</t>
  </si>
  <si>
    <t>03</t>
  </si>
  <si>
    <t>Spolupráce při uvedení do provozu (vč.předání certifikátů, návodů, TD, revizí, atd.)</t>
  </si>
  <si>
    <t>04</t>
  </si>
  <si>
    <t>Označení potrubí a armatur dle planých EN a ČSN</t>
  </si>
  <si>
    <t>POLOŽKOVÝ ROZPOČET</t>
  </si>
  <si>
    <t>Vpusť silniční se sifonem 315/150 mm PVC-U vč. dna, litinová mříž D400</t>
  </si>
  <si>
    <t>286-9714xx</t>
  </si>
  <si>
    <t>Doprava</t>
  </si>
  <si>
    <t>R E K A P I T U L A C E   R O Z P O Č T U</t>
  </si>
  <si>
    <t>1.</t>
  </si>
  <si>
    <t>2.</t>
  </si>
  <si>
    <t>3.</t>
  </si>
  <si>
    <t>4.</t>
  </si>
  <si>
    <t>5.</t>
  </si>
  <si>
    <t>Celkem</t>
  </si>
  <si>
    <t>6.</t>
  </si>
  <si>
    <t>VRN 7%</t>
  </si>
  <si>
    <t>Celkem cena bez DPH</t>
  </si>
  <si>
    <t>DPH 21%</t>
  </si>
  <si>
    <t>Celkem cena vč. DPH</t>
  </si>
  <si>
    <t>CELKOVÁ   REKAPITULACE</t>
  </si>
  <si>
    <t>areál KSÚS</t>
  </si>
  <si>
    <t xml:space="preserve">Akce: </t>
  </si>
  <si>
    <t>areál Krajské správy a údržby silnic Středočeského kraje</t>
  </si>
  <si>
    <t>Na Průhoně 3320, 276 01 Mělník</t>
  </si>
  <si>
    <t>č. parc. 5744/4</t>
  </si>
  <si>
    <t>Oprava areálových kanalizačních stok</t>
  </si>
  <si>
    <t>OPRAVA AREÁLOVÝCH KANALIZAČNÍCH STOK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</si>
</sst>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000"/>
  </numFmts>
  <fonts count="21" x14ac:knownFonts="1">
    <font>
      <sz val="10"/>
      <name val="Arial CE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 CE"/>
      <charset val="238"/>
    </font>
    <font>
      <sz val="12"/>
      <name val="Arial CE"/>
      <charset val="238"/>
    </font>
    <font>
      <b/>
      <u/>
      <sz val="12"/>
      <name val="Arial CE"/>
      <charset val="238"/>
    </font>
    <font>
      <i/>
      <u/>
      <sz val="12"/>
      <name val="Arial CE"/>
      <charset val="238"/>
    </font>
    <font>
      <b/>
      <i/>
      <u/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1" fillId="0" borderId="11" xfId="1" applyFont="1" applyBorder="1"/>
    <xf numFmtId="0" fontId="6" fillId="0" borderId="11" xfId="1" applyBorder="1"/>
    <xf numFmtId="0" fontId="6" fillId="0" borderId="11" xfId="1" applyBorder="1" applyAlignment="1">
      <alignment horizontal="right"/>
    </xf>
    <xf numFmtId="0" fontId="1" fillId="0" borderId="14" xfId="1" applyFont="1" applyBorder="1"/>
    <xf numFmtId="0" fontId="6" fillId="0" borderId="14" xfId="1" applyBorder="1"/>
    <xf numFmtId="0" fontId="6" fillId="0" borderId="14" xfId="1" applyBorder="1" applyAlignment="1">
      <alignment horizontal="right"/>
    </xf>
    <xf numFmtId="0" fontId="6" fillId="0" borderId="0" xfId="1"/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6" fillId="0" borderId="11" xfId="1" applyFont="1" applyBorder="1" applyAlignment="1">
      <alignment horizontal="center"/>
    </xf>
    <xf numFmtId="0" fontId="6" fillId="0" borderId="11" xfId="1" applyBorder="1" applyAlignment="1">
      <alignment horizontal="left"/>
    </xf>
    <xf numFmtId="0" fontId="6" fillId="0" borderId="12" xfId="1" applyBorder="1"/>
    <xf numFmtId="0" fontId="7" fillId="0" borderId="0" xfId="1" applyFont="1" applyFill="1"/>
    <xf numFmtId="0" fontId="6" fillId="0" borderId="0" xfId="1" applyFont="1" applyFill="1"/>
    <xf numFmtId="0" fontId="6" fillId="0" borderId="0" xfId="1" applyFill="1"/>
    <xf numFmtId="0" fontId="6" fillId="0" borderId="0" xfId="1" applyFill="1" applyAlignment="1">
      <alignment horizontal="right"/>
    </xf>
    <xf numFmtId="0" fontId="6" fillId="0" borderId="0" xfId="1" applyFill="1" applyAlignment="1"/>
    <xf numFmtId="49" fontId="2" fillId="0" borderId="17" xfId="1" applyNumberFormat="1" applyFont="1" applyFill="1" applyBorder="1"/>
    <xf numFmtId="0" fontId="2" fillId="0" borderId="6" xfId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11" fillId="0" borderId="17" xfId="1" applyFont="1" applyFill="1" applyBorder="1"/>
    <xf numFmtId="0" fontId="3" fillId="0" borderId="16" xfId="1" applyFont="1" applyFill="1" applyBorder="1" applyAlignment="1">
      <alignment horizontal="center"/>
    </xf>
    <xf numFmtId="49" fontId="3" fillId="0" borderId="16" xfId="1" applyNumberFormat="1" applyFont="1" applyFill="1" applyBorder="1" applyAlignment="1">
      <alignment horizontal="left"/>
    </xf>
    <xf numFmtId="0" fontId="3" fillId="0" borderId="16" xfId="1" applyFont="1" applyFill="1" applyBorder="1"/>
    <xf numFmtId="0" fontId="6" fillId="0" borderId="16" xfId="1" applyFill="1" applyBorder="1" applyAlignment="1">
      <alignment horizontal="center"/>
    </xf>
    <xf numFmtId="0" fontId="6" fillId="0" borderId="16" xfId="1" applyNumberFormat="1" applyFill="1" applyBorder="1" applyAlignment="1">
      <alignment horizontal="right"/>
    </xf>
    <xf numFmtId="0" fontId="6" fillId="0" borderId="16" xfId="1" applyNumberFormat="1" applyFill="1" applyBorder="1"/>
    <xf numFmtId="0" fontId="5" fillId="0" borderId="18" xfId="1" applyNumberFormat="1" applyFont="1" applyFill="1" applyBorder="1"/>
    <xf numFmtId="0" fontId="12" fillId="0" borderId="0" xfId="1" applyFont="1"/>
    <xf numFmtId="0" fontId="4" fillId="0" borderId="16" xfId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left"/>
    </xf>
    <xf numFmtId="0" fontId="4" fillId="0" borderId="16" xfId="1" applyFont="1" applyFill="1" applyBorder="1" applyAlignment="1">
      <alignment wrapText="1"/>
    </xf>
    <xf numFmtId="49" fontId="4" fillId="0" borderId="16" xfId="1" applyNumberFormat="1" applyFont="1" applyFill="1" applyBorder="1" applyAlignment="1">
      <alignment horizontal="center" shrinkToFit="1"/>
    </xf>
    <xf numFmtId="4" fontId="4" fillId="0" borderId="16" xfId="1" applyNumberFormat="1" applyFont="1" applyFill="1" applyBorder="1" applyAlignment="1">
      <alignment horizontal="right"/>
    </xf>
    <xf numFmtId="4" fontId="4" fillId="0" borderId="16" xfId="1" applyNumberFormat="1" applyFont="1" applyFill="1" applyBorder="1"/>
    <xf numFmtId="164" fontId="4" fillId="0" borderId="16" xfId="1" applyNumberFormat="1" applyFont="1" applyFill="1" applyBorder="1"/>
    <xf numFmtId="0" fontId="6" fillId="0" borderId="19" xfId="1" applyFill="1" applyBorder="1" applyAlignment="1">
      <alignment horizontal="center"/>
    </xf>
    <xf numFmtId="49" fontId="1" fillId="0" borderId="19" xfId="1" applyNumberFormat="1" applyFont="1" applyFill="1" applyBorder="1" applyAlignment="1">
      <alignment horizontal="left"/>
    </xf>
    <xf numFmtId="0" fontId="1" fillId="0" borderId="19" xfId="1" applyFont="1" applyFill="1" applyBorder="1"/>
    <xf numFmtId="4" fontId="6" fillId="0" borderId="19" xfId="1" applyNumberFormat="1" applyFill="1" applyBorder="1" applyAlignment="1">
      <alignment horizontal="right"/>
    </xf>
    <xf numFmtId="4" fontId="3" fillId="0" borderId="19" xfId="1" applyNumberFormat="1" applyFont="1" applyFill="1" applyBorder="1"/>
    <xf numFmtId="0" fontId="3" fillId="0" borderId="19" xfId="1" applyFont="1" applyFill="1" applyBorder="1"/>
    <xf numFmtId="164" fontId="3" fillId="0" borderId="19" xfId="1" applyNumberFormat="1" applyFont="1" applyFill="1" applyBorder="1"/>
    <xf numFmtId="3" fontId="6" fillId="0" borderId="0" xfId="1" applyNumberFormat="1"/>
    <xf numFmtId="0" fontId="6" fillId="0" borderId="0" xfId="1" applyBorder="1"/>
    <xf numFmtId="0" fontId="13" fillId="0" borderId="0" xfId="1" applyFont="1" applyAlignment="1"/>
    <xf numFmtId="0" fontId="6" fillId="0" borderId="0" xfId="1" applyAlignment="1">
      <alignment horizontal="right"/>
    </xf>
    <xf numFmtId="0" fontId="14" fillId="0" borderId="0" xfId="1" applyFont="1" applyBorder="1"/>
    <xf numFmtId="3" fontId="14" fillId="0" borderId="0" xfId="1" applyNumberFormat="1" applyFont="1" applyBorder="1" applyAlignment="1">
      <alignment horizontal="right"/>
    </xf>
    <xf numFmtId="4" fontId="14" fillId="0" borderId="0" xfId="1" applyNumberFormat="1" applyFont="1" applyBorder="1"/>
    <xf numFmtId="0" fontId="13" fillId="0" borderId="0" xfId="1" applyFont="1" applyBorder="1" applyAlignment="1"/>
    <xf numFmtId="0" fontId="6" fillId="0" borderId="0" xfId="1" applyBorder="1" applyAlignment="1">
      <alignment horizontal="right"/>
    </xf>
    <xf numFmtId="0" fontId="6" fillId="0" borderId="15" xfId="1" applyBorder="1"/>
    <xf numFmtId="4" fontId="4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/>
    <xf numFmtId="0" fontId="6" fillId="0" borderId="17" xfId="1" applyBorder="1"/>
    <xf numFmtId="0" fontId="16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5" fillId="0" borderId="0" xfId="0" applyFont="1" applyBorder="1"/>
    <xf numFmtId="0" fontId="16" fillId="0" borderId="5" xfId="0" applyFont="1" applyBorder="1"/>
    <xf numFmtId="0" fontId="16" fillId="0" borderId="0" xfId="0" applyFont="1" applyBorder="1"/>
    <xf numFmtId="0" fontId="19" fillId="0" borderId="0" xfId="0" applyFont="1" applyBorder="1"/>
    <xf numFmtId="0" fontId="16" fillId="0" borderId="19" xfId="0" applyFont="1" applyBorder="1"/>
    <xf numFmtId="8" fontId="16" fillId="0" borderId="7" xfId="0" applyNumberFormat="1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21" xfId="0" applyFont="1" applyBorder="1"/>
    <xf numFmtId="8" fontId="16" fillId="0" borderId="21" xfId="0" applyNumberFormat="1" applyFont="1" applyBorder="1"/>
    <xf numFmtId="0" fontId="16" fillId="0" borderId="22" xfId="0" applyFont="1" applyBorder="1"/>
    <xf numFmtId="0" fontId="16" fillId="0" borderId="2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/>
    <xf numFmtId="8" fontId="16" fillId="0" borderId="9" xfId="0" applyNumberFormat="1" applyFont="1" applyBorder="1"/>
    <xf numFmtId="0" fontId="17" fillId="0" borderId="4" xfId="0" applyFont="1" applyBorder="1"/>
    <xf numFmtId="0" fontId="18" fillId="0" borderId="4" xfId="0" applyFont="1" applyBorder="1"/>
    <xf numFmtId="0" fontId="17" fillId="0" borderId="17" xfId="0" applyFont="1" applyBorder="1"/>
    <xf numFmtId="8" fontId="17" fillId="0" borderId="21" xfId="0" applyNumberFormat="1" applyFont="1" applyBorder="1"/>
    <xf numFmtId="0" fontId="17" fillId="0" borderId="23" xfId="0" applyFont="1" applyBorder="1"/>
    <xf numFmtId="8" fontId="17" fillId="0" borderId="9" xfId="0" applyNumberFormat="1" applyFont="1" applyBorder="1"/>
    <xf numFmtId="0" fontId="8" fillId="0" borderId="0" xfId="1" applyFont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49" fontId="6" fillId="0" borderId="13" xfId="1" applyNumberFormat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4" xfId="1" applyBorder="1" applyAlignment="1">
      <alignment horizontal="left" shrinkToFit="1"/>
    </xf>
    <xf numFmtId="0" fontId="15" fillId="0" borderId="0" xfId="0" applyFont="1" applyBorder="1" applyAlignment="1">
      <alignment wrapText="1"/>
    </xf>
    <xf numFmtId="0" fontId="20" fillId="0" borderId="5" xfId="0" applyFont="1" applyBorder="1" applyAlignment="1">
      <alignment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BG114"/>
  <sheetViews>
    <sheetView showGridLines="0" showZeros="0" zoomScaleNormal="100" workbookViewId="0">
      <selection activeCell="C3" sqref="C3"/>
    </sheetView>
  </sheetViews>
  <sheetFormatPr defaultRowHeight="12.75" x14ac:dyDescent="0.2"/>
  <cols>
    <col min="1" max="1" width="4.42578125" style="7" customWidth="1"/>
    <col min="2" max="2" width="18.85546875" style="7" customWidth="1"/>
    <col min="3" max="3" width="83.140625" style="7" customWidth="1"/>
    <col min="4" max="4" width="5.5703125" style="7" customWidth="1"/>
    <col min="5" max="5" width="10" style="49" customWidth="1"/>
    <col min="6" max="6" width="11.28515625" style="7" customWidth="1"/>
    <col min="7" max="7" width="16.140625" style="7" customWidth="1"/>
    <col min="8" max="8" width="13.140625" style="7" customWidth="1"/>
    <col min="9" max="9" width="14.5703125" style="7" customWidth="1"/>
    <col min="10" max="10" width="13.140625" style="7" customWidth="1"/>
    <col min="11" max="11" width="13.5703125" style="7" customWidth="1"/>
    <col min="12" max="256" width="9.140625" style="7"/>
    <col min="257" max="257" width="4.42578125" style="7" customWidth="1"/>
    <col min="258" max="258" width="14.140625" style="7" customWidth="1"/>
    <col min="259" max="259" width="47.5703125" style="7" customWidth="1"/>
    <col min="260" max="260" width="5.5703125" style="7" customWidth="1"/>
    <col min="261" max="261" width="10" style="7" customWidth="1"/>
    <col min="262" max="262" width="11.28515625" style="7" customWidth="1"/>
    <col min="263" max="263" width="16.140625" style="7" customWidth="1"/>
    <col min="264" max="264" width="13.140625" style="7" customWidth="1"/>
    <col min="265" max="265" width="14.5703125" style="7" customWidth="1"/>
    <col min="266" max="266" width="13.140625" style="7" customWidth="1"/>
    <col min="267" max="267" width="13.5703125" style="7" customWidth="1"/>
    <col min="268" max="512" width="9.140625" style="7"/>
    <col min="513" max="513" width="4.42578125" style="7" customWidth="1"/>
    <col min="514" max="514" width="14.140625" style="7" customWidth="1"/>
    <col min="515" max="515" width="47.5703125" style="7" customWidth="1"/>
    <col min="516" max="516" width="5.5703125" style="7" customWidth="1"/>
    <col min="517" max="517" width="10" style="7" customWidth="1"/>
    <col min="518" max="518" width="11.28515625" style="7" customWidth="1"/>
    <col min="519" max="519" width="16.140625" style="7" customWidth="1"/>
    <col min="520" max="520" width="13.140625" style="7" customWidth="1"/>
    <col min="521" max="521" width="14.5703125" style="7" customWidth="1"/>
    <col min="522" max="522" width="13.140625" style="7" customWidth="1"/>
    <col min="523" max="523" width="13.5703125" style="7" customWidth="1"/>
    <col min="524" max="768" width="9.140625" style="7"/>
    <col min="769" max="769" width="4.42578125" style="7" customWidth="1"/>
    <col min="770" max="770" width="14.140625" style="7" customWidth="1"/>
    <col min="771" max="771" width="47.5703125" style="7" customWidth="1"/>
    <col min="772" max="772" width="5.5703125" style="7" customWidth="1"/>
    <col min="773" max="773" width="10" style="7" customWidth="1"/>
    <col min="774" max="774" width="11.28515625" style="7" customWidth="1"/>
    <col min="775" max="775" width="16.140625" style="7" customWidth="1"/>
    <col min="776" max="776" width="13.140625" style="7" customWidth="1"/>
    <col min="777" max="777" width="14.5703125" style="7" customWidth="1"/>
    <col min="778" max="778" width="13.140625" style="7" customWidth="1"/>
    <col min="779" max="779" width="13.5703125" style="7" customWidth="1"/>
    <col min="780" max="1024" width="9.140625" style="7"/>
    <col min="1025" max="1025" width="4.42578125" style="7" customWidth="1"/>
    <col min="1026" max="1026" width="14.140625" style="7" customWidth="1"/>
    <col min="1027" max="1027" width="47.5703125" style="7" customWidth="1"/>
    <col min="1028" max="1028" width="5.5703125" style="7" customWidth="1"/>
    <col min="1029" max="1029" width="10" style="7" customWidth="1"/>
    <col min="1030" max="1030" width="11.28515625" style="7" customWidth="1"/>
    <col min="1031" max="1031" width="16.140625" style="7" customWidth="1"/>
    <col min="1032" max="1032" width="13.140625" style="7" customWidth="1"/>
    <col min="1033" max="1033" width="14.5703125" style="7" customWidth="1"/>
    <col min="1034" max="1034" width="13.140625" style="7" customWidth="1"/>
    <col min="1035" max="1035" width="13.5703125" style="7" customWidth="1"/>
    <col min="1036" max="1280" width="9.140625" style="7"/>
    <col min="1281" max="1281" width="4.42578125" style="7" customWidth="1"/>
    <col min="1282" max="1282" width="14.140625" style="7" customWidth="1"/>
    <col min="1283" max="1283" width="47.5703125" style="7" customWidth="1"/>
    <col min="1284" max="1284" width="5.5703125" style="7" customWidth="1"/>
    <col min="1285" max="1285" width="10" style="7" customWidth="1"/>
    <col min="1286" max="1286" width="11.28515625" style="7" customWidth="1"/>
    <col min="1287" max="1287" width="16.140625" style="7" customWidth="1"/>
    <col min="1288" max="1288" width="13.140625" style="7" customWidth="1"/>
    <col min="1289" max="1289" width="14.5703125" style="7" customWidth="1"/>
    <col min="1290" max="1290" width="13.140625" style="7" customWidth="1"/>
    <col min="1291" max="1291" width="13.5703125" style="7" customWidth="1"/>
    <col min="1292" max="1536" width="9.140625" style="7"/>
    <col min="1537" max="1537" width="4.42578125" style="7" customWidth="1"/>
    <col min="1538" max="1538" width="14.140625" style="7" customWidth="1"/>
    <col min="1539" max="1539" width="47.5703125" style="7" customWidth="1"/>
    <col min="1540" max="1540" width="5.5703125" style="7" customWidth="1"/>
    <col min="1541" max="1541" width="10" style="7" customWidth="1"/>
    <col min="1542" max="1542" width="11.28515625" style="7" customWidth="1"/>
    <col min="1543" max="1543" width="16.140625" style="7" customWidth="1"/>
    <col min="1544" max="1544" width="13.140625" style="7" customWidth="1"/>
    <col min="1545" max="1545" width="14.5703125" style="7" customWidth="1"/>
    <col min="1546" max="1546" width="13.140625" style="7" customWidth="1"/>
    <col min="1547" max="1547" width="13.5703125" style="7" customWidth="1"/>
    <col min="1548" max="1792" width="9.140625" style="7"/>
    <col min="1793" max="1793" width="4.42578125" style="7" customWidth="1"/>
    <col min="1794" max="1794" width="14.140625" style="7" customWidth="1"/>
    <col min="1795" max="1795" width="47.5703125" style="7" customWidth="1"/>
    <col min="1796" max="1796" width="5.5703125" style="7" customWidth="1"/>
    <col min="1797" max="1797" width="10" style="7" customWidth="1"/>
    <col min="1798" max="1798" width="11.28515625" style="7" customWidth="1"/>
    <col min="1799" max="1799" width="16.140625" style="7" customWidth="1"/>
    <col min="1800" max="1800" width="13.140625" style="7" customWidth="1"/>
    <col min="1801" max="1801" width="14.5703125" style="7" customWidth="1"/>
    <col min="1802" max="1802" width="13.140625" style="7" customWidth="1"/>
    <col min="1803" max="1803" width="13.5703125" style="7" customWidth="1"/>
    <col min="1804" max="2048" width="9.140625" style="7"/>
    <col min="2049" max="2049" width="4.42578125" style="7" customWidth="1"/>
    <col min="2050" max="2050" width="14.140625" style="7" customWidth="1"/>
    <col min="2051" max="2051" width="47.5703125" style="7" customWidth="1"/>
    <col min="2052" max="2052" width="5.5703125" style="7" customWidth="1"/>
    <col min="2053" max="2053" width="10" style="7" customWidth="1"/>
    <col min="2054" max="2054" width="11.28515625" style="7" customWidth="1"/>
    <col min="2055" max="2055" width="16.140625" style="7" customWidth="1"/>
    <col min="2056" max="2056" width="13.140625" style="7" customWidth="1"/>
    <col min="2057" max="2057" width="14.5703125" style="7" customWidth="1"/>
    <col min="2058" max="2058" width="13.140625" style="7" customWidth="1"/>
    <col min="2059" max="2059" width="13.5703125" style="7" customWidth="1"/>
    <col min="2060" max="2304" width="9.140625" style="7"/>
    <col min="2305" max="2305" width="4.42578125" style="7" customWidth="1"/>
    <col min="2306" max="2306" width="14.140625" style="7" customWidth="1"/>
    <col min="2307" max="2307" width="47.5703125" style="7" customWidth="1"/>
    <col min="2308" max="2308" width="5.5703125" style="7" customWidth="1"/>
    <col min="2309" max="2309" width="10" style="7" customWidth="1"/>
    <col min="2310" max="2310" width="11.28515625" style="7" customWidth="1"/>
    <col min="2311" max="2311" width="16.140625" style="7" customWidth="1"/>
    <col min="2312" max="2312" width="13.140625" style="7" customWidth="1"/>
    <col min="2313" max="2313" width="14.5703125" style="7" customWidth="1"/>
    <col min="2314" max="2314" width="13.140625" style="7" customWidth="1"/>
    <col min="2315" max="2315" width="13.5703125" style="7" customWidth="1"/>
    <col min="2316" max="2560" width="9.140625" style="7"/>
    <col min="2561" max="2561" width="4.42578125" style="7" customWidth="1"/>
    <col min="2562" max="2562" width="14.140625" style="7" customWidth="1"/>
    <col min="2563" max="2563" width="47.5703125" style="7" customWidth="1"/>
    <col min="2564" max="2564" width="5.5703125" style="7" customWidth="1"/>
    <col min="2565" max="2565" width="10" style="7" customWidth="1"/>
    <col min="2566" max="2566" width="11.28515625" style="7" customWidth="1"/>
    <col min="2567" max="2567" width="16.140625" style="7" customWidth="1"/>
    <col min="2568" max="2568" width="13.140625" style="7" customWidth="1"/>
    <col min="2569" max="2569" width="14.5703125" style="7" customWidth="1"/>
    <col min="2570" max="2570" width="13.140625" style="7" customWidth="1"/>
    <col min="2571" max="2571" width="13.5703125" style="7" customWidth="1"/>
    <col min="2572" max="2816" width="9.140625" style="7"/>
    <col min="2817" max="2817" width="4.42578125" style="7" customWidth="1"/>
    <col min="2818" max="2818" width="14.140625" style="7" customWidth="1"/>
    <col min="2819" max="2819" width="47.5703125" style="7" customWidth="1"/>
    <col min="2820" max="2820" width="5.5703125" style="7" customWidth="1"/>
    <col min="2821" max="2821" width="10" style="7" customWidth="1"/>
    <col min="2822" max="2822" width="11.28515625" style="7" customWidth="1"/>
    <col min="2823" max="2823" width="16.140625" style="7" customWidth="1"/>
    <col min="2824" max="2824" width="13.140625" style="7" customWidth="1"/>
    <col min="2825" max="2825" width="14.5703125" style="7" customWidth="1"/>
    <col min="2826" max="2826" width="13.140625" style="7" customWidth="1"/>
    <col min="2827" max="2827" width="13.5703125" style="7" customWidth="1"/>
    <col min="2828" max="3072" width="9.140625" style="7"/>
    <col min="3073" max="3073" width="4.42578125" style="7" customWidth="1"/>
    <col min="3074" max="3074" width="14.140625" style="7" customWidth="1"/>
    <col min="3075" max="3075" width="47.5703125" style="7" customWidth="1"/>
    <col min="3076" max="3076" width="5.5703125" style="7" customWidth="1"/>
    <col min="3077" max="3077" width="10" style="7" customWidth="1"/>
    <col min="3078" max="3078" width="11.28515625" style="7" customWidth="1"/>
    <col min="3079" max="3079" width="16.140625" style="7" customWidth="1"/>
    <col min="3080" max="3080" width="13.140625" style="7" customWidth="1"/>
    <col min="3081" max="3081" width="14.5703125" style="7" customWidth="1"/>
    <col min="3082" max="3082" width="13.140625" style="7" customWidth="1"/>
    <col min="3083" max="3083" width="13.5703125" style="7" customWidth="1"/>
    <col min="3084" max="3328" width="9.140625" style="7"/>
    <col min="3329" max="3329" width="4.42578125" style="7" customWidth="1"/>
    <col min="3330" max="3330" width="14.140625" style="7" customWidth="1"/>
    <col min="3331" max="3331" width="47.5703125" style="7" customWidth="1"/>
    <col min="3332" max="3332" width="5.5703125" style="7" customWidth="1"/>
    <col min="3333" max="3333" width="10" style="7" customWidth="1"/>
    <col min="3334" max="3334" width="11.28515625" style="7" customWidth="1"/>
    <col min="3335" max="3335" width="16.140625" style="7" customWidth="1"/>
    <col min="3336" max="3336" width="13.140625" style="7" customWidth="1"/>
    <col min="3337" max="3337" width="14.5703125" style="7" customWidth="1"/>
    <col min="3338" max="3338" width="13.140625" style="7" customWidth="1"/>
    <col min="3339" max="3339" width="13.5703125" style="7" customWidth="1"/>
    <col min="3340" max="3584" width="9.140625" style="7"/>
    <col min="3585" max="3585" width="4.42578125" style="7" customWidth="1"/>
    <col min="3586" max="3586" width="14.140625" style="7" customWidth="1"/>
    <col min="3587" max="3587" width="47.5703125" style="7" customWidth="1"/>
    <col min="3588" max="3588" width="5.5703125" style="7" customWidth="1"/>
    <col min="3589" max="3589" width="10" style="7" customWidth="1"/>
    <col min="3590" max="3590" width="11.28515625" style="7" customWidth="1"/>
    <col min="3591" max="3591" width="16.140625" style="7" customWidth="1"/>
    <col min="3592" max="3592" width="13.140625" style="7" customWidth="1"/>
    <col min="3593" max="3593" width="14.5703125" style="7" customWidth="1"/>
    <col min="3594" max="3594" width="13.140625" style="7" customWidth="1"/>
    <col min="3595" max="3595" width="13.5703125" style="7" customWidth="1"/>
    <col min="3596" max="3840" width="9.140625" style="7"/>
    <col min="3841" max="3841" width="4.42578125" style="7" customWidth="1"/>
    <col min="3842" max="3842" width="14.140625" style="7" customWidth="1"/>
    <col min="3843" max="3843" width="47.5703125" style="7" customWidth="1"/>
    <col min="3844" max="3844" width="5.5703125" style="7" customWidth="1"/>
    <col min="3845" max="3845" width="10" style="7" customWidth="1"/>
    <col min="3846" max="3846" width="11.28515625" style="7" customWidth="1"/>
    <col min="3847" max="3847" width="16.140625" style="7" customWidth="1"/>
    <col min="3848" max="3848" width="13.140625" style="7" customWidth="1"/>
    <col min="3849" max="3849" width="14.5703125" style="7" customWidth="1"/>
    <col min="3850" max="3850" width="13.140625" style="7" customWidth="1"/>
    <col min="3851" max="3851" width="13.5703125" style="7" customWidth="1"/>
    <col min="3852" max="4096" width="9.140625" style="7"/>
    <col min="4097" max="4097" width="4.42578125" style="7" customWidth="1"/>
    <col min="4098" max="4098" width="14.140625" style="7" customWidth="1"/>
    <col min="4099" max="4099" width="47.5703125" style="7" customWidth="1"/>
    <col min="4100" max="4100" width="5.5703125" style="7" customWidth="1"/>
    <col min="4101" max="4101" width="10" style="7" customWidth="1"/>
    <col min="4102" max="4102" width="11.28515625" style="7" customWidth="1"/>
    <col min="4103" max="4103" width="16.140625" style="7" customWidth="1"/>
    <col min="4104" max="4104" width="13.140625" style="7" customWidth="1"/>
    <col min="4105" max="4105" width="14.5703125" style="7" customWidth="1"/>
    <col min="4106" max="4106" width="13.140625" style="7" customWidth="1"/>
    <col min="4107" max="4107" width="13.5703125" style="7" customWidth="1"/>
    <col min="4108" max="4352" width="9.140625" style="7"/>
    <col min="4353" max="4353" width="4.42578125" style="7" customWidth="1"/>
    <col min="4354" max="4354" width="14.140625" style="7" customWidth="1"/>
    <col min="4355" max="4355" width="47.5703125" style="7" customWidth="1"/>
    <col min="4356" max="4356" width="5.5703125" style="7" customWidth="1"/>
    <col min="4357" max="4357" width="10" style="7" customWidth="1"/>
    <col min="4358" max="4358" width="11.28515625" style="7" customWidth="1"/>
    <col min="4359" max="4359" width="16.140625" style="7" customWidth="1"/>
    <col min="4360" max="4360" width="13.140625" style="7" customWidth="1"/>
    <col min="4361" max="4361" width="14.5703125" style="7" customWidth="1"/>
    <col min="4362" max="4362" width="13.140625" style="7" customWidth="1"/>
    <col min="4363" max="4363" width="13.5703125" style="7" customWidth="1"/>
    <col min="4364" max="4608" width="9.140625" style="7"/>
    <col min="4609" max="4609" width="4.42578125" style="7" customWidth="1"/>
    <col min="4610" max="4610" width="14.140625" style="7" customWidth="1"/>
    <col min="4611" max="4611" width="47.5703125" style="7" customWidth="1"/>
    <col min="4612" max="4612" width="5.5703125" style="7" customWidth="1"/>
    <col min="4613" max="4613" width="10" style="7" customWidth="1"/>
    <col min="4614" max="4614" width="11.28515625" style="7" customWidth="1"/>
    <col min="4615" max="4615" width="16.140625" style="7" customWidth="1"/>
    <col min="4616" max="4616" width="13.140625" style="7" customWidth="1"/>
    <col min="4617" max="4617" width="14.5703125" style="7" customWidth="1"/>
    <col min="4618" max="4618" width="13.140625" style="7" customWidth="1"/>
    <col min="4619" max="4619" width="13.5703125" style="7" customWidth="1"/>
    <col min="4620" max="4864" width="9.140625" style="7"/>
    <col min="4865" max="4865" width="4.42578125" style="7" customWidth="1"/>
    <col min="4866" max="4866" width="14.140625" style="7" customWidth="1"/>
    <col min="4867" max="4867" width="47.5703125" style="7" customWidth="1"/>
    <col min="4868" max="4868" width="5.5703125" style="7" customWidth="1"/>
    <col min="4869" max="4869" width="10" style="7" customWidth="1"/>
    <col min="4870" max="4870" width="11.28515625" style="7" customWidth="1"/>
    <col min="4871" max="4871" width="16.140625" style="7" customWidth="1"/>
    <col min="4872" max="4872" width="13.140625" style="7" customWidth="1"/>
    <col min="4873" max="4873" width="14.5703125" style="7" customWidth="1"/>
    <col min="4874" max="4874" width="13.140625" style="7" customWidth="1"/>
    <col min="4875" max="4875" width="13.5703125" style="7" customWidth="1"/>
    <col min="4876" max="5120" width="9.140625" style="7"/>
    <col min="5121" max="5121" width="4.42578125" style="7" customWidth="1"/>
    <col min="5122" max="5122" width="14.140625" style="7" customWidth="1"/>
    <col min="5123" max="5123" width="47.5703125" style="7" customWidth="1"/>
    <col min="5124" max="5124" width="5.5703125" style="7" customWidth="1"/>
    <col min="5125" max="5125" width="10" style="7" customWidth="1"/>
    <col min="5126" max="5126" width="11.28515625" style="7" customWidth="1"/>
    <col min="5127" max="5127" width="16.140625" style="7" customWidth="1"/>
    <col min="5128" max="5128" width="13.140625" style="7" customWidth="1"/>
    <col min="5129" max="5129" width="14.5703125" style="7" customWidth="1"/>
    <col min="5130" max="5130" width="13.140625" style="7" customWidth="1"/>
    <col min="5131" max="5131" width="13.5703125" style="7" customWidth="1"/>
    <col min="5132" max="5376" width="9.140625" style="7"/>
    <col min="5377" max="5377" width="4.42578125" style="7" customWidth="1"/>
    <col min="5378" max="5378" width="14.140625" style="7" customWidth="1"/>
    <col min="5379" max="5379" width="47.5703125" style="7" customWidth="1"/>
    <col min="5380" max="5380" width="5.5703125" style="7" customWidth="1"/>
    <col min="5381" max="5381" width="10" style="7" customWidth="1"/>
    <col min="5382" max="5382" width="11.28515625" style="7" customWidth="1"/>
    <col min="5383" max="5383" width="16.140625" style="7" customWidth="1"/>
    <col min="5384" max="5384" width="13.140625" style="7" customWidth="1"/>
    <col min="5385" max="5385" width="14.5703125" style="7" customWidth="1"/>
    <col min="5386" max="5386" width="13.140625" style="7" customWidth="1"/>
    <col min="5387" max="5387" width="13.5703125" style="7" customWidth="1"/>
    <col min="5388" max="5632" width="9.140625" style="7"/>
    <col min="5633" max="5633" width="4.42578125" style="7" customWidth="1"/>
    <col min="5634" max="5634" width="14.140625" style="7" customWidth="1"/>
    <col min="5635" max="5635" width="47.5703125" style="7" customWidth="1"/>
    <col min="5636" max="5636" width="5.5703125" style="7" customWidth="1"/>
    <col min="5637" max="5637" width="10" style="7" customWidth="1"/>
    <col min="5638" max="5638" width="11.28515625" style="7" customWidth="1"/>
    <col min="5639" max="5639" width="16.140625" style="7" customWidth="1"/>
    <col min="5640" max="5640" width="13.140625" style="7" customWidth="1"/>
    <col min="5641" max="5641" width="14.5703125" style="7" customWidth="1"/>
    <col min="5642" max="5642" width="13.140625" style="7" customWidth="1"/>
    <col min="5643" max="5643" width="13.5703125" style="7" customWidth="1"/>
    <col min="5644" max="5888" width="9.140625" style="7"/>
    <col min="5889" max="5889" width="4.42578125" style="7" customWidth="1"/>
    <col min="5890" max="5890" width="14.140625" style="7" customWidth="1"/>
    <col min="5891" max="5891" width="47.5703125" style="7" customWidth="1"/>
    <col min="5892" max="5892" width="5.5703125" style="7" customWidth="1"/>
    <col min="5893" max="5893" width="10" style="7" customWidth="1"/>
    <col min="5894" max="5894" width="11.28515625" style="7" customWidth="1"/>
    <col min="5895" max="5895" width="16.140625" style="7" customWidth="1"/>
    <col min="5896" max="5896" width="13.140625" style="7" customWidth="1"/>
    <col min="5897" max="5897" width="14.5703125" style="7" customWidth="1"/>
    <col min="5898" max="5898" width="13.140625" style="7" customWidth="1"/>
    <col min="5899" max="5899" width="13.5703125" style="7" customWidth="1"/>
    <col min="5900" max="6144" width="9.140625" style="7"/>
    <col min="6145" max="6145" width="4.42578125" style="7" customWidth="1"/>
    <col min="6146" max="6146" width="14.140625" style="7" customWidth="1"/>
    <col min="6147" max="6147" width="47.5703125" style="7" customWidth="1"/>
    <col min="6148" max="6148" width="5.5703125" style="7" customWidth="1"/>
    <col min="6149" max="6149" width="10" style="7" customWidth="1"/>
    <col min="6150" max="6150" width="11.28515625" style="7" customWidth="1"/>
    <col min="6151" max="6151" width="16.140625" style="7" customWidth="1"/>
    <col min="6152" max="6152" width="13.140625" style="7" customWidth="1"/>
    <col min="6153" max="6153" width="14.5703125" style="7" customWidth="1"/>
    <col min="6154" max="6154" width="13.140625" style="7" customWidth="1"/>
    <col min="6155" max="6155" width="13.5703125" style="7" customWidth="1"/>
    <col min="6156" max="6400" width="9.140625" style="7"/>
    <col min="6401" max="6401" width="4.42578125" style="7" customWidth="1"/>
    <col min="6402" max="6402" width="14.140625" style="7" customWidth="1"/>
    <col min="6403" max="6403" width="47.5703125" style="7" customWidth="1"/>
    <col min="6404" max="6404" width="5.5703125" style="7" customWidth="1"/>
    <col min="6405" max="6405" width="10" style="7" customWidth="1"/>
    <col min="6406" max="6406" width="11.28515625" style="7" customWidth="1"/>
    <col min="6407" max="6407" width="16.140625" style="7" customWidth="1"/>
    <col min="6408" max="6408" width="13.140625" style="7" customWidth="1"/>
    <col min="6409" max="6409" width="14.5703125" style="7" customWidth="1"/>
    <col min="6410" max="6410" width="13.140625" style="7" customWidth="1"/>
    <col min="6411" max="6411" width="13.5703125" style="7" customWidth="1"/>
    <col min="6412" max="6656" width="9.140625" style="7"/>
    <col min="6657" max="6657" width="4.42578125" style="7" customWidth="1"/>
    <col min="6658" max="6658" width="14.140625" style="7" customWidth="1"/>
    <col min="6659" max="6659" width="47.5703125" style="7" customWidth="1"/>
    <col min="6660" max="6660" width="5.5703125" style="7" customWidth="1"/>
    <col min="6661" max="6661" width="10" style="7" customWidth="1"/>
    <col min="6662" max="6662" width="11.28515625" style="7" customWidth="1"/>
    <col min="6663" max="6663" width="16.140625" style="7" customWidth="1"/>
    <col min="6664" max="6664" width="13.140625" style="7" customWidth="1"/>
    <col min="6665" max="6665" width="14.5703125" style="7" customWidth="1"/>
    <col min="6666" max="6666" width="13.140625" style="7" customWidth="1"/>
    <col min="6667" max="6667" width="13.5703125" style="7" customWidth="1"/>
    <col min="6668" max="6912" width="9.140625" style="7"/>
    <col min="6913" max="6913" width="4.42578125" style="7" customWidth="1"/>
    <col min="6914" max="6914" width="14.140625" style="7" customWidth="1"/>
    <col min="6915" max="6915" width="47.5703125" style="7" customWidth="1"/>
    <col min="6916" max="6916" width="5.5703125" style="7" customWidth="1"/>
    <col min="6917" max="6917" width="10" style="7" customWidth="1"/>
    <col min="6918" max="6918" width="11.28515625" style="7" customWidth="1"/>
    <col min="6919" max="6919" width="16.140625" style="7" customWidth="1"/>
    <col min="6920" max="6920" width="13.140625" style="7" customWidth="1"/>
    <col min="6921" max="6921" width="14.5703125" style="7" customWidth="1"/>
    <col min="6922" max="6922" width="13.140625" style="7" customWidth="1"/>
    <col min="6923" max="6923" width="13.5703125" style="7" customWidth="1"/>
    <col min="6924" max="7168" width="9.140625" style="7"/>
    <col min="7169" max="7169" width="4.42578125" style="7" customWidth="1"/>
    <col min="7170" max="7170" width="14.140625" style="7" customWidth="1"/>
    <col min="7171" max="7171" width="47.5703125" style="7" customWidth="1"/>
    <col min="7172" max="7172" width="5.5703125" style="7" customWidth="1"/>
    <col min="7173" max="7173" width="10" style="7" customWidth="1"/>
    <col min="7174" max="7174" width="11.28515625" style="7" customWidth="1"/>
    <col min="7175" max="7175" width="16.140625" style="7" customWidth="1"/>
    <col min="7176" max="7176" width="13.140625" style="7" customWidth="1"/>
    <col min="7177" max="7177" width="14.5703125" style="7" customWidth="1"/>
    <col min="7178" max="7178" width="13.140625" style="7" customWidth="1"/>
    <col min="7179" max="7179" width="13.5703125" style="7" customWidth="1"/>
    <col min="7180" max="7424" width="9.140625" style="7"/>
    <col min="7425" max="7425" width="4.42578125" style="7" customWidth="1"/>
    <col min="7426" max="7426" width="14.140625" style="7" customWidth="1"/>
    <col min="7427" max="7427" width="47.5703125" style="7" customWidth="1"/>
    <col min="7428" max="7428" width="5.5703125" style="7" customWidth="1"/>
    <col min="7429" max="7429" width="10" style="7" customWidth="1"/>
    <col min="7430" max="7430" width="11.28515625" style="7" customWidth="1"/>
    <col min="7431" max="7431" width="16.140625" style="7" customWidth="1"/>
    <col min="7432" max="7432" width="13.140625" style="7" customWidth="1"/>
    <col min="7433" max="7433" width="14.5703125" style="7" customWidth="1"/>
    <col min="7434" max="7434" width="13.140625" style="7" customWidth="1"/>
    <col min="7435" max="7435" width="13.5703125" style="7" customWidth="1"/>
    <col min="7436" max="7680" width="9.140625" style="7"/>
    <col min="7681" max="7681" width="4.42578125" style="7" customWidth="1"/>
    <col min="7682" max="7682" width="14.140625" style="7" customWidth="1"/>
    <col min="7683" max="7683" width="47.5703125" style="7" customWidth="1"/>
    <col min="7684" max="7684" width="5.5703125" style="7" customWidth="1"/>
    <col min="7685" max="7685" width="10" style="7" customWidth="1"/>
    <col min="7686" max="7686" width="11.28515625" style="7" customWidth="1"/>
    <col min="7687" max="7687" width="16.140625" style="7" customWidth="1"/>
    <col min="7688" max="7688" width="13.140625" style="7" customWidth="1"/>
    <col min="7689" max="7689" width="14.5703125" style="7" customWidth="1"/>
    <col min="7690" max="7690" width="13.140625" style="7" customWidth="1"/>
    <col min="7691" max="7691" width="13.5703125" style="7" customWidth="1"/>
    <col min="7692" max="7936" width="9.140625" style="7"/>
    <col min="7937" max="7937" width="4.42578125" style="7" customWidth="1"/>
    <col min="7938" max="7938" width="14.140625" style="7" customWidth="1"/>
    <col min="7939" max="7939" width="47.5703125" style="7" customWidth="1"/>
    <col min="7940" max="7940" width="5.5703125" style="7" customWidth="1"/>
    <col min="7941" max="7941" width="10" style="7" customWidth="1"/>
    <col min="7942" max="7942" width="11.28515625" style="7" customWidth="1"/>
    <col min="7943" max="7943" width="16.140625" style="7" customWidth="1"/>
    <col min="7944" max="7944" width="13.140625" style="7" customWidth="1"/>
    <col min="7945" max="7945" width="14.5703125" style="7" customWidth="1"/>
    <col min="7946" max="7946" width="13.140625" style="7" customWidth="1"/>
    <col min="7947" max="7947" width="13.5703125" style="7" customWidth="1"/>
    <col min="7948" max="8192" width="9.140625" style="7"/>
    <col min="8193" max="8193" width="4.42578125" style="7" customWidth="1"/>
    <col min="8194" max="8194" width="14.140625" style="7" customWidth="1"/>
    <col min="8195" max="8195" width="47.5703125" style="7" customWidth="1"/>
    <col min="8196" max="8196" width="5.5703125" style="7" customWidth="1"/>
    <col min="8197" max="8197" width="10" style="7" customWidth="1"/>
    <col min="8198" max="8198" width="11.28515625" style="7" customWidth="1"/>
    <col min="8199" max="8199" width="16.140625" style="7" customWidth="1"/>
    <col min="8200" max="8200" width="13.140625" style="7" customWidth="1"/>
    <col min="8201" max="8201" width="14.5703125" style="7" customWidth="1"/>
    <col min="8202" max="8202" width="13.140625" style="7" customWidth="1"/>
    <col min="8203" max="8203" width="13.5703125" style="7" customWidth="1"/>
    <col min="8204" max="8448" width="9.140625" style="7"/>
    <col min="8449" max="8449" width="4.42578125" style="7" customWidth="1"/>
    <col min="8450" max="8450" width="14.140625" style="7" customWidth="1"/>
    <col min="8451" max="8451" width="47.5703125" style="7" customWidth="1"/>
    <col min="8452" max="8452" width="5.5703125" style="7" customWidth="1"/>
    <col min="8453" max="8453" width="10" style="7" customWidth="1"/>
    <col min="8454" max="8454" width="11.28515625" style="7" customWidth="1"/>
    <col min="8455" max="8455" width="16.140625" style="7" customWidth="1"/>
    <col min="8456" max="8456" width="13.140625" style="7" customWidth="1"/>
    <col min="8457" max="8457" width="14.5703125" style="7" customWidth="1"/>
    <col min="8458" max="8458" width="13.140625" style="7" customWidth="1"/>
    <col min="8459" max="8459" width="13.5703125" style="7" customWidth="1"/>
    <col min="8460" max="8704" width="9.140625" style="7"/>
    <col min="8705" max="8705" width="4.42578125" style="7" customWidth="1"/>
    <col min="8706" max="8706" width="14.140625" style="7" customWidth="1"/>
    <col min="8707" max="8707" width="47.5703125" style="7" customWidth="1"/>
    <col min="8708" max="8708" width="5.5703125" style="7" customWidth="1"/>
    <col min="8709" max="8709" width="10" style="7" customWidth="1"/>
    <col min="8710" max="8710" width="11.28515625" style="7" customWidth="1"/>
    <col min="8711" max="8711" width="16.140625" style="7" customWidth="1"/>
    <col min="8712" max="8712" width="13.140625" style="7" customWidth="1"/>
    <col min="8713" max="8713" width="14.5703125" style="7" customWidth="1"/>
    <col min="8714" max="8714" width="13.140625" style="7" customWidth="1"/>
    <col min="8715" max="8715" width="13.5703125" style="7" customWidth="1"/>
    <col min="8716" max="8960" width="9.140625" style="7"/>
    <col min="8961" max="8961" width="4.42578125" style="7" customWidth="1"/>
    <col min="8962" max="8962" width="14.140625" style="7" customWidth="1"/>
    <col min="8963" max="8963" width="47.5703125" style="7" customWidth="1"/>
    <col min="8964" max="8964" width="5.5703125" style="7" customWidth="1"/>
    <col min="8965" max="8965" width="10" style="7" customWidth="1"/>
    <col min="8966" max="8966" width="11.28515625" style="7" customWidth="1"/>
    <col min="8967" max="8967" width="16.140625" style="7" customWidth="1"/>
    <col min="8968" max="8968" width="13.140625" style="7" customWidth="1"/>
    <col min="8969" max="8969" width="14.5703125" style="7" customWidth="1"/>
    <col min="8970" max="8970" width="13.140625" style="7" customWidth="1"/>
    <col min="8971" max="8971" width="13.5703125" style="7" customWidth="1"/>
    <col min="8972" max="9216" width="9.140625" style="7"/>
    <col min="9217" max="9217" width="4.42578125" style="7" customWidth="1"/>
    <col min="9218" max="9218" width="14.140625" style="7" customWidth="1"/>
    <col min="9219" max="9219" width="47.5703125" style="7" customWidth="1"/>
    <col min="9220" max="9220" width="5.5703125" style="7" customWidth="1"/>
    <col min="9221" max="9221" width="10" style="7" customWidth="1"/>
    <col min="9222" max="9222" width="11.28515625" style="7" customWidth="1"/>
    <col min="9223" max="9223" width="16.140625" style="7" customWidth="1"/>
    <col min="9224" max="9224" width="13.140625" style="7" customWidth="1"/>
    <col min="9225" max="9225" width="14.5703125" style="7" customWidth="1"/>
    <col min="9226" max="9226" width="13.140625" style="7" customWidth="1"/>
    <col min="9227" max="9227" width="13.5703125" style="7" customWidth="1"/>
    <col min="9228" max="9472" width="9.140625" style="7"/>
    <col min="9473" max="9473" width="4.42578125" style="7" customWidth="1"/>
    <col min="9474" max="9474" width="14.140625" style="7" customWidth="1"/>
    <col min="9475" max="9475" width="47.5703125" style="7" customWidth="1"/>
    <col min="9476" max="9476" width="5.5703125" style="7" customWidth="1"/>
    <col min="9477" max="9477" width="10" style="7" customWidth="1"/>
    <col min="9478" max="9478" width="11.28515625" style="7" customWidth="1"/>
    <col min="9479" max="9479" width="16.140625" style="7" customWidth="1"/>
    <col min="9480" max="9480" width="13.140625" style="7" customWidth="1"/>
    <col min="9481" max="9481" width="14.5703125" style="7" customWidth="1"/>
    <col min="9482" max="9482" width="13.140625" style="7" customWidth="1"/>
    <col min="9483" max="9483" width="13.5703125" style="7" customWidth="1"/>
    <col min="9484" max="9728" width="9.140625" style="7"/>
    <col min="9729" max="9729" width="4.42578125" style="7" customWidth="1"/>
    <col min="9730" max="9730" width="14.140625" style="7" customWidth="1"/>
    <col min="9731" max="9731" width="47.5703125" style="7" customWidth="1"/>
    <col min="9732" max="9732" width="5.5703125" style="7" customWidth="1"/>
    <col min="9733" max="9733" width="10" style="7" customWidth="1"/>
    <col min="9734" max="9734" width="11.28515625" style="7" customWidth="1"/>
    <col min="9735" max="9735" width="16.140625" style="7" customWidth="1"/>
    <col min="9736" max="9736" width="13.140625" style="7" customWidth="1"/>
    <col min="9737" max="9737" width="14.5703125" style="7" customWidth="1"/>
    <col min="9738" max="9738" width="13.140625" style="7" customWidth="1"/>
    <col min="9739" max="9739" width="13.5703125" style="7" customWidth="1"/>
    <col min="9740" max="9984" width="9.140625" style="7"/>
    <col min="9985" max="9985" width="4.42578125" style="7" customWidth="1"/>
    <col min="9986" max="9986" width="14.140625" style="7" customWidth="1"/>
    <col min="9987" max="9987" width="47.5703125" style="7" customWidth="1"/>
    <col min="9988" max="9988" width="5.5703125" style="7" customWidth="1"/>
    <col min="9989" max="9989" width="10" style="7" customWidth="1"/>
    <col min="9990" max="9990" width="11.28515625" style="7" customWidth="1"/>
    <col min="9991" max="9991" width="16.140625" style="7" customWidth="1"/>
    <col min="9992" max="9992" width="13.140625" style="7" customWidth="1"/>
    <col min="9993" max="9993" width="14.5703125" style="7" customWidth="1"/>
    <col min="9994" max="9994" width="13.140625" style="7" customWidth="1"/>
    <col min="9995" max="9995" width="13.5703125" style="7" customWidth="1"/>
    <col min="9996" max="10240" width="9.140625" style="7"/>
    <col min="10241" max="10241" width="4.42578125" style="7" customWidth="1"/>
    <col min="10242" max="10242" width="14.140625" style="7" customWidth="1"/>
    <col min="10243" max="10243" width="47.5703125" style="7" customWidth="1"/>
    <col min="10244" max="10244" width="5.5703125" style="7" customWidth="1"/>
    <col min="10245" max="10245" width="10" style="7" customWidth="1"/>
    <col min="10246" max="10246" width="11.28515625" style="7" customWidth="1"/>
    <col min="10247" max="10247" width="16.140625" style="7" customWidth="1"/>
    <col min="10248" max="10248" width="13.140625" style="7" customWidth="1"/>
    <col min="10249" max="10249" width="14.5703125" style="7" customWidth="1"/>
    <col min="10250" max="10250" width="13.140625" style="7" customWidth="1"/>
    <col min="10251" max="10251" width="13.5703125" style="7" customWidth="1"/>
    <col min="10252" max="10496" width="9.140625" style="7"/>
    <col min="10497" max="10497" width="4.42578125" style="7" customWidth="1"/>
    <col min="10498" max="10498" width="14.140625" style="7" customWidth="1"/>
    <col min="10499" max="10499" width="47.5703125" style="7" customWidth="1"/>
    <col min="10500" max="10500" width="5.5703125" style="7" customWidth="1"/>
    <col min="10501" max="10501" width="10" style="7" customWidth="1"/>
    <col min="10502" max="10502" width="11.28515625" style="7" customWidth="1"/>
    <col min="10503" max="10503" width="16.140625" style="7" customWidth="1"/>
    <col min="10504" max="10504" width="13.140625" style="7" customWidth="1"/>
    <col min="10505" max="10505" width="14.5703125" style="7" customWidth="1"/>
    <col min="10506" max="10506" width="13.140625" style="7" customWidth="1"/>
    <col min="10507" max="10507" width="13.5703125" style="7" customWidth="1"/>
    <col min="10508" max="10752" width="9.140625" style="7"/>
    <col min="10753" max="10753" width="4.42578125" style="7" customWidth="1"/>
    <col min="10754" max="10754" width="14.140625" style="7" customWidth="1"/>
    <col min="10755" max="10755" width="47.5703125" style="7" customWidth="1"/>
    <col min="10756" max="10756" width="5.5703125" style="7" customWidth="1"/>
    <col min="10757" max="10757" width="10" style="7" customWidth="1"/>
    <col min="10758" max="10758" width="11.28515625" style="7" customWidth="1"/>
    <col min="10759" max="10759" width="16.140625" style="7" customWidth="1"/>
    <col min="10760" max="10760" width="13.140625" style="7" customWidth="1"/>
    <col min="10761" max="10761" width="14.5703125" style="7" customWidth="1"/>
    <col min="10762" max="10762" width="13.140625" style="7" customWidth="1"/>
    <col min="10763" max="10763" width="13.5703125" style="7" customWidth="1"/>
    <col min="10764" max="11008" width="9.140625" style="7"/>
    <col min="11009" max="11009" width="4.42578125" style="7" customWidth="1"/>
    <col min="11010" max="11010" width="14.140625" style="7" customWidth="1"/>
    <col min="11011" max="11011" width="47.5703125" style="7" customWidth="1"/>
    <col min="11012" max="11012" width="5.5703125" style="7" customWidth="1"/>
    <col min="11013" max="11013" width="10" style="7" customWidth="1"/>
    <col min="11014" max="11014" width="11.28515625" style="7" customWidth="1"/>
    <col min="11015" max="11015" width="16.140625" style="7" customWidth="1"/>
    <col min="11016" max="11016" width="13.140625" style="7" customWidth="1"/>
    <col min="11017" max="11017" width="14.5703125" style="7" customWidth="1"/>
    <col min="11018" max="11018" width="13.140625" style="7" customWidth="1"/>
    <col min="11019" max="11019" width="13.5703125" style="7" customWidth="1"/>
    <col min="11020" max="11264" width="9.140625" style="7"/>
    <col min="11265" max="11265" width="4.42578125" style="7" customWidth="1"/>
    <col min="11266" max="11266" width="14.140625" style="7" customWidth="1"/>
    <col min="11267" max="11267" width="47.5703125" style="7" customWidth="1"/>
    <col min="11268" max="11268" width="5.5703125" style="7" customWidth="1"/>
    <col min="11269" max="11269" width="10" style="7" customWidth="1"/>
    <col min="11270" max="11270" width="11.28515625" style="7" customWidth="1"/>
    <col min="11271" max="11271" width="16.140625" style="7" customWidth="1"/>
    <col min="11272" max="11272" width="13.140625" style="7" customWidth="1"/>
    <col min="11273" max="11273" width="14.5703125" style="7" customWidth="1"/>
    <col min="11274" max="11274" width="13.140625" style="7" customWidth="1"/>
    <col min="11275" max="11275" width="13.5703125" style="7" customWidth="1"/>
    <col min="11276" max="11520" width="9.140625" style="7"/>
    <col min="11521" max="11521" width="4.42578125" style="7" customWidth="1"/>
    <col min="11522" max="11522" width="14.140625" style="7" customWidth="1"/>
    <col min="11523" max="11523" width="47.5703125" style="7" customWidth="1"/>
    <col min="11524" max="11524" width="5.5703125" style="7" customWidth="1"/>
    <col min="11525" max="11525" width="10" style="7" customWidth="1"/>
    <col min="11526" max="11526" width="11.28515625" style="7" customWidth="1"/>
    <col min="11527" max="11527" width="16.140625" style="7" customWidth="1"/>
    <col min="11528" max="11528" width="13.140625" style="7" customWidth="1"/>
    <col min="11529" max="11529" width="14.5703125" style="7" customWidth="1"/>
    <col min="11530" max="11530" width="13.140625" style="7" customWidth="1"/>
    <col min="11531" max="11531" width="13.5703125" style="7" customWidth="1"/>
    <col min="11532" max="11776" width="9.140625" style="7"/>
    <col min="11777" max="11777" width="4.42578125" style="7" customWidth="1"/>
    <col min="11778" max="11778" width="14.140625" style="7" customWidth="1"/>
    <col min="11779" max="11779" width="47.5703125" style="7" customWidth="1"/>
    <col min="11780" max="11780" width="5.5703125" style="7" customWidth="1"/>
    <col min="11781" max="11781" width="10" style="7" customWidth="1"/>
    <col min="11782" max="11782" width="11.28515625" style="7" customWidth="1"/>
    <col min="11783" max="11783" width="16.140625" style="7" customWidth="1"/>
    <col min="11784" max="11784" width="13.140625" style="7" customWidth="1"/>
    <col min="11785" max="11785" width="14.5703125" style="7" customWidth="1"/>
    <col min="11786" max="11786" width="13.140625" style="7" customWidth="1"/>
    <col min="11787" max="11787" width="13.5703125" style="7" customWidth="1"/>
    <col min="11788" max="12032" width="9.140625" style="7"/>
    <col min="12033" max="12033" width="4.42578125" style="7" customWidth="1"/>
    <col min="12034" max="12034" width="14.140625" style="7" customWidth="1"/>
    <col min="12035" max="12035" width="47.5703125" style="7" customWidth="1"/>
    <col min="12036" max="12036" width="5.5703125" style="7" customWidth="1"/>
    <col min="12037" max="12037" width="10" style="7" customWidth="1"/>
    <col min="12038" max="12038" width="11.28515625" style="7" customWidth="1"/>
    <col min="12039" max="12039" width="16.140625" style="7" customWidth="1"/>
    <col min="12040" max="12040" width="13.140625" style="7" customWidth="1"/>
    <col min="12041" max="12041" width="14.5703125" style="7" customWidth="1"/>
    <col min="12042" max="12042" width="13.140625" style="7" customWidth="1"/>
    <col min="12043" max="12043" width="13.5703125" style="7" customWidth="1"/>
    <col min="12044" max="12288" width="9.140625" style="7"/>
    <col min="12289" max="12289" width="4.42578125" style="7" customWidth="1"/>
    <col min="12290" max="12290" width="14.140625" style="7" customWidth="1"/>
    <col min="12291" max="12291" width="47.5703125" style="7" customWidth="1"/>
    <col min="12292" max="12292" width="5.5703125" style="7" customWidth="1"/>
    <col min="12293" max="12293" width="10" style="7" customWidth="1"/>
    <col min="12294" max="12294" width="11.28515625" style="7" customWidth="1"/>
    <col min="12295" max="12295" width="16.140625" style="7" customWidth="1"/>
    <col min="12296" max="12296" width="13.140625" style="7" customWidth="1"/>
    <col min="12297" max="12297" width="14.5703125" style="7" customWidth="1"/>
    <col min="12298" max="12298" width="13.140625" style="7" customWidth="1"/>
    <col min="12299" max="12299" width="13.5703125" style="7" customWidth="1"/>
    <col min="12300" max="12544" width="9.140625" style="7"/>
    <col min="12545" max="12545" width="4.42578125" style="7" customWidth="1"/>
    <col min="12546" max="12546" width="14.140625" style="7" customWidth="1"/>
    <col min="12547" max="12547" width="47.5703125" style="7" customWidth="1"/>
    <col min="12548" max="12548" width="5.5703125" style="7" customWidth="1"/>
    <col min="12549" max="12549" width="10" style="7" customWidth="1"/>
    <col min="12550" max="12550" width="11.28515625" style="7" customWidth="1"/>
    <col min="12551" max="12551" width="16.140625" style="7" customWidth="1"/>
    <col min="12552" max="12552" width="13.140625" style="7" customWidth="1"/>
    <col min="12553" max="12553" width="14.5703125" style="7" customWidth="1"/>
    <col min="12554" max="12554" width="13.140625" style="7" customWidth="1"/>
    <col min="12555" max="12555" width="13.5703125" style="7" customWidth="1"/>
    <col min="12556" max="12800" width="9.140625" style="7"/>
    <col min="12801" max="12801" width="4.42578125" style="7" customWidth="1"/>
    <col min="12802" max="12802" width="14.140625" style="7" customWidth="1"/>
    <col min="12803" max="12803" width="47.5703125" style="7" customWidth="1"/>
    <col min="12804" max="12804" width="5.5703125" style="7" customWidth="1"/>
    <col min="12805" max="12805" width="10" style="7" customWidth="1"/>
    <col min="12806" max="12806" width="11.28515625" style="7" customWidth="1"/>
    <col min="12807" max="12807" width="16.140625" style="7" customWidth="1"/>
    <col min="12808" max="12808" width="13.140625" style="7" customWidth="1"/>
    <col min="12809" max="12809" width="14.5703125" style="7" customWidth="1"/>
    <col min="12810" max="12810" width="13.140625" style="7" customWidth="1"/>
    <col min="12811" max="12811" width="13.5703125" style="7" customWidth="1"/>
    <col min="12812" max="13056" width="9.140625" style="7"/>
    <col min="13057" max="13057" width="4.42578125" style="7" customWidth="1"/>
    <col min="13058" max="13058" width="14.140625" style="7" customWidth="1"/>
    <col min="13059" max="13059" width="47.5703125" style="7" customWidth="1"/>
    <col min="13060" max="13060" width="5.5703125" style="7" customWidth="1"/>
    <col min="13061" max="13061" width="10" style="7" customWidth="1"/>
    <col min="13062" max="13062" width="11.28515625" style="7" customWidth="1"/>
    <col min="13063" max="13063" width="16.140625" style="7" customWidth="1"/>
    <col min="13064" max="13064" width="13.140625" style="7" customWidth="1"/>
    <col min="13065" max="13065" width="14.5703125" style="7" customWidth="1"/>
    <col min="13066" max="13066" width="13.140625" style="7" customWidth="1"/>
    <col min="13067" max="13067" width="13.5703125" style="7" customWidth="1"/>
    <col min="13068" max="13312" width="9.140625" style="7"/>
    <col min="13313" max="13313" width="4.42578125" style="7" customWidth="1"/>
    <col min="13314" max="13314" width="14.140625" style="7" customWidth="1"/>
    <col min="13315" max="13315" width="47.5703125" style="7" customWidth="1"/>
    <col min="13316" max="13316" width="5.5703125" style="7" customWidth="1"/>
    <col min="13317" max="13317" width="10" style="7" customWidth="1"/>
    <col min="13318" max="13318" width="11.28515625" style="7" customWidth="1"/>
    <col min="13319" max="13319" width="16.140625" style="7" customWidth="1"/>
    <col min="13320" max="13320" width="13.140625" style="7" customWidth="1"/>
    <col min="13321" max="13321" width="14.5703125" style="7" customWidth="1"/>
    <col min="13322" max="13322" width="13.140625" style="7" customWidth="1"/>
    <col min="13323" max="13323" width="13.5703125" style="7" customWidth="1"/>
    <col min="13324" max="13568" width="9.140625" style="7"/>
    <col min="13569" max="13569" width="4.42578125" style="7" customWidth="1"/>
    <col min="13570" max="13570" width="14.140625" style="7" customWidth="1"/>
    <col min="13571" max="13571" width="47.5703125" style="7" customWidth="1"/>
    <col min="13572" max="13572" width="5.5703125" style="7" customWidth="1"/>
    <col min="13573" max="13573" width="10" style="7" customWidth="1"/>
    <col min="13574" max="13574" width="11.28515625" style="7" customWidth="1"/>
    <col min="13575" max="13575" width="16.140625" style="7" customWidth="1"/>
    <col min="13576" max="13576" width="13.140625" style="7" customWidth="1"/>
    <col min="13577" max="13577" width="14.5703125" style="7" customWidth="1"/>
    <col min="13578" max="13578" width="13.140625" style="7" customWidth="1"/>
    <col min="13579" max="13579" width="13.5703125" style="7" customWidth="1"/>
    <col min="13580" max="13824" width="9.140625" style="7"/>
    <col min="13825" max="13825" width="4.42578125" style="7" customWidth="1"/>
    <col min="13826" max="13826" width="14.140625" style="7" customWidth="1"/>
    <col min="13827" max="13827" width="47.5703125" style="7" customWidth="1"/>
    <col min="13828" max="13828" width="5.5703125" style="7" customWidth="1"/>
    <col min="13829" max="13829" width="10" style="7" customWidth="1"/>
    <col min="13830" max="13830" width="11.28515625" style="7" customWidth="1"/>
    <col min="13831" max="13831" width="16.140625" style="7" customWidth="1"/>
    <col min="13832" max="13832" width="13.140625" style="7" customWidth="1"/>
    <col min="13833" max="13833" width="14.5703125" style="7" customWidth="1"/>
    <col min="13834" max="13834" width="13.140625" style="7" customWidth="1"/>
    <col min="13835" max="13835" width="13.5703125" style="7" customWidth="1"/>
    <col min="13836" max="14080" width="9.140625" style="7"/>
    <col min="14081" max="14081" width="4.42578125" style="7" customWidth="1"/>
    <col min="14082" max="14082" width="14.140625" style="7" customWidth="1"/>
    <col min="14083" max="14083" width="47.5703125" style="7" customWidth="1"/>
    <col min="14084" max="14084" width="5.5703125" style="7" customWidth="1"/>
    <col min="14085" max="14085" width="10" style="7" customWidth="1"/>
    <col min="14086" max="14086" width="11.28515625" style="7" customWidth="1"/>
    <col min="14087" max="14087" width="16.140625" style="7" customWidth="1"/>
    <col min="14088" max="14088" width="13.140625" style="7" customWidth="1"/>
    <col min="14089" max="14089" width="14.5703125" style="7" customWidth="1"/>
    <col min="14090" max="14090" width="13.140625" style="7" customWidth="1"/>
    <col min="14091" max="14091" width="13.5703125" style="7" customWidth="1"/>
    <col min="14092" max="14336" width="9.140625" style="7"/>
    <col min="14337" max="14337" width="4.42578125" style="7" customWidth="1"/>
    <col min="14338" max="14338" width="14.140625" style="7" customWidth="1"/>
    <col min="14339" max="14339" width="47.5703125" style="7" customWidth="1"/>
    <col min="14340" max="14340" width="5.5703125" style="7" customWidth="1"/>
    <col min="14341" max="14341" width="10" style="7" customWidth="1"/>
    <col min="14342" max="14342" width="11.28515625" style="7" customWidth="1"/>
    <col min="14343" max="14343" width="16.140625" style="7" customWidth="1"/>
    <col min="14344" max="14344" width="13.140625" style="7" customWidth="1"/>
    <col min="14345" max="14345" width="14.5703125" style="7" customWidth="1"/>
    <col min="14346" max="14346" width="13.140625" style="7" customWidth="1"/>
    <col min="14347" max="14347" width="13.5703125" style="7" customWidth="1"/>
    <col min="14348" max="14592" width="9.140625" style="7"/>
    <col min="14593" max="14593" width="4.42578125" style="7" customWidth="1"/>
    <col min="14594" max="14594" width="14.140625" style="7" customWidth="1"/>
    <col min="14595" max="14595" width="47.5703125" style="7" customWidth="1"/>
    <col min="14596" max="14596" width="5.5703125" style="7" customWidth="1"/>
    <col min="14597" max="14597" width="10" style="7" customWidth="1"/>
    <col min="14598" max="14598" width="11.28515625" style="7" customWidth="1"/>
    <col min="14599" max="14599" width="16.140625" style="7" customWidth="1"/>
    <col min="14600" max="14600" width="13.140625" style="7" customWidth="1"/>
    <col min="14601" max="14601" width="14.5703125" style="7" customWidth="1"/>
    <col min="14602" max="14602" width="13.140625" style="7" customWidth="1"/>
    <col min="14603" max="14603" width="13.5703125" style="7" customWidth="1"/>
    <col min="14604" max="14848" width="9.140625" style="7"/>
    <col min="14849" max="14849" width="4.42578125" style="7" customWidth="1"/>
    <col min="14850" max="14850" width="14.140625" style="7" customWidth="1"/>
    <col min="14851" max="14851" width="47.5703125" style="7" customWidth="1"/>
    <col min="14852" max="14852" width="5.5703125" style="7" customWidth="1"/>
    <col min="14853" max="14853" width="10" style="7" customWidth="1"/>
    <col min="14854" max="14854" width="11.28515625" style="7" customWidth="1"/>
    <col min="14855" max="14855" width="16.140625" style="7" customWidth="1"/>
    <col min="14856" max="14856" width="13.140625" style="7" customWidth="1"/>
    <col min="14857" max="14857" width="14.5703125" style="7" customWidth="1"/>
    <col min="14858" max="14858" width="13.140625" style="7" customWidth="1"/>
    <col min="14859" max="14859" width="13.5703125" style="7" customWidth="1"/>
    <col min="14860" max="15104" width="9.140625" style="7"/>
    <col min="15105" max="15105" width="4.42578125" style="7" customWidth="1"/>
    <col min="15106" max="15106" width="14.140625" style="7" customWidth="1"/>
    <col min="15107" max="15107" width="47.5703125" style="7" customWidth="1"/>
    <col min="15108" max="15108" width="5.5703125" style="7" customWidth="1"/>
    <col min="15109" max="15109" width="10" style="7" customWidth="1"/>
    <col min="15110" max="15110" width="11.28515625" style="7" customWidth="1"/>
    <col min="15111" max="15111" width="16.140625" style="7" customWidth="1"/>
    <col min="15112" max="15112" width="13.140625" style="7" customWidth="1"/>
    <col min="15113" max="15113" width="14.5703125" style="7" customWidth="1"/>
    <col min="15114" max="15114" width="13.140625" style="7" customWidth="1"/>
    <col min="15115" max="15115" width="13.5703125" style="7" customWidth="1"/>
    <col min="15116" max="15360" width="9.140625" style="7"/>
    <col min="15361" max="15361" width="4.42578125" style="7" customWidth="1"/>
    <col min="15362" max="15362" width="14.140625" style="7" customWidth="1"/>
    <col min="15363" max="15363" width="47.5703125" style="7" customWidth="1"/>
    <col min="15364" max="15364" width="5.5703125" style="7" customWidth="1"/>
    <col min="15365" max="15365" width="10" style="7" customWidth="1"/>
    <col min="15366" max="15366" width="11.28515625" style="7" customWidth="1"/>
    <col min="15367" max="15367" width="16.140625" style="7" customWidth="1"/>
    <col min="15368" max="15368" width="13.140625" style="7" customWidth="1"/>
    <col min="15369" max="15369" width="14.5703125" style="7" customWidth="1"/>
    <col min="15370" max="15370" width="13.140625" style="7" customWidth="1"/>
    <col min="15371" max="15371" width="13.5703125" style="7" customWidth="1"/>
    <col min="15372" max="15616" width="9.140625" style="7"/>
    <col min="15617" max="15617" width="4.42578125" style="7" customWidth="1"/>
    <col min="15618" max="15618" width="14.140625" style="7" customWidth="1"/>
    <col min="15619" max="15619" width="47.5703125" style="7" customWidth="1"/>
    <col min="15620" max="15620" width="5.5703125" style="7" customWidth="1"/>
    <col min="15621" max="15621" width="10" style="7" customWidth="1"/>
    <col min="15622" max="15622" width="11.28515625" style="7" customWidth="1"/>
    <col min="15623" max="15623" width="16.140625" style="7" customWidth="1"/>
    <col min="15624" max="15624" width="13.140625" style="7" customWidth="1"/>
    <col min="15625" max="15625" width="14.5703125" style="7" customWidth="1"/>
    <col min="15626" max="15626" width="13.140625" style="7" customWidth="1"/>
    <col min="15627" max="15627" width="13.5703125" style="7" customWidth="1"/>
    <col min="15628" max="15872" width="9.140625" style="7"/>
    <col min="15873" max="15873" width="4.42578125" style="7" customWidth="1"/>
    <col min="15874" max="15874" width="14.140625" style="7" customWidth="1"/>
    <col min="15875" max="15875" width="47.5703125" style="7" customWidth="1"/>
    <col min="15876" max="15876" width="5.5703125" style="7" customWidth="1"/>
    <col min="15877" max="15877" width="10" style="7" customWidth="1"/>
    <col min="15878" max="15878" width="11.28515625" style="7" customWidth="1"/>
    <col min="15879" max="15879" width="16.140625" style="7" customWidth="1"/>
    <col min="15880" max="15880" width="13.140625" style="7" customWidth="1"/>
    <col min="15881" max="15881" width="14.5703125" style="7" customWidth="1"/>
    <col min="15882" max="15882" width="13.140625" style="7" customWidth="1"/>
    <col min="15883" max="15883" width="13.5703125" style="7" customWidth="1"/>
    <col min="15884" max="16128" width="9.140625" style="7"/>
    <col min="16129" max="16129" width="4.42578125" style="7" customWidth="1"/>
    <col min="16130" max="16130" width="14.140625" style="7" customWidth="1"/>
    <col min="16131" max="16131" width="47.5703125" style="7" customWidth="1"/>
    <col min="16132" max="16132" width="5.5703125" style="7" customWidth="1"/>
    <col min="16133" max="16133" width="10" style="7" customWidth="1"/>
    <col min="16134" max="16134" width="11.28515625" style="7" customWidth="1"/>
    <col min="16135" max="16135" width="16.140625" style="7" customWidth="1"/>
    <col min="16136" max="16136" width="13.140625" style="7" customWidth="1"/>
    <col min="16137" max="16137" width="14.5703125" style="7" customWidth="1"/>
    <col min="16138" max="16138" width="13.140625" style="7" customWidth="1"/>
    <col min="16139" max="16139" width="13.5703125" style="7" customWidth="1"/>
    <col min="16140" max="16384" width="9.140625" style="7"/>
  </cols>
  <sheetData>
    <row r="1" spans="1:59" ht="15.75" x14ac:dyDescent="0.25">
      <c r="A1" s="86" t="s">
        <v>89</v>
      </c>
      <c r="B1" s="86"/>
      <c r="C1" s="86"/>
      <c r="D1" s="86"/>
      <c r="E1" s="86"/>
      <c r="F1" s="86"/>
      <c r="G1" s="86"/>
      <c r="H1" s="86"/>
      <c r="I1" s="86"/>
    </row>
    <row r="2" spans="1:59" ht="13.5" thickBot="1" x14ac:dyDescent="0.25">
      <c r="B2" s="8"/>
      <c r="C2" s="9"/>
      <c r="D2" s="9"/>
      <c r="E2" s="10"/>
      <c r="F2" s="9"/>
      <c r="G2" s="9"/>
    </row>
    <row r="3" spans="1:59" ht="13.5" thickTop="1" x14ac:dyDescent="0.2">
      <c r="A3" s="87" t="s">
        <v>1</v>
      </c>
      <c r="B3" s="88"/>
      <c r="C3" s="1" t="s">
        <v>111</v>
      </c>
      <c r="D3" s="2"/>
      <c r="E3" s="3"/>
      <c r="F3" s="2"/>
      <c r="G3" s="11"/>
      <c r="H3" s="12"/>
      <c r="I3" s="2"/>
      <c r="J3" s="2"/>
      <c r="K3" s="13"/>
    </row>
    <row r="4" spans="1:59" ht="13.5" thickBot="1" x14ac:dyDescent="0.25">
      <c r="A4" s="89" t="s">
        <v>0</v>
      </c>
      <c r="B4" s="90"/>
      <c r="C4" s="4" t="s">
        <v>106</v>
      </c>
      <c r="D4" s="5"/>
      <c r="E4" s="6"/>
      <c r="F4" s="5"/>
      <c r="G4" s="91"/>
      <c r="H4" s="91"/>
      <c r="I4" s="91"/>
      <c r="J4" s="5"/>
      <c r="K4" s="55"/>
    </row>
    <row r="5" spans="1:59" ht="13.5" thickTop="1" x14ac:dyDescent="0.2">
      <c r="A5" s="14"/>
      <c r="B5" s="15"/>
      <c r="C5" s="15"/>
      <c r="D5" s="16"/>
      <c r="E5" s="17"/>
      <c r="F5" s="16"/>
      <c r="G5" s="18"/>
      <c r="H5" s="16"/>
      <c r="I5" s="16"/>
    </row>
    <row r="6" spans="1:59" ht="15" customHeigh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0" t="s">
        <v>7</v>
      </c>
      <c r="G6" s="22" t="s">
        <v>8</v>
      </c>
      <c r="H6" s="23" t="s">
        <v>9</v>
      </c>
      <c r="I6" s="23" t="s">
        <v>10</v>
      </c>
      <c r="J6" s="23" t="s">
        <v>11</v>
      </c>
      <c r="K6" s="23" t="s">
        <v>12</v>
      </c>
    </row>
    <row r="7" spans="1:59" ht="15" customHeight="1" x14ac:dyDescent="0.2">
      <c r="A7" s="24" t="s">
        <v>13</v>
      </c>
      <c r="B7" s="25" t="s">
        <v>14</v>
      </c>
      <c r="C7" s="26" t="s">
        <v>15</v>
      </c>
      <c r="D7" s="27"/>
      <c r="E7" s="28"/>
      <c r="F7" s="28"/>
      <c r="G7" s="29"/>
      <c r="H7" s="30"/>
      <c r="I7" s="30"/>
      <c r="J7" s="30"/>
      <c r="K7" s="30"/>
      <c r="Q7" s="31">
        <v>1</v>
      </c>
    </row>
    <row r="8" spans="1:59" ht="15" customHeight="1" x14ac:dyDescent="0.2">
      <c r="A8" s="32">
        <v>1</v>
      </c>
      <c r="B8" s="33" t="s">
        <v>17</v>
      </c>
      <c r="C8" s="34" t="s">
        <v>18</v>
      </c>
      <c r="D8" s="35" t="s">
        <v>19</v>
      </c>
      <c r="E8" s="36">
        <v>1462</v>
      </c>
      <c r="F8" s="36"/>
      <c r="G8" s="37">
        <f>E8*F8</f>
        <v>0</v>
      </c>
      <c r="H8" s="38">
        <v>0</v>
      </c>
      <c r="I8" s="38">
        <f>E8*H8</f>
        <v>0</v>
      </c>
      <c r="J8" s="38">
        <v>0</v>
      </c>
      <c r="K8" s="38">
        <f>E8*J8</f>
        <v>0</v>
      </c>
      <c r="Q8" s="31">
        <v>2</v>
      </c>
      <c r="AA8" s="7">
        <v>12</v>
      </c>
      <c r="AB8" s="7">
        <v>0</v>
      </c>
      <c r="AC8" s="7">
        <v>1</v>
      </c>
      <c r="BB8" s="7">
        <v>1</v>
      </c>
      <c r="BC8" s="7">
        <f>IF(BB8=1,G8,0)</f>
        <v>0</v>
      </c>
      <c r="BD8" s="7">
        <f>IF(BB8=2,G8,0)</f>
        <v>0</v>
      </c>
      <c r="BE8" s="7">
        <f>IF(BB8=3,G8,0)</f>
        <v>0</v>
      </c>
      <c r="BF8" s="7">
        <f>IF(BB8=4,G8,0)</f>
        <v>0</v>
      </c>
      <c r="BG8" s="7">
        <f>IF(BB8=5,G8,0)</f>
        <v>0</v>
      </c>
    </row>
    <row r="9" spans="1:59" ht="15" customHeight="1" x14ac:dyDescent="0.2">
      <c r="A9" s="32">
        <v>2</v>
      </c>
      <c r="B9" s="33" t="s">
        <v>20</v>
      </c>
      <c r="C9" s="34" t="s">
        <v>21</v>
      </c>
      <c r="D9" s="35" t="s">
        <v>19</v>
      </c>
      <c r="E9" s="36">
        <v>467</v>
      </c>
      <c r="F9" s="36"/>
      <c r="G9" s="37">
        <f>E9*F9</f>
        <v>0</v>
      </c>
      <c r="H9" s="38">
        <v>0</v>
      </c>
      <c r="I9" s="38">
        <f>E9*H9</f>
        <v>0</v>
      </c>
      <c r="J9" s="38">
        <v>0</v>
      </c>
      <c r="K9" s="38">
        <f>E9*J9</f>
        <v>0</v>
      </c>
      <c r="Q9" s="31">
        <v>2</v>
      </c>
      <c r="AA9" s="7">
        <v>12</v>
      </c>
      <c r="AB9" s="7">
        <v>0</v>
      </c>
      <c r="AC9" s="7">
        <v>2</v>
      </c>
      <c r="BB9" s="7">
        <v>1</v>
      </c>
      <c r="BC9" s="7">
        <f>IF(BB9=1,G9,0)</f>
        <v>0</v>
      </c>
      <c r="BD9" s="7">
        <f>IF(BB9=2,G9,0)</f>
        <v>0</v>
      </c>
      <c r="BE9" s="7">
        <f>IF(BB9=3,G9,0)</f>
        <v>0</v>
      </c>
      <c r="BF9" s="7">
        <f>IF(BB9=4,G9,0)</f>
        <v>0</v>
      </c>
      <c r="BG9" s="7">
        <f>IF(BB9=5,G9,0)</f>
        <v>0</v>
      </c>
    </row>
    <row r="10" spans="1:59" ht="15" customHeight="1" x14ac:dyDescent="0.2">
      <c r="A10" s="32">
        <v>3</v>
      </c>
      <c r="B10" s="33" t="s">
        <v>22</v>
      </c>
      <c r="C10" s="34" t="s">
        <v>23</v>
      </c>
      <c r="D10" s="35" t="s">
        <v>19</v>
      </c>
      <c r="E10" s="36">
        <v>690</v>
      </c>
      <c r="F10" s="36"/>
      <c r="G10" s="37">
        <f>E10*F10</f>
        <v>0</v>
      </c>
      <c r="H10" s="38">
        <v>1.67</v>
      </c>
      <c r="I10" s="38">
        <f>E10*H10</f>
        <v>1152.3</v>
      </c>
      <c r="J10" s="38">
        <v>0</v>
      </c>
      <c r="K10" s="38">
        <f>E10*J10</f>
        <v>0</v>
      </c>
      <c r="Q10" s="31">
        <v>2</v>
      </c>
      <c r="AA10" s="7">
        <v>12</v>
      </c>
      <c r="AB10" s="7">
        <v>0</v>
      </c>
      <c r="AC10" s="7">
        <v>3</v>
      </c>
      <c r="BB10" s="7">
        <v>1</v>
      </c>
      <c r="BC10" s="7">
        <f>IF(BB10=1,G10,0)</f>
        <v>0</v>
      </c>
      <c r="BD10" s="7">
        <f>IF(BB10=2,G10,0)</f>
        <v>0</v>
      </c>
      <c r="BE10" s="7">
        <f>IF(BB10=3,G10,0)</f>
        <v>0</v>
      </c>
      <c r="BF10" s="7">
        <f>IF(BB10=4,G10,0)</f>
        <v>0</v>
      </c>
      <c r="BG10" s="7">
        <f>IF(BB10=5,G10,0)</f>
        <v>0</v>
      </c>
    </row>
    <row r="11" spans="1:59" ht="15" customHeight="1" x14ac:dyDescent="0.2">
      <c r="A11" s="32">
        <v>4</v>
      </c>
      <c r="B11" s="33" t="s">
        <v>24</v>
      </c>
      <c r="C11" s="34" t="s">
        <v>25</v>
      </c>
      <c r="D11" s="35" t="s">
        <v>19</v>
      </c>
      <c r="E11" s="36">
        <v>690</v>
      </c>
      <c r="F11" s="36"/>
      <c r="G11" s="37">
        <f>E11*F11</f>
        <v>0</v>
      </c>
      <c r="H11" s="38">
        <v>0</v>
      </c>
      <c r="I11" s="38">
        <f>E11*H11</f>
        <v>0</v>
      </c>
      <c r="J11" s="38">
        <v>0</v>
      </c>
      <c r="K11" s="38">
        <f>E11*J11</f>
        <v>0</v>
      </c>
      <c r="Q11" s="31">
        <v>2</v>
      </c>
      <c r="AA11" s="7">
        <v>12</v>
      </c>
      <c r="AB11" s="7">
        <v>0</v>
      </c>
      <c r="AC11" s="7">
        <v>4</v>
      </c>
      <c r="BB11" s="7">
        <v>1</v>
      </c>
      <c r="BC11" s="7">
        <f>IF(BB11=1,G11,0)</f>
        <v>0</v>
      </c>
      <c r="BD11" s="7">
        <f>IF(BB11=2,G11,0)</f>
        <v>0</v>
      </c>
      <c r="BE11" s="7">
        <f>IF(BB11=3,G11,0)</f>
        <v>0</v>
      </c>
      <c r="BF11" s="7">
        <f>IF(BB11=4,G11,0)</f>
        <v>0</v>
      </c>
      <c r="BG11" s="7">
        <f>IF(BB11=5,G11,0)</f>
        <v>0</v>
      </c>
    </row>
    <row r="12" spans="1:59" ht="15" customHeight="1" x14ac:dyDescent="0.2">
      <c r="A12" s="32">
        <v>5</v>
      </c>
      <c r="B12" s="33" t="s">
        <v>26</v>
      </c>
      <c r="C12" s="34" t="s">
        <v>27</v>
      </c>
      <c r="D12" s="35" t="s">
        <v>28</v>
      </c>
      <c r="E12" s="36">
        <v>874</v>
      </c>
      <c r="F12" s="36"/>
      <c r="G12" s="37">
        <f>E12*F12</f>
        <v>0</v>
      </c>
      <c r="H12" s="38">
        <v>0</v>
      </c>
      <c r="I12" s="38">
        <f>E12*H12</f>
        <v>0</v>
      </c>
      <c r="J12" s="38">
        <v>0</v>
      </c>
      <c r="K12" s="38">
        <f>E12*J12</f>
        <v>0</v>
      </c>
      <c r="Q12" s="31">
        <v>2</v>
      </c>
      <c r="AA12" s="7">
        <v>12</v>
      </c>
      <c r="AB12" s="7">
        <v>0</v>
      </c>
      <c r="AC12" s="7">
        <v>5</v>
      </c>
      <c r="BB12" s="7">
        <v>1</v>
      </c>
      <c r="BC12" s="7">
        <f>IF(BB12=1,G12,0)</f>
        <v>0</v>
      </c>
      <c r="BD12" s="7">
        <f>IF(BB12=2,G12,0)</f>
        <v>0</v>
      </c>
      <c r="BE12" s="7">
        <f>IF(BB12=3,G12,0)</f>
        <v>0</v>
      </c>
      <c r="BF12" s="7">
        <f>IF(BB12=4,G12,0)</f>
        <v>0</v>
      </c>
      <c r="BG12" s="7">
        <f>IF(BB12=5,G12,0)</f>
        <v>0</v>
      </c>
    </row>
    <row r="13" spans="1:59" ht="15" customHeight="1" x14ac:dyDescent="0.2">
      <c r="A13" s="39"/>
      <c r="B13" s="40" t="s">
        <v>16</v>
      </c>
      <c r="C13" s="41" t="str">
        <f>CONCATENATE(B7," ",C7)</f>
        <v>1 Zemní práce</v>
      </c>
      <c r="D13" s="39"/>
      <c r="E13" s="42"/>
      <c r="F13" s="42"/>
      <c r="G13" s="43">
        <f>SUM(G7:G12)</f>
        <v>0</v>
      </c>
      <c r="H13" s="44"/>
      <c r="I13" s="45">
        <f>SUM(I7:I12)</f>
        <v>1152.3</v>
      </c>
      <c r="J13" s="44"/>
      <c r="K13" s="45">
        <f>SUM(K7:K12)</f>
        <v>0</v>
      </c>
      <c r="Q13" s="31">
        <v>4</v>
      </c>
      <c r="BC13" s="46">
        <f>SUM(BC7:BC12)</f>
        <v>0</v>
      </c>
      <c r="BD13" s="46">
        <f>SUM(BD7:BD12)</f>
        <v>0</v>
      </c>
      <c r="BE13" s="46">
        <f>SUM(BE7:BE12)</f>
        <v>0</v>
      </c>
      <c r="BF13" s="46">
        <f>SUM(BF7:BF12)</f>
        <v>0</v>
      </c>
      <c r="BG13" s="46">
        <f>SUM(BG7:BG12)</f>
        <v>0</v>
      </c>
    </row>
    <row r="14" spans="1:59" ht="15" customHeight="1" x14ac:dyDescent="0.2">
      <c r="A14" s="24" t="s">
        <v>13</v>
      </c>
      <c r="B14" s="25" t="s">
        <v>29</v>
      </c>
      <c r="C14" s="26" t="s">
        <v>30</v>
      </c>
      <c r="D14" s="27"/>
      <c r="E14" s="28"/>
      <c r="F14" s="28"/>
      <c r="G14" s="29"/>
      <c r="H14" s="30"/>
      <c r="I14" s="30"/>
      <c r="J14" s="30"/>
      <c r="K14" s="30"/>
      <c r="Q14" s="31">
        <v>1</v>
      </c>
    </row>
    <row r="15" spans="1:59" ht="15" customHeight="1" x14ac:dyDescent="0.2">
      <c r="A15" s="32">
        <v>6</v>
      </c>
      <c r="B15" s="33" t="s">
        <v>31</v>
      </c>
      <c r="C15" s="34" t="s">
        <v>32</v>
      </c>
      <c r="D15" s="35" t="s">
        <v>33</v>
      </c>
      <c r="E15" s="36">
        <v>1018</v>
      </c>
      <c r="F15" s="36"/>
      <c r="G15" s="37">
        <f>E15*F15</f>
        <v>0</v>
      </c>
      <c r="H15" s="38">
        <v>0.65983000000000003</v>
      </c>
      <c r="I15" s="38">
        <f>E15*H15</f>
        <v>671.70694000000003</v>
      </c>
      <c r="J15" s="38">
        <v>-0.58099999999999996</v>
      </c>
      <c r="K15" s="38">
        <f>E15*J15</f>
        <v>-591.45799999999997</v>
      </c>
      <c r="Q15" s="31">
        <v>2</v>
      </c>
      <c r="AA15" s="7">
        <v>12</v>
      </c>
      <c r="AB15" s="7">
        <v>0</v>
      </c>
      <c r="AC15" s="7">
        <v>6</v>
      </c>
      <c r="BB15" s="7">
        <v>1</v>
      </c>
      <c r="BC15" s="7">
        <f>IF(BB15=1,G15,0)</f>
        <v>0</v>
      </c>
      <c r="BD15" s="7">
        <f>IF(BB15=2,G15,0)</f>
        <v>0</v>
      </c>
      <c r="BE15" s="7">
        <f>IF(BB15=3,G15,0)</f>
        <v>0</v>
      </c>
      <c r="BF15" s="7">
        <f>IF(BB15=4,G15,0)</f>
        <v>0</v>
      </c>
      <c r="BG15" s="7">
        <f>IF(BB15=5,G15,0)</f>
        <v>0</v>
      </c>
    </row>
    <row r="16" spans="1:59" ht="15" customHeight="1" x14ac:dyDescent="0.2">
      <c r="A16" s="39"/>
      <c r="B16" s="40" t="s">
        <v>16</v>
      </c>
      <c r="C16" s="41" t="str">
        <f>CONCATENATE(B14," ",C14)</f>
        <v>5 Komunikace</v>
      </c>
      <c r="D16" s="39"/>
      <c r="E16" s="42"/>
      <c r="F16" s="42"/>
      <c r="G16" s="43">
        <f>SUM(G14:G15)</f>
        <v>0</v>
      </c>
      <c r="H16" s="44"/>
      <c r="I16" s="45">
        <f>SUM(I14:I15)</f>
        <v>671.70694000000003</v>
      </c>
      <c r="J16" s="44"/>
      <c r="K16" s="45">
        <f>SUM(K14:K15)</f>
        <v>-591.45799999999997</v>
      </c>
      <c r="Q16" s="31">
        <v>4</v>
      </c>
      <c r="BC16" s="46">
        <f>SUM(BC14:BC15)</f>
        <v>0</v>
      </c>
      <c r="BD16" s="46">
        <f>SUM(BD14:BD15)</f>
        <v>0</v>
      </c>
      <c r="BE16" s="46">
        <f>SUM(BE14:BE15)</f>
        <v>0</v>
      </c>
      <c r="BF16" s="46">
        <f>SUM(BF14:BF15)</f>
        <v>0</v>
      </c>
      <c r="BG16" s="46">
        <f>SUM(BG14:BG15)</f>
        <v>0</v>
      </c>
    </row>
    <row r="17" spans="1:59" ht="15" customHeight="1" x14ac:dyDescent="0.2">
      <c r="A17" s="24" t="s">
        <v>13</v>
      </c>
      <c r="B17" s="25" t="s">
        <v>34</v>
      </c>
      <c r="C17" s="26" t="s">
        <v>35</v>
      </c>
      <c r="D17" s="27"/>
      <c r="E17" s="28"/>
      <c r="F17" s="28"/>
      <c r="G17" s="29"/>
      <c r="H17" s="30"/>
      <c r="I17" s="30"/>
      <c r="J17" s="30"/>
      <c r="K17" s="30"/>
      <c r="Q17" s="31">
        <v>1</v>
      </c>
    </row>
    <row r="18" spans="1:59" ht="15" customHeight="1" x14ac:dyDescent="0.2">
      <c r="A18" s="32">
        <v>7</v>
      </c>
      <c r="B18" s="33" t="s">
        <v>36</v>
      </c>
      <c r="C18" s="34" t="s">
        <v>37</v>
      </c>
      <c r="D18" s="35" t="s">
        <v>28</v>
      </c>
      <c r="E18" s="36">
        <v>874</v>
      </c>
      <c r="F18" s="36"/>
      <c r="G18" s="37">
        <f t="shared" ref="G18:G40" si="0">E18*F18</f>
        <v>0</v>
      </c>
      <c r="H18" s="38">
        <v>1.2370000000000001E-2</v>
      </c>
      <c r="I18" s="38">
        <f t="shared" ref="I18:I40" si="1">E18*H18</f>
        <v>10.811380000000002</v>
      </c>
      <c r="J18" s="38">
        <v>0</v>
      </c>
      <c r="K18" s="38">
        <f t="shared" ref="K18:K40" si="2">E18*J18</f>
        <v>0</v>
      </c>
      <c r="Q18" s="31">
        <v>2</v>
      </c>
      <c r="AA18" s="7">
        <v>12</v>
      </c>
      <c r="AB18" s="7">
        <v>1</v>
      </c>
      <c r="AC18" s="7">
        <v>7</v>
      </c>
      <c r="BB18" s="7">
        <v>1</v>
      </c>
      <c r="BC18" s="7">
        <f t="shared" ref="BC18:BC40" si="3">IF(BB18=1,G18,0)</f>
        <v>0</v>
      </c>
      <c r="BD18" s="7">
        <f t="shared" ref="BD18:BD40" si="4">IF(BB18=2,G18,0)</f>
        <v>0</v>
      </c>
      <c r="BE18" s="7">
        <f t="shared" ref="BE18:BE40" si="5">IF(BB18=3,G18,0)</f>
        <v>0</v>
      </c>
      <c r="BF18" s="7">
        <f t="shared" ref="BF18:BF40" si="6">IF(BB18=4,G18,0)</f>
        <v>0</v>
      </c>
      <c r="BG18" s="7">
        <f t="shared" ref="BG18:BG40" si="7">IF(BB18=5,G18,0)</f>
        <v>0</v>
      </c>
    </row>
    <row r="19" spans="1:59" ht="15" customHeight="1" x14ac:dyDescent="0.2">
      <c r="A19" s="32">
        <v>8</v>
      </c>
      <c r="B19" s="33" t="s">
        <v>38</v>
      </c>
      <c r="C19" s="34" t="s">
        <v>39</v>
      </c>
      <c r="D19" s="35" t="s">
        <v>28</v>
      </c>
      <c r="E19" s="36">
        <v>13</v>
      </c>
      <c r="F19" s="36"/>
      <c r="G19" s="37">
        <f t="shared" si="0"/>
        <v>0</v>
      </c>
      <c r="H19" s="38">
        <v>3.2100000000000002E-3</v>
      </c>
      <c r="I19" s="38">
        <f t="shared" si="1"/>
        <v>4.1730000000000003E-2</v>
      </c>
      <c r="J19" s="38">
        <v>0</v>
      </c>
      <c r="K19" s="38">
        <f t="shared" si="2"/>
        <v>0</v>
      </c>
      <c r="Q19" s="31">
        <v>2</v>
      </c>
      <c r="AA19" s="7">
        <v>12</v>
      </c>
      <c r="AB19" s="7">
        <v>1</v>
      </c>
      <c r="AC19" s="7">
        <v>8</v>
      </c>
      <c r="BB19" s="7">
        <v>1</v>
      </c>
      <c r="BC19" s="7">
        <f t="shared" si="3"/>
        <v>0</v>
      </c>
      <c r="BD19" s="7">
        <f t="shared" si="4"/>
        <v>0</v>
      </c>
      <c r="BE19" s="7">
        <f t="shared" si="5"/>
        <v>0</v>
      </c>
      <c r="BF19" s="7">
        <f t="shared" si="6"/>
        <v>0</v>
      </c>
      <c r="BG19" s="7">
        <f t="shared" si="7"/>
        <v>0</v>
      </c>
    </row>
    <row r="20" spans="1:59" ht="15" customHeight="1" x14ac:dyDescent="0.2">
      <c r="A20" s="32">
        <v>9</v>
      </c>
      <c r="B20" s="33" t="s">
        <v>40</v>
      </c>
      <c r="C20" s="34" t="s">
        <v>41</v>
      </c>
      <c r="D20" s="35" t="s">
        <v>42</v>
      </c>
      <c r="E20" s="36">
        <v>5</v>
      </c>
      <c r="F20" s="36"/>
      <c r="G20" s="37">
        <f t="shared" si="0"/>
        <v>0</v>
      </c>
      <c r="H20" s="38">
        <v>2.58E-2</v>
      </c>
      <c r="I20" s="38">
        <f t="shared" si="1"/>
        <v>0.129</v>
      </c>
      <c r="J20" s="38">
        <v>0</v>
      </c>
      <c r="K20" s="38">
        <f t="shared" si="2"/>
        <v>0</v>
      </c>
      <c r="Q20" s="31">
        <v>2</v>
      </c>
      <c r="AA20" s="7">
        <v>12</v>
      </c>
      <c r="AB20" s="7">
        <v>1</v>
      </c>
      <c r="AC20" s="7">
        <v>9</v>
      </c>
      <c r="BB20" s="7">
        <v>1</v>
      </c>
      <c r="BC20" s="7">
        <f t="shared" si="3"/>
        <v>0</v>
      </c>
      <c r="BD20" s="7">
        <f t="shared" si="4"/>
        <v>0</v>
      </c>
      <c r="BE20" s="7">
        <f t="shared" si="5"/>
        <v>0</v>
      </c>
      <c r="BF20" s="7">
        <f t="shared" si="6"/>
        <v>0</v>
      </c>
      <c r="BG20" s="7">
        <f t="shared" si="7"/>
        <v>0</v>
      </c>
    </row>
    <row r="21" spans="1:59" ht="15" customHeight="1" x14ac:dyDescent="0.2">
      <c r="A21" s="32">
        <v>10</v>
      </c>
      <c r="B21" s="33" t="s">
        <v>43</v>
      </c>
      <c r="C21" s="34" t="s">
        <v>44</v>
      </c>
      <c r="D21" s="35" t="s">
        <v>42</v>
      </c>
      <c r="E21" s="36">
        <v>2</v>
      </c>
      <c r="F21" s="36"/>
      <c r="G21" s="37">
        <f t="shared" si="0"/>
        <v>0</v>
      </c>
      <c r="H21" s="38">
        <v>2.87E-2</v>
      </c>
      <c r="I21" s="38">
        <f t="shared" si="1"/>
        <v>5.74E-2</v>
      </c>
      <c r="J21" s="38">
        <v>0</v>
      </c>
      <c r="K21" s="38">
        <f t="shared" si="2"/>
        <v>0</v>
      </c>
      <c r="Q21" s="31">
        <v>2</v>
      </c>
      <c r="AA21" s="7">
        <v>12</v>
      </c>
      <c r="AB21" s="7">
        <v>1</v>
      </c>
      <c r="AC21" s="7">
        <v>10</v>
      </c>
      <c r="BB21" s="7">
        <v>1</v>
      </c>
      <c r="BC21" s="7">
        <f t="shared" si="3"/>
        <v>0</v>
      </c>
      <c r="BD21" s="7">
        <f t="shared" si="4"/>
        <v>0</v>
      </c>
      <c r="BE21" s="7">
        <f t="shared" si="5"/>
        <v>0</v>
      </c>
      <c r="BF21" s="7">
        <f t="shared" si="6"/>
        <v>0</v>
      </c>
      <c r="BG21" s="7">
        <f t="shared" si="7"/>
        <v>0</v>
      </c>
    </row>
    <row r="22" spans="1:59" ht="15" customHeight="1" x14ac:dyDescent="0.2">
      <c r="A22" s="32">
        <v>11</v>
      </c>
      <c r="B22" s="33" t="s">
        <v>45</v>
      </c>
      <c r="C22" s="34" t="s">
        <v>46</v>
      </c>
      <c r="D22" s="35" t="s">
        <v>42</v>
      </c>
      <c r="E22" s="36">
        <v>4</v>
      </c>
      <c r="F22" s="36"/>
      <c r="G22" s="37">
        <f t="shared" si="0"/>
        <v>0</v>
      </c>
      <c r="H22" s="38">
        <v>7.1999999999999995E-2</v>
      </c>
      <c r="I22" s="38">
        <f t="shared" si="1"/>
        <v>0.28799999999999998</v>
      </c>
      <c r="J22" s="38">
        <v>0</v>
      </c>
      <c r="K22" s="38">
        <f t="shared" si="2"/>
        <v>0</v>
      </c>
      <c r="Q22" s="31">
        <v>2</v>
      </c>
      <c r="AA22" s="7">
        <v>12</v>
      </c>
      <c r="AB22" s="7">
        <v>1</v>
      </c>
      <c r="AC22" s="7">
        <v>11</v>
      </c>
      <c r="BB22" s="7">
        <v>1</v>
      </c>
      <c r="BC22" s="7">
        <f t="shared" si="3"/>
        <v>0</v>
      </c>
      <c r="BD22" s="7">
        <f t="shared" si="4"/>
        <v>0</v>
      </c>
      <c r="BE22" s="7">
        <f t="shared" si="5"/>
        <v>0</v>
      </c>
      <c r="BF22" s="7">
        <f t="shared" si="6"/>
        <v>0</v>
      </c>
      <c r="BG22" s="7">
        <f t="shared" si="7"/>
        <v>0</v>
      </c>
    </row>
    <row r="23" spans="1:59" ht="15" customHeight="1" x14ac:dyDescent="0.2">
      <c r="A23" s="32">
        <v>12</v>
      </c>
      <c r="B23" s="33" t="s">
        <v>47</v>
      </c>
      <c r="C23" s="34" t="s">
        <v>48</v>
      </c>
      <c r="D23" s="35" t="s">
        <v>42</v>
      </c>
      <c r="E23" s="36">
        <v>3</v>
      </c>
      <c r="F23" s="36"/>
      <c r="G23" s="37">
        <f t="shared" si="0"/>
        <v>0</v>
      </c>
      <c r="H23" s="38">
        <v>7.1999999999999995E-2</v>
      </c>
      <c r="I23" s="38">
        <f t="shared" si="1"/>
        <v>0.21599999999999997</v>
      </c>
      <c r="J23" s="38">
        <v>0</v>
      </c>
      <c r="K23" s="38">
        <f t="shared" si="2"/>
        <v>0</v>
      </c>
      <c r="Q23" s="31">
        <v>2</v>
      </c>
      <c r="AA23" s="7">
        <v>12</v>
      </c>
      <c r="AB23" s="7">
        <v>1</v>
      </c>
      <c r="AC23" s="7">
        <v>12</v>
      </c>
      <c r="BB23" s="7">
        <v>1</v>
      </c>
      <c r="BC23" s="7">
        <f t="shared" si="3"/>
        <v>0</v>
      </c>
      <c r="BD23" s="7">
        <f t="shared" si="4"/>
        <v>0</v>
      </c>
      <c r="BE23" s="7">
        <f t="shared" si="5"/>
        <v>0</v>
      </c>
      <c r="BF23" s="7">
        <f t="shared" si="6"/>
        <v>0</v>
      </c>
      <c r="BG23" s="7">
        <f t="shared" si="7"/>
        <v>0</v>
      </c>
    </row>
    <row r="24" spans="1:59" ht="15" customHeight="1" x14ac:dyDescent="0.2">
      <c r="A24" s="32">
        <v>13</v>
      </c>
      <c r="B24" s="33" t="s">
        <v>49</v>
      </c>
      <c r="C24" s="34" t="s">
        <v>50</v>
      </c>
      <c r="D24" s="35" t="s">
        <v>42</v>
      </c>
      <c r="E24" s="36">
        <v>5</v>
      </c>
      <c r="F24" s="36"/>
      <c r="G24" s="37">
        <f t="shared" si="0"/>
        <v>0</v>
      </c>
      <c r="H24" s="38">
        <v>7.4999999999999997E-2</v>
      </c>
      <c r="I24" s="38">
        <f t="shared" si="1"/>
        <v>0.375</v>
      </c>
      <c r="J24" s="38">
        <v>0</v>
      </c>
      <c r="K24" s="38">
        <f t="shared" si="2"/>
        <v>0</v>
      </c>
      <c r="Q24" s="31">
        <v>2</v>
      </c>
      <c r="AA24" s="7">
        <v>12</v>
      </c>
      <c r="AB24" s="7">
        <v>1</v>
      </c>
      <c r="AC24" s="7">
        <v>13</v>
      </c>
      <c r="BB24" s="7">
        <v>1</v>
      </c>
      <c r="BC24" s="7">
        <f t="shared" si="3"/>
        <v>0</v>
      </c>
      <c r="BD24" s="7">
        <f t="shared" si="4"/>
        <v>0</v>
      </c>
      <c r="BE24" s="7">
        <f t="shared" si="5"/>
        <v>0</v>
      </c>
      <c r="BF24" s="7">
        <f t="shared" si="6"/>
        <v>0</v>
      </c>
      <c r="BG24" s="7">
        <f t="shared" si="7"/>
        <v>0</v>
      </c>
    </row>
    <row r="25" spans="1:59" ht="15" customHeight="1" x14ac:dyDescent="0.2">
      <c r="A25" s="32">
        <v>14</v>
      </c>
      <c r="B25" s="33" t="s">
        <v>51</v>
      </c>
      <c r="C25" s="34" t="s">
        <v>52</v>
      </c>
      <c r="D25" s="35" t="s">
        <v>42</v>
      </c>
      <c r="E25" s="36">
        <v>1</v>
      </c>
      <c r="F25" s="36"/>
      <c r="G25" s="37">
        <f t="shared" si="0"/>
        <v>0</v>
      </c>
      <c r="H25" s="38">
        <v>7.8E-2</v>
      </c>
      <c r="I25" s="38">
        <f t="shared" si="1"/>
        <v>7.8E-2</v>
      </c>
      <c r="J25" s="38">
        <v>0</v>
      </c>
      <c r="K25" s="38">
        <f t="shared" si="2"/>
        <v>0</v>
      </c>
      <c r="Q25" s="31">
        <v>2</v>
      </c>
      <c r="AA25" s="7">
        <v>12</v>
      </c>
      <c r="AB25" s="7">
        <v>1</v>
      </c>
      <c r="AC25" s="7">
        <v>14</v>
      </c>
      <c r="BB25" s="7">
        <v>1</v>
      </c>
      <c r="BC25" s="7">
        <f t="shared" si="3"/>
        <v>0</v>
      </c>
      <c r="BD25" s="7">
        <f t="shared" si="4"/>
        <v>0</v>
      </c>
      <c r="BE25" s="7">
        <f t="shared" si="5"/>
        <v>0</v>
      </c>
      <c r="BF25" s="7">
        <f t="shared" si="6"/>
        <v>0</v>
      </c>
      <c r="BG25" s="7">
        <f t="shared" si="7"/>
        <v>0</v>
      </c>
    </row>
    <row r="26" spans="1:59" ht="15" customHeight="1" x14ac:dyDescent="0.2">
      <c r="A26" s="32">
        <v>15</v>
      </c>
      <c r="B26" s="33" t="s">
        <v>53</v>
      </c>
      <c r="C26" s="34" t="s">
        <v>54</v>
      </c>
      <c r="D26" s="35" t="s">
        <v>42</v>
      </c>
      <c r="E26" s="36">
        <v>7</v>
      </c>
      <c r="F26" s="36"/>
      <c r="G26" s="37">
        <f t="shared" si="0"/>
        <v>0</v>
      </c>
      <c r="H26" s="38">
        <v>2.6200000000000001E-2</v>
      </c>
      <c r="I26" s="38">
        <f t="shared" si="1"/>
        <v>0.18340000000000001</v>
      </c>
      <c r="J26" s="38">
        <v>0</v>
      </c>
      <c r="K26" s="38">
        <f t="shared" si="2"/>
        <v>0</v>
      </c>
      <c r="Q26" s="31">
        <v>2</v>
      </c>
      <c r="AA26" s="7">
        <v>12</v>
      </c>
      <c r="AB26" s="7">
        <v>1</v>
      </c>
      <c r="AC26" s="7">
        <v>15</v>
      </c>
      <c r="BB26" s="7">
        <v>1</v>
      </c>
      <c r="BC26" s="7">
        <f t="shared" si="3"/>
        <v>0</v>
      </c>
      <c r="BD26" s="7">
        <f t="shared" si="4"/>
        <v>0</v>
      </c>
      <c r="BE26" s="7">
        <f t="shared" si="5"/>
        <v>0</v>
      </c>
      <c r="BF26" s="7">
        <f t="shared" si="6"/>
        <v>0</v>
      </c>
      <c r="BG26" s="7">
        <f t="shared" si="7"/>
        <v>0</v>
      </c>
    </row>
    <row r="27" spans="1:59" ht="15" customHeight="1" x14ac:dyDescent="0.2">
      <c r="A27" s="32">
        <v>16</v>
      </c>
      <c r="B27" s="33" t="s">
        <v>55</v>
      </c>
      <c r="C27" s="34" t="s">
        <v>56</v>
      </c>
      <c r="D27" s="35" t="s">
        <v>42</v>
      </c>
      <c r="E27" s="36">
        <v>6</v>
      </c>
      <c r="F27" s="36"/>
      <c r="G27" s="37">
        <f t="shared" si="0"/>
        <v>0</v>
      </c>
      <c r="H27" s="38">
        <v>1.2999999999999999E-2</v>
      </c>
      <c r="I27" s="38">
        <f t="shared" si="1"/>
        <v>7.8E-2</v>
      </c>
      <c r="J27" s="38">
        <v>0</v>
      </c>
      <c r="K27" s="38">
        <f t="shared" si="2"/>
        <v>0</v>
      </c>
      <c r="Q27" s="31">
        <v>2</v>
      </c>
      <c r="AA27" s="7">
        <v>12</v>
      </c>
      <c r="AB27" s="7">
        <v>1</v>
      </c>
      <c r="AC27" s="7">
        <v>16</v>
      </c>
      <c r="BB27" s="7">
        <v>1</v>
      </c>
      <c r="BC27" s="7">
        <f t="shared" si="3"/>
        <v>0</v>
      </c>
      <c r="BD27" s="7">
        <f t="shared" si="4"/>
        <v>0</v>
      </c>
      <c r="BE27" s="7">
        <f t="shared" si="5"/>
        <v>0</v>
      </c>
      <c r="BF27" s="7">
        <f t="shared" si="6"/>
        <v>0</v>
      </c>
      <c r="BG27" s="7">
        <f t="shared" si="7"/>
        <v>0</v>
      </c>
    </row>
    <row r="28" spans="1:59" ht="15" customHeight="1" x14ac:dyDescent="0.2">
      <c r="A28" s="32">
        <v>17</v>
      </c>
      <c r="B28" s="33" t="s">
        <v>57</v>
      </c>
      <c r="C28" s="34" t="s">
        <v>58</v>
      </c>
      <c r="D28" s="35" t="s">
        <v>42</v>
      </c>
      <c r="E28" s="36">
        <v>7</v>
      </c>
      <c r="F28" s="36"/>
      <c r="G28" s="37">
        <f t="shared" si="0"/>
        <v>0</v>
      </c>
      <c r="H28" s="38">
        <v>1.2999999999999999E-2</v>
      </c>
      <c r="I28" s="38">
        <f t="shared" si="1"/>
        <v>9.0999999999999998E-2</v>
      </c>
      <c r="J28" s="38">
        <v>0</v>
      </c>
      <c r="K28" s="38">
        <f t="shared" si="2"/>
        <v>0</v>
      </c>
      <c r="Q28" s="31">
        <v>2</v>
      </c>
      <c r="AA28" s="7">
        <v>12</v>
      </c>
      <c r="AB28" s="7">
        <v>1</v>
      </c>
      <c r="AC28" s="7">
        <v>17</v>
      </c>
      <c r="BB28" s="7">
        <v>1</v>
      </c>
      <c r="BC28" s="7">
        <f t="shared" si="3"/>
        <v>0</v>
      </c>
      <c r="BD28" s="7">
        <f t="shared" si="4"/>
        <v>0</v>
      </c>
      <c r="BE28" s="7">
        <f t="shared" si="5"/>
        <v>0</v>
      </c>
      <c r="BF28" s="7">
        <f t="shared" si="6"/>
        <v>0</v>
      </c>
      <c r="BG28" s="7">
        <f t="shared" si="7"/>
        <v>0</v>
      </c>
    </row>
    <row r="29" spans="1:59" ht="15" customHeight="1" x14ac:dyDescent="0.2">
      <c r="A29" s="32">
        <v>18</v>
      </c>
      <c r="B29" s="33" t="s">
        <v>59</v>
      </c>
      <c r="C29" s="34" t="s">
        <v>60</v>
      </c>
      <c r="D29" s="35" t="s">
        <v>42</v>
      </c>
      <c r="E29" s="36">
        <v>7</v>
      </c>
      <c r="F29" s="36"/>
      <c r="G29" s="37">
        <f t="shared" si="0"/>
        <v>0</v>
      </c>
      <c r="H29" s="38">
        <v>1.5E-3</v>
      </c>
      <c r="I29" s="38">
        <f t="shared" si="1"/>
        <v>1.0500000000000001E-2</v>
      </c>
      <c r="J29" s="38">
        <v>0</v>
      </c>
      <c r="K29" s="38">
        <f t="shared" si="2"/>
        <v>0</v>
      </c>
      <c r="Q29" s="31">
        <v>2</v>
      </c>
      <c r="AA29" s="7">
        <v>12</v>
      </c>
      <c r="AB29" s="7">
        <v>1</v>
      </c>
      <c r="AC29" s="7">
        <v>18</v>
      </c>
      <c r="BB29" s="7">
        <v>1</v>
      </c>
      <c r="BC29" s="7">
        <f t="shared" si="3"/>
        <v>0</v>
      </c>
      <c r="BD29" s="7">
        <f t="shared" si="4"/>
        <v>0</v>
      </c>
      <c r="BE29" s="7">
        <f t="shared" si="5"/>
        <v>0</v>
      </c>
      <c r="BF29" s="7">
        <f t="shared" si="6"/>
        <v>0</v>
      </c>
      <c r="BG29" s="7">
        <f t="shared" si="7"/>
        <v>0</v>
      </c>
    </row>
    <row r="30" spans="1:59" ht="15" customHeight="1" x14ac:dyDescent="0.2">
      <c r="A30" s="32">
        <v>19</v>
      </c>
      <c r="B30" s="33" t="s">
        <v>61</v>
      </c>
      <c r="C30" s="34" t="s">
        <v>62</v>
      </c>
      <c r="D30" s="35" t="s">
        <v>42</v>
      </c>
      <c r="E30" s="36">
        <v>13</v>
      </c>
      <c r="F30" s="36"/>
      <c r="G30" s="37">
        <f t="shared" si="0"/>
        <v>0</v>
      </c>
      <c r="H30" s="38">
        <v>2.8999999999999998E-3</v>
      </c>
      <c r="I30" s="38">
        <f t="shared" si="1"/>
        <v>3.7699999999999997E-2</v>
      </c>
      <c r="J30" s="38">
        <v>0</v>
      </c>
      <c r="K30" s="38">
        <f t="shared" si="2"/>
        <v>0</v>
      </c>
      <c r="Q30" s="31">
        <v>2</v>
      </c>
      <c r="AA30" s="7">
        <v>12</v>
      </c>
      <c r="AB30" s="7">
        <v>1</v>
      </c>
      <c r="AC30" s="7">
        <v>19</v>
      </c>
      <c r="BB30" s="7">
        <v>1</v>
      </c>
      <c r="BC30" s="7">
        <f t="shared" si="3"/>
        <v>0</v>
      </c>
      <c r="BD30" s="7">
        <f t="shared" si="4"/>
        <v>0</v>
      </c>
      <c r="BE30" s="7">
        <f t="shared" si="5"/>
        <v>0</v>
      </c>
      <c r="BF30" s="7">
        <f t="shared" si="6"/>
        <v>0</v>
      </c>
      <c r="BG30" s="7">
        <f t="shared" si="7"/>
        <v>0</v>
      </c>
    </row>
    <row r="31" spans="1:59" ht="15" customHeight="1" x14ac:dyDescent="0.2">
      <c r="A31" s="32">
        <v>20</v>
      </c>
      <c r="B31" s="33" t="s">
        <v>61</v>
      </c>
      <c r="C31" s="34" t="s">
        <v>63</v>
      </c>
      <c r="D31" s="35" t="s">
        <v>42</v>
      </c>
      <c r="E31" s="36">
        <v>26</v>
      </c>
      <c r="F31" s="36"/>
      <c r="G31" s="37">
        <f t="shared" si="0"/>
        <v>0</v>
      </c>
      <c r="H31" s="38">
        <v>1.5E-3</v>
      </c>
      <c r="I31" s="38">
        <f t="shared" si="1"/>
        <v>3.9E-2</v>
      </c>
      <c r="J31" s="38">
        <v>0</v>
      </c>
      <c r="K31" s="38">
        <f t="shared" si="2"/>
        <v>0</v>
      </c>
      <c r="Q31" s="31">
        <v>2</v>
      </c>
      <c r="AA31" s="7">
        <v>12</v>
      </c>
      <c r="AB31" s="7">
        <v>1</v>
      </c>
      <c r="AC31" s="7">
        <v>20</v>
      </c>
      <c r="BB31" s="7">
        <v>1</v>
      </c>
      <c r="BC31" s="7">
        <f t="shared" si="3"/>
        <v>0</v>
      </c>
      <c r="BD31" s="7">
        <f t="shared" si="4"/>
        <v>0</v>
      </c>
      <c r="BE31" s="7">
        <f t="shared" si="5"/>
        <v>0</v>
      </c>
      <c r="BF31" s="7">
        <f t="shared" si="6"/>
        <v>0</v>
      </c>
      <c r="BG31" s="7">
        <f t="shared" si="7"/>
        <v>0</v>
      </c>
    </row>
    <row r="32" spans="1:59" ht="15" customHeight="1" x14ac:dyDescent="0.2">
      <c r="A32" s="32">
        <v>21</v>
      </c>
      <c r="B32" s="33" t="s">
        <v>64</v>
      </c>
      <c r="C32" s="34" t="s">
        <v>65</v>
      </c>
      <c r="D32" s="35" t="s">
        <v>42</v>
      </c>
      <c r="E32" s="36">
        <v>13</v>
      </c>
      <c r="F32" s="36"/>
      <c r="G32" s="37">
        <f t="shared" si="0"/>
        <v>0</v>
      </c>
      <c r="H32" s="38">
        <v>0.04</v>
      </c>
      <c r="I32" s="38">
        <f t="shared" si="1"/>
        <v>0.52</v>
      </c>
      <c r="J32" s="38">
        <v>0</v>
      </c>
      <c r="K32" s="38">
        <f t="shared" si="2"/>
        <v>0</v>
      </c>
      <c r="Q32" s="31">
        <v>2</v>
      </c>
      <c r="AA32" s="7">
        <v>12</v>
      </c>
      <c r="AB32" s="7">
        <v>1</v>
      </c>
      <c r="AC32" s="7">
        <v>21</v>
      </c>
      <c r="BB32" s="7">
        <v>1</v>
      </c>
      <c r="BC32" s="7">
        <f t="shared" si="3"/>
        <v>0</v>
      </c>
      <c r="BD32" s="7">
        <f t="shared" si="4"/>
        <v>0</v>
      </c>
      <c r="BE32" s="7">
        <f t="shared" si="5"/>
        <v>0</v>
      </c>
      <c r="BF32" s="7">
        <f t="shared" si="6"/>
        <v>0</v>
      </c>
      <c r="BG32" s="7">
        <f t="shared" si="7"/>
        <v>0</v>
      </c>
    </row>
    <row r="33" spans="1:59" ht="15" customHeight="1" x14ac:dyDescent="0.2">
      <c r="A33" s="32">
        <v>22</v>
      </c>
      <c r="B33" s="33" t="s">
        <v>61</v>
      </c>
      <c r="C33" s="34" t="s">
        <v>66</v>
      </c>
      <c r="D33" s="35" t="s">
        <v>42</v>
      </c>
      <c r="E33" s="36">
        <v>20</v>
      </c>
      <c r="F33" s="36"/>
      <c r="G33" s="37">
        <f t="shared" si="0"/>
        <v>0</v>
      </c>
      <c r="H33" s="38">
        <v>1.5E-3</v>
      </c>
      <c r="I33" s="38">
        <f t="shared" si="1"/>
        <v>0.03</v>
      </c>
      <c r="J33" s="38">
        <v>0</v>
      </c>
      <c r="K33" s="38">
        <f t="shared" si="2"/>
        <v>0</v>
      </c>
      <c r="Q33" s="31">
        <v>2</v>
      </c>
      <c r="AA33" s="7">
        <v>12</v>
      </c>
      <c r="AB33" s="7">
        <v>1</v>
      </c>
      <c r="AC33" s="7">
        <v>22</v>
      </c>
      <c r="BB33" s="7">
        <v>1</v>
      </c>
      <c r="BC33" s="7">
        <f t="shared" si="3"/>
        <v>0</v>
      </c>
      <c r="BD33" s="7">
        <f t="shared" si="4"/>
        <v>0</v>
      </c>
      <c r="BE33" s="7">
        <f t="shared" si="5"/>
        <v>0</v>
      </c>
      <c r="BF33" s="7">
        <f t="shared" si="6"/>
        <v>0</v>
      </c>
      <c r="BG33" s="7">
        <f t="shared" si="7"/>
        <v>0</v>
      </c>
    </row>
    <row r="34" spans="1:59" ht="15" customHeight="1" x14ac:dyDescent="0.2">
      <c r="A34" s="32">
        <v>23</v>
      </c>
      <c r="B34" s="33" t="s">
        <v>91</v>
      </c>
      <c r="C34" s="34" t="s">
        <v>90</v>
      </c>
      <c r="D34" s="35" t="s">
        <v>42</v>
      </c>
      <c r="E34" s="36">
        <v>25</v>
      </c>
      <c r="F34" s="36"/>
      <c r="G34" s="37">
        <f t="shared" si="0"/>
        <v>0</v>
      </c>
      <c r="H34" s="38">
        <v>7.0400000000000003E-3</v>
      </c>
      <c r="I34" s="38">
        <f t="shared" si="1"/>
        <v>0.17600000000000002</v>
      </c>
      <c r="J34" s="38">
        <v>0</v>
      </c>
      <c r="K34" s="38">
        <f t="shared" si="2"/>
        <v>0</v>
      </c>
      <c r="Q34" s="31">
        <v>2</v>
      </c>
      <c r="AA34" s="7">
        <v>12</v>
      </c>
      <c r="AB34" s="7">
        <v>1</v>
      </c>
      <c r="AC34" s="7">
        <v>23</v>
      </c>
      <c r="BB34" s="7">
        <v>1</v>
      </c>
      <c r="BC34" s="7">
        <f t="shared" si="3"/>
        <v>0</v>
      </c>
      <c r="BD34" s="7">
        <f t="shared" si="4"/>
        <v>0</v>
      </c>
      <c r="BE34" s="7">
        <f t="shared" si="5"/>
        <v>0</v>
      </c>
      <c r="BF34" s="7">
        <f t="shared" si="6"/>
        <v>0</v>
      </c>
      <c r="BG34" s="7">
        <f t="shared" si="7"/>
        <v>0</v>
      </c>
    </row>
    <row r="35" spans="1:59" ht="15" customHeight="1" x14ac:dyDescent="0.2">
      <c r="A35" s="32">
        <v>24</v>
      </c>
      <c r="B35" s="33" t="s">
        <v>61</v>
      </c>
      <c r="C35" s="34" t="s">
        <v>67</v>
      </c>
      <c r="D35" s="35" t="s">
        <v>42</v>
      </c>
      <c r="E35" s="36">
        <v>20</v>
      </c>
      <c r="F35" s="36"/>
      <c r="G35" s="37">
        <f t="shared" si="0"/>
        <v>0</v>
      </c>
      <c r="H35" s="38">
        <v>1.2E-2</v>
      </c>
      <c r="I35" s="38">
        <f t="shared" si="1"/>
        <v>0.24</v>
      </c>
      <c r="J35" s="38">
        <v>0</v>
      </c>
      <c r="K35" s="38">
        <f t="shared" si="2"/>
        <v>0</v>
      </c>
      <c r="Q35" s="31">
        <v>2</v>
      </c>
      <c r="AA35" s="7">
        <v>12</v>
      </c>
      <c r="AB35" s="7">
        <v>1</v>
      </c>
      <c r="AC35" s="7">
        <v>24</v>
      </c>
      <c r="BB35" s="7">
        <v>1</v>
      </c>
      <c r="BC35" s="7">
        <f t="shared" si="3"/>
        <v>0</v>
      </c>
      <c r="BD35" s="7">
        <f t="shared" si="4"/>
        <v>0</v>
      </c>
      <c r="BE35" s="7">
        <f t="shared" si="5"/>
        <v>0</v>
      </c>
      <c r="BF35" s="7">
        <f t="shared" si="6"/>
        <v>0</v>
      </c>
      <c r="BG35" s="7">
        <f t="shared" si="7"/>
        <v>0</v>
      </c>
    </row>
    <row r="36" spans="1:59" ht="15" customHeight="1" x14ac:dyDescent="0.2">
      <c r="A36" s="32">
        <v>25</v>
      </c>
      <c r="B36" s="33" t="s">
        <v>68</v>
      </c>
      <c r="C36" s="34" t="s">
        <v>69</v>
      </c>
      <c r="D36" s="35" t="s">
        <v>42</v>
      </c>
      <c r="E36" s="36">
        <v>7</v>
      </c>
      <c r="F36" s="36"/>
      <c r="G36" s="37">
        <f t="shared" si="0"/>
        <v>0</v>
      </c>
      <c r="H36" s="38">
        <v>0</v>
      </c>
      <c r="I36" s="38">
        <f t="shared" si="1"/>
        <v>0</v>
      </c>
      <c r="J36" s="38">
        <v>0</v>
      </c>
      <c r="K36" s="38">
        <f t="shared" si="2"/>
        <v>0</v>
      </c>
      <c r="Q36" s="31">
        <v>2</v>
      </c>
      <c r="AA36" s="7">
        <v>12</v>
      </c>
      <c r="AB36" s="7">
        <v>0</v>
      </c>
      <c r="AC36" s="7">
        <v>25</v>
      </c>
      <c r="BB36" s="7">
        <v>1</v>
      </c>
      <c r="BC36" s="7">
        <f t="shared" si="3"/>
        <v>0</v>
      </c>
      <c r="BD36" s="7">
        <f t="shared" si="4"/>
        <v>0</v>
      </c>
      <c r="BE36" s="7">
        <f t="shared" si="5"/>
        <v>0</v>
      </c>
      <c r="BF36" s="7">
        <f t="shared" si="6"/>
        <v>0</v>
      </c>
      <c r="BG36" s="7">
        <f t="shared" si="7"/>
        <v>0</v>
      </c>
    </row>
    <row r="37" spans="1:59" ht="15" customHeight="1" x14ac:dyDescent="0.2">
      <c r="A37" s="32">
        <v>26</v>
      </c>
      <c r="B37" s="33" t="s">
        <v>70</v>
      </c>
      <c r="C37" s="34" t="s">
        <v>71</v>
      </c>
      <c r="D37" s="35" t="s">
        <v>42</v>
      </c>
      <c r="E37" s="36">
        <v>13</v>
      </c>
      <c r="F37" s="36"/>
      <c r="G37" s="37">
        <f t="shared" si="0"/>
        <v>0</v>
      </c>
      <c r="H37" s="38">
        <v>0</v>
      </c>
      <c r="I37" s="38">
        <f t="shared" si="1"/>
        <v>0</v>
      </c>
      <c r="J37" s="38">
        <v>0</v>
      </c>
      <c r="K37" s="38">
        <f t="shared" si="2"/>
        <v>0</v>
      </c>
      <c r="Q37" s="31">
        <v>2</v>
      </c>
      <c r="AA37" s="7">
        <v>12</v>
      </c>
      <c r="AB37" s="7">
        <v>0</v>
      </c>
      <c r="AC37" s="7">
        <v>26</v>
      </c>
      <c r="BB37" s="7">
        <v>1</v>
      </c>
      <c r="BC37" s="7">
        <f t="shared" si="3"/>
        <v>0</v>
      </c>
      <c r="BD37" s="7">
        <f t="shared" si="4"/>
        <v>0</v>
      </c>
      <c r="BE37" s="7">
        <f t="shared" si="5"/>
        <v>0</v>
      </c>
      <c r="BF37" s="7">
        <f t="shared" si="6"/>
        <v>0</v>
      </c>
      <c r="BG37" s="7">
        <f t="shared" si="7"/>
        <v>0</v>
      </c>
    </row>
    <row r="38" spans="1:59" ht="15" customHeight="1" x14ac:dyDescent="0.2">
      <c r="A38" s="32">
        <v>27</v>
      </c>
      <c r="B38" s="33" t="s">
        <v>72</v>
      </c>
      <c r="C38" s="34" t="s">
        <v>73</v>
      </c>
      <c r="D38" s="35" t="s">
        <v>42</v>
      </c>
      <c r="E38" s="36">
        <v>20</v>
      </c>
      <c r="F38" s="36"/>
      <c r="G38" s="37">
        <f t="shared" si="0"/>
        <v>0</v>
      </c>
      <c r="H38" s="38">
        <v>4.6800000000000001E-3</v>
      </c>
      <c r="I38" s="38">
        <f t="shared" si="1"/>
        <v>9.3600000000000003E-2</v>
      </c>
      <c r="J38" s="38">
        <v>0</v>
      </c>
      <c r="K38" s="38">
        <f t="shared" si="2"/>
        <v>0</v>
      </c>
      <c r="Q38" s="31">
        <v>2</v>
      </c>
      <c r="AA38" s="7">
        <v>12</v>
      </c>
      <c r="AB38" s="7">
        <v>0</v>
      </c>
      <c r="AC38" s="7">
        <v>27</v>
      </c>
      <c r="BB38" s="7">
        <v>1</v>
      </c>
      <c r="BC38" s="7">
        <f t="shared" si="3"/>
        <v>0</v>
      </c>
      <c r="BD38" s="7">
        <f t="shared" si="4"/>
        <v>0</v>
      </c>
      <c r="BE38" s="7">
        <f t="shared" si="5"/>
        <v>0</v>
      </c>
      <c r="BF38" s="7">
        <f t="shared" si="6"/>
        <v>0</v>
      </c>
      <c r="BG38" s="7">
        <f t="shared" si="7"/>
        <v>0</v>
      </c>
    </row>
    <row r="39" spans="1:59" ht="15" customHeight="1" x14ac:dyDescent="0.2">
      <c r="A39" s="32">
        <v>28</v>
      </c>
      <c r="B39" s="33" t="s">
        <v>74</v>
      </c>
      <c r="C39" s="34" t="s">
        <v>75</v>
      </c>
      <c r="D39" s="35" t="s">
        <v>42</v>
      </c>
      <c r="E39" s="36">
        <v>25</v>
      </c>
      <c r="F39" s="36"/>
      <c r="G39" s="37">
        <f t="shared" si="0"/>
        <v>0</v>
      </c>
      <c r="H39" s="38">
        <v>6.9999999999999994E-5</v>
      </c>
      <c r="I39" s="38">
        <f t="shared" si="1"/>
        <v>1.7499999999999998E-3</v>
      </c>
      <c r="J39" s="38">
        <v>0</v>
      </c>
      <c r="K39" s="38">
        <f t="shared" si="2"/>
        <v>0</v>
      </c>
      <c r="Q39" s="31">
        <v>2</v>
      </c>
      <c r="AA39" s="7">
        <v>12</v>
      </c>
      <c r="AB39" s="7">
        <v>0</v>
      </c>
      <c r="AC39" s="7">
        <v>28</v>
      </c>
      <c r="BB39" s="7">
        <v>1</v>
      </c>
      <c r="BC39" s="7">
        <f t="shared" si="3"/>
        <v>0</v>
      </c>
      <c r="BD39" s="7">
        <f t="shared" si="4"/>
        <v>0</v>
      </c>
      <c r="BE39" s="7">
        <f t="shared" si="5"/>
        <v>0</v>
      </c>
      <c r="BF39" s="7">
        <f t="shared" si="6"/>
        <v>0</v>
      </c>
      <c r="BG39" s="7">
        <f t="shared" si="7"/>
        <v>0</v>
      </c>
    </row>
    <row r="40" spans="1:59" ht="15" customHeight="1" x14ac:dyDescent="0.2">
      <c r="A40" s="32">
        <v>29</v>
      </c>
      <c r="B40" s="33" t="s">
        <v>76</v>
      </c>
      <c r="C40" s="34" t="s">
        <v>77</v>
      </c>
      <c r="D40" s="35" t="s">
        <v>28</v>
      </c>
      <c r="E40" s="36">
        <v>874</v>
      </c>
      <c r="F40" s="36"/>
      <c r="G40" s="37">
        <f t="shared" si="0"/>
        <v>0</v>
      </c>
      <c r="H40" s="38">
        <v>1.0000000000000001E-5</v>
      </c>
      <c r="I40" s="38">
        <f t="shared" si="1"/>
        <v>8.7400000000000012E-3</v>
      </c>
      <c r="J40" s="38">
        <v>0</v>
      </c>
      <c r="K40" s="38">
        <f t="shared" si="2"/>
        <v>0</v>
      </c>
      <c r="Q40" s="31">
        <v>2</v>
      </c>
      <c r="AA40" s="7">
        <v>12</v>
      </c>
      <c r="AB40" s="7">
        <v>0</v>
      </c>
      <c r="AC40" s="7">
        <v>29</v>
      </c>
      <c r="BB40" s="7">
        <v>1</v>
      </c>
      <c r="BC40" s="7">
        <f t="shared" si="3"/>
        <v>0</v>
      </c>
      <c r="BD40" s="7">
        <f t="shared" si="4"/>
        <v>0</v>
      </c>
      <c r="BE40" s="7">
        <f t="shared" si="5"/>
        <v>0</v>
      </c>
      <c r="BF40" s="7">
        <f t="shared" si="6"/>
        <v>0</v>
      </c>
      <c r="BG40" s="7">
        <f t="shared" si="7"/>
        <v>0</v>
      </c>
    </row>
    <row r="41" spans="1:59" ht="15" customHeight="1" x14ac:dyDescent="0.2">
      <c r="A41" s="39"/>
      <c r="B41" s="40" t="s">
        <v>16</v>
      </c>
      <c r="C41" s="41" t="str">
        <f>CONCATENATE(B17," ",C17)</f>
        <v>8 Trubní vedení</v>
      </c>
      <c r="D41" s="39"/>
      <c r="E41" s="42"/>
      <c r="F41" s="42"/>
      <c r="G41" s="43">
        <f>SUM(G17:G40)</f>
        <v>0</v>
      </c>
      <c r="H41" s="44"/>
      <c r="I41" s="45">
        <f>SUM(I17:I40)</f>
        <v>13.506199999999996</v>
      </c>
      <c r="J41" s="44"/>
      <c r="K41" s="45">
        <f>SUM(K17:K40)</f>
        <v>0</v>
      </c>
      <c r="Q41" s="31">
        <v>4</v>
      </c>
      <c r="BC41" s="46">
        <f>SUM(BC17:BC40)</f>
        <v>0</v>
      </c>
      <c r="BD41" s="46">
        <f>SUM(BD17:BD40)</f>
        <v>0</v>
      </c>
      <c r="BE41" s="46">
        <f>SUM(BE17:BE40)</f>
        <v>0</v>
      </c>
      <c r="BF41" s="46">
        <f>SUM(BF17:BF40)</f>
        <v>0</v>
      </c>
      <c r="BG41" s="46">
        <f>SUM(BG17:BG40)</f>
        <v>0</v>
      </c>
    </row>
    <row r="42" spans="1:59" ht="15" customHeight="1" x14ac:dyDescent="0.2">
      <c r="A42" s="24" t="s">
        <v>13</v>
      </c>
      <c r="B42" s="25" t="s">
        <v>78</v>
      </c>
      <c r="C42" s="26" t="s">
        <v>79</v>
      </c>
      <c r="D42" s="27"/>
      <c r="E42" s="28"/>
      <c r="F42" s="28"/>
      <c r="G42" s="29"/>
      <c r="H42" s="30"/>
      <c r="I42" s="30"/>
      <c r="J42" s="30"/>
      <c r="K42" s="30"/>
      <c r="Q42" s="31">
        <v>1</v>
      </c>
    </row>
    <row r="43" spans="1:59" ht="15" customHeight="1" x14ac:dyDescent="0.2">
      <c r="A43" s="32">
        <v>30</v>
      </c>
      <c r="B43" s="33" t="s">
        <v>80</v>
      </c>
      <c r="C43" s="34" t="s">
        <v>81</v>
      </c>
      <c r="D43" s="35" t="s">
        <v>82</v>
      </c>
      <c r="E43" s="36">
        <v>1</v>
      </c>
      <c r="F43" s="36"/>
      <c r="G43" s="37">
        <f>E43*F43</f>
        <v>0</v>
      </c>
      <c r="H43" s="38">
        <v>0</v>
      </c>
      <c r="I43" s="38">
        <f>E43*H43</f>
        <v>0</v>
      </c>
      <c r="J43" s="38">
        <v>0</v>
      </c>
      <c r="K43" s="38">
        <f>E43*J43</f>
        <v>0</v>
      </c>
      <c r="Q43" s="31">
        <v>2</v>
      </c>
      <c r="AA43" s="7">
        <v>12</v>
      </c>
      <c r="AB43" s="7">
        <v>0</v>
      </c>
      <c r="AC43" s="7">
        <v>30</v>
      </c>
      <c r="BB43" s="7">
        <v>1</v>
      </c>
      <c r="BC43" s="7">
        <f>IF(BB43=1,G43,0)</f>
        <v>0</v>
      </c>
      <c r="BD43" s="7">
        <f>IF(BB43=2,G43,0)</f>
        <v>0</v>
      </c>
      <c r="BE43" s="7">
        <f>IF(BB43=3,G43,0)</f>
        <v>0</v>
      </c>
      <c r="BF43" s="7">
        <f>IF(BB43=4,G43,0)</f>
        <v>0</v>
      </c>
      <c r="BG43" s="7">
        <f>IF(BB43=5,G43,0)</f>
        <v>0</v>
      </c>
    </row>
    <row r="44" spans="1:59" ht="15" customHeight="1" x14ac:dyDescent="0.2">
      <c r="A44" s="32">
        <v>31</v>
      </c>
      <c r="B44" s="33" t="s">
        <v>83</v>
      </c>
      <c r="C44" s="34" t="s">
        <v>84</v>
      </c>
      <c r="D44" s="35" t="s">
        <v>82</v>
      </c>
      <c r="E44" s="36">
        <v>1</v>
      </c>
      <c r="F44" s="36"/>
      <c r="G44" s="37">
        <f>E44*F44</f>
        <v>0</v>
      </c>
      <c r="H44" s="38">
        <v>0</v>
      </c>
      <c r="I44" s="38">
        <f>E44*H44</f>
        <v>0</v>
      </c>
      <c r="J44" s="38">
        <v>0</v>
      </c>
      <c r="K44" s="38">
        <f>E44*J44</f>
        <v>0</v>
      </c>
      <c r="Q44" s="31">
        <v>2</v>
      </c>
      <c r="AA44" s="7">
        <v>12</v>
      </c>
      <c r="AB44" s="7">
        <v>0</v>
      </c>
      <c r="AC44" s="7">
        <v>31</v>
      </c>
      <c r="BB44" s="7">
        <v>1</v>
      </c>
      <c r="BC44" s="7">
        <f>IF(BB44=1,G44,0)</f>
        <v>0</v>
      </c>
      <c r="BD44" s="7">
        <f>IF(BB44=2,G44,0)</f>
        <v>0</v>
      </c>
      <c r="BE44" s="7">
        <f>IF(BB44=3,G44,0)</f>
        <v>0</v>
      </c>
      <c r="BF44" s="7">
        <f>IF(BB44=4,G44,0)</f>
        <v>0</v>
      </c>
      <c r="BG44" s="7">
        <f>IF(BB44=5,G44,0)</f>
        <v>0</v>
      </c>
    </row>
    <row r="45" spans="1:59" ht="15" customHeight="1" x14ac:dyDescent="0.2">
      <c r="A45" s="32">
        <v>32</v>
      </c>
      <c r="B45" s="33" t="s">
        <v>85</v>
      </c>
      <c r="C45" s="34" t="s">
        <v>86</v>
      </c>
      <c r="D45" s="35" t="s">
        <v>82</v>
      </c>
      <c r="E45" s="36">
        <v>1</v>
      </c>
      <c r="F45" s="36"/>
      <c r="G45" s="37">
        <f>E45*F45</f>
        <v>0</v>
      </c>
      <c r="H45" s="38">
        <v>0</v>
      </c>
      <c r="I45" s="38">
        <f>E45*H45</f>
        <v>0</v>
      </c>
      <c r="J45" s="38">
        <v>0</v>
      </c>
      <c r="K45" s="38">
        <f>E45*J45</f>
        <v>0</v>
      </c>
      <c r="Q45" s="31">
        <v>2</v>
      </c>
      <c r="AA45" s="7">
        <v>12</v>
      </c>
      <c r="AB45" s="7">
        <v>0</v>
      </c>
      <c r="AC45" s="7">
        <v>32</v>
      </c>
      <c r="BB45" s="7">
        <v>1</v>
      </c>
      <c r="BC45" s="7">
        <f>IF(BB45=1,G45,0)</f>
        <v>0</v>
      </c>
      <c r="BD45" s="7">
        <f>IF(BB45=2,G45,0)</f>
        <v>0</v>
      </c>
      <c r="BE45" s="7">
        <f>IF(BB45=3,G45,0)</f>
        <v>0</v>
      </c>
      <c r="BF45" s="7">
        <f>IF(BB45=4,G45,0)</f>
        <v>0</v>
      </c>
      <c r="BG45" s="7">
        <f>IF(BB45=5,G45,0)</f>
        <v>0</v>
      </c>
    </row>
    <row r="46" spans="1:59" ht="15" customHeight="1" x14ac:dyDescent="0.2">
      <c r="A46" s="32">
        <v>33</v>
      </c>
      <c r="B46" s="33" t="s">
        <v>87</v>
      </c>
      <c r="C46" s="34" t="s">
        <v>88</v>
      </c>
      <c r="D46" s="35" t="s">
        <v>82</v>
      </c>
      <c r="E46" s="36">
        <v>1</v>
      </c>
      <c r="F46" s="36"/>
      <c r="G46" s="37">
        <f>E46*F46</f>
        <v>0</v>
      </c>
      <c r="H46" s="38">
        <v>0</v>
      </c>
      <c r="I46" s="38">
        <f>E46*H46</f>
        <v>0</v>
      </c>
      <c r="J46" s="38">
        <v>0</v>
      </c>
      <c r="K46" s="38">
        <f>E46*J46</f>
        <v>0</v>
      </c>
      <c r="Q46" s="31">
        <v>2</v>
      </c>
      <c r="AA46" s="7">
        <v>12</v>
      </c>
      <c r="AB46" s="7">
        <v>0</v>
      </c>
      <c r="AC46" s="7">
        <v>33</v>
      </c>
      <c r="BB46" s="7">
        <v>1</v>
      </c>
      <c r="BC46" s="7">
        <f>IF(BB46=1,G46,0)</f>
        <v>0</v>
      </c>
      <c r="BD46" s="7">
        <f>IF(BB46=2,G46,0)</f>
        <v>0</v>
      </c>
      <c r="BE46" s="7">
        <f>IF(BB46=3,G46,0)</f>
        <v>0</v>
      </c>
      <c r="BF46" s="7">
        <f>IF(BB46=4,G46,0)</f>
        <v>0</v>
      </c>
      <c r="BG46" s="7">
        <f>IF(BB46=5,G46,0)</f>
        <v>0</v>
      </c>
    </row>
    <row r="47" spans="1:59" ht="15" customHeight="1" x14ac:dyDescent="0.2">
      <c r="A47" s="39"/>
      <c r="B47" s="40" t="s">
        <v>16</v>
      </c>
      <c r="C47" s="41" t="str">
        <f>CONCATENATE(B42," ",C42)</f>
        <v>0 Zdravotně technické instalace</v>
      </c>
      <c r="D47" s="39"/>
      <c r="E47" s="42"/>
      <c r="F47" s="42"/>
      <c r="G47" s="43">
        <f>SUM(G42:G46)</f>
        <v>0</v>
      </c>
      <c r="H47" s="44"/>
      <c r="I47" s="45">
        <f>SUM(I42:I46)</f>
        <v>0</v>
      </c>
      <c r="J47" s="44"/>
      <c r="K47" s="45">
        <f>SUM(K42:K46)</f>
        <v>0</v>
      </c>
      <c r="Q47" s="31">
        <v>4</v>
      </c>
      <c r="BC47" s="46">
        <f>SUM(BC42:BC46)</f>
        <v>0</v>
      </c>
      <c r="BD47" s="46">
        <f>SUM(BD42:BD46)</f>
        <v>0</v>
      </c>
      <c r="BE47" s="46">
        <f>SUM(BE42:BE46)</f>
        <v>0</v>
      </c>
      <c r="BF47" s="46">
        <f>SUM(BF42:BF46)</f>
        <v>0</v>
      </c>
      <c r="BG47" s="46">
        <f>SUM(BG42:BG46)</f>
        <v>0</v>
      </c>
    </row>
    <row r="48" spans="1:59" x14ac:dyDescent="0.2">
      <c r="A48" s="58">
        <v>34</v>
      </c>
      <c r="B48" s="40" t="s">
        <v>16</v>
      </c>
      <c r="C48" s="41" t="s">
        <v>92</v>
      </c>
      <c r="D48" s="58"/>
      <c r="E48" s="56">
        <v>1</v>
      </c>
      <c r="F48" s="56"/>
      <c r="G48" s="57">
        <f>E48*F48</f>
        <v>0</v>
      </c>
      <c r="H48" s="58"/>
      <c r="I48" s="58"/>
      <c r="J48" s="58"/>
      <c r="K48" s="58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  <row r="53" spans="5:5" x14ac:dyDescent="0.2">
      <c r="E53" s="7"/>
    </row>
    <row r="54" spans="5:5" x14ac:dyDescent="0.2">
      <c r="E54" s="7"/>
    </row>
    <row r="55" spans="5:5" x14ac:dyDescent="0.2">
      <c r="E55" s="7"/>
    </row>
    <row r="56" spans="5:5" x14ac:dyDescent="0.2">
      <c r="E56" s="7"/>
    </row>
    <row r="57" spans="5:5" x14ac:dyDescent="0.2">
      <c r="E57" s="7"/>
    </row>
    <row r="58" spans="5:5" x14ac:dyDescent="0.2">
      <c r="E58" s="7"/>
    </row>
    <row r="59" spans="5:5" x14ac:dyDescent="0.2">
      <c r="E59" s="7"/>
    </row>
    <row r="60" spans="5:5" x14ac:dyDescent="0.2">
      <c r="E60" s="7"/>
    </row>
    <row r="61" spans="5:5" x14ac:dyDescent="0.2">
      <c r="E61" s="7"/>
    </row>
    <row r="62" spans="5:5" x14ac:dyDescent="0.2">
      <c r="E62" s="7"/>
    </row>
    <row r="63" spans="5:5" x14ac:dyDescent="0.2">
      <c r="E63" s="7"/>
    </row>
    <row r="64" spans="5:5" x14ac:dyDescent="0.2">
      <c r="E64" s="7"/>
    </row>
    <row r="65" spans="1:7" x14ac:dyDescent="0.2">
      <c r="E65" s="7"/>
    </row>
    <row r="66" spans="1:7" x14ac:dyDescent="0.2">
      <c r="E66" s="7"/>
    </row>
    <row r="67" spans="1:7" x14ac:dyDescent="0.2">
      <c r="E67" s="7"/>
    </row>
    <row r="68" spans="1:7" x14ac:dyDescent="0.2">
      <c r="E68" s="7"/>
    </row>
    <row r="69" spans="1:7" x14ac:dyDescent="0.2">
      <c r="E69" s="7"/>
    </row>
    <row r="70" spans="1:7" x14ac:dyDescent="0.2">
      <c r="E70" s="7"/>
    </row>
    <row r="71" spans="1:7" x14ac:dyDescent="0.2">
      <c r="A71" s="47"/>
      <c r="B71" s="47"/>
      <c r="C71" s="47"/>
      <c r="D71" s="47"/>
      <c r="E71" s="47"/>
      <c r="F71" s="47"/>
      <c r="G71" s="47"/>
    </row>
    <row r="72" spans="1:7" x14ac:dyDescent="0.2">
      <c r="A72" s="47"/>
      <c r="B72" s="47"/>
      <c r="C72" s="47"/>
      <c r="D72" s="47"/>
      <c r="E72" s="47"/>
      <c r="F72" s="47"/>
      <c r="G72" s="47"/>
    </row>
    <row r="73" spans="1:7" x14ac:dyDescent="0.2">
      <c r="A73" s="47"/>
      <c r="B73" s="47"/>
      <c r="C73" s="47"/>
      <c r="D73" s="47"/>
      <c r="E73" s="47"/>
      <c r="F73" s="47"/>
      <c r="G73" s="47"/>
    </row>
    <row r="74" spans="1:7" x14ac:dyDescent="0.2">
      <c r="A74" s="47"/>
      <c r="B74" s="47"/>
      <c r="C74" s="47"/>
      <c r="D74" s="47"/>
      <c r="E74" s="47"/>
      <c r="F74" s="47"/>
      <c r="G74" s="47"/>
    </row>
    <row r="75" spans="1:7" x14ac:dyDescent="0.2">
      <c r="E75" s="7"/>
    </row>
    <row r="76" spans="1:7" x14ac:dyDescent="0.2">
      <c r="E76" s="7"/>
    </row>
    <row r="77" spans="1:7" x14ac:dyDescent="0.2">
      <c r="E77" s="7"/>
    </row>
    <row r="78" spans="1:7" x14ac:dyDescent="0.2">
      <c r="E78" s="7"/>
    </row>
    <row r="79" spans="1:7" x14ac:dyDescent="0.2">
      <c r="E79" s="7"/>
    </row>
    <row r="80" spans="1:7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1:7" x14ac:dyDescent="0.2">
      <c r="E97" s="7"/>
    </row>
    <row r="98" spans="1:7" x14ac:dyDescent="0.2">
      <c r="E98" s="7"/>
    </row>
    <row r="99" spans="1:7" x14ac:dyDescent="0.2">
      <c r="E99" s="7"/>
    </row>
    <row r="100" spans="1:7" x14ac:dyDescent="0.2">
      <c r="A100" s="48"/>
      <c r="B100" s="48"/>
    </row>
    <row r="101" spans="1:7" x14ac:dyDescent="0.2">
      <c r="A101" s="47"/>
      <c r="B101" s="47"/>
      <c r="C101" s="50"/>
      <c r="D101" s="50"/>
      <c r="E101" s="51"/>
      <c r="F101" s="50"/>
      <c r="G101" s="52"/>
    </row>
    <row r="102" spans="1:7" x14ac:dyDescent="0.2">
      <c r="A102" s="53"/>
      <c r="B102" s="53"/>
      <c r="C102" s="47"/>
      <c r="D102" s="47"/>
      <c r="E102" s="54"/>
      <c r="F102" s="47"/>
      <c r="G102" s="47"/>
    </row>
    <row r="103" spans="1:7" x14ac:dyDescent="0.2">
      <c r="A103" s="47"/>
      <c r="B103" s="47"/>
      <c r="C103" s="47"/>
      <c r="D103" s="47"/>
      <c r="E103" s="54"/>
      <c r="F103" s="47"/>
      <c r="G103" s="47"/>
    </row>
    <row r="104" spans="1:7" x14ac:dyDescent="0.2">
      <c r="A104" s="47"/>
      <c r="B104" s="47"/>
      <c r="C104" s="47"/>
      <c r="D104" s="47"/>
      <c r="E104" s="54"/>
      <c r="F104" s="47"/>
      <c r="G104" s="47"/>
    </row>
    <row r="105" spans="1:7" x14ac:dyDescent="0.2">
      <c r="A105" s="47"/>
      <c r="B105" s="47"/>
      <c r="C105" s="47"/>
      <c r="D105" s="47"/>
      <c r="E105" s="54"/>
      <c r="F105" s="47"/>
      <c r="G105" s="47"/>
    </row>
    <row r="106" spans="1:7" x14ac:dyDescent="0.2">
      <c r="A106" s="47"/>
      <c r="B106" s="47"/>
      <c r="C106" s="47"/>
      <c r="D106" s="47"/>
      <c r="E106" s="54"/>
      <c r="F106" s="47"/>
      <c r="G106" s="47"/>
    </row>
    <row r="107" spans="1:7" x14ac:dyDescent="0.2">
      <c r="A107" s="47"/>
      <c r="B107" s="47"/>
      <c r="C107" s="47"/>
      <c r="D107" s="47"/>
      <c r="E107" s="54"/>
      <c r="F107" s="47"/>
      <c r="G107" s="47"/>
    </row>
    <row r="108" spans="1:7" x14ac:dyDescent="0.2">
      <c r="A108" s="47"/>
      <c r="B108" s="47"/>
      <c r="C108" s="47"/>
      <c r="D108" s="47"/>
      <c r="E108" s="54"/>
      <c r="F108" s="47"/>
      <c r="G108" s="47"/>
    </row>
    <row r="109" spans="1:7" x14ac:dyDescent="0.2">
      <c r="A109" s="47"/>
      <c r="B109" s="47"/>
      <c r="C109" s="47"/>
      <c r="D109" s="47"/>
      <c r="E109" s="54"/>
      <c r="F109" s="47"/>
      <c r="G109" s="47"/>
    </row>
    <row r="110" spans="1:7" x14ac:dyDescent="0.2">
      <c r="A110" s="47"/>
      <c r="B110" s="47"/>
      <c r="C110" s="47"/>
      <c r="D110" s="47"/>
      <c r="E110" s="54"/>
      <c r="F110" s="47"/>
      <c r="G110" s="47"/>
    </row>
    <row r="111" spans="1:7" x14ac:dyDescent="0.2">
      <c r="A111" s="47"/>
      <c r="B111" s="47"/>
      <c r="C111" s="47"/>
      <c r="D111" s="47"/>
      <c r="E111" s="54"/>
      <c r="F111" s="47"/>
      <c r="G111" s="47"/>
    </row>
    <row r="112" spans="1:7" x14ac:dyDescent="0.2">
      <c r="A112" s="47"/>
      <c r="B112" s="47"/>
      <c r="C112" s="47"/>
      <c r="D112" s="47"/>
      <c r="E112" s="54"/>
      <c r="F112" s="47"/>
      <c r="G112" s="47"/>
    </row>
    <row r="113" spans="1:7" x14ac:dyDescent="0.2">
      <c r="A113" s="47"/>
      <c r="B113" s="47"/>
      <c r="C113" s="47"/>
      <c r="D113" s="47"/>
      <c r="E113" s="54"/>
      <c r="F113" s="47"/>
      <c r="G113" s="47"/>
    </row>
    <row r="114" spans="1:7" x14ac:dyDescent="0.2">
      <c r="A114" s="47"/>
      <c r="B114" s="47"/>
      <c r="C114" s="47"/>
      <c r="D114" s="47"/>
      <c r="E114" s="54"/>
      <c r="F114" s="47"/>
      <c r="G114" s="47"/>
    </row>
  </sheetData>
  <mergeCells count="4">
    <mergeCell ref="A1:I1"/>
    <mergeCell ref="A3:B3"/>
    <mergeCell ref="A4:B4"/>
    <mergeCell ref="G4:I4"/>
  </mergeCells>
  <printOptions gridLinesSet="0"/>
  <pageMargins left="0.7" right="0.7" top="0.75" bottom="0.75" header="0.3" footer="0.3"/>
  <pageSetup paperSize="9" scale="65" fitToHeight="2" orientation="landscape" horizontalDpi="300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3" sqref="A3"/>
    </sheetView>
  </sheetViews>
  <sheetFormatPr defaultRowHeight="12.75" x14ac:dyDescent="0.2"/>
  <cols>
    <col min="2" max="2" width="33.7109375" customWidth="1"/>
    <col min="3" max="3" width="28.140625" customWidth="1"/>
  </cols>
  <sheetData>
    <row r="1" spans="1:4" ht="15.95" customHeight="1" x14ac:dyDescent="0.2">
      <c r="A1" s="60"/>
      <c r="B1" s="61"/>
      <c r="C1" s="62"/>
      <c r="D1" s="59"/>
    </row>
    <row r="2" spans="1:4" ht="15.95" customHeight="1" x14ac:dyDescent="0.25">
      <c r="A2" s="80" t="s">
        <v>93</v>
      </c>
      <c r="B2" s="64"/>
      <c r="C2" s="65"/>
      <c r="D2" s="59"/>
    </row>
    <row r="3" spans="1:4" ht="15.95" customHeight="1" x14ac:dyDescent="0.2">
      <c r="A3" s="63"/>
      <c r="B3" s="66"/>
      <c r="C3" s="65"/>
      <c r="D3" s="59"/>
    </row>
    <row r="4" spans="1:4" ht="32.1" customHeight="1" x14ac:dyDescent="0.25">
      <c r="A4" s="81" t="s">
        <v>107</v>
      </c>
      <c r="B4" s="92" t="s">
        <v>112</v>
      </c>
      <c r="C4" s="93"/>
      <c r="D4" s="59"/>
    </row>
    <row r="5" spans="1:4" ht="15.95" customHeight="1" x14ac:dyDescent="0.2">
      <c r="A5" s="63"/>
      <c r="B5" s="66" t="s">
        <v>108</v>
      </c>
      <c r="C5" s="65"/>
      <c r="D5" s="59"/>
    </row>
    <row r="6" spans="1:4" ht="15.95" customHeight="1" x14ac:dyDescent="0.2">
      <c r="A6" s="63"/>
      <c r="B6" s="66" t="s">
        <v>109</v>
      </c>
      <c r="C6" s="65"/>
      <c r="D6" s="59"/>
    </row>
    <row r="7" spans="1:4" ht="15.95" customHeight="1" x14ac:dyDescent="0.2">
      <c r="A7" s="63"/>
      <c r="B7" s="66" t="s">
        <v>110</v>
      </c>
      <c r="C7" s="65"/>
      <c r="D7" s="59"/>
    </row>
    <row r="8" spans="1:4" ht="15.95" customHeight="1" x14ac:dyDescent="0.2">
      <c r="A8" s="63"/>
      <c r="B8" s="66"/>
      <c r="C8" s="65"/>
      <c r="D8" s="59"/>
    </row>
    <row r="9" spans="1:4" ht="15.95" customHeight="1" x14ac:dyDescent="0.2">
      <c r="A9" s="63"/>
      <c r="B9" s="66"/>
      <c r="C9" s="65"/>
      <c r="D9" s="59"/>
    </row>
    <row r="10" spans="1:4" ht="15.95" customHeight="1" x14ac:dyDescent="0.2">
      <c r="A10" s="63"/>
      <c r="B10" s="66"/>
      <c r="C10" s="65"/>
      <c r="D10" s="59"/>
    </row>
    <row r="11" spans="1:4" ht="15.95" customHeight="1" x14ac:dyDescent="0.2">
      <c r="A11" s="63"/>
      <c r="B11" s="67" t="s">
        <v>105</v>
      </c>
      <c r="C11" s="65"/>
      <c r="D11" s="59"/>
    </row>
    <row r="12" spans="1:4" ht="15.95" customHeight="1" x14ac:dyDescent="0.2">
      <c r="A12" s="63"/>
      <c r="B12" s="66"/>
      <c r="C12" s="65"/>
      <c r="D12" s="59"/>
    </row>
    <row r="13" spans="1:4" ht="15.95" customHeight="1" x14ac:dyDescent="0.2">
      <c r="A13" s="75" t="s">
        <v>94</v>
      </c>
      <c r="B13" s="71" t="s">
        <v>15</v>
      </c>
      <c r="C13" s="73"/>
      <c r="D13" s="59"/>
    </row>
    <row r="14" spans="1:4" ht="15.95" customHeight="1" x14ac:dyDescent="0.2">
      <c r="A14" s="75"/>
      <c r="B14" s="71"/>
      <c r="C14" s="72"/>
      <c r="D14" s="59"/>
    </row>
    <row r="15" spans="1:4" ht="15.95" customHeight="1" x14ac:dyDescent="0.2">
      <c r="A15" s="75" t="s">
        <v>95</v>
      </c>
      <c r="B15" s="71" t="s">
        <v>30</v>
      </c>
      <c r="C15" s="73"/>
      <c r="D15" s="59"/>
    </row>
    <row r="16" spans="1:4" ht="15.95" customHeight="1" x14ac:dyDescent="0.2">
      <c r="A16" s="75"/>
      <c r="B16" s="71"/>
      <c r="C16" s="72"/>
      <c r="D16" s="59"/>
    </row>
    <row r="17" spans="1:4" ht="15.95" customHeight="1" x14ac:dyDescent="0.2">
      <c r="A17" s="75" t="s">
        <v>96</v>
      </c>
      <c r="B17" s="71" t="s">
        <v>35</v>
      </c>
      <c r="C17" s="73"/>
      <c r="D17" s="59"/>
    </row>
    <row r="18" spans="1:4" ht="15.95" customHeight="1" x14ac:dyDescent="0.2">
      <c r="A18" s="75"/>
      <c r="B18" s="71"/>
      <c r="C18" s="72"/>
      <c r="D18" s="59"/>
    </row>
    <row r="19" spans="1:4" ht="15.95" customHeight="1" x14ac:dyDescent="0.2">
      <c r="A19" s="75" t="s">
        <v>97</v>
      </c>
      <c r="B19" s="71" t="s">
        <v>79</v>
      </c>
      <c r="C19" s="73"/>
      <c r="D19" s="59"/>
    </row>
    <row r="20" spans="1:4" ht="15.95" customHeight="1" x14ac:dyDescent="0.2">
      <c r="A20" s="75"/>
      <c r="B20" s="71"/>
      <c r="C20" s="72"/>
      <c r="D20" s="59"/>
    </row>
    <row r="21" spans="1:4" ht="15.95" customHeight="1" x14ac:dyDescent="0.2">
      <c r="A21" s="75" t="s">
        <v>98</v>
      </c>
      <c r="B21" s="71" t="s">
        <v>92</v>
      </c>
      <c r="C21" s="73"/>
      <c r="D21" s="59"/>
    </row>
    <row r="22" spans="1:4" ht="15.95" customHeight="1" x14ac:dyDescent="0.2">
      <c r="A22" s="75"/>
      <c r="B22" s="71"/>
      <c r="C22" s="72"/>
      <c r="D22" s="59"/>
    </row>
    <row r="23" spans="1:4" ht="15.95" customHeight="1" x14ac:dyDescent="0.2">
      <c r="A23" s="75"/>
      <c r="B23" s="71" t="s">
        <v>99</v>
      </c>
      <c r="C23" s="73"/>
      <c r="D23" s="59"/>
    </row>
    <row r="24" spans="1:4" ht="15.95" customHeight="1" x14ac:dyDescent="0.2">
      <c r="A24" s="75"/>
      <c r="B24" s="71"/>
      <c r="C24" s="72"/>
      <c r="D24" s="59"/>
    </row>
    <row r="25" spans="1:4" ht="15.95" customHeight="1" thickBot="1" x14ac:dyDescent="0.25">
      <c r="A25" s="77" t="s">
        <v>100</v>
      </c>
      <c r="B25" s="78" t="s">
        <v>101</v>
      </c>
      <c r="C25" s="79"/>
      <c r="D25" s="59"/>
    </row>
    <row r="26" spans="1:4" ht="15" x14ac:dyDescent="0.2">
      <c r="A26" s="76"/>
      <c r="B26" s="68"/>
      <c r="C26" s="69"/>
      <c r="D26" s="59"/>
    </row>
    <row r="27" spans="1:4" ht="20.100000000000001" customHeight="1" x14ac:dyDescent="0.25">
      <c r="A27" s="70"/>
      <c r="B27" s="82" t="s">
        <v>102</v>
      </c>
      <c r="C27" s="83">
        <f>C23+C25</f>
        <v>0</v>
      </c>
      <c r="D27" s="59"/>
    </row>
    <row r="28" spans="1:4" ht="20.100000000000001" customHeight="1" x14ac:dyDescent="0.2">
      <c r="A28" s="70"/>
      <c r="B28" s="71" t="s">
        <v>103</v>
      </c>
      <c r="C28" s="73">
        <f>C27/100*21</f>
        <v>0</v>
      </c>
      <c r="D28" s="59"/>
    </row>
    <row r="29" spans="1:4" ht="20.100000000000001" customHeight="1" thickBot="1" x14ac:dyDescent="0.3">
      <c r="A29" s="74"/>
      <c r="B29" s="84" t="s">
        <v>104</v>
      </c>
      <c r="C29" s="85">
        <f>C27+C28</f>
        <v>0</v>
      </c>
      <c r="D29" s="59"/>
    </row>
    <row r="30" spans="1:4" ht="15" x14ac:dyDescent="0.2">
      <c r="A30" s="59"/>
      <c r="B30" s="59"/>
      <c r="C30" s="59"/>
      <c r="D30" s="59"/>
    </row>
    <row r="31" spans="1:4" ht="15" x14ac:dyDescent="0.2">
      <c r="A31" s="59"/>
      <c r="B31" s="59"/>
      <c r="C31" s="59"/>
      <c r="D31" s="59"/>
    </row>
    <row r="32" spans="1:4" ht="15" x14ac:dyDescent="0.2">
      <c r="A32" s="59"/>
      <c r="B32" s="59"/>
      <c r="C32" s="59"/>
      <c r="D32" s="59"/>
    </row>
    <row r="33" spans="1:4" ht="15" x14ac:dyDescent="0.2">
      <c r="A33" s="59"/>
      <c r="B33" s="59"/>
      <c r="C33" s="59"/>
      <c r="D33" s="59"/>
    </row>
  </sheetData>
  <mergeCells count="1">
    <mergeCell ref="B4:C4"/>
  </mergeCells>
  <printOptions horizontalCentered="1"/>
  <pageMargins left="0.70866141732283472" right="0.70866141732283472" top="0.78740157480314965" bottom="0.78740157480314965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12</vt:i4>
      </vt:variant>
    </vt:vector>
  </HeadingPairs>
  <TitlesOfParts>
    <vt:vector size="14" baseType="lpstr">
      <vt:lpstr>Položky</vt:lpstr>
      <vt:lpstr>Rekapitulace rozpočtu</vt:lpstr>
      <vt:lpstr>Položky!Názvy_tisku</vt:lpstr>
      <vt:lpstr>Položky!Oblast_tisku</vt:lpstr>
      <vt:lpstr>'Rekapitulace rozpočtu'!Oblast_tisku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Marková Jana</cp:lastModifiedBy>
  <cp:lastPrinted>2020-10-08T11:29:05Z</cp:lastPrinted>
  <dcterms:created xsi:type="dcterms:W3CDTF">2018-10-16T08:14:34Z</dcterms:created>
  <dcterms:modified xsi:type="dcterms:W3CDTF">2020-10-08T11:29:06Z</dcterms:modified>
</cp:coreProperties>
</file>