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0730" windowHeight="111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'Položky'!$A$1:$G$131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/>
</workbook>
</file>

<file path=xl/sharedStrings.xml><?xml version="1.0" encoding="utf-8"?>
<sst xmlns="http://schemas.openxmlformats.org/spreadsheetml/2006/main" count="450" uniqueCount="309">
  <si>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</si>
  <si>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</si>
  <si>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</si>
  <si>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</si>
  <si>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</si>
  <si>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</si>
  <si>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</si>
  <si>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</si>
  <si>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</si>
  <si>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</si>
  <si>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</si>
  <si>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</si>
  <si>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</si>
  <si>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</si>
  <si>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</si>
  <si>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</si>
  <si>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</si>
  <si>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</si>
  <si>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</si>
  <si>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</si>
  <si>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</si>
  <si>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</si>
  <si>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</si>
  <si>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</si>
  <si>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</si>
  <si>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</si>
  <si>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</si>
  <si>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</si>
  <si>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</si>
  <si>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</si>
  <si>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</si>
  <si>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</si>
  <si>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</si>
  <si>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</si>
  <si>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</si>
  <si>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</si>
  <si>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</si>
  <si>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</si>
  <si>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</si>
  <si>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</si>
  <si>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</si>
  <si>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</si>
  <si>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</si>
  <si>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</si>
  <si>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</si>
  <si>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</si>
  <si>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</si>
  <si>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</si>
  <si>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</si>
  <si>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</si>
  <si>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</si>
  <si>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</si>
  <si>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</si>
  <si>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</si>
  <si>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</si>
  <si>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</si>
  <si>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</si>
  <si>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</si>
  <si>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</si>
  <si>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</si>
  <si>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</si>
  <si>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</si>
  <si>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</si>
  <si>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</si>
  <si>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</si>
  <si>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</si>
  <si>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</si>
  <si>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</si>
  <si>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</si>
  <si>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</si>
  <si>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</si>
  <si>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</si>
  <si>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</si>
  <si>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</si>
  <si>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</si>
  <si>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</si>
  <si>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</si>
  <si>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</si>
  <si>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61</t>
  </si>
  <si>
    <t>Upravy povrchů vnitřní</t>
  </si>
  <si>
    <t>610991111R00</t>
  </si>
  <si>
    <t xml:space="preserve">Zakrývání výplní vnitřních otvorů </t>
  </si>
  <si>
    <t>m2</t>
  </si>
  <si>
    <t>612403388R00</t>
  </si>
  <si>
    <t xml:space="preserve">Hrubá výplň rýh ve stěnách do 15x15cm maltou z SMS </t>
  </si>
  <si>
    <t>m</t>
  </si>
  <si>
    <t>612409991RT2</t>
  </si>
  <si>
    <t>Začištění omítek kolem oken,dveří apod. s použitím suché maltové směsi</t>
  </si>
  <si>
    <t>612473181R00</t>
  </si>
  <si>
    <t>Omítka vnitřního zdiva ze suché směsi, hladká pod obklady</t>
  </si>
  <si>
    <t>612473182R00</t>
  </si>
  <si>
    <t xml:space="preserve">Omítka vnitřního zdiva ze suché směsi, štuková </t>
  </si>
  <si>
    <t>63</t>
  </si>
  <si>
    <t>Podlahy a podlahové konstrukce</t>
  </si>
  <si>
    <t>631312611RT6</t>
  </si>
  <si>
    <t>Mazanina betonová tl. 5 - 8 cm C 16/20  (B 20) s polypropylénovými vlákny 0,6 kg / m3</t>
  </si>
  <si>
    <t>m3</t>
  </si>
  <si>
    <t>632481213U00</t>
  </si>
  <si>
    <t xml:space="preserve">Separační vrstva PE fólie </t>
  </si>
  <si>
    <t>632482113R00</t>
  </si>
  <si>
    <t xml:space="preserve">Páska dilatační </t>
  </si>
  <si>
    <t>94</t>
  </si>
  <si>
    <t>Lešení a stavební výtahy</t>
  </si>
  <si>
    <t>941955002R00</t>
  </si>
  <si>
    <t xml:space="preserve">Lešení lehké pomocné, výška podlahy do 1,9 m </t>
  </si>
  <si>
    <t>96</t>
  </si>
  <si>
    <t>Bourání konstrukcí</t>
  </si>
  <si>
    <t>952901111R00</t>
  </si>
  <si>
    <t xml:space="preserve">Vyčištění budov o výšce podlaží do 4 m </t>
  </si>
  <si>
    <t>965042141RT1</t>
  </si>
  <si>
    <t>Bourání mazanin betonových tl. 10 cm, nad 4 m2 ručně tl. mazaniny 5 - 8 cm</t>
  </si>
  <si>
    <t>965049111RT1</t>
  </si>
  <si>
    <t>Příplatek, bourání mazanin se svař. síťí tl. 10 cm jednostranná výztuž svařovanou sítí</t>
  </si>
  <si>
    <t>965081713RT1</t>
  </si>
  <si>
    <t>Bourání dlaždic keramických tl. 1 cm, nad 1 m2 ručně dlaždice keramické</t>
  </si>
  <si>
    <t>968061125R00</t>
  </si>
  <si>
    <t xml:space="preserve">Vyvěšení dřevěných dveřních křídel pl. do 2 m2 </t>
  </si>
  <si>
    <t>kus</t>
  </si>
  <si>
    <t>974031144R00</t>
  </si>
  <si>
    <t xml:space="preserve">Vysekání rýh ve zdi cihelné 7 x 15 cm </t>
  </si>
  <si>
    <t>974031154R00</t>
  </si>
  <si>
    <t xml:space="preserve">Vysekání rýh ve zdi cihelné 10 x 15 cm </t>
  </si>
  <si>
    <t>978013191R00</t>
  </si>
  <si>
    <t xml:space="preserve">Otlučení omítek vnitřních stěn v rozsahu do 100 % </t>
  </si>
  <si>
    <t>978059521R00</t>
  </si>
  <si>
    <t xml:space="preserve">Odsekání vnitřních obkladů stěn do 2 m2 </t>
  </si>
  <si>
    <t>900   RT1</t>
  </si>
  <si>
    <t>Hzs - nezmeřitelné práce   čl.17-1a Práce v tarifní třídě 4</t>
  </si>
  <si>
    <t>hod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</si>
  <si>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</si>
  <si>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</si>
  <si>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</si>
  <si>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</si>
  <si>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</si>
  <si>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</si>
  <si>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</si>
  <si>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711212001RX1</t>
  </si>
  <si>
    <t>Nátěr hydroizolační těsnicí hmotou 3 kg/m2 proti vlhkosti</t>
  </si>
  <si>
    <t>711212601R00</t>
  </si>
  <si>
    <t xml:space="preserve">Těsnicí pás do spoje podlaha - stěna </t>
  </si>
  <si>
    <t>721</t>
  </si>
  <si>
    <t>Vnitřní kanalizace</t>
  </si>
  <si>
    <t>721170955R00</t>
  </si>
  <si>
    <t xml:space="preserve">Oprava-vsazení odbočky, potrubí PVC hrdlové DN 110 </t>
  </si>
  <si>
    <t>721176103R00</t>
  </si>
  <si>
    <t xml:space="preserve">Potrubí HT připojovací DN 50 x 1,8 mm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</si>
  <si>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</si>
  <si>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</si>
  <si>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</si>
  <si>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</si>
  <si>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721211912U00</t>
  </si>
  <si>
    <t xml:space="preserve">Mtž vpusť podlahová DN 50/75 </t>
  </si>
  <si>
    <t>721290111R00</t>
  </si>
  <si>
    <t xml:space="preserve">Zkouška těsnosti kanalizace vodou </t>
  </si>
  <si>
    <t>721200002RA0</t>
  </si>
  <si>
    <t xml:space="preserve">Kanalizace vnitřní. trubky PVC, D 110 x 2,2 </t>
  </si>
  <si>
    <t>7211760000</t>
  </si>
  <si>
    <t xml:space="preserve">Potrubí HT -úprava stávající kanalizace ,napojení </t>
  </si>
  <si>
    <t>900   RT2</t>
  </si>
  <si>
    <t>Hzs - nezmeřitelné práce   čl.17-1a Práce v tarifní třídě 5-bourací práce,ůklid</t>
  </si>
  <si>
    <t>722</t>
  </si>
  <si>
    <t>Vnitřní vodovod</t>
  </si>
  <si>
    <t>722179191R00</t>
  </si>
  <si>
    <t xml:space="preserve">Příplatek za malý rozsah do 20 m rozvodu </t>
  </si>
  <si>
    <t>soubor</t>
  </si>
  <si>
    <t>722220111R00</t>
  </si>
  <si>
    <t xml:space="preserve">Nástěnka K 247, pro výtokový ventil G 1/2 </t>
  </si>
  <si>
    <t>722220121R00</t>
  </si>
  <si>
    <t xml:space="preserve">Nástěnka K 247, pro baterii G 1/2 </t>
  </si>
  <si>
    <t>pár</t>
  </si>
  <si>
    <t>722290226R00</t>
  </si>
  <si>
    <t xml:space="preserve">Zkouška tlaku potrubí do DN 50 </t>
  </si>
  <si>
    <t>722290234R00</t>
  </si>
  <si>
    <t xml:space="preserve">Proplach a dezinfekce vodovod.potrubí do DN 80 </t>
  </si>
  <si>
    <t>722100010RAA</t>
  </si>
  <si>
    <t>Přerušení stávajícího potrubí, vsazení odbočky a napojení na potrubí</t>
  </si>
  <si>
    <t>722200003RAB</t>
  </si>
  <si>
    <t>Vodovod, potrubí polyetylenové DN 20/2, ochrana ochrana potrubí skruží Mirelon</t>
  </si>
  <si>
    <t>725</t>
  </si>
  <si>
    <t>Zařizovací předměty</t>
  </si>
  <si>
    <t>72501</t>
  </si>
  <si>
    <t xml:space="preserve">Nerez madlo sprchové d 45cm x 75cm </t>
  </si>
  <si>
    <t>725010</t>
  </si>
  <si>
    <t xml:space="preserve">Nerez madlo sprchové d 90cm </t>
  </si>
  <si>
    <t>725014141R00</t>
  </si>
  <si>
    <t xml:space="preserve">Klozet závěsný  ZTP + sedátko, bílý </t>
  </si>
  <si>
    <t>725017151R00</t>
  </si>
  <si>
    <t xml:space="preserve">Umyvadlo invalidní , bílé </t>
  </si>
  <si>
    <t>72502</t>
  </si>
  <si>
    <t xml:space="preserve">Nerez madlo WC sklopné d 82,5cm </t>
  </si>
  <si>
    <t>72503</t>
  </si>
  <si>
    <t xml:space="preserve">Nerez madlo WC sklopné d 50cm </t>
  </si>
  <si>
    <t>72504</t>
  </si>
  <si>
    <t xml:space="preserve">Nerez madlo  umyvadlo sklopné d 50cm </t>
  </si>
  <si>
    <t>72505</t>
  </si>
  <si>
    <t xml:space="preserve">Zrcadlo invalidní nad umyvadlo sklopné </t>
  </si>
  <si>
    <t>72506</t>
  </si>
  <si>
    <t xml:space="preserve">Sedátko invalidní do sprchy-  sklopné </t>
  </si>
  <si>
    <t>725110811R00</t>
  </si>
  <si>
    <t>Demontáž klozetů splachovacích a předstěnových systemů</t>
  </si>
  <si>
    <t>725111263RT1</t>
  </si>
  <si>
    <t>Nádrž splachovací  vestavěná ovlád.zepředu pro ZTP</t>
  </si>
  <si>
    <t>725113123U00</t>
  </si>
  <si>
    <t xml:space="preserve">Mtž klozet mís závěsných </t>
  </si>
  <si>
    <t>725119401R00</t>
  </si>
  <si>
    <t>Montáž předstěnových systémů pro ZTP vč.materiálu</t>
  </si>
  <si>
    <t>725210821R00</t>
  </si>
  <si>
    <t xml:space="preserve">Demontáž umyvadel bez výtokových armatur </t>
  </si>
  <si>
    <t>725240811R00</t>
  </si>
  <si>
    <t xml:space="preserve">Demontáž sprchových zástěn </t>
  </si>
  <si>
    <t>725249101R00</t>
  </si>
  <si>
    <t xml:space="preserve">Montáž sprchové zástěny nerez </t>
  </si>
  <si>
    <t>725291521U00</t>
  </si>
  <si>
    <t xml:space="preserve">Plast zásobník toaletních papírů </t>
  </si>
  <si>
    <t>725819402R00</t>
  </si>
  <si>
    <t xml:space="preserve">Montáž ventilu rohového bez trubičky G 1/2 </t>
  </si>
  <si>
    <t>725820803R00</t>
  </si>
  <si>
    <t xml:space="preserve">Demontáž baterie stojánkové do 2-3 otvorů </t>
  </si>
  <si>
    <t>725825111RT1</t>
  </si>
  <si>
    <t xml:space="preserve">Baterie umyvadlová nástěnná ruční- standardní </t>
  </si>
  <si>
    <t>725829121U00</t>
  </si>
  <si>
    <t xml:space="preserve">Mtž baterie umyv- </t>
  </si>
  <si>
    <t>725841311U00</t>
  </si>
  <si>
    <t xml:space="preserve">Baterie sprcha stěna páka prostá </t>
  </si>
  <si>
    <t>725841412U00</t>
  </si>
  <si>
    <t xml:space="preserve">Mtž baterie sprcha stěna pev sprcha </t>
  </si>
  <si>
    <t>725860811R00</t>
  </si>
  <si>
    <t xml:space="preserve">Demontáž uzávěrek zápachových jednoduchých </t>
  </si>
  <si>
    <t>5512111144</t>
  </si>
  <si>
    <t xml:space="preserve">Ventil 1/2" rohový vnitřní závit </t>
  </si>
  <si>
    <t xml:space="preserve">D+M závěs na konzole sprcha </t>
  </si>
  <si>
    <t>kpl</t>
  </si>
  <si>
    <t>766</t>
  </si>
  <si>
    <t>Konstrukce truhlářské</t>
  </si>
  <si>
    <t>76601</t>
  </si>
  <si>
    <t xml:space="preserve">Montáž dveří posuvných </t>
  </si>
  <si>
    <t>766 01</t>
  </si>
  <si>
    <t xml:space="preserve">Montáž lišt přechodových </t>
  </si>
  <si>
    <t>61102</t>
  </si>
  <si>
    <t>Dveře vnitř. posuvné</t>
  </si>
  <si>
    <t>771</t>
  </si>
  <si>
    <t>Podlahy z dlaždic a obklady</t>
  </si>
  <si>
    <t>771575101R00</t>
  </si>
  <si>
    <t xml:space="preserve">Montáž podlah keram.,režné hladké, tmel, 10x5 cm </t>
  </si>
  <si>
    <t>771578011R00</t>
  </si>
  <si>
    <t xml:space="preserve">Spára podlaha - stěna, silikonem </t>
  </si>
  <si>
    <t>771579192U00</t>
  </si>
  <si>
    <t xml:space="preserve">Přípl podlaha keram omezený prostor </t>
  </si>
  <si>
    <t>771591111U00</t>
  </si>
  <si>
    <t xml:space="preserve">Penetrace podkladu podlahy </t>
  </si>
  <si>
    <t>776101115R00</t>
  </si>
  <si>
    <t xml:space="preserve">Vyrovnání podkladů samonivelační hmotou </t>
  </si>
  <si>
    <t>59764231</t>
  </si>
  <si>
    <t>Dlažba  -  protiskluz  200x200x9 mm</t>
  </si>
  <si>
    <t>781</t>
  </si>
  <si>
    <t>Obklady keramické</t>
  </si>
  <si>
    <t>585820101</t>
  </si>
  <si>
    <t xml:space="preserve">Tenkovrstvá malta lepicí šedá </t>
  </si>
  <si>
    <t>kg</t>
  </si>
  <si>
    <t>585820122</t>
  </si>
  <si>
    <t xml:space="preserve">Spárovací hmota stříbrošedá </t>
  </si>
  <si>
    <t>781111121R00</t>
  </si>
  <si>
    <t xml:space="preserve">Montáž lišt rohových  AL </t>
  </si>
  <si>
    <t>781411014R00</t>
  </si>
  <si>
    <t xml:space="preserve">Montáž obkladů stěn, porovin. do MC, 20x10 cm </t>
  </si>
  <si>
    <t>781495111U00</t>
  </si>
  <si>
    <t xml:space="preserve">Penetrace podkladu obkladu </t>
  </si>
  <si>
    <t>23153051</t>
  </si>
  <si>
    <t>Silikon sanitární  transparentní 310 ml</t>
  </si>
  <si>
    <t>59781561</t>
  </si>
  <si>
    <t>Obklad dle výběru investora</t>
  </si>
  <si>
    <t>784</t>
  </si>
  <si>
    <t>Malby</t>
  </si>
  <si>
    <t>784402801R00</t>
  </si>
  <si>
    <t>Odstranění malby oškrábáním v místnosti H do 3,8 m -stropy</t>
  </si>
  <si>
    <t>784442011RT1</t>
  </si>
  <si>
    <t>Malba disperzní interiérová HET, výška do 3,8 m Brillant 1barevná, 1x nátěr,1 x penetrace</t>
  </si>
  <si>
    <t>M21</t>
  </si>
  <si>
    <t>Elektromontáže</t>
  </si>
  <si>
    <t>01</t>
  </si>
  <si>
    <t xml:space="preserve">Demontáž svítidel,vypínačů,zásuvek atd </t>
  </si>
  <si>
    <t>02</t>
  </si>
  <si>
    <t xml:space="preserve">D+M úprava elektroinstalace vč.revize </t>
  </si>
  <si>
    <t>2402</t>
  </si>
  <si>
    <t xml:space="preserve">D+M Svítidel </t>
  </si>
  <si>
    <t>M24</t>
  </si>
  <si>
    <t>Montáže vzduchotechnických zařízení</t>
  </si>
  <si>
    <t>2401</t>
  </si>
  <si>
    <t xml:space="preserve">D+M VZT el.ventilátory  vč.napojení </t>
  </si>
  <si>
    <t>D96</t>
  </si>
  <si>
    <t>Přesuny suti a vybouraných hmot</t>
  </si>
  <si>
    <t>979011111R00</t>
  </si>
  <si>
    <t xml:space="preserve">Svislá doprava suti a vybour. hmot za 2.NP a 1.PP </t>
  </si>
  <si>
    <t>979087213R00</t>
  </si>
  <si>
    <t xml:space="preserve">Nakládání vybouraných hmot na dopravní prostředky </t>
  </si>
  <si>
    <t>979087312R00</t>
  </si>
  <si>
    <t xml:space="preserve">Vodorovné přemístění vyb. hmot nošením do 10 m </t>
  </si>
  <si>
    <t>979087392R00</t>
  </si>
  <si>
    <t xml:space="preserve">Příplatek za nošení vyb. hmot každých dalších 10 m </t>
  </si>
  <si>
    <t xml:space="preserve">Odvoz a uložení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</si>
  <si>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</si>
  <si>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</si>
  <si>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</si>
  <si>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</si>
  <si>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</si>
  <si>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</si>
  <si>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</si>
  <si>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</si>
  <si>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Rekonstrukce 30 koupelen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</si>
</sst>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workbookViewId="0" topLeftCell="A28">
      <selection activeCell="I11" sqref="I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Rekonstrukce 30 koupelen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73</v>
      </c>
      <c r="B5" s="16"/>
      <c r="C5" s="17"/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/>
      <c r="B7" s="24"/>
      <c r="C7" s="25" t="s">
        <v>308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1"/>
      <c r="D8" s="201"/>
      <c r="E8" s="20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1">
        <f>Projektant</f>
        <v>0</v>
      </c>
      <c r="D9" s="201"/>
      <c r="E9" s="202"/>
      <c r="F9" s="11"/>
      <c r="G9" s="33"/>
      <c r="H9" s="34"/>
    </row>
    <row r="10" spans="1:8" ht="12.75">
      <c r="A10" s="28" t="s">
        <v>14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15</v>
      </c>
      <c r="B11" s="11"/>
      <c r="C11" s="201"/>
      <c r="D11" s="201"/>
      <c r="E11" s="20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3"/>
      <c r="D12" s="203"/>
      <c r="E12" s="20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Rekapitulace!A28</f>
        <v>Ztížené výrobní podmínky</v>
      </c>
      <c r="E15" s="57"/>
      <c r="F15" s="58"/>
      <c r="G15" s="55">
        <f>Rekapitulace!I28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Rekapitulace!A29</f>
        <v>Oborová přirážka</v>
      </c>
      <c r="E16" s="59"/>
      <c r="F16" s="60"/>
      <c r="G16" s="55">
        <f>Rekapitulace!I29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Rekapitulace!A30</f>
        <v>Přesun stavebních kapacit</v>
      </c>
      <c r="E17" s="59"/>
      <c r="F17" s="60"/>
      <c r="G17" s="55">
        <f>Rekapitulace!I30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Rekapitulace!A31</f>
        <v>Mimostaveništní doprava</v>
      </c>
      <c r="E18" s="59"/>
      <c r="F18" s="60"/>
      <c r="G18" s="55">
        <f>Rekapitulace!I31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Rekapitulace!A32</f>
        <v>Zařízení staveniště</v>
      </c>
      <c r="E19" s="59"/>
      <c r="F19" s="60"/>
      <c r="G19" s="55">
        <f>Rekapitulace!I32</f>
        <v>0</v>
      </c>
    </row>
    <row r="20" spans="1:7" ht="15.95" customHeight="1">
      <c r="A20" s="63"/>
      <c r="B20" s="54"/>
      <c r="C20" s="55"/>
      <c r="D20" s="8" t="str">
        <f>Rekapitulace!A33</f>
        <v>Provoz investora</v>
      </c>
      <c r="E20" s="59"/>
      <c r="F20" s="60"/>
      <c r="G20" s="55">
        <f>Rekapitulace!I33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Rekapitulace!A34</f>
        <v>Kompletační činnost (IČD)</v>
      </c>
      <c r="E21" s="59"/>
      <c r="F21" s="60"/>
      <c r="G21" s="55">
        <f>Rekapitulace!I34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4" t="s">
        <v>33</v>
      </c>
      <c r="B23" s="20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15</v>
      </c>
      <c r="D30" s="85" t="s">
        <v>43</v>
      </c>
      <c r="E30" s="87"/>
      <c r="F30" s="196">
        <f>C23-F32</f>
        <v>0</v>
      </c>
      <c r="G30" s="197"/>
    </row>
    <row r="31" spans="1:7" ht="12.75">
      <c r="A31" s="84" t="s">
        <v>44</v>
      </c>
      <c r="B31" s="85"/>
      <c r="C31" s="86">
        <f>SazbaDPH1</f>
        <v>15</v>
      </c>
      <c r="D31" s="85" t="s">
        <v>45</v>
      </c>
      <c r="E31" s="87"/>
      <c r="F31" s="196">
        <f>ROUND(PRODUCT(F30,C31/100),0)</f>
        <v>0</v>
      </c>
      <c r="G31" s="19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7"/>
  <sheetViews>
    <sheetView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 xml:space="preserve"> Rekonstrukce 30 koupelen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08" t="s">
        <v>50</v>
      </c>
      <c r="B2" s="209"/>
      <c r="C2" s="102" t="str">
        <f>CONCATENATE(cisloobjektu," ",nazevobjektu)</f>
        <v xml:space="preserve">1 </v>
      </c>
      <c r="D2" s="103"/>
      <c r="E2" s="104"/>
      <c r="F2" s="103"/>
      <c r="G2" s="210" t="s">
        <v>308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61</v>
      </c>
      <c r="B7" s="114" t="str">
        <f>Položky!C7</f>
        <v>Upravy povrchů vnitřní</v>
      </c>
      <c r="C7" s="65"/>
      <c r="D7" s="115"/>
      <c r="E7" s="192">
        <f>Položky!BA13</f>
        <v>0</v>
      </c>
      <c r="F7" s="193">
        <f>Položky!BB13</f>
        <v>0</v>
      </c>
      <c r="G7" s="193">
        <f>Položky!BC13</f>
        <v>0</v>
      </c>
      <c r="H7" s="193">
        <f>Položky!BD13</f>
        <v>0</v>
      </c>
      <c r="I7" s="194">
        <f>Položky!BE13</f>
        <v>0</v>
      </c>
    </row>
    <row r="8" spans="1:9" s="34" customFormat="1" ht="12.75">
      <c r="A8" s="191" t="str">
        <f>Položky!B14</f>
        <v>63</v>
      </c>
      <c r="B8" s="114" t="str">
        <f>Položky!C14</f>
        <v>Podlahy a podlahové konstrukce</v>
      </c>
      <c r="C8" s="65"/>
      <c r="D8" s="115"/>
      <c r="E8" s="192">
        <f>Položky!BA18</f>
        <v>0</v>
      </c>
      <c r="F8" s="193">
        <f>Položky!BB18</f>
        <v>0</v>
      </c>
      <c r="G8" s="193">
        <f>Položky!BC18</f>
        <v>0</v>
      </c>
      <c r="H8" s="193">
        <f>Položky!BD18</f>
        <v>0</v>
      </c>
      <c r="I8" s="194">
        <f>Položky!BE18</f>
        <v>0</v>
      </c>
    </row>
    <row r="9" spans="1:9" s="34" customFormat="1" ht="12.75">
      <c r="A9" s="191" t="str">
        <f>Položky!B19</f>
        <v>94</v>
      </c>
      <c r="B9" s="114" t="str">
        <f>Položky!C19</f>
        <v>Lešení a stavební výtahy</v>
      </c>
      <c r="C9" s="65"/>
      <c r="D9" s="115"/>
      <c r="E9" s="192">
        <f>Položky!BA21</f>
        <v>0</v>
      </c>
      <c r="F9" s="193">
        <f>Položky!BB21</f>
        <v>0</v>
      </c>
      <c r="G9" s="193">
        <f>Položky!BC21</f>
        <v>0</v>
      </c>
      <c r="H9" s="193">
        <f>Položky!BD21</f>
        <v>0</v>
      </c>
      <c r="I9" s="194">
        <f>Položky!BE21</f>
        <v>0</v>
      </c>
    </row>
    <row r="10" spans="1:9" s="34" customFormat="1" ht="12.75">
      <c r="A10" s="191" t="str">
        <f>Položky!B22</f>
        <v>96</v>
      </c>
      <c r="B10" s="114" t="str">
        <f>Položky!C22</f>
        <v>Bourání konstrukcí</v>
      </c>
      <c r="C10" s="65"/>
      <c r="D10" s="115"/>
      <c r="E10" s="192">
        <f>Položky!BA33</f>
        <v>0</v>
      </c>
      <c r="F10" s="193">
        <f>Položky!BB33</f>
        <v>0</v>
      </c>
      <c r="G10" s="193">
        <f>Položky!BC33</f>
        <v>0</v>
      </c>
      <c r="H10" s="193">
        <f>Položky!BD33</f>
        <v>0</v>
      </c>
      <c r="I10" s="194">
        <f>Položky!BE33</f>
        <v>0</v>
      </c>
    </row>
    <row r="11" spans="1:9" s="34" customFormat="1" ht="12.75">
      <c r="A11" s="191" t="str">
        <f>Položky!B34</f>
        <v>99</v>
      </c>
      <c r="B11" s="114" t="str">
        <f>Položky!C34</f>
        <v>Staveništní přesun hmot</v>
      </c>
      <c r="C11" s="65"/>
      <c r="D11" s="115"/>
      <c r="E11" s="192">
        <f>Položky!BA36</f>
        <v>0</v>
      </c>
      <c r="F11" s="193">
        <f>Položky!BB36</f>
        <v>0</v>
      </c>
      <c r="G11" s="193">
        <f>Položky!BC36</f>
        <v>0</v>
      </c>
      <c r="H11" s="193">
        <f>Položky!BD36</f>
        <v>0</v>
      </c>
      <c r="I11" s="194">
        <f>Položky!BE36</f>
        <v>0</v>
      </c>
    </row>
    <row r="12" spans="1:9" s="34" customFormat="1" ht="12.75">
      <c r="A12" s="191" t="str">
        <f>Položky!B37</f>
        <v>711</v>
      </c>
      <c r="B12" s="114" t="str">
        <f>Položky!C37</f>
        <v>Izolace proti vodě</v>
      </c>
      <c r="C12" s="65"/>
      <c r="D12" s="115"/>
      <c r="E12" s="192">
        <f>Položky!BA40</f>
        <v>0</v>
      </c>
      <c r="F12" s="193">
        <f>Položky!BB40</f>
        <v>0</v>
      </c>
      <c r="G12" s="193">
        <f>Položky!BC40</f>
        <v>0</v>
      </c>
      <c r="H12" s="193">
        <f>Položky!BD40</f>
        <v>0</v>
      </c>
      <c r="I12" s="194">
        <f>Položky!BE40</f>
        <v>0</v>
      </c>
    </row>
    <row r="13" spans="1:9" s="34" customFormat="1" ht="12.75">
      <c r="A13" s="191" t="str">
        <f>Položky!B41</f>
        <v>721</v>
      </c>
      <c r="B13" s="114" t="str">
        <f>Položky!C41</f>
        <v>Vnitřní kanalizace</v>
      </c>
      <c r="C13" s="65"/>
      <c r="D13" s="115"/>
      <c r="E13" s="192">
        <f>Položky!BA51</f>
        <v>0</v>
      </c>
      <c r="F13" s="193">
        <f>Položky!BB51</f>
        <v>0</v>
      </c>
      <c r="G13" s="193">
        <f>Položky!BC51</f>
        <v>0</v>
      </c>
      <c r="H13" s="193">
        <f>Položky!BD51</f>
        <v>0</v>
      </c>
      <c r="I13" s="194">
        <f>Položky!BE51</f>
        <v>0</v>
      </c>
    </row>
    <row r="14" spans="1:9" s="34" customFormat="1" ht="12.75">
      <c r="A14" s="191" t="str">
        <f>Položky!B52</f>
        <v>722</v>
      </c>
      <c r="B14" s="114" t="str">
        <f>Položky!C52</f>
        <v>Vnitřní vodovod</v>
      </c>
      <c r="C14" s="65"/>
      <c r="D14" s="115"/>
      <c r="E14" s="192">
        <f>Položky!BA61</f>
        <v>0</v>
      </c>
      <c r="F14" s="193">
        <f>Položky!BB61</f>
        <v>0</v>
      </c>
      <c r="G14" s="193">
        <f>Položky!BC61</f>
        <v>0</v>
      </c>
      <c r="H14" s="193">
        <f>Položky!BD61</f>
        <v>0</v>
      </c>
      <c r="I14" s="194">
        <f>Položky!BE61</f>
        <v>0</v>
      </c>
    </row>
    <row r="15" spans="1:9" s="34" customFormat="1" ht="12.75">
      <c r="A15" s="191" t="str">
        <f>Položky!B62</f>
        <v>725</v>
      </c>
      <c r="B15" s="114" t="str">
        <f>Položky!C62</f>
        <v>Zařizovací předměty</v>
      </c>
      <c r="C15" s="65"/>
      <c r="D15" s="115"/>
      <c r="E15" s="192">
        <f>Položky!BA90</f>
        <v>0</v>
      </c>
      <c r="F15" s="193">
        <f>Položky!BB90</f>
        <v>0</v>
      </c>
      <c r="G15" s="193">
        <f>Položky!BC90</f>
        <v>0</v>
      </c>
      <c r="H15" s="193">
        <f>Položky!BD90</f>
        <v>0</v>
      </c>
      <c r="I15" s="194">
        <f>Položky!BE90</f>
        <v>0</v>
      </c>
    </row>
    <row r="16" spans="1:9" s="34" customFormat="1" ht="12.75">
      <c r="A16" s="191" t="str">
        <f>Položky!B91</f>
        <v>766</v>
      </c>
      <c r="B16" s="114" t="str">
        <f>Položky!C91</f>
        <v>Konstrukce truhlářské</v>
      </c>
      <c r="C16" s="65"/>
      <c r="D16" s="115"/>
      <c r="E16" s="192">
        <f>Položky!BA95</f>
        <v>0</v>
      </c>
      <c r="F16" s="193">
        <f>Položky!BB95</f>
        <v>0</v>
      </c>
      <c r="G16" s="193">
        <f>Položky!BC95</f>
        <v>0</v>
      </c>
      <c r="H16" s="193">
        <f>Položky!BD95</f>
        <v>0</v>
      </c>
      <c r="I16" s="194">
        <f>Položky!BE95</f>
        <v>0</v>
      </c>
    </row>
    <row r="17" spans="1:9" s="34" customFormat="1" ht="12.75">
      <c r="A17" s="191" t="str">
        <f>Položky!B96</f>
        <v>771</v>
      </c>
      <c r="B17" s="114" t="str">
        <f>Položky!C96</f>
        <v>Podlahy z dlaždic a obklady</v>
      </c>
      <c r="C17" s="65"/>
      <c r="D17" s="115"/>
      <c r="E17" s="192">
        <f>Položky!BA103</f>
        <v>0</v>
      </c>
      <c r="F17" s="193">
        <f>Položky!BB103</f>
        <v>0</v>
      </c>
      <c r="G17" s="193">
        <f>Položky!BC103</f>
        <v>0</v>
      </c>
      <c r="H17" s="193">
        <f>Položky!BD103</f>
        <v>0</v>
      </c>
      <c r="I17" s="194">
        <f>Položky!BE103</f>
        <v>0</v>
      </c>
    </row>
    <row r="18" spans="1:9" s="34" customFormat="1" ht="12.75">
      <c r="A18" s="191" t="str">
        <f>Položky!B104</f>
        <v>781</v>
      </c>
      <c r="B18" s="114" t="str">
        <f>Položky!C104</f>
        <v>Obklady keramické</v>
      </c>
      <c r="C18" s="65"/>
      <c r="D18" s="115"/>
      <c r="E18" s="192">
        <f>Položky!BA112</f>
        <v>0</v>
      </c>
      <c r="F18" s="193">
        <f>Položky!BB112</f>
        <v>0</v>
      </c>
      <c r="G18" s="193">
        <f>Položky!BC112</f>
        <v>0</v>
      </c>
      <c r="H18" s="193">
        <f>Položky!BD112</f>
        <v>0</v>
      </c>
      <c r="I18" s="194">
        <f>Položky!BE112</f>
        <v>0</v>
      </c>
    </row>
    <row r="19" spans="1:9" s="34" customFormat="1" ht="12.75">
      <c r="A19" s="191" t="str">
        <f>Položky!B113</f>
        <v>784</v>
      </c>
      <c r="B19" s="114" t="str">
        <f>Položky!C113</f>
        <v>Malby</v>
      </c>
      <c r="C19" s="65"/>
      <c r="D19" s="115"/>
      <c r="E19" s="192">
        <f>Položky!BA116</f>
        <v>0</v>
      </c>
      <c r="F19" s="193">
        <f>Položky!BB116</f>
        <v>0</v>
      </c>
      <c r="G19" s="193">
        <f>Položky!BC116</f>
        <v>0</v>
      </c>
      <c r="H19" s="193">
        <f>Položky!BD116</f>
        <v>0</v>
      </c>
      <c r="I19" s="194">
        <f>Položky!BE116</f>
        <v>0</v>
      </c>
    </row>
    <row r="20" spans="1:9" s="34" customFormat="1" ht="12.75">
      <c r="A20" s="191" t="str">
        <f>Položky!B117</f>
        <v>M21</v>
      </c>
      <c r="B20" s="114" t="str">
        <f>Položky!C117</f>
        <v>Elektromontáže</v>
      </c>
      <c r="C20" s="65"/>
      <c r="D20" s="115"/>
      <c r="E20" s="192">
        <f>Položky!BA121</f>
        <v>0</v>
      </c>
      <c r="F20" s="193">
        <f>Položky!BB121</f>
        <v>0</v>
      </c>
      <c r="G20" s="193">
        <f>Položky!BC121</f>
        <v>0</v>
      </c>
      <c r="H20" s="193">
        <f>Položky!BD121</f>
        <v>0</v>
      </c>
      <c r="I20" s="194">
        <f>Položky!BE121</f>
        <v>0</v>
      </c>
    </row>
    <row r="21" spans="1:9" s="34" customFormat="1" ht="12.75">
      <c r="A21" s="191" t="str">
        <f>Položky!B122</f>
        <v>M24</v>
      </c>
      <c r="B21" s="114" t="str">
        <f>Položky!C122</f>
        <v>Montáže vzduchotechnických zařízení</v>
      </c>
      <c r="C21" s="65"/>
      <c r="D21" s="115"/>
      <c r="E21" s="192">
        <f>Položky!BA124</f>
        <v>0</v>
      </c>
      <c r="F21" s="193">
        <f>Položky!BB124</f>
        <v>0</v>
      </c>
      <c r="G21" s="193">
        <f>Položky!BC124</f>
        <v>0</v>
      </c>
      <c r="H21" s="193">
        <f>Položky!BD124</f>
        <v>0</v>
      </c>
      <c r="I21" s="194">
        <f>Položky!BE124</f>
        <v>0</v>
      </c>
    </row>
    <row r="22" spans="1:9" s="34" customFormat="1" ht="13.5" thickBot="1">
      <c r="A22" s="191" t="str">
        <f>Položky!B125</f>
        <v>D96</v>
      </c>
      <c r="B22" s="114" t="str">
        <f>Položky!C125</f>
        <v>Přesuny suti a vybouraných hmot</v>
      </c>
      <c r="C22" s="65"/>
      <c r="D22" s="115"/>
      <c r="E22" s="192">
        <f>Položky!BA131</f>
        <v>0</v>
      </c>
      <c r="F22" s="193">
        <f>Položky!BB131</f>
        <v>0</v>
      </c>
      <c r="G22" s="193">
        <f>Položky!BC131</f>
        <v>0</v>
      </c>
      <c r="H22" s="193">
        <f>Položky!BD131</f>
        <v>0</v>
      </c>
      <c r="I22" s="194">
        <f>Položky!BE131</f>
        <v>0</v>
      </c>
    </row>
    <row r="23" spans="1:9" s="122" customFormat="1" ht="13.5" thickBot="1">
      <c r="A23" s="116"/>
      <c r="B23" s="117" t="s">
        <v>57</v>
      </c>
      <c r="C23" s="117"/>
      <c r="D23" s="118"/>
      <c r="E23" s="119">
        <f>SUM(E7:E22)</f>
        <v>0</v>
      </c>
      <c r="F23" s="120">
        <f>SUM(F7:F22)</f>
        <v>0</v>
      </c>
      <c r="G23" s="120">
        <f>SUM(G7:G22)</f>
        <v>0</v>
      </c>
      <c r="H23" s="120">
        <f>SUM(H7:H22)</f>
        <v>0</v>
      </c>
      <c r="I23" s="121">
        <f>SUM(I7:I22)</f>
        <v>0</v>
      </c>
    </row>
    <row r="24" spans="1:9" ht="12.75">
      <c r="A24" s="65"/>
      <c r="B24" s="65"/>
      <c r="C24" s="65"/>
      <c r="D24" s="65"/>
      <c r="E24" s="65"/>
      <c r="F24" s="65"/>
      <c r="G24" s="65"/>
      <c r="H24" s="65"/>
      <c r="I24" s="65"/>
    </row>
    <row r="25" spans="1:57" ht="19.5" customHeight="1">
      <c r="A25" s="106" t="s">
        <v>58</v>
      </c>
      <c r="B25" s="106"/>
      <c r="C25" s="106"/>
      <c r="D25" s="106"/>
      <c r="E25" s="106"/>
      <c r="F25" s="106"/>
      <c r="G25" s="123"/>
      <c r="H25" s="106"/>
      <c r="I25" s="106"/>
      <c r="BA25" s="40"/>
      <c r="BB25" s="40"/>
      <c r="BC25" s="40"/>
      <c r="BD25" s="40"/>
      <c r="BE25" s="40"/>
    </row>
    <row r="26" spans="1:9" ht="13.5" thickBo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2.75">
      <c r="A27" s="70" t="s">
        <v>59</v>
      </c>
      <c r="B27" s="71"/>
      <c r="C27" s="71"/>
      <c r="D27" s="124"/>
      <c r="E27" s="125" t="s">
        <v>60</v>
      </c>
      <c r="F27" s="126" t="s">
        <v>61</v>
      </c>
      <c r="G27" s="127" t="s">
        <v>62</v>
      </c>
      <c r="H27" s="128"/>
      <c r="I27" s="129" t="s">
        <v>60</v>
      </c>
    </row>
    <row r="28" spans="1:53" ht="12.75">
      <c r="A28" s="63" t="s">
        <v>300</v>
      </c>
      <c r="B28" s="54"/>
      <c r="C28" s="54"/>
      <c r="D28" s="130"/>
      <c r="E28" s="131"/>
      <c r="F28" s="132"/>
      <c r="G28" s="133">
        <f aca="true" t="shared" si="0" ref="G28:G35">CHOOSE(BA28+1,HSV+PSV,HSV+PSV+Mont,HSV+PSV+Dodavka+Mont,HSV,PSV,Mont,Dodavka,Mont+Dodavka,0)</f>
        <v>0</v>
      </c>
      <c r="H28" s="134"/>
      <c r="I28" s="135">
        <f aca="true" t="shared" si="1" ref="I28:I35">E28+F28*G28/100</f>
        <v>0</v>
      </c>
      <c r="BA28">
        <v>0</v>
      </c>
    </row>
    <row r="29" spans="1:53" ht="12.75">
      <c r="A29" s="63" t="s">
        <v>301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0</v>
      </c>
    </row>
    <row r="30" spans="1:53" ht="12.75">
      <c r="A30" s="63" t="s">
        <v>302</v>
      </c>
      <c r="B30" s="54"/>
      <c r="C30" s="54"/>
      <c r="D30" s="130"/>
      <c r="E30" s="131"/>
      <c r="F30" s="132"/>
      <c r="G30" s="133">
        <f t="shared" si="0"/>
        <v>0</v>
      </c>
      <c r="H30" s="134"/>
      <c r="I30" s="135">
        <f t="shared" si="1"/>
        <v>0</v>
      </c>
      <c r="BA30">
        <v>0</v>
      </c>
    </row>
    <row r="31" spans="1:53" ht="12.75">
      <c r="A31" s="63" t="s">
        <v>303</v>
      </c>
      <c r="B31" s="54"/>
      <c r="C31" s="54"/>
      <c r="D31" s="130"/>
      <c r="E31" s="131"/>
      <c r="F31" s="132"/>
      <c r="G31" s="133">
        <f t="shared" si="0"/>
        <v>0</v>
      </c>
      <c r="H31" s="134"/>
      <c r="I31" s="135">
        <f t="shared" si="1"/>
        <v>0</v>
      </c>
      <c r="BA31">
        <v>0</v>
      </c>
    </row>
    <row r="32" spans="1:53" ht="12.75">
      <c r="A32" s="63" t="s">
        <v>304</v>
      </c>
      <c r="B32" s="54"/>
      <c r="C32" s="54"/>
      <c r="D32" s="130"/>
      <c r="E32" s="131"/>
      <c r="F32" s="132"/>
      <c r="G32" s="133">
        <f t="shared" si="0"/>
        <v>0</v>
      </c>
      <c r="H32" s="134"/>
      <c r="I32" s="135">
        <f t="shared" si="1"/>
        <v>0</v>
      </c>
      <c r="BA32">
        <v>2</v>
      </c>
    </row>
    <row r="33" spans="1:53" ht="12.75">
      <c r="A33" s="63" t="s">
        <v>305</v>
      </c>
      <c r="B33" s="54"/>
      <c r="C33" s="54"/>
      <c r="D33" s="130"/>
      <c r="E33" s="131"/>
      <c r="F33" s="132"/>
      <c r="G33" s="133">
        <f t="shared" si="0"/>
        <v>0</v>
      </c>
      <c r="H33" s="134"/>
      <c r="I33" s="135">
        <f t="shared" si="1"/>
        <v>0</v>
      </c>
      <c r="BA33">
        <v>1</v>
      </c>
    </row>
    <row r="34" spans="1:53" ht="12.75">
      <c r="A34" s="63" t="s">
        <v>306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2</v>
      </c>
    </row>
    <row r="35" spans="1:53" ht="12.75">
      <c r="A35" s="63" t="s">
        <v>307</v>
      </c>
      <c r="B35" s="54"/>
      <c r="C35" s="54"/>
      <c r="D35" s="130"/>
      <c r="E35" s="131"/>
      <c r="F35" s="132"/>
      <c r="G35" s="133">
        <f t="shared" si="0"/>
        <v>0</v>
      </c>
      <c r="H35" s="134"/>
      <c r="I35" s="135">
        <f t="shared" si="1"/>
        <v>0</v>
      </c>
      <c r="BA35">
        <v>2</v>
      </c>
    </row>
    <row r="36" spans="1:9" ht="13.5" thickBot="1">
      <c r="A36" s="136"/>
      <c r="B36" s="137" t="s">
        <v>63</v>
      </c>
      <c r="C36" s="138"/>
      <c r="D36" s="139"/>
      <c r="E36" s="140"/>
      <c r="F36" s="141"/>
      <c r="G36" s="141"/>
      <c r="H36" s="213">
        <f>SUM(I28:I35)</f>
        <v>0</v>
      </c>
      <c r="I36" s="214"/>
    </row>
    <row r="38" spans="2:9" ht="12.75">
      <c r="B38" s="122"/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</sheetData>
  <mergeCells count="4">
    <mergeCell ref="A1:B1"/>
    <mergeCell ref="A2:B2"/>
    <mergeCell ref="G2:I2"/>
    <mergeCell ref="H36:I3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04"/>
  <sheetViews>
    <sheetView showGridLines="0" showZeros="0" tabSelected="1" workbookViewId="0" topLeftCell="A1">
      <selection activeCell="L137" sqref="L137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77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 xml:space="preserve"> Rekonstrukce 30 koupelen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 xml:space="preserve">1 </v>
      </c>
      <c r="D4" s="103"/>
      <c r="E4" s="217" t="str">
        <f>Rekapitulace!G2</f>
        <v>Rekonstrukce 30 koupelen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78</v>
      </c>
      <c r="C7" s="162" t="s">
        <v>79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80</v>
      </c>
      <c r="C8" s="170" t="s">
        <v>81</v>
      </c>
      <c r="D8" s="171" t="s">
        <v>82</v>
      </c>
      <c r="E8" s="172">
        <v>60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104" ht="12.75">
      <c r="A9" s="168">
        <v>2</v>
      </c>
      <c r="B9" s="169" t="s">
        <v>83</v>
      </c>
      <c r="C9" s="170" t="s">
        <v>84</v>
      </c>
      <c r="D9" s="171" t="s">
        <v>85</v>
      </c>
      <c r="E9" s="172">
        <v>150</v>
      </c>
      <c r="F9" s="172">
        <v>0</v>
      </c>
      <c r="G9" s="173">
        <f>E9*F9</f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1</v>
      </c>
      <c r="CZ9" s="145">
        <v>0</v>
      </c>
    </row>
    <row r="10" spans="1:104" ht="22.5">
      <c r="A10" s="168">
        <v>3</v>
      </c>
      <c r="B10" s="169" t="s">
        <v>86</v>
      </c>
      <c r="C10" s="170" t="s">
        <v>87</v>
      </c>
      <c r="D10" s="171" t="s">
        <v>85</v>
      </c>
      <c r="E10" s="172">
        <v>120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</v>
      </c>
    </row>
    <row r="11" spans="1:104" ht="22.5">
      <c r="A11" s="168">
        <v>4</v>
      </c>
      <c r="B11" s="169" t="s">
        <v>88</v>
      </c>
      <c r="C11" s="170" t="s">
        <v>89</v>
      </c>
      <c r="D11" s="171" t="s">
        <v>82</v>
      </c>
      <c r="E11" s="172">
        <v>453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104" ht="12.75">
      <c r="A12" s="168">
        <v>5</v>
      </c>
      <c r="B12" s="169" t="s">
        <v>90</v>
      </c>
      <c r="C12" s="170" t="s">
        <v>91</v>
      </c>
      <c r="D12" s="171" t="s">
        <v>82</v>
      </c>
      <c r="E12" s="172">
        <v>126.25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57" ht="12.75">
      <c r="A13" s="175"/>
      <c r="B13" s="176" t="s">
        <v>75</v>
      </c>
      <c r="C13" s="177" t="str">
        <f>CONCATENATE(B7," ",C7)</f>
        <v>61 Upravy povrchů vnitřní</v>
      </c>
      <c r="D13" s="178"/>
      <c r="E13" s="179"/>
      <c r="F13" s="180"/>
      <c r="G13" s="181">
        <f>SUM(G7:G12)</f>
        <v>0</v>
      </c>
      <c r="O13" s="167">
        <v>4</v>
      </c>
      <c r="BA13" s="182">
        <f>SUM(BA7:BA12)</f>
        <v>0</v>
      </c>
      <c r="BB13" s="182">
        <f>SUM(BB7:BB12)</f>
        <v>0</v>
      </c>
      <c r="BC13" s="182">
        <f>SUM(BC7:BC12)</f>
        <v>0</v>
      </c>
      <c r="BD13" s="182">
        <f>SUM(BD7:BD12)</f>
        <v>0</v>
      </c>
      <c r="BE13" s="182">
        <f>SUM(BE7:BE12)</f>
        <v>0</v>
      </c>
    </row>
    <row r="14" spans="1:15" ht="12.75">
      <c r="A14" s="160" t="s">
        <v>72</v>
      </c>
      <c r="B14" s="161" t="s">
        <v>92</v>
      </c>
      <c r="C14" s="162" t="s">
        <v>93</v>
      </c>
      <c r="D14" s="163"/>
      <c r="E14" s="164"/>
      <c r="F14" s="164"/>
      <c r="G14" s="165"/>
      <c r="H14" s="166"/>
      <c r="I14" s="166"/>
      <c r="O14" s="167">
        <v>1</v>
      </c>
    </row>
    <row r="15" spans="1:104" ht="22.5">
      <c r="A15" s="168">
        <v>6</v>
      </c>
      <c r="B15" s="169" t="s">
        <v>94</v>
      </c>
      <c r="C15" s="170" t="s">
        <v>95</v>
      </c>
      <c r="D15" s="171" t="s">
        <v>96</v>
      </c>
      <c r="E15" s="172">
        <v>10.3248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</v>
      </c>
    </row>
    <row r="16" spans="1:104" ht="12.75">
      <c r="A16" s="168">
        <v>7</v>
      </c>
      <c r="B16" s="169" t="s">
        <v>97</v>
      </c>
      <c r="C16" s="170" t="s">
        <v>98</v>
      </c>
      <c r="D16" s="171" t="s">
        <v>82</v>
      </c>
      <c r="E16" s="172">
        <v>129.06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</v>
      </c>
    </row>
    <row r="17" spans="1:104" ht="12.75">
      <c r="A17" s="168">
        <v>8</v>
      </c>
      <c r="B17" s="169" t="s">
        <v>99</v>
      </c>
      <c r="C17" s="170" t="s">
        <v>100</v>
      </c>
      <c r="D17" s="171" t="s">
        <v>85</v>
      </c>
      <c r="E17" s="172">
        <v>270</v>
      </c>
      <c r="F17" s="172">
        <v>0</v>
      </c>
      <c r="G17" s="173">
        <f>E17*F17</f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0</v>
      </c>
    </row>
    <row r="18" spans="1:57" ht="12.75">
      <c r="A18" s="175"/>
      <c r="B18" s="176" t="s">
        <v>75</v>
      </c>
      <c r="C18" s="177" t="str">
        <f>CONCATENATE(B14," ",C14)</f>
        <v>63 Podlahy a podlahové konstrukce</v>
      </c>
      <c r="D18" s="178"/>
      <c r="E18" s="179"/>
      <c r="F18" s="180"/>
      <c r="G18" s="181">
        <f>SUM(G14:G17)</f>
        <v>0</v>
      </c>
      <c r="O18" s="167">
        <v>4</v>
      </c>
      <c r="BA18" s="182">
        <f>SUM(BA14:BA17)</f>
        <v>0</v>
      </c>
      <c r="BB18" s="182">
        <f>SUM(BB14:BB17)</f>
        <v>0</v>
      </c>
      <c r="BC18" s="182">
        <f>SUM(BC14:BC17)</f>
        <v>0</v>
      </c>
      <c r="BD18" s="182">
        <f>SUM(BD14:BD17)</f>
        <v>0</v>
      </c>
      <c r="BE18" s="182">
        <f>SUM(BE14:BE17)</f>
        <v>0</v>
      </c>
    </row>
    <row r="19" spans="1:15" ht="12.75">
      <c r="A19" s="160" t="s">
        <v>72</v>
      </c>
      <c r="B19" s="161" t="s">
        <v>101</v>
      </c>
      <c r="C19" s="162" t="s">
        <v>102</v>
      </c>
      <c r="D19" s="163"/>
      <c r="E19" s="164"/>
      <c r="F19" s="164"/>
      <c r="G19" s="165"/>
      <c r="H19" s="166"/>
      <c r="I19" s="166"/>
      <c r="O19" s="167">
        <v>1</v>
      </c>
    </row>
    <row r="20" spans="1:104" ht="12.75">
      <c r="A20" s="168">
        <v>9</v>
      </c>
      <c r="B20" s="169" t="s">
        <v>103</v>
      </c>
      <c r="C20" s="170" t="s">
        <v>104</v>
      </c>
      <c r="D20" s="171" t="s">
        <v>82</v>
      </c>
      <c r="E20" s="172">
        <v>180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</v>
      </c>
    </row>
    <row r="21" spans="1:57" ht="12.75">
      <c r="A21" s="175"/>
      <c r="B21" s="176" t="s">
        <v>75</v>
      </c>
      <c r="C21" s="177" t="str">
        <f>CONCATENATE(B19," ",C19)</f>
        <v>94 Lešení a stavební výtahy</v>
      </c>
      <c r="D21" s="178"/>
      <c r="E21" s="179"/>
      <c r="F21" s="180"/>
      <c r="G21" s="181">
        <f>SUM(G19:G20)</f>
        <v>0</v>
      </c>
      <c r="O21" s="167">
        <v>4</v>
      </c>
      <c r="BA21" s="182">
        <f>SUM(BA19:BA20)</f>
        <v>0</v>
      </c>
      <c r="BB21" s="182">
        <f>SUM(BB19:BB20)</f>
        <v>0</v>
      </c>
      <c r="BC21" s="182">
        <f>SUM(BC19:BC20)</f>
        <v>0</v>
      </c>
      <c r="BD21" s="182">
        <f>SUM(BD19:BD20)</f>
        <v>0</v>
      </c>
      <c r="BE21" s="182">
        <f>SUM(BE19:BE20)</f>
        <v>0</v>
      </c>
    </row>
    <row r="22" spans="1:15" ht="12.75">
      <c r="A22" s="160" t="s">
        <v>72</v>
      </c>
      <c r="B22" s="161" t="s">
        <v>105</v>
      </c>
      <c r="C22" s="162" t="s">
        <v>106</v>
      </c>
      <c r="D22" s="163"/>
      <c r="E22" s="164"/>
      <c r="F22" s="164"/>
      <c r="G22" s="165"/>
      <c r="H22" s="166"/>
      <c r="I22" s="166"/>
      <c r="O22" s="167">
        <v>1</v>
      </c>
    </row>
    <row r="23" spans="1:104" ht="12.75">
      <c r="A23" s="168">
        <v>10</v>
      </c>
      <c r="B23" s="169" t="s">
        <v>107</v>
      </c>
      <c r="C23" s="170" t="s">
        <v>108</v>
      </c>
      <c r="D23" s="171" t="s">
        <v>82</v>
      </c>
      <c r="E23" s="172">
        <v>129.06</v>
      </c>
      <c r="F23" s="172">
        <v>0</v>
      </c>
      <c r="G23" s="173">
        <f aca="true" t="shared" si="0" ref="G23:G32"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 aca="true" t="shared" si="1" ref="BA23:BA32">IF(AZ23=1,G23,0)</f>
        <v>0</v>
      </c>
      <c r="BB23" s="145">
        <f aca="true" t="shared" si="2" ref="BB23:BB32">IF(AZ23=2,G23,0)</f>
        <v>0</v>
      </c>
      <c r="BC23" s="145">
        <f aca="true" t="shared" si="3" ref="BC23:BC32">IF(AZ23=3,G23,0)</f>
        <v>0</v>
      </c>
      <c r="BD23" s="145">
        <f aca="true" t="shared" si="4" ref="BD23:BD32">IF(AZ23=4,G23,0)</f>
        <v>0</v>
      </c>
      <c r="BE23" s="145">
        <f aca="true" t="shared" si="5" ref="BE23:BE32">IF(AZ23=5,G23,0)</f>
        <v>0</v>
      </c>
      <c r="CA23" s="174">
        <v>1</v>
      </c>
      <c r="CB23" s="174">
        <v>1</v>
      </c>
      <c r="CZ23" s="145">
        <v>0</v>
      </c>
    </row>
    <row r="24" spans="1:104" ht="22.5">
      <c r="A24" s="168">
        <v>11</v>
      </c>
      <c r="B24" s="169" t="s">
        <v>109</v>
      </c>
      <c r="C24" s="170" t="s">
        <v>110</v>
      </c>
      <c r="D24" s="171" t="s">
        <v>96</v>
      </c>
      <c r="E24" s="172">
        <v>10.3248</v>
      </c>
      <c r="F24" s="172">
        <v>0</v>
      </c>
      <c r="G24" s="173">
        <f t="shared" si="0"/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1</v>
      </c>
      <c r="CZ24" s="145">
        <v>0</v>
      </c>
    </row>
    <row r="25" spans="1:104" ht="22.5">
      <c r="A25" s="168">
        <v>12</v>
      </c>
      <c r="B25" s="169" t="s">
        <v>111</v>
      </c>
      <c r="C25" s="170" t="s">
        <v>112</v>
      </c>
      <c r="D25" s="171" t="s">
        <v>96</v>
      </c>
      <c r="E25" s="172">
        <v>10.3248</v>
      </c>
      <c r="F25" s="172">
        <v>0</v>
      </c>
      <c r="G25" s="173">
        <f t="shared" si="0"/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1</v>
      </c>
      <c r="CB25" s="174">
        <v>1</v>
      </c>
      <c r="CZ25" s="145">
        <v>0</v>
      </c>
    </row>
    <row r="26" spans="1:104" ht="22.5">
      <c r="A26" s="168">
        <v>13</v>
      </c>
      <c r="B26" s="169" t="s">
        <v>113</v>
      </c>
      <c r="C26" s="170" t="s">
        <v>114</v>
      </c>
      <c r="D26" s="171" t="s">
        <v>82</v>
      </c>
      <c r="E26" s="172">
        <v>129.06</v>
      </c>
      <c r="F26" s="172">
        <v>0</v>
      </c>
      <c r="G26" s="173">
        <f t="shared" si="0"/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 t="shared" si="1"/>
        <v>0</v>
      </c>
      <c r="BB26" s="145">
        <f t="shared" si="2"/>
        <v>0</v>
      </c>
      <c r="BC26" s="145">
        <f t="shared" si="3"/>
        <v>0</v>
      </c>
      <c r="BD26" s="145">
        <f t="shared" si="4"/>
        <v>0</v>
      </c>
      <c r="BE26" s="145">
        <f t="shared" si="5"/>
        <v>0</v>
      </c>
      <c r="CA26" s="174">
        <v>1</v>
      </c>
      <c r="CB26" s="174">
        <v>1</v>
      </c>
      <c r="CZ26" s="145">
        <v>0</v>
      </c>
    </row>
    <row r="27" spans="1:104" ht="12.75">
      <c r="A27" s="168">
        <v>14</v>
      </c>
      <c r="B27" s="169" t="s">
        <v>115</v>
      </c>
      <c r="C27" s="170" t="s">
        <v>116</v>
      </c>
      <c r="D27" s="171" t="s">
        <v>117</v>
      </c>
      <c r="E27" s="172">
        <v>30</v>
      </c>
      <c r="F27" s="172">
        <v>0</v>
      </c>
      <c r="G27" s="173">
        <f t="shared" si="0"/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 t="shared" si="1"/>
        <v>0</v>
      </c>
      <c r="BB27" s="145">
        <f t="shared" si="2"/>
        <v>0</v>
      </c>
      <c r="BC27" s="145">
        <f t="shared" si="3"/>
        <v>0</v>
      </c>
      <c r="BD27" s="145">
        <f t="shared" si="4"/>
        <v>0</v>
      </c>
      <c r="BE27" s="145">
        <f t="shared" si="5"/>
        <v>0</v>
      </c>
      <c r="CA27" s="174">
        <v>1</v>
      </c>
      <c r="CB27" s="174">
        <v>1</v>
      </c>
      <c r="CZ27" s="145">
        <v>0</v>
      </c>
    </row>
    <row r="28" spans="1:104" ht="12.75">
      <c r="A28" s="168">
        <v>15</v>
      </c>
      <c r="B28" s="169" t="s">
        <v>118</v>
      </c>
      <c r="C28" s="170" t="s">
        <v>119</v>
      </c>
      <c r="D28" s="171" t="s">
        <v>85</v>
      </c>
      <c r="E28" s="172">
        <v>210</v>
      </c>
      <c r="F28" s="172">
        <v>0</v>
      </c>
      <c r="G28" s="173">
        <f t="shared" si="0"/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 t="shared" si="1"/>
        <v>0</v>
      </c>
      <c r="BB28" s="145">
        <f t="shared" si="2"/>
        <v>0</v>
      </c>
      <c r="BC28" s="145">
        <f t="shared" si="3"/>
        <v>0</v>
      </c>
      <c r="BD28" s="145">
        <f t="shared" si="4"/>
        <v>0</v>
      </c>
      <c r="BE28" s="145">
        <f t="shared" si="5"/>
        <v>0</v>
      </c>
      <c r="CA28" s="174">
        <v>1</v>
      </c>
      <c r="CB28" s="174">
        <v>1</v>
      </c>
      <c r="CZ28" s="145">
        <v>0</v>
      </c>
    </row>
    <row r="29" spans="1:104" ht="12.75">
      <c r="A29" s="168">
        <v>16</v>
      </c>
      <c r="B29" s="169" t="s">
        <v>120</v>
      </c>
      <c r="C29" s="170" t="s">
        <v>121</v>
      </c>
      <c r="D29" s="171" t="s">
        <v>85</v>
      </c>
      <c r="E29" s="172">
        <v>90</v>
      </c>
      <c r="F29" s="172">
        <v>0</v>
      </c>
      <c r="G29" s="173">
        <f t="shared" si="0"/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 t="shared" si="1"/>
        <v>0</v>
      </c>
      <c r="BB29" s="145">
        <f t="shared" si="2"/>
        <v>0</v>
      </c>
      <c r="BC29" s="145">
        <f t="shared" si="3"/>
        <v>0</v>
      </c>
      <c r="BD29" s="145">
        <f t="shared" si="4"/>
        <v>0</v>
      </c>
      <c r="BE29" s="145">
        <f t="shared" si="5"/>
        <v>0</v>
      </c>
      <c r="CA29" s="174">
        <v>1</v>
      </c>
      <c r="CB29" s="174">
        <v>1</v>
      </c>
      <c r="CZ29" s="145">
        <v>0</v>
      </c>
    </row>
    <row r="30" spans="1:104" ht="12.75">
      <c r="A30" s="168">
        <v>17</v>
      </c>
      <c r="B30" s="169" t="s">
        <v>122</v>
      </c>
      <c r="C30" s="170" t="s">
        <v>123</v>
      </c>
      <c r="D30" s="171" t="s">
        <v>82</v>
      </c>
      <c r="E30" s="172">
        <v>126.25</v>
      </c>
      <c r="F30" s="172">
        <v>0</v>
      </c>
      <c r="G30" s="173">
        <f t="shared" si="0"/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 t="shared" si="1"/>
        <v>0</v>
      </c>
      <c r="BB30" s="145">
        <f t="shared" si="2"/>
        <v>0</v>
      </c>
      <c r="BC30" s="145">
        <f t="shared" si="3"/>
        <v>0</v>
      </c>
      <c r="BD30" s="145">
        <f t="shared" si="4"/>
        <v>0</v>
      </c>
      <c r="BE30" s="145">
        <f t="shared" si="5"/>
        <v>0</v>
      </c>
      <c r="CA30" s="174">
        <v>1</v>
      </c>
      <c r="CB30" s="174">
        <v>1</v>
      </c>
      <c r="CZ30" s="145">
        <v>0</v>
      </c>
    </row>
    <row r="31" spans="1:104" ht="12.75">
      <c r="A31" s="168">
        <v>18</v>
      </c>
      <c r="B31" s="169" t="s">
        <v>124</v>
      </c>
      <c r="C31" s="170" t="s">
        <v>125</v>
      </c>
      <c r="D31" s="171" t="s">
        <v>82</v>
      </c>
      <c r="E31" s="172">
        <v>453</v>
      </c>
      <c r="F31" s="172">
        <v>0</v>
      </c>
      <c r="G31" s="173">
        <f t="shared" si="0"/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 t="shared" si="1"/>
        <v>0</v>
      </c>
      <c r="BB31" s="145">
        <f t="shared" si="2"/>
        <v>0</v>
      </c>
      <c r="BC31" s="145">
        <f t="shared" si="3"/>
        <v>0</v>
      </c>
      <c r="BD31" s="145">
        <f t="shared" si="4"/>
        <v>0</v>
      </c>
      <c r="BE31" s="145">
        <f t="shared" si="5"/>
        <v>0</v>
      </c>
      <c r="CA31" s="174">
        <v>1</v>
      </c>
      <c r="CB31" s="174">
        <v>1</v>
      </c>
      <c r="CZ31" s="145">
        <v>0</v>
      </c>
    </row>
    <row r="32" spans="1:104" ht="22.5">
      <c r="A32" s="168">
        <v>19</v>
      </c>
      <c r="B32" s="169" t="s">
        <v>126</v>
      </c>
      <c r="C32" s="170" t="s">
        <v>127</v>
      </c>
      <c r="D32" s="171" t="s">
        <v>128</v>
      </c>
      <c r="E32" s="172">
        <v>480</v>
      </c>
      <c r="F32" s="172">
        <v>0</v>
      </c>
      <c r="G32" s="173">
        <f t="shared" si="0"/>
        <v>0</v>
      </c>
      <c r="O32" s="167">
        <v>2</v>
      </c>
      <c r="AA32" s="145">
        <v>10</v>
      </c>
      <c r="AB32" s="145">
        <v>0</v>
      </c>
      <c r="AC32" s="145">
        <v>8</v>
      </c>
      <c r="AZ32" s="145">
        <v>5</v>
      </c>
      <c r="BA32" s="145">
        <f t="shared" si="1"/>
        <v>0</v>
      </c>
      <c r="BB32" s="145">
        <f t="shared" si="2"/>
        <v>0</v>
      </c>
      <c r="BC32" s="145">
        <f t="shared" si="3"/>
        <v>0</v>
      </c>
      <c r="BD32" s="145">
        <f t="shared" si="4"/>
        <v>0</v>
      </c>
      <c r="BE32" s="145">
        <f t="shared" si="5"/>
        <v>0</v>
      </c>
      <c r="CA32" s="174">
        <v>10</v>
      </c>
      <c r="CB32" s="174">
        <v>0</v>
      </c>
      <c r="CZ32" s="145">
        <v>0</v>
      </c>
    </row>
    <row r="33" spans="1:57" ht="12.75">
      <c r="A33" s="175"/>
      <c r="B33" s="176" t="s">
        <v>75</v>
      </c>
      <c r="C33" s="177" t="str">
        <f>CONCATENATE(B22," ",C22)</f>
        <v>96 Bourání konstrukcí</v>
      </c>
      <c r="D33" s="178"/>
      <c r="E33" s="179"/>
      <c r="F33" s="180"/>
      <c r="G33" s="181">
        <f>SUM(G22:G32)</f>
        <v>0</v>
      </c>
      <c r="O33" s="167">
        <v>4</v>
      </c>
      <c r="BA33" s="182">
        <f>SUM(BA22:BA32)</f>
        <v>0</v>
      </c>
      <c r="BB33" s="182">
        <f>SUM(BB22:BB32)</f>
        <v>0</v>
      </c>
      <c r="BC33" s="182">
        <f>SUM(BC22:BC32)</f>
        <v>0</v>
      </c>
      <c r="BD33" s="182">
        <f>SUM(BD22:BD32)</f>
        <v>0</v>
      </c>
      <c r="BE33" s="182">
        <f>SUM(BE22:BE32)</f>
        <v>0</v>
      </c>
    </row>
    <row r="34" spans="1:15" ht="12.75">
      <c r="A34" s="160" t="s">
        <v>72</v>
      </c>
      <c r="B34" s="161" t="s">
        <v>129</v>
      </c>
      <c r="C34" s="162" t="s">
        <v>130</v>
      </c>
      <c r="D34" s="163"/>
      <c r="E34" s="164"/>
      <c r="F34" s="164"/>
      <c r="G34" s="165"/>
      <c r="H34" s="166"/>
      <c r="I34" s="166"/>
      <c r="O34" s="167">
        <v>1</v>
      </c>
    </row>
    <row r="35" spans="1:104" ht="12.75">
      <c r="A35" s="168">
        <v>20</v>
      </c>
      <c r="B35" s="169" t="s">
        <v>131</v>
      </c>
      <c r="C35" s="170" t="s">
        <v>132</v>
      </c>
      <c r="D35" s="171" t="s">
        <v>133</v>
      </c>
      <c r="E35" s="172">
        <v>60</v>
      </c>
      <c r="F35" s="172">
        <v>0</v>
      </c>
      <c r="G35" s="173">
        <f>E35*F35</f>
        <v>0</v>
      </c>
      <c r="O35" s="167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</v>
      </c>
      <c r="CB35" s="174">
        <v>1</v>
      </c>
      <c r="CZ35" s="145">
        <v>0</v>
      </c>
    </row>
    <row r="36" spans="1:57" ht="12.75">
      <c r="A36" s="175"/>
      <c r="B36" s="176" t="s">
        <v>75</v>
      </c>
      <c r="C36" s="177" t="str">
        <f>CONCATENATE(B34," ",C34)</f>
        <v>99 Staveništní přesun hmot</v>
      </c>
      <c r="D36" s="178"/>
      <c r="E36" s="179"/>
      <c r="F36" s="180"/>
      <c r="G36" s="181">
        <f>SUM(G34:G35)</f>
        <v>0</v>
      </c>
      <c r="O36" s="167">
        <v>4</v>
      </c>
      <c r="BA36" s="182">
        <f>SUM(BA34:BA35)</f>
        <v>0</v>
      </c>
      <c r="BB36" s="182">
        <f>SUM(BB34:BB35)</f>
        <v>0</v>
      </c>
      <c r="BC36" s="182">
        <f>SUM(BC34:BC35)</f>
        <v>0</v>
      </c>
      <c r="BD36" s="182">
        <f>SUM(BD34:BD35)</f>
        <v>0</v>
      </c>
      <c r="BE36" s="182">
        <f>SUM(BE34:BE35)</f>
        <v>0</v>
      </c>
    </row>
    <row r="37" spans="1:15" ht="12.75">
      <c r="A37" s="160" t="s">
        <v>72</v>
      </c>
      <c r="B37" s="161" t="s">
        <v>134</v>
      </c>
      <c r="C37" s="162" t="s">
        <v>135</v>
      </c>
      <c r="D37" s="163"/>
      <c r="E37" s="164"/>
      <c r="F37" s="164"/>
      <c r="G37" s="165"/>
      <c r="H37" s="166"/>
      <c r="I37" s="166"/>
      <c r="O37" s="167">
        <v>1</v>
      </c>
    </row>
    <row r="38" spans="1:104" ht="12.75">
      <c r="A38" s="168">
        <v>21</v>
      </c>
      <c r="B38" s="169" t="s">
        <v>136</v>
      </c>
      <c r="C38" s="170" t="s">
        <v>137</v>
      </c>
      <c r="D38" s="171" t="s">
        <v>82</v>
      </c>
      <c r="E38" s="172">
        <v>249.06</v>
      </c>
      <c r="F38" s="172">
        <v>0</v>
      </c>
      <c r="G38" s="173">
        <f>E38*F38</f>
        <v>0</v>
      </c>
      <c r="O38" s="167">
        <v>2</v>
      </c>
      <c r="AA38" s="145">
        <v>1</v>
      </c>
      <c r="AB38" s="145">
        <v>7</v>
      </c>
      <c r="AC38" s="145">
        <v>7</v>
      </c>
      <c r="AZ38" s="145">
        <v>2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7</v>
      </c>
      <c r="CZ38" s="145">
        <v>0</v>
      </c>
    </row>
    <row r="39" spans="1:104" ht="12.75">
      <c r="A39" s="168">
        <v>22</v>
      </c>
      <c r="B39" s="169" t="s">
        <v>138</v>
      </c>
      <c r="C39" s="170" t="s">
        <v>139</v>
      </c>
      <c r="D39" s="171" t="s">
        <v>85</v>
      </c>
      <c r="E39" s="172">
        <v>318.5</v>
      </c>
      <c r="F39" s="172">
        <v>0</v>
      </c>
      <c r="G39" s="173">
        <f>E39*F39</f>
        <v>0</v>
      </c>
      <c r="O39" s="167">
        <v>2</v>
      </c>
      <c r="AA39" s="145">
        <v>1</v>
      </c>
      <c r="AB39" s="145">
        <v>7</v>
      </c>
      <c r="AC39" s="145">
        <v>7</v>
      </c>
      <c r="AZ39" s="145">
        <v>2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7</v>
      </c>
      <c r="CZ39" s="145">
        <v>0</v>
      </c>
    </row>
    <row r="40" spans="1:57" ht="12.75">
      <c r="A40" s="175"/>
      <c r="B40" s="176" t="s">
        <v>75</v>
      </c>
      <c r="C40" s="177" t="str">
        <f>CONCATENATE(B37," ",C37)</f>
        <v>711 Izolace proti vodě</v>
      </c>
      <c r="D40" s="178"/>
      <c r="E40" s="179"/>
      <c r="F40" s="180"/>
      <c r="G40" s="181">
        <f>SUM(G37:G39)</f>
        <v>0</v>
      </c>
      <c r="O40" s="167">
        <v>4</v>
      </c>
      <c r="BA40" s="182">
        <f>SUM(BA37:BA39)</f>
        <v>0</v>
      </c>
      <c r="BB40" s="182">
        <f>SUM(BB37:BB39)</f>
        <v>0</v>
      </c>
      <c r="BC40" s="182">
        <f>SUM(BC37:BC39)</f>
        <v>0</v>
      </c>
      <c r="BD40" s="182">
        <f>SUM(BD37:BD39)</f>
        <v>0</v>
      </c>
      <c r="BE40" s="182">
        <f>SUM(BE37:BE39)</f>
        <v>0</v>
      </c>
    </row>
    <row r="41" spans="1:15" ht="12.75">
      <c r="A41" s="160" t="s">
        <v>72</v>
      </c>
      <c r="B41" s="161" t="s">
        <v>140</v>
      </c>
      <c r="C41" s="162" t="s">
        <v>141</v>
      </c>
      <c r="D41" s="163"/>
      <c r="E41" s="164"/>
      <c r="F41" s="164"/>
      <c r="G41" s="165"/>
      <c r="H41" s="166"/>
      <c r="I41" s="166"/>
      <c r="O41" s="167">
        <v>1</v>
      </c>
    </row>
    <row r="42" spans="1:104" ht="12.75">
      <c r="A42" s="168">
        <v>23</v>
      </c>
      <c r="B42" s="169" t="s">
        <v>142</v>
      </c>
      <c r="C42" s="170" t="s">
        <v>143</v>
      </c>
      <c r="D42" s="171" t="s">
        <v>117</v>
      </c>
      <c r="E42" s="172">
        <v>30</v>
      </c>
      <c r="F42" s="172">
        <v>0</v>
      </c>
      <c r="G42" s="173">
        <f aca="true" t="shared" si="6" ref="G42:G50">E42*F42</f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aca="true" t="shared" si="7" ref="BA42:BA50">IF(AZ42=1,G42,0)</f>
        <v>0</v>
      </c>
      <c r="BB42" s="145">
        <f aca="true" t="shared" si="8" ref="BB42:BB50">IF(AZ42=2,G42,0)</f>
        <v>0</v>
      </c>
      <c r="BC42" s="145">
        <f aca="true" t="shared" si="9" ref="BC42:BC50">IF(AZ42=3,G42,0)</f>
        <v>0</v>
      </c>
      <c r="BD42" s="145">
        <f aca="true" t="shared" si="10" ref="BD42:BD50">IF(AZ42=4,G42,0)</f>
        <v>0</v>
      </c>
      <c r="BE42" s="145">
        <f aca="true" t="shared" si="11" ref="BE42:BE50">IF(AZ42=5,G42,0)</f>
        <v>0</v>
      </c>
      <c r="CA42" s="174">
        <v>1</v>
      </c>
      <c r="CB42" s="174">
        <v>7</v>
      </c>
      <c r="CZ42" s="145">
        <v>0</v>
      </c>
    </row>
    <row r="43" spans="1:104" ht="12.75">
      <c r="A43" s="168">
        <v>24</v>
      </c>
      <c r="B43" s="169" t="s">
        <v>144</v>
      </c>
      <c r="C43" s="170" t="s">
        <v>145</v>
      </c>
      <c r="D43" s="171" t="s">
        <v>85</v>
      </c>
      <c r="E43" s="172">
        <v>35</v>
      </c>
      <c r="F43" s="172">
        <v>0</v>
      </c>
      <c r="G43" s="173">
        <f t="shared" si="6"/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7"/>
        <v>0</v>
      </c>
      <c r="BB43" s="145">
        <f t="shared" si="8"/>
        <v>0</v>
      </c>
      <c r="BC43" s="145">
        <f t="shared" si="9"/>
        <v>0</v>
      </c>
      <c r="BD43" s="145">
        <f t="shared" si="10"/>
        <v>0</v>
      </c>
      <c r="BE43" s="145">
        <f t="shared" si="11"/>
        <v>0</v>
      </c>
      <c r="CA43" s="174">
        <v>1</v>
      </c>
      <c r="CB43" s="174">
        <v>7</v>
      </c>
      <c r="CZ43" s="145">
        <v>0.00047</v>
      </c>
    </row>
    <row r="44" spans="1:104" ht="12.75">
      <c r="A44" s="168">
        <v>25</v>
      </c>
      <c r="B44" s="169" t="s">
        <v>146</v>
      </c>
      <c r="C44" s="170" t="s">
        <v>147</v>
      </c>
      <c r="D44" s="171" t="s">
        <v>117</v>
      </c>
      <c r="E44" s="172">
        <v>40</v>
      </c>
      <c r="F44" s="172">
        <v>0</v>
      </c>
      <c r="G44" s="173">
        <f t="shared" si="6"/>
        <v>0</v>
      </c>
      <c r="O44" s="167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 t="shared" si="7"/>
        <v>0</v>
      </c>
      <c r="BB44" s="145">
        <f t="shared" si="8"/>
        <v>0</v>
      </c>
      <c r="BC44" s="145">
        <f t="shared" si="9"/>
        <v>0</v>
      </c>
      <c r="BD44" s="145">
        <f t="shared" si="10"/>
        <v>0</v>
      </c>
      <c r="BE44" s="145">
        <f t="shared" si="11"/>
        <v>0</v>
      </c>
      <c r="CA44" s="174">
        <v>1</v>
      </c>
      <c r="CB44" s="174">
        <v>7</v>
      </c>
      <c r="CZ44" s="145">
        <v>0</v>
      </c>
    </row>
    <row r="45" spans="1:104" ht="12.75">
      <c r="A45" s="168">
        <v>26</v>
      </c>
      <c r="B45" s="169" t="s">
        <v>148</v>
      </c>
      <c r="C45" s="170" t="s">
        <v>149</v>
      </c>
      <c r="D45" s="171" t="s">
        <v>117</v>
      </c>
      <c r="E45" s="172">
        <v>60</v>
      </c>
      <c r="F45" s="172">
        <v>0</v>
      </c>
      <c r="G45" s="173">
        <f t="shared" si="6"/>
        <v>0</v>
      </c>
      <c r="O45" s="167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 t="shared" si="7"/>
        <v>0</v>
      </c>
      <c r="BB45" s="145">
        <f t="shared" si="8"/>
        <v>0</v>
      </c>
      <c r="BC45" s="145">
        <f t="shared" si="9"/>
        <v>0</v>
      </c>
      <c r="BD45" s="145">
        <f t="shared" si="10"/>
        <v>0</v>
      </c>
      <c r="BE45" s="145">
        <f t="shared" si="11"/>
        <v>0</v>
      </c>
      <c r="CA45" s="174">
        <v>1</v>
      </c>
      <c r="CB45" s="174">
        <v>7</v>
      </c>
      <c r="CZ45" s="145">
        <v>0</v>
      </c>
    </row>
    <row r="46" spans="1:104" ht="12.75">
      <c r="A46" s="168">
        <v>27</v>
      </c>
      <c r="B46" s="169" t="s">
        <v>150</v>
      </c>
      <c r="C46" s="170" t="s">
        <v>151</v>
      </c>
      <c r="D46" s="171" t="s">
        <v>117</v>
      </c>
      <c r="E46" s="172">
        <v>30</v>
      </c>
      <c r="F46" s="172">
        <v>0</v>
      </c>
      <c r="G46" s="173">
        <f t="shared" si="6"/>
        <v>0</v>
      </c>
      <c r="O46" s="167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 t="shared" si="7"/>
        <v>0</v>
      </c>
      <c r="BB46" s="145">
        <f t="shared" si="8"/>
        <v>0</v>
      </c>
      <c r="BC46" s="145">
        <f t="shared" si="9"/>
        <v>0</v>
      </c>
      <c r="BD46" s="145">
        <f t="shared" si="10"/>
        <v>0</v>
      </c>
      <c r="BE46" s="145">
        <f t="shared" si="11"/>
        <v>0</v>
      </c>
      <c r="CA46" s="174">
        <v>1</v>
      </c>
      <c r="CB46" s="174">
        <v>7</v>
      </c>
      <c r="CZ46" s="145">
        <v>0.00028</v>
      </c>
    </row>
    <row r="47" spans="1:104" ht="12.75">
      <c r="A47" s="168">
        <v>28</v>
      </c>
      <c r="B47" s="169" t="s">
        <v>152</v>
      </c>
      <c r="C47" s="170" t="s">
        <v>153</v>
      </c>
      <c r="D47" s="171" t="s">
        <v>85</v>
      </c>
      <c r="E47" s="172">
        <v>65</v>
      </c>
      <c r="F47" s="172">
        <v>0</v>
      </c>
      <c r="G47" s="173">
        <f t="shared" si="6"/>
        <v>0</v>
      </c>
      <c r="O47" s="167">
        <v>2</v>
      </c>
      <c r="AA47" s="145">
        <v>1</v>
      </c>
      <c r="AB47" s="145">
        <v>7</v>
      </c>
      <c r="AC47" s="145">
        <v>7</v>
      </c>
      <c r="AZ47" s="145">
        <v>2</v>
      </c>
      <c r="BA47" s="145">
        <f t="shared" si="7"/>
        <v>0</v>
      </c>
      <c r="BB47" s="145">
        <f t="shared" si="8"/>
        <v>0</v>
      </c>
      <c r="BC47" s="145">
        <f t="shared" si="9"/>
        <v>0</v>
      </c>
      <c r="BD47" s="145">
        <f t="shared" si="10"/>
        <v>0</v>
      </c>
      <c r="BE47" s="145">
        <f t="shared" si="11"/>
        <v>0</v>
      </c>
      <c r="CA47" s="174">
        <v>1</v>
      </c>
      <c r="CB47" s="174">
        <v>7</v>
      </c>
      <c r="CZ47" s="145">
        <v>0</v>
      </c>
    </row>
    <row r="48" spans="1:104" ht="12.75">
      <c r="A48" s="168">
        <v>29</v>
      </c>
      <c r="B48" s="169" t="s">
        <v>154</v>
      </c>
      <c r="C48" s="170" t="s">
        <v>155</v>
      </c>
      <c r="D48" s="171" t="s">
        <v>85</v>
      </c>
      <c r="E48" s="172">
        <v>30</v>
      </c>
      <c r="F48" s="172">
        <v>0</v>
      </c>
      <c r="G48" s="173">
        <f t="shared" si="6"/>
        <v>0</v>
      </c>
      <c r="O48" s="167">
        <v>2</v>
      </c>
      <c r="AA48" s="145">
        <v>2</v>
      </c>
      <c r="AB48" s="145">
        <v>7</v>
      </c>
      <c r="AC48" s="145">
        <v>7</v>
      </c>
      <c r="AZ48" s="145">
        <v>2</v>
      </c>
      <c r="BA48" s="145">
        <f t="shared" si="7"/>
        <v>0</v>
      </c>
      <c r="BB48" s="145">
        <f t="shared" si="8"/>
        <v>0</v>
      </c>
      <c r="BC48" s="145">
        <f t="shared" si="9"/>
        <v>0</v>
      </c>
      <c r="BD48" s="145">
        <f t="shared" si="10"/>
        <v>0</v>
      </c>
      <c r="BE48" s="145">
        <f t="shared" si="11"/>
        <v>0</v>
      </c>
      <c r="CA48" s="174">
        <v>2</v>
      </c>
      <c r="CB48" s="174">
        <v>7</v>
      </c>
      <c r="CZ48" s="145">
        <v>0</v>
      </c>
    </row>
    <row r="49" spans="1:104" ht="12.75">
      <c r="A49" s="168">
        <v>30</v>
      </c>
      <c r="B49" s="169" t="s">
        <v>156</v>
      </c>
      <c r="C49" s="170" t="s">
        <v>157</v>
      </c>
      <c r="D49" s="171" t="s">
        <v>74</v>
      </c>
      <c r="E49" s="172">
        <v>30</v>
      </c>
      <c r="F49" s="172">
        <v>0</v>
      </c>
      <c r="G49" s="173">
        <f t="shared" si="6"/>
        <v>0</v>
      </c>
      <c r="O49" s="167">
        <v>2</v>
      </c>
      <c r="AA49" s="145">
        <v>12</v>
      </c>
      <c r="AB49" s="145">
        <v>0</v>
      </c>
      <c r="AC49" s="145">
        <v>2</v>
      </c>
      <c r="AZ49" s="145">
        <v>2</v>
      </c>
      <c r="BA49" s="145">
        <f t="shared" si="7"/>
        <v>0</v>
      </c>
      <c r="BB49" s="145">
        <f t="shared" si="8"/>
        <v>0</v>
      </c>
      <c r="BC49" s="145">
        <f t="shared" si="9"/>
        <v>0</v>
      </c>
      <c r="BD49" s="145">
        <f t="shared" si="10"/>
        <v>0</v>
      </c>
      <c r="BE49" s="145">
        <f t="shared" si="11"/>
        <v>0</v>
      </c>
      <c r="CA49" s="174">
        <v>12</v>
      </c>
      <c r="CB49" s="174">
        <v>0</v>
      </c>
      <c r="CZ49" s="145">
        <v>0</v>
      </c>
    </row>
    <row r="50" spans="1:104" ht="22.5">
      <c r="A50" s="168">
        <v>31</v>
      </c>
      <c r="B50" s="169" t="s">
        <v>158</v>
      </c>
      <c r="C50" s="170" t="s">
        <v>159</v>
      </c>
      <c r="D50" s="171" t="s">
        <v>128</v>
      </c>
      <c r="E50" s="172">
        <v>180</v>
      </c>
      <c r="F50" s="172">
        <v>0</v>
      </c>
      <c r="G50" s="173">
        <f t="shared" si="6"/>
        <v>0</v>
      </c>
      <c r="O50" s="167">
        <v>2</v>
      </c>
      <c r="AA50" s="145">
        <v>10</v>
      </c>
      <c r="AB50" s="145">
        <v>0</v>
      </c>
      <c r="AC50" s="145">
        <v>8</v>
      </c>
      <c r="AZ50" s="145">
        <v>5</v>
      </c>
      <c r="BA50" s="145">
        <f t="shared" si="7"/>
        <v>0</v>
      </c>
      <c r="BB50" s="145">
        <f t="shared" si="8"/>
        <v>0</v>
      </c>
      <c r="BC50" s="145">
        <f t="shared" si="9"/>
        <v>0</v>
      </c>
      <c r="BD50" s="145">
        <f t="shared" si="10"/>
        <v>0</v>
      </c>
      <c r="BE50" s="145">
        <f t="shared" si="11"/>
        <v>0</v>
      </c>
      <c r="CA50" s="174">
        <v>10</v>
      </c>
      <c r="CB50" s="174">
        <v>0</v>
      </c>
      <c r="CZ50" s="145">
        <v>0</v>
      </c>
    </row>
    <row r="51" spans="1:57" ht="12.75">
      <c r="A51" s="175"/>
      <c r="B51" s="176" t="s">
        <v>75</v>
      </c>
      <c r="C51" s="177" t="str">
        <f>CONCATENATE(B41," ",C41)</f>
        <v>721 Vnitřní kanalizace</v>
      </c>
      <c r="D51" s="178"/>
      <c r="E51" s="179"/>
      <c r="F51" s="180"/>
      <c r="G51" s="181">
        <f>SUM(G41:G50)</f>
        <v>0</v>
      </c>
      <c r="O51" s="167">
        <v>4</v>
      </c>
      <c r="BA51" s="182">
        <f>SUM(BA41:BA50)</f>
        <v>0</v>
      </c>
      <c r="BB51" s="182">
        <f>SUM(BB41:BB50)</f>
        <v>0</v>
      </c>
      <c r="BC51" s="182">
        <f>SUM(BC41:BC50)</f>
        <v>0</v>
      </c>
      <c r="BD51" s="182">
        <f>SUM(BD41:BD50)</f>
        <v>0</v>
      </c>
      <c r="BE51" s="182">
        <f>SUM(BE41:BE50)</f>
        <v>0</v>
      </c>
    </row>
    <row r="52" spans="1:15" ht="12.75">
      <c r="A52" s="160" t="s">
        <v>72</v>
      </c>
      <c r="B52" s="161" t="s">
        <v>160</v>
      </c>
      <c r="C52" s="162" t="s">
        <v>161</v>
      </c>
      <c r="D52" s="163"/>
      <c r="E52" s="164"/>
      <c r="F52" s="164"/>
      <c r="G52" s="165"/>
      <c r="H52" s="166"/>
      <c r="I52" s="166"/>
      <c r="O52" s="167">
        <v>1</v>
      </c>
    </row>
    <row r="53" spans="1:104" ht="12.75">
      <c r="A53" s="168">
        <v>32</v>
      </c>
      <c r="B53" s="169" t="s">
        <v>162</v>
      </c>
      <c r="C53" s="170" t="s">
        <v>163</v>
      </c>
      <c r="D53" s="171" t="s">
        <v>164</v>
      </c>
      <c r="E53" s="172">
        <v>30</v>
      </c>
      <c r="F53" s="172">
        <v>0</v>
      </c>
      <c r="G53" s="173">
        <f aca="true" t="shared" si="12" ref="G53:G60">E53*F53</f>
        <v>0</v>
      </c>
      <c r="O53" s="167">
        <v>2</v>
      </c>
      <c r="AA53" s="145">
        <v>1</v>
      </c>
      <c r="AB53" s="145">
        <v>7</v>
      </c>
      <c r="AC53" s="145">
        <v>7</v>
      </c>
      <c r="AZ53" s="145">
        <v>2</v>
      </c>
      <c r="BA53" s="145">
        <f aca="true" t="shared" si="13" ref="BA53:BA60">IF(AZ53=1,G53,0)</f>
        <v>0</v>
      </c>
      <c r="BB53" s="145">
        <f aca="true" t="shared" si="14" ref="BB53:BB60">IF(AZ53=2,G53,0)</f>
        <v>0</v>
      </c>
      <c r="BC53" s="145">
        <f aca="true" t="shared" si="15" ref="BC53:BC60">IF(AZ53=3,G53,0)</f>
        <v>0</v>
      </c>
      <c r="BD53" s="145">
        <f aca="true" t="shared" si="16" ref="BD53:BD60">IF(AZ53=4,G53,0)</f>
        <v>0</v>
      </c>
      <c r="BE53" s="145">
        <f aca="true" t="shared" si="17" ref="BE53:BE60">IF(AZ53=5,G53,0)</f>
        <v>0</v>
      </c>
      <c r="CA53" s="174">
        <v>1</v>
      </c>
      <c r="CB53" s="174">
        <v>7</v>
      </c>
      <c r="CZ53" s="145">
        <v>0</v>
      </c>
    </row>
    <row r="54" spans="1:104" ht="12.75">
      <c r="A54" s="168">
        <v>33</v>
      </c>
      <c r="B54" s="169" t="s">
        <v>165</v>
      </c>
      <c r="C54" s="170" t="s">
        <v>166</v>
      </c>
      <c r="D54" s="171" t="s">
        <v>117</v>
      </c>
      <c r="E54" s="172">
        <v>30</v>
      </c>
      <c r="F54" s="172">
        <v>0</v>
      </c>
      <c r="G54" s="173">
        <f t="shared" si="12"/>
        <v>0</v>
      </c>
      <c r="O54" s="167">
        <v>2</v>
      </c>
      <c r="AA54" s="145">
        <v>1</v>
      </c>
      <c r="AB54" s="145">
        <v>7</v>
      </c>
      <c r="AC54" s="145">
        <v>7</v>
      </c>
      <c r="AZ54" s="145">
        <v>2</v>
      </c>
      <c r="BA54" s="145">
        <f t="shared" si="13"/>
        <v>0</v>
      </c>
      <c r="BB54" s="145">
        <f t="shared" si="14"/>
        <v>0</v>
      </c>
      <c r="BC54" s="145">
        <f t="shared" si="15"/>
        <v>0</v>
      </c>
      <c r="BD54" s="145">
        <f t="shared" si="16"/>
        <v>0</v>
      </c>
      <c r="BE54" s="145">
        <f t="shared" si="17"/>
        <v>0</v>
      </c>
      <c r="CA54" s="174">
        <v>1</v>
      </c>
      <c r="CB54" s="174">
        <v>7</v>
      </c>
      <c r="CZ54" s="145">
        <v>0</v>
      </c>
    </row>
    <row r="55" spans="1:104" ht="12.75">
      <c r="A55" s="168">
        <v>34</v>
      </c>
      <c r="B55" s="169" t="s">
        <v>167</v>
      </c>
      <c r="C55" s="170" t="s">
        <v>168</v>
      </c>
      <c r="D55" s="171" t="s">
        <v>169</v>
      </c>
      <c r="E55" s="172">
        <v>70</v>
      </c>
      <c r="F55" s="172">
        <v>0</v>
      </c>
      <c r="G55" s="173">
        <f t="shared" si="12"/>
        <v>0</v>
      </c>
      <c r="O55" s="167">
        <v>2</v>
      </c>
      <c r="AA55" s="145">
        <v>1</v>
      </c>
      <c r="AB55" s="145">
        <v>7</v>
      </c>
      <c r="AC55" s="145">
        <v>7</v>
      </c>
      <c r="AZ55" s="145">
        <v>2</v>
      </c>
      <c r="BA55" s="145">
        <f t="shared" si="13"/>
        <v>0</v>
      </c>
      <c r="BB55" s="145">
        <f t="shared" si="14"/>
        <v>0</v>
      </c>
      <c r="BC55" s="145">
        <f t="shared" si="15"/>
        <v>0</v>
      </c>
      <c r="BD55" s="145">
        <f t="shared" si="16"/>
        <v>0</v>
      </c>
      <c r="BE55" s="145">
        <f t="shared" si="17"/>
        <v>0</v>
      </c>
      <c r="CA55" s="174">
        <v>1</v>
      </c>
      <c r="CB55" s="174">
        <v>7</v>
      </c>
      <c r="CZ55" s="145">
        <v>0</v>
      </c>
    </row>
    <row r="56" spans="1:104" ht="12.75">
      <c r="A56" s="168">
        <v>35</v>
      </c>
      <c r="B56" s="169" t="s">
        <v>170</v>
      </c>
      <c r="C56" s="170" t="s">
        <v>171</v>
      </c>
      <c r="D56" s="171" t="s">
        <v>85</v>
      </c>
      <c r="E56" s="172">
        <v>300</v>
      </c>
      <c r="F56" s="172">
        <v>0</v>
      </c>
      <c r="G56" s="173">
        <f t="shared" si="12"/>
        <v>0</v>
      </c>
      <c r="O56" s="167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 t="shared" si="13"/>
        <v>0</v>
      </c>
      <c r="BB56" s="145">
        <f t="shared" si="14"/>
        <v>0</v>
      </c>
      <c r="BC56" s="145">
        <f t="shared" si="15"/>
        <v>0</v>
      </c>
      <c r="BD56" s="145">
        <f t="shared" si="16"/>
        <v>0</v>
      </c>
      <c r="BE56" s="145">
        <f t="shared" si="17"/>
        <v>0</v>
      </c>
      <c r="CA56" s="174">
        <v>1</v>
      </c>
      <c r="CB56" s="174">
        <v>7</v>
      </c>
      <c r="CZ56" s="145">
        <v>0</v>
      </c>
    </row>
    <row r="57" spans="1:104" ht="12.75">
      <c r="A57" s="168">
        <v>36</v>
      </c>
      <c r="B57" s="169" t="s">
        <v>172</v>
      </c>
      <c r="C57" s="170" t="s">
        <v>173</v>
      </c>
      <c r="D57" s="171" t="s">
        <v>85</v>
      </c>
      <c r="E57" s="172">
        <v>300</v>
      </c>
      <c r="F57" s="172">
        <v>0</v>
      </c>
      <c r="G57" s="173">
        <f t="shared" si="12"/>
        <v>0</v>
      </c>
      <c r="O57" s="167">
        <v>2</v>
      </c>
      <c r="AA57" s="145">
        <v>1</v>
      </c>
      <c r="AB57" s="145">
        <v>7</v>
      </c>
      <c r="AC57" s="145">
        <v>7</v>
      </c>
      <c r="AZ57" s="145">
        <v>2</v>
      </c>
      <c r="BA57" s="145">
        <f t="shared" si="13"/>
        <v>0</v>
      </c>
      <c r="BB57" s="145">
        <f t="shared" si="14"/>
        <v>0</v>
      </c>
      <c r="BC57" s="145">
        <f t="shared" si="15"/>
        <v>0</v>
      </c>
      <c r="BD57" s="145">
        <f t="shared" si="16"/>
        <v>0</v>
      </c>
      <c r="BE57" s="145">
        <f t="shared" si="17"/>
        <v>0</v>
      </c>
      <c r="CA57" s="174">
        <v>1</v>
      </c>
      <c r="CB57" s="174">
        <v>7</v>
      </c>
      <c r="CZ57" s="145">
        <v>0</v>
      </c>
    </row>
    <row r="58" spans="1:104" ht="22.5">
      <c r="A58" s="168">
        <v>37</v>
      </c>
      <c r="B58" s="169" t="s">
        <v>174</v>
      </c>
      <c r="C58" s="170" t="s">
        <v>175</v>
      </c>
      <c r="D58" s="171" t="s">
        <v>117</v>
      </c>
      <c r="E58" s="172">
        <v>30</v>
      </c>
      <c r="F58" s="172">
        <v>0</v>
      </c>
      <c r="G58" s="173">
        <f t="shared" si="12"/>
        <v>0</v>
      </c>
      <c r="O58" s="167">
        <v>2</v>
      </c>
      <c r="AA58" s="145">
        <v>2</v>
      </c>
      <c r="AB58" s="145">
        <v>7</v>
      </c>
      <c r="AC58" s="145">
        <v>7</v>
      </c>
      <c r="AZ58" s="145">
        <v>2</v>
      </c>
      <c r="BA58" s="145">
        <f t="shared" si="13"/>
        <v>0</v>
      </c>
      <c r="BB58" s="145">
        <f t="shared" si="14"/>
        <v>0</v>
      </c>
      <c r="BC58" s="145">
        <f t="shared" si="15"/>
        <v>0</v>
      </c>
      <c r="BD58" s="145">
        <f t="shared" si="16"/>
        <v>0</v>
      </c>
      <c r="BE58" s="145">
        <f t="shared" si="17"/>
        <v>0</v>
      </c>
      <c r="CA58" s="174">
        <v>2</v>
      </c>
      <c r="CB58" s="174">
        <v>7</v>
      </c>
      <c r="CZ58" s="145">
        <v>0</v>
      </c>
    </row>
    <row r="59" spans="1:104" ht="22.5">
      <c r="A59" s="168">
        <v>38</v>
      </c>
      <c r="B59" s="169" t="s">
        <v>176</v>
      </c>
      <c r="C59" s="170" t="s">
        <v>177</v>
      </c>
      <c r="D59" s="171" t="s">
        <v>85</v>
      </c>
      <c r="E59" s="172">
        <v>300</v>
      </c>
      <c r="F59" s="172">
        <v>0</v>
      </c>
      <c r="G59" s="173">
        <f t="shared" si="12"/>
        <v>0</v>
      </c>
      <c r="O59" s="167">
        <v>2</v>
      </c>
      <c r="AA59" s="145">
        <v>2</v>
      </c>
      <c r="AB59" s="145">
        <v>7</v>
      </c>
      <c r="AC59" s="145">
        <v>7</v>
      </c>
      <c r="AZ59" s="145">
        <v>2</v>
      </c>
      <c r="BA59" s="145">
        <f t="shared" si="13"/>
        <v>0</v>
      </c>
      <c r="BB59" s="145">
        <f t="shared" si="14"/>
        <v>0</v>
      </c>
      <c r="BC59" s="145">
        <f t="shared" si="15"/>
        <v>0</v>
      </c>
      <c r="BD59" s="145">
        <f t="shared" si="16"/>
        <v>0</v>
      </c>
      <c r="BE59" s="145">
        <f t="shared" si="17"/>
        <v>0</v>
      </c>
      <c r="CA59" s="174">
        <v>2</v>
      </c>
      <c r="CB59" s="174">
        <v>7</v>
      </c>
      <c r="CZ59" s="145">
        <v>0</v>
      </c>
    </row>
    <row r="60" spans="1:104" ht="22.5">
      <c r="A60" s="168">
        <v>39</v>
      </c>
      <c r="B60" s="169" t="s">
        <v>158</v>
      </c>
      <c r="C60" s="170" t="s">
        <v>159</v>
      </c>
      <c r="D60" s="171" t="s">
        <v>128</v>
      </c>
      <c r="E60" s="172">
        <v>180</v>
      </c>
      <c r="F60" s="172">
        <v>0</v>
      </c>
      <c r="G60" s="173">
        <f t="shared" si="12"/>
        <v>0</v>
      </c>
      <c r="O60" s="167">
        <v>2</v>
      </c>
      <c r="AA60" s="145">
        <v>10</v>
      </c>
      <c r="AB60" s="145">
        <v>0</v>
      </c>
      <c r="AC60" s="145">
        <v>8</v>
      </c>
      <c r="AZ60" s="145">
        <v>5</v>
      </c>
      <c r="BA60" s="145">
        <f t="shared" si="13"/>
        <v>0</v>
      </c>
      <c r="BB60" s="145">
        <f t="shared" si="14"/>
        <v>0</v>
      </c>
      <c r="BC60" s="145">
        <f t="shared" si="15"/>
        <v>0</v>
      </c>
      <c r="BD60" s="145">
        <f t="shared" si="16"/>
        <v>0</v>
      </c>
      <c r="BE60" s="145">
        <f t="shared" si="17"/>
        <v>0</v>
      </c>
      <c r="CA60" s="174">
        <v>10</v>
      </c>
      <c r="CB60" s="174">
        <v>0</v>
      </c>
      <c r="CZ60" s="145">
        <v>0</v>
      </c>
    </row>
    <row r="61" spans="1:57" ht="12.75">
      <c r="A61" s="175"/>
      <c r="B61" s="176" t="s">
        <v>75</v>
      </c>
      <c r="C61" s="177" t="str">
        <f>CONCATENATE(B52," ",C52)</f>
        <v>722 Vnitřní vodovod</v>
      </c>
      <c r="D61" s="178"/>
      <c r="E61" s="179"/>
      <c r="F61" s="180"/>
      <c r="G61" s="181">
        <f>SUM(G52:G60)</f>
        <v>0</v>
      </c>
      <c r="O61" s="167">
        <v>4</v>
      </c>
      <c r="BA61" s="182">
        <f>SUM(BA52:BA60)</f>
        <v>0</v>
      </c>
      <c r="BB61" s="182">
        <f>SUM(BB52:BB60)</f>
        <v>0</v>
      </c>
      <c r="BC61" s="182">
        <f>SUM(BC52:BC60)</f>
        <v>0</v>
      </c>
      <c r="BD61" s="182">
        <f>SUM(BD52:BD60)</f>
        <v>0</v>
      </c>
      <c r="BE61" s="182">
        <f>SUM(BE52:BE60)</f>
        <v>0</v>
      </c>
    </row>
    <row r="62" spans="1:15" ht="12.75">
      <c r="A62" s="160" t="s">
        <v>72</v>
      </c>
      <c r="B62" s="161" t="s">
        <v>178</v>
      </c>
      <c r="C62" s="162" t="s">
        <v>179</v>
      </c>
      <c r="D62" s="163"/>
      <c r="E62" s="164"/>
      <c r="F62" s="164"/>
      <c r="G62" s="165"/>
      <c r="H62" s="166"/>
      <c r="I62" s="166"/>
      <c r="O62" s="167">
        <v>1</v>
      </c>
    </row>
    <row r="63" spans="1:104" ht="12.75">
      <c r="A63" s="168">
        <v>40</v>
      </c>
      <c r="B63" s="169" t="s">
        <v>180</v>
      </c>
      <c r="C63" s="170" t="s">
        <v>181</v>
      </c>
      <c r="D63" s="171" t="s">
        <v>164</v>
      </c>
      <c r="E63" s="172">
        <v>30</v>
      </c>
      <c r="F63" s="172">
        <v>0</v>
      </c>
      <c r="G63" s="173">
        <f aca="true" t="shared" si="18" ref="G63:G89">E63*F63</f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aca="true" t="shared" si="19" ref="BA63:BA89">IF(AZ63=1,G63,0)</f>
        <v>0</v>
      </c>
      <c r="BB63" s="145">
        <f aca="true" t="shared" si="20" ref="BB63:BB89">IF(AZ63=2,G63,0)</f>
        <v>0</v>
      </c>
      <c r="BC63" s="145">
        <f aca="true" t="shared" si="21" ref="BC63:BC89">IF(AZ63=3,G63,0)</f>
        <v>0</v>
      </c>
      <c r="BD63" s="145">
        <f aca="true" t="shared" si="22" ref="BD63:BD89">IF(AZ63=4,G63,0)</f>
        <v>0</v>
      </c>
      <c r="BE63" s="145">
        <f aca="true" t="shared" si="23" ref="BE63:BE89">IF(AZ63=5,G63,0)</f>
        <v>0</v>
      </c>
      <c r="CA63" s="174">
        <v>1</v>
      </c>
      <c r="CB63" s="174">
        <v>7</v>
      </c>
      <c r="CZ63" s="145">
        <v>0</v>
      </c>
    </row>
    <row r="64" spans="1:104" ht="12.75">
      <c r="A64" s="168">
        <v>41</v>
      </c>
      <c r="B64" s="169" t="s">
        <v>182</v>
      </c>
      <c r="C64" s="170" t="s">
        <v>183</v>
      </c>
      <c r="D64" s="171" t="s">
        <v>164</v>
      </c>
      <c r="E64" s="172">
        <v>30</v>
      </c>
      <c r="F64" s="172">
        <v>0</v>
      </c>
      <c r="G64" s="173">
        <f t="shared" si="18"/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 t="shared" si="19"/>
        <v>0</v>
      </c>
      <c r="BB64" s="145">
        <f t="shared" si="20"/>
        <v>0</v>
      </c>
      <c r="BC64" s="145">
        <f t="shared" si="21"/>
        <v>0</v>
      </c>
      <c r="BD64" s="145">
        <f t="shared" si="22"/>
        <v>0</v>
      </c>
      <c r="BE64" s="145">
        <f t="shared" si="23"/>
        <v>0</v>
      </c>
      <c r="CA64" s="174">
        <v>1</v>
      </c>
      <c r="CB64" s="174">
        <v>7</v>
      </c>
      <c r="CZ64" s="145">
        <v>0</v>
      </c>
    </row>
    <row r="65" spans="1:104" ht="12.75">
      <c r="A65" s="168">
        <v>42</v>
      </c>
      <c r="B65" s="169" t="s">
        <v>184</v>
      </c>
      <c r="C65" s="170" t="s">
        <v>185</v>
      </c>
      <c r="D65" s="171" t="s">
        <v>164</v>
      </c>
      <c r="E65" s="172">
        <v>30</v>
      </c>
      <c r="F65" s="172">
        <v>0</v>
      </c>
      <c r="G65" s="173">
        <f t="shared" si="18"/>
        <v>0</v>
      </c>
      <c r="O65" s="167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 t="shared" si="19"/>
        <v>0</v>
      </c>
      <c r="BB65" s="145">
        <f t="shared" si="20"/>
        <v>0</v>
      </c>
      <c r="BC65" s="145">
        <f t="shared" si="21"/>
        <v>0</v>
      </c>
      <c r="BD65" s="145">
        <f t="shared" si="22"/>
        <v>0</v>
      </c>
      <c r="BE65" s="145">
        <f t="shared" si="23"/>
        <v>0</v>
      </c>
      <c r="CA65" s="174">
        <v>1</v>
      </c>
      <c r="CB65" s="174">
        <v>7</v>
      </c>
      <c r="CZ65" s="145">
        <v>0</v>
      </c>
    </row>
    <row r="66" spans="1:104" ht="12.75">
      <c r="A66" s="168">
        <v>43</v>
      </c>
      <c r="B66" s="169" t="s">
        <v>186</v>
      </c>
      <c r="C66" s="170" t="s">
        <v>187</v>
      </c>
      <c r="D66" s="171" t="s">
        <v>164</v>
      </c>
      <c r="E66" s="172">
        <v>40</v>
      </c>
      <c r="F66" s="172">
        <v>0</v>
      </c>
      <c r="G66" s="173">
        <f t="shared" si="18"/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 t="shared" si="19"/>
        <v>0</v>
      </c>
      <c r="BB66" s="145">
        <f t="shared" si="20"/>
        <v>0</v>
      </c>
      <c r="BC66" s="145">
        <f t="shared" si="21"/>
        <v>0</v>
      </c>
      <c r="BD66" s="145">
        <f t="shared" si="22"/>
        <v>0</v>
      </c>
      <c r="BE66" s="145">
        <f t="shared" si="23"/>
        <v>0</v>
      </c>
      <c r="CA66" s="174">
        <v>1</v>
      </c>
      <c r="CB66" s="174">
        <v>7</v>
      </c>
      <c r="CZ66" s="145">
        <v>0</v>
      </c>
    </row>
    <row r="67" spans="1:104" ht="12.75">
      <c r="A67" s="168">
        <v>44</v>
      </c>
      <c r="B67" s="169" t="s">
        <v>188</v>
      </c>
      <c r="C67" s="170" t="s">
        <v>189</v>
      </c>
      <c r="D67" s="171" t="s">
        <v>164</v>
      </c>
      <c r="E67" s="172">
        <v>30</v>
      </c>
      <c r="F67" s="172">
        <v>0</v>
      </c>
      <c r="G67" s="173">
        <f t="shared" si="18"/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t="shared" si="19"/>
        <v>0</v>
      </c>
      <c r="BB67" s="145">
        <f t="shared" si="20"/>
        <v>0</v>
      </c>
      <c r="BC67" s="145">
        <f t="shared" si="21"/>
        <v>0</v>
      </c>
      <c r="BD67" s="145">
        <f t="shared" si="22"/>
        <v>0</v>
      </c>
      <c r="BE67" s="145">
        <f t="shared" si="23"/>
        <v>0</v>
      </c>
      <c r="CA67" s="174">
        <v>1</v>
      </c>
      <c r="CB67" s="174">
        <v>7</v>
      </c>
      <c r="CZ67" s="145">
        <v>0</v>
      </c>
    </row>
    <row r="68" spans="1:104" ht="12.75">
      <c r="A68" s="168">
        <v>45</v>
      </c>
      <c r="B68" s="169" t="s">
        <v>190</v>
      </c>
      <c r="C68" s="170" t="s">
        <v>191</v>
      </c>
      <c r="D68" s="171" t="s">
        <v>164</v>
      </c>
      <c r="E68" s="172">
        <v>30</v>
      </c>
      <c r="F68" s="172">
        <v>0</v>
      </c>
      <c r="G68" s="173">
        <f t="shared" si="18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19"/>
        <v>0</v>
      </c>
      <c r="BB68" s="145">
        <f t="shared" si="20"/>
        <v>0</v>
      </c>
      <c r="BC68" s="145">
        <f t="shared" si="21"/>
        <v>0</v>
      </c>
      <c r="BD68" s="145">
        <f t="shared" si="22"/>
        <v>0</v>
      </c>
      <c r="BE68" s="145">
        <f t="shared" si="23"/>
        <v>0</v>
      </c>
      <c r="CA68" s="174">
        <v>1</v>
      </c>
      <c r="CB68" s="174">
        <v>7</v>
      </c>
      <c r="CZ68" s="145">
        <v>0</v>
      </c>
    </row>
    <row r="69" spans="1:104" ht="12.75">
      <c r="A69" s="168">
        <v>46</v>
      </c>
      <c r="B69" s="169" t="s">
        <v>192</v>
      </c>
      <c r="C69" s="170" t="s">
        <v>193</v>
      </c>
      <c r="D69" s="171" t="s">
        <v>164</v>
      </c>
      <c r="E69" s="172">
        <v>40</v>
      </c>
      <c r="F69" s="172">
        <v>0</v>
      </c>
      <c r="G69" s="173">
        <f t="shared" si="18"/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 t="shared" si="19"/>
        <v>0</v>
      </c>
      <c r="BB69" s="145">
        <f t="shared" si="20"/>
        <v>0</v>
      </c>
      <c r="BC69" s="145">
        <f t="shared" si="21"/>
        <v>0</v>
      </c>
      <c r="BD69" s="145">
        <f t="shared" si="22"/>
        <v>0</v>
      </c>
      <c r="BE69" s="145">
        <f t="shared" si="23"/>
        <v>0</v>
      </c>
      <c r="CA69" s="174">
        <v>1</v>
      </c>
      <c r="CB69" s="174">
        <v>7</v>
      </c>
      <c r="CZ69" s="145">
        <v>0</v>
      </c>
    </row>
    <row r="70" spans="1:104" ht="12.75">
      <c r="A70" s="168">
        <v>47</v>
      </c>
      <c r="B70" s="169" t="s">
        <v>194</v>
      </c>
      <c r="C70" s="170" t="s">
        <v>195</v>
      </c>
      <c r="D70" s="171" t="s">
        <v>164</v>
      </c>
      <c r="E70" s="172">
        <v>40</v>
      </c>
      <c r="F70" s="172">
        <v>0</v>
      </c>
      <c r="G70" s="173">
        <f t="shared" si="18"/>
        <v>0</v>
      </c>
      <c r="O70" s="167">
        <v>2</v>
      </c>
      <c r="AA70" s="145">
        <v>1</v>
      </c>
      <c r="AB70" s="145">
        <v>7</v>
      </c>
      <c r="AC70" s="145">
        <v>7</v>
      </c>
      <c r="AZ70" s="145">
        <v>2</v>
      </c>
      <c r="BA70" s="145">
        <f t="shared" si="19"/>
        <v>0</v>
      </c>
      <c r="BB70" s="145">
        <f t="shared" si="20"/>
        <v>0</v>
      </c>
      <c r="BC70" s="145">
        <f t="shared" si="21"/>
        <v>0</v>
      </c>
      <c r="BD70" s="145">
        <f t="shared" si="22"/>
        <v>0</v>
      </c>
      <c r="BE70" s="145">
        <f t="shared" si="23"/>
        <v>0</v>
      </c>
      <c r="CA70" s="174">
        <v>1</v>
      </c>
      <c r="CB70" s="174">
        <v>7</v>
      </c>
      <c r="CZ70" s="145">
        <v>0</v>
      </c>
    </row>
    <row r="71" spans="1:104" ht="12.75">
      <c r="A71" s="168">
        <v>48</v>
      </c>
      <c r="B71" s="169" t="s">
        <v>196</v>
      </c>
      <c r="C71" s="170" t="s">
        <v>197</v>
      </c>
      <c r="D71" s="171" t="s">
        <v>164</v>
      </c>
      <c r="E71" s="172">
        <v>30</v>
      </c>
      <c r="F71" s="172">
        <v>0</v>
      </c>
      <c r="G71" s="173">
        <f t="shared" si="18"/>
        <v>0</v>
      </c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 t="shared" si="19"/>
        <v>0</v>
      </c>
      <c r="BB71" s="145">
        <f t="shared" si="20"/>
        <v>0</v>
      </c>
      <c r="BC71" s="145">
        <f t="shared" si="21"/>
        <v>0</v>
      </c>
      <c r="BD71" s="145">
        <f t="shared" si="22"/>
        <v>0</v>
      </c>
      <c r="BE71" s="145">
        <f t="shared" si="23"/>
        <v>0</v>
      </c>
      <c r="CA71" s="174">
        <v>1</v>
      </c>
      <c r="CB71" s="174">
        <v>7</v>
      </c>
      <c r="CZ71" s="145">
        <v>0</v>
      </c>
    </row>
    <row r="72" spans="1:104" ht="22.5">
      <c r="A72" s="168">
        <v>49</v>
      </c>
      <c r="B72" s="169" t="s">
        <v>198</v>
      </c>
      <c r="C72" s="170" t="s">
        <v>199</v>
      </c>
      <c r="D72" s="171" t="s">
        <v>164</v>
      </c>
      <c r="E72" s="172">
        <v>30</v>
      </c>
      <c r="F72" s="172">
        <v>0</v>
      </c>
      <c r="G72" s="173">
        <f t="shared" si="18"/>
        <v>0</v>
      </c>
      <c r="O72" s="167">
        <v>2</v>
      </c>
      <c r="AA72" s="145">
        <v>1</v>
      </c>
      <c r="AB72" s="145">
        <v>7</v>
      </c>
      <c r="AC72" s="145">
        <v>7</v>
      </c>
      <c r="AZ72" s="145">
        <v>2</v>
      </c>
      <c r="BA72" s="145">
        <f t="shared" si="19"/>
        <v>0</v>
      </c>
      <c r="BB72" s="145">
        <f t="shared" si="20"/>
        <v>0</v>
      </c>
      <c r="BC72" s="145">
        <f t="shared" si="21"/>
        <v>0</v>
      </c>
      <c r="BD72" s="145">
        <f t="shared" si="22"/>
        <v>0</v>
      </c>
      <c r="BE72" s="145">
        <f t="shared" si="23"/>
        <v>0</v>
      </c>
      <c r="CA72" s="174">
        <v>1</v>
      </c>
      <c r="CB72" s="174">
        <v>7</v>
      </c>
      <c r="CZ72" s="145">
        <v>0</v>
      </c>
    </row>
    <row r="73" spans="1:104" ht="12.75">
      <c r="A73" s="168">
        <v>50</v>
      </c>
      <c r="B73" s="169" t="s">
        <v>200</v>
      </c>
      <c r="C73" s="170" t="s">
        <v>201</v>
      </c>
      <c r="D73" s="171" t="s">
        <v>164</v>
      </c>
      <c r="E73" s="172">
        <v>30</v>
      </c>
      <c r="F73" s="172">
        <v>0</v>
      </c>
      <c r="G73" s="173">
        <f t="shared" si="18"/>
        <v>0</v>
      </c>
      <c r="O73" s="167">
        <v>2</v>
      </c>
      <c r="AA73" s="145">
        <v>1</v>
      </c>
      <c r="AB73" s="145">
        <v>7</v>
      </c>
      <c r="AC73" s="145">
        <v>7</v>
      </c>
      <c r="AZ73" s="145">
        <v>2</v>
      </c>
      <c r="BA73" s="145">
        <f t="shared" si="19"/>
        <v>0</v>
      </c>
      <c r="BB73" s="145">
        <f t="shared" si="20"/>
        <v>0</v>
      </c>
      <c r="BC73" s="145">
        <f t="shared" si="21"/>
        <v>0</v>
      </c>
      <c r="BD73" s="145">
        <f t="shared" si="22"/>
        <v>0</v>
      </c>
      <c r="BE73" s="145">
        <f t="shared" si="23"/>
        <v>0</v>
      </c>
      <c r="CA73" s="174">
        <v>1</v>
      </c>
      <c r="CB73" s="174">
        <v>7</v>
      </c>
      <c r="CZ73" s="145">
        <v>0</v>
      </c>
    </row>
    <row r="74" spans="1:104" ht="12.75">
      <c r="A74" s="168">
        <v>51</v>
      </c>
      <c r="B74" s="169" t="s">
        <v>202</v>
      </c>
      <c r="C74" s="170" t="s">
        <v>203</v>
      </c>
      <c r="D74" s="171" t="s">
        <v>117</v>
      </c>
      <c r="E74" s="172">
        <v>30</v>
      </c>
      <c r="F74" s="172">
        <v>0</v>
      </c>
      <c r="G74" s="173">
        <f t="shared" si="18"/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 t="shared" si="19"/>
        <v>0</v>
      </c>
      <c r="BB74" s="145">
        <f t="shared" si="20"/>
        <v>0</v>
      </c>
      <c r="BC74" s="145">
        <f t="shared" si="21"/>
        <v>0</v>
      </c>
      <c r="BD74" s="145">
        <f t="shared" si="22"/>
        <v>0</v>
      </c>
      <c r="BE74" s="145">
        <f t="shared" si="23"/>
        <v>0</v>
      </c>
      <c r="CA74" s="174">
        <v>1</v>
      </c>
      <c r="CB74" s="174">
        <v>7</v>
      </c>
      <c r="CZ74" s="145">
        <v>0</v>
      </c>
    </row>
    <row r="75" spans="1:104" ht="12.75">
      <c r="A75" s="168">
        <v>52</v>
      </c>
      <c r="B75" s="169" t="s">
        <v>204</v>
      </c>
      <c r="C75" s="170" t="s">
        <v>205</v>
      </c>
      <c r="D75" s="171" t="s">
        <v>164</v>
      </c>
      <c r="E75" s="172">
        <v>30</v>
      </c>
      <c r="F75" s="172">
        <v>0</v>
      </c>
      <c r="G75" s="173">
        <f t="shared" si="18"/>
        <v>0</v>
      </c>
      <c r="O75" s="167">
        <v>2</v>
      </c>
      <c r="AA75" s="145">
        <v>1</v>
      </c>
      <c r="AB75" s="145">
        <v>7</v>
      </c>
      <c r="AC75" s="145">
        <v>7</v>
      </c>
      <c r="AZ75" s="145">
        <v>2</v>
      </c>
      <c r="BA75" s="145">
        <f t="shared" si="19"/>
        <v>0</v>
      </c>
      <c r="BB75" s="145">
        <f t="shared" si="20"/>
        <v>0</v>
      </c>
      <c r="BC75" s="145">
        <f t="shared" si="21"/>
        <v>0</v>
      </c>
      <c r="BD75" s="145">
        <f t="shared" si="22"/>
        <v>0</v>
      </c>
      <c r="BE75" s="145">
        <f t="shared" si="23"/>
        <v>0</v>
      </c>
      <c r="CA75" s="174">
        <v>1</v>
      </c>
      <c r="CB75" s="174">
        <v>7</v>
      </c>
      <c r="CZ75" s="145">
        <v>0</v>
      </c>
    </row>
    <row r="76" spans="1:104" ht="12.75">
      <c r="A76" s="168">
        <v>53</v>
      </c>
      <c r="B76" s="169" t="s">
        <v>206</v>
      </c>
      <c r="C76" s="170" t="s">
        <v>207</v>
      </c>
      <c r="D76" s="171" t="s">
        <v>164</v>
      </c>
      <c r="E76" s="172">
        <v>40</v>
      </c>
      <c r="F76" s="172">
        <v>0</v>
      </c>
      <c r="G76" s="173">
        <f t="shared" si="18"/>
        <v>0</v>
      </c>
      <c r="O76" s="167">
        <v>2</v>
      </c>
      <c r="AA76" s="145">
        <v>1</v>
      </c>
      <c r="AB76" s="145">
        <v>7</v>
      </c>
      <c r="AC76" s="145">
        <v>7</v>
      </c>
      <c r="AZ76" s="145">
        <v>2</v>
      </c>
      <c r="BA76" s="145">
        <f t="shared" si="19"/>
        <v>0</v>
      </c>
      <c r="BB76" s="145">
        <f t="shared" si="20"/>
        <v>0</v>
      </c>
      <c r="BC76" s="145">
        <f t="shared" si="21"/>
        <v>0</v>
      </c>
      <c r="BD76" s="145">
        <f t="shared" si="22"/>
        <v>0</v>
      </c>
      <c r="BE76" s="145">
        <f t="shared" si="23"/>
        <v>0</v>
      </c>
      <c r="CA76" s="174">
        <v>1</v>
      </c>
      <c r="CB76" s="174">
        <v>7</v>
      </c>
      <c r="CZ76" s="145">
        <v>0</v>
      </c>
    </row>
    <row r="77" spans="1:104" ht="12.75">
      <c r="A77" s="168">
        <v>54</v>
      </c>
      <c r="B77" s="169" t="s">
        <v>208</v>
      </c>
      <c r="C77" s="170" t="s">
        <v>209</v>
      </c>
      <c r="D77" s="171" t="s">
        <v>164</v>
      </c>
      <c r="E77" s="172">
        <v>30</v>
      </c>
      <c r="F77" s="172">
        <v>0</v>
      </c>
      <c r="G77" s="173">
        <f t="shared" si="18"/>
        <v>0</v>
      </c>
      <c r="O77" s="167">
        <v>2</v>
      </c>
      <c r="AA77" s="145">
        <v>1</v>
      </c>
      <c r="AB77" s="145">
        <v>7</v>
      </c>
      <c r="AC77" s="145">
        <v>7</v>
      </c>
      <c r="AZ77" s="145">
        <v>2</v>
      </c>
      <c r="BA77" s="145">
        <f t="shared" si="19"/>
        <v>0</v>
      </c>
      <c r="BB77" s="145">
        <f t="shared" si="20"/>
        <v>0</v>
      </c>
      <c r="BC77" s="145">
        <f t="shared" si="21"/>
        <v>0</v>
      </c>
      <c r="BD77" s="145">
        <f t="shared" si="22"/>
        <v>0</v>
      </c>
      <c r="BE77" s="145">
        <f t="shared" si="23"/>
        <v>0</v>
      </c>
      <c r="CA77" s="174">
        <v>1</v>
      </c>
      <c r="CB77" s="174">
        <v>7</v>
      </c>
      <c r="CZ77" s="145">
        <v>0</v>
      </c>
    </row>
    <row r="78" spans="1:104" ht="12.75">
      <c r="A78" s="168">
        <v>55</v>
      </c>
      <c r="B78" s="169" t="s">
        <v>210</v>
      </c>
      <c r="C78" s="170" t="s">
        <v>211</v>
      </c>
      <c r="D78" s="171" t="s">
        <v>164</v>
      </c>
      <c r="E78" s="172">
        <v>30</v>
      </c>
      <c r="F78" s="172">
        <v>0</v>
      </c>
      <c r="G78" s="173">
        <f t="shared" si="18"/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 t="shared" si="19"/>
        <v>0</v>
      </c>
      <c r="BB78" s="145">
        <f t="shared" si="20"/>
        <v>0</v>
      </c>
      <c r="BC78" s="145">
        <f t="shared" si="21"/>
        <v>0</v>
      </c>
      <c r="BD78" s="145">
        <f t="shared" si="22"/>
        <v>0</v>
      </c>
      <c r="BE78" s="145">
        <f t="shared" si="23"/>
        <v>0</v>
      </c>
      <c r="CA78" s="174">
        <v>1</v>
      </c>
      <c r="CB78" s="174">
        <v>7</v>
      </c>
      <c r="CZ78" s="145">
        <v>0</v>
      </c>
    </row>
    <row r="79" spans="1:104" ht="12.75">
      <c r="A79" s="168">
        <v>56</v>
      </c>
      <c r="B79" s="169" t="s">
        <v>212</v>
      </c>
      <c r="C79" s="170" t="s">
        <v>213</v>
      </c>
      <c r="D79" s="171" t="s">
        <v>164</v>
      </c>
      <c r="E79" s="172">
        <v>30</v>
      </c>
      <c r="F79" s="172">
        <v>0</v>
      </c>
      <c r="G79" s="173">
        <f t="shared" si="18"/>
        <v>0</v>
      </c>
      <c r="O79" s="167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 t="shared" si="19"/>
        <v>0</v>
      </c>
      <c r="BB79" s="145">
        <f t="shared" si="20"/>
        <v>0</v>
      </c>
      <c r="BC79" s="145">
        <f t="shared" si="21"/>
        <v>0</v>
      </c>
      <c r="BD79" s="145">
        <f t="shared" si="22"/>
        <v>0</v>
      </c>
      <c r="BE79" s="145">
        <f t="shared" si="23"/>
        <v>0</v>
      </c>
      <c r="CA79" s="174">
        <v>1</v>
      </c>
      <c r="CB79" s="174">
        <v>7</v>
      </c>
      <c r="CZ79" s="145">
        <v>0</v>
      </c>
    </row>
    <row r="80" spans="1:104" ht="12.75">
      <c r="A80" s="168">
        <v>57</v>
      </c>
      <c r="B80" s="169" t="s">
        <v>214</v>
      </c>
      <c r="C80" s="170" t="s">
        <v>215</v>
      </c>
      <c r="D80" s="171" t="s">
        <v>164</v>
      </c>
      <c r="E80" s="172">
        <v>110</v>
      </c>
      <c r="F80" s="172">
        <v>0</v>
      </c>
      <c r="G80" s="173">
        <f t="shared" si="18"/>
        <v>0</v>
      </c>
      <c r="O80" s="167">
        <v>2</v>
      </c>
      <c r="AA80" s="145">
        <v>1</v>
      </c>
      <c r="AB80" s="145">
        <v>7</v>
      </c>
      <c r="AC80" s="145">
        <v>7</v>
      </c>
      <c r="AZ80" s="145">
        <v>2</v>
      </c>
      <c r="BA80" s="145">
        <f t="shared" si="19"/>
        <v>0</v>
      </c>
      <c r="BB80" s="145">
        <f t="shared" si="20"/>
        <v>0</v>
      </c>
      <c r="BC80" s="145">
        <f t="shared" si="21"/>
        <v>0</v>
      </c>
      <c r="BD80" s="145">
        <f t="shared" si="22"/>
        <v>0</v>
      </c>
      <c r="BE80" s="145">
        <f t="shared" si="23"/>
        <v>0</v>
      </c>
      <c r="CA80" s="174">
        <v>1</v>
      </c>
      <c r="CB80" s="174">
        <v>7</v>
      </c>
      <c r="CZ80" s="145">
        <v>0</v>
      </c>
    </row>
    <row r="81" spans="1:104" ht="12.75">
      <c r="A81" s="168">
        <v>58</v>
      </c>
      <c r="B81" s="169" t="s">
        <v>216</v>
      </c>
      <c r="C81" s="170" t="s">
        <v>217</v>
      </c>
      <c r="D81" s="171" t="s">
        <v>164</v>
      </c>
      <c r="E81" s="172">
        <v>40</v>
      </c>
      <c r="F81" s="172">
        <v>0</v>
      </c>
      <c r="G81" s="173">
        <f t="shared" si="18"/>
        <v>0</v>
      </c>
      <c r="O81" s="167">
        <v>2</v>
      </c>
      <c r="AA81" s="145">
        <v>1</v>
      </c>
      <c r="AB81" s="145">
        <v>7</v>
      </c>
      <c r="AC81" s="145">
        <v>7</v>
      </c>
      <c r="AZ81" s="145">
        <v>2</v>
      </c>
      <c r="BA81" s="145">
        <f t="shared" si="19"/>
        <v>0</v>
      </c>
      <c r="BB81" s="145">
        <f t="shared" si="20"/>
        <v>0</v>
      </c>
      <c r="BC81" s="145">
        <f t="shared" si="21"/>
        <v>0</v>
      </c>
      <c r="BD81" s="145">
        <f t="shared" si="22"/>
        <v>0</v>
      </c>
      <c r="BE81" s="145">
        <f t="shared" si="23"/>
        <v>0</v>
      </c>
      <c r="CA81" s="174">
        <v>1</v>
      </c>
      <c r="CB81" s="174">
        <v>7</v>
      </c>
      <c r="CZ81" s="145">
        <v>0</v>
      </c>
    </row>
    <row r="82" spans="1:104" ht="12.75">
      <c r="A82" s="168">
        <v>59</v>
      </c>
      <c r="B82" s="169" t="s">
        <v>218</v>
      </c>
      <c r="C82" s="170" t="s">
        <v>219</v>
      </c>
      <c r="D82" s="171" t="s">
        <v>117</v>
      </c>
      <c r="E82" s="172">
        <v>40</v>
      </c>
      <c r="F82" s="172">
        <v>0</v>
      </c>
      <c r="G82" s="173">
        <f t="shared" si="18"/>
        <v>0</v>
      </c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 t="shared" si="19"/>
        <v>0</v>
      </c>
      <c r="BB82" s="145">
        <f t="shared" si="20"/>
        <v>0</v>
      </c>
      <c r="BC82" s="145">
        <f t="shared" si="21"/>
        <v>0</v>
      </c>
      <c r="BD82" s="145">
        <f t="shared" si="22"/>
        <v>0</v>
      </c>
      <c r="BE82" s="145">
        <f t="shared" si="23"/>
        <v>0</v>
      </c>
      <c r="CA82" s="174">
        <v>1</v>
      </c>
      <c r="CB82" s="174">
        <v>7</v>
      </c>
      <c r="CZ82" s="145">
        <v>0</v>
      </c>
    </row>
    <row r="83" spans="1:104" ht="12.75">
      <c r="A83" s="168">
        <v>60</v>
      </c>
      <c r="B83" s="169" t="s">
        <v>220</v>
      </c>
      <c r="C83" s="170" t="s">
        <v>221</v>
      </c>
      <c r="D83" s="171" t="s">
        <v>117</v>
      </c>
      <c r="E83" s="172">
        <v>40</v>
      </c>
      <c r="F83" s="172">
        <v>0</v>
      </c>
      <c r="G83" s="173">
        <f t="shared" si="18"/>
        <v>0</v>
      </c>
      <c r="O83" s="167">
        <v>2</v>
      </c>
      <c r="AA83" s="145">
        <v>1</v>
      </c>
      <c r="AB83" s="145">
        <v>7</v>
      </c>
      <c r="AC83" s="145">
        <v>7</v>
      </c>
      <c r="AZ83" s="145">
        <v>2</v>
      </c>
      <c r="BA83" s="145">
        <f t="shared" si="19"/>
        <v>0</v>
      </c>
      <c r="BB83" s="145">
        <f t="shared" si="20"/>
        <v>0</v>
      </c>
      <c r="BC83" s="145">
        <f t="shared" si="21"/>
        <v>0</v>
      </c>
      <c r="BD83" s="145">
        <f t="shared" si="22"/>
        <v>0</v>
      </c>
      <c r="BE83" s="145">
        <f t="shared" si="23"/>
        <v>0</v>
      </c>
      <c r="CA83" s="174">
        <v>1</v>
      </c>
      <c r="CB83" s="174">
        <v>7</v>
      </c>
      <c r="CZ83" s="145">
        <v>0</v>
      </c>
    </row>
    <row r="84" spans="1:104" ht="12.75">
      <c r="A84" s="168">
        <v>61</v>
      </c>
      <c r="B84" s="169" t="s">
        <v>222</v>
      </c>
      <c r="C84" s="170" t="s">
        <v>223</v>
      </c>
      <c r="D84" s="171" t="s">
        <v>164</v>
      </c>
      <c r="E84" s="172">
        <v>30</v>
      </c>
      <c r="F84" s="172">
        <v>0</v>
      </c>
      <c r="G84" s="173">
        <f t="shared" si="18"/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 t="shared" si="19"/>
        <v>0</v>
      </c>
      <c r="BB84" s="145">
        <f t="shared" si="20"/>
        <v>0</v>
      </c>
      <c r="BC84" s="145">
        <f t="shared" si="21"/>
        <v>0</v>
      </c>
      <c r="BD84" s="145">
        <f t="shared" si="22"/>
        <v>0</v>
      </c>
      <c r="BE84" s="145">
        <f t="shared" si="23"/>
        <v>0</v>
      </c>
      <c r="CA84" s="174">
        <v>1</v>
      </c>
      <c r="CB84" s="174">
        <v>7</v>
      </c>
      <c r="CZ84" s="145">
        <v>0</v>
      </c>
    </row>
    <row r="85" spans="1:104" ht="12.75">
      <c r="A85" s="168">
        <v>62</v>
      </c>
      <c r="B85" s="169" t="s">
        <v>224</v>
      </c>
      <c r="C85" s="170" t="s">
        <v>225</v>
      </c>
      <c r="D85" s="171" t="s">
        <v>117</v>
      </c>
      <c r="E85" s="172">
        <v>30</v>
      </c>
      <c r="F85" s="172">
        <v>0</v>
      </c>
      <c r="G85" s="173">
        <f t="shared" si="18"/>
        <v>0</v>
      </c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 t="shared" si="19"/>
        <v>0</v>
      </c>
      <c r="BB85" s="145">
        <f t="shared" si="20"/>
        <v>0</v>
      </c>
      <c r="BC85" s="145">
        <f t="shared" si="21"/>
        <v>0</v>
      </c>
      <c r="BD85" s="145">
        <f t="shared" si="22"/>
        <v>0</v>
      </c>
      <c r="BE85" s="145">
        <f t="shared" si="23"/>
        <v>0</v>
      </c>
      <c r="CA85" s="174">
        <v>1</v>
      </c>
      <c r="CB85" s="174">
        <v>7</v>
      </c>
      <c r="CZ85" s="145">
        <v>0</v>
      </c>
    </row>
    <row r="86" spans="1:104" ht="12.75">
      <c r="A86" s="168">
        <v>63</v>
      </c>
      <c r="B86" s="169" t="s">
        <v>226</v>
      </c>
      <c r="C86" s="170" t="s">
        <v>227</v>
      </c>
      <c r="D86" s="171" t="s">
        <v>117</v>
      </c>
      <c r="E86" s="172">
        <v>40</v>
      </c>
      <c r="F86" s="172">
        <v>0</v>
      </c>
      <c r="G86" s="173">
        <f t="shared" si="18"/>
        <v>0</v>
      </c>
      <c r="O86" s="167">
        <v>2</v>
      </c>
      <c r="AA86" s="145">
        <v>1</v>
      </c>
      <c r="AB86" s="145">
        <v>7</v>
      </c>
      <c r="AC86" s="145">
        <v>7</v>
      </c>
      <c r="AZ86" s="145">
        <v>2</v>
      </c>
      <c r="BA86" s="145">
        <f t="shared" si="19"/>
        <v>0</v>
      </c>
      <c r="BB86" s="145">
        <f t="shared" si="20"/>
        <v>0</v>
      </c>
      <c r="BC86" s="145">
        <f t="shared" si="21"/>
        <v>0</v>
      </c>
      <c r="BD86" s="145">
        <f t="shared" si="22"/>
        <v>0</v>
      </c>
      <c r="BE86" s="145">
        <f t="shared" si="23"/>
        <v>0</v>
      </c>
      <c r="CA86" s="174">
        <v>1</v>
      </c>
      <c r="CB86" s="174">
        <v>7</v>
      </c>
      <c r="CZ86" s="145">
        <v>0</v>
      </c>
    </row>
    <row r="87" spans="1:104" ht="12.75">
      <c r="A87" s="168">
        <v>64</v>
      </c>
      <c r="B87" s="169" t="s">
        <v>228</v>
      </c>
      <c r="C87" s="170" t="s">
        <v>229</v>
      </c>
      <c r="D87" s="171" t="s">
        <v>117</v>
      </c>
      <c r="E87" s="172">
        <v>110</v>
      </c>
      <c r="F87" s="172">
        <v>0</v>
      </c>
      <c r="G87" s="173">
        <f t="shared" si="18"/>
        <v>0</v>
      </c>
      <c r="O87" s="167">
        <v>2</v>
      </c>
      <c r="AA87" s="145">
        <v>12</v>
      </c>
      <c r="AB87" s="145">
        <v>0</v>
      </c>
      <c r="AC87" s="145">
        <v>3</v>
      </c>
      <c r="AZ87" s="145">
        <v>2</v>
      </c>
      <c r="BA87" s="145">
        <f t="shared" si="19"/>
        <v>0</v>
      </c>
      <c r="BB87" s="145">
        <f t="shared" si="20"/>
        <v>0</v>
      </c>
      <c r="BC87" s="145">
        <f t="shared" si="21"/>
        <v>0</v>
      </c>
      <c r="BD87" s="145">
        <f t="shared" si="22"/>
        <v>0</v>
      </c>
      <c r="BE87" s="145">
        <f t="shared" si="23"/>
        <v>0</v>
      </c>
      <c r="CA87" s="174">
        <v>12</v>
      </c>
      <c r="CB87" s="174">
        <v>0</v>
      </c>
      <c r="CZ87" s="145">
        <v>0</v>
      </c>
    </row>
    <row r="88" spans="1:104" ht="12.75">
      <c r="A88" s="168">
        <v>65</v>
      </c>
      <c r="B88" s="169" t="s">
        <v>180</v>
      </c>
      <c r="C88" s="170" t="s">
        <v>230</v>
      </c>
      <c r="D88" s="171" t="s">
        <v>231</v>
      </c>
      <c r="E88" s="172">
        <v>30</v>
      </c>
      <c r="F88" s="172">
        <v>0</v>
      </c>
      <c r="G88" s="173">
        <f t="shared" si="18"/>
        <v>0</v>
      </c>
      <c r="O88" s="167">
        <v>2</v>
      </c>
      <c r="AA88" s="145">
        <v>12</v>
      </c>
      <c r="AB88" s="145">
        <v>0</v>
      </c>
      <c r="AC88" s="145">
        <v>4</v>
      </c>
      <c r="AZ88" s="145">
        <v>2</v>
      </c>
      <c r="BA88" s="145">
        <f t="shared" si="19"/>
        <v>0</v>
      </c>
      <c r="BB88" s="145">
        <f t="shared" si="20"/>
        <v>0</v>
      </c>
      <c r="BC88" s="145">
        <f t="shared" si="21"/>
        <v>0</v>
      </c>
      <c r="BD88" s="145">
        <f t="shared" si="22"/>
        <v>0</v>
      </c>
      <c r="BE88" s="145">
        <f t="shared" si="23"/>
        <v>0</v>
      </c>
      <c r="CA88" s="174">
        <v>12</v>
      </c>
      <c r="CB88" s="174">
        <v>0</v>
      </c>
      <c r="CZ88" s="145">
        <v>0</v>
      </c>
    </row>
    <row r="89" spans="1:104" ht="22.5">
      <c r="A89" s="168">
        <v>66</v>
      </c>
      <c r="B89" s="169" t="s">
        <v>158</v>
      </c>
      <c r="C89" s="170" t="s">
        <v>159</v>
      </c>
      <c r="D89" s="171" t="s">
        <v>128</v>
      </c>
      <c r="E89" s="172">
        <v>150</v>
      </c>
      <c r="F89" s="172">
        <v>0</v>
      </c>
      <c r="G89" s="173">
        <f t="shared" si="18"/>
        <v>0</v>
      </c>
      <c r="O89" s="167">
        <v>2</v>
      </c>
      <c r="AA89" s="145">
        <v>10</v>
      </c>
      <c r="AB89" s="145">
        <v>0</v>
      </c>
      <c r="AC89" s="145">
        <v>8</v>
      </c>
      <c r="AZ89" s="145">
        <v>5</v>
      </c>
      <c r="BA89" s="145">
        <f t="shared" si="19"/>
        <v>0</v>
      </c>
      <c r="BB89" s="145">
        <f t="shared" si="20"/>
        <v>0</v>
      </c>
      <c r="BC89" s="145">
        <f t="shared" si="21"/>
        <v>0</v>
      </c>
      <c r="BD89" s="145">
        <f t="shared" si="22"/>
        <v>0</v>
      </c>
      <c r="BE89" s="145">
        <f t="shared" si="23"/>
        <v>0</v>
      </c>
      <c r="CA89" s="174">
        <v>10</v>
      </c>
      <c r="CB89" s="174">
        <v>0</v>
      </c>
      <c r="CZ89" s="145">
        <v>0</v>
      </c>
    </row>
    <row r="90" spans="1:57" ht="12.75">
      <c r="A90" s="175"/>
      <c r="B90" s="176" t="s">
        <v>75</v>
      </c>
      <c r="C90" s="177" t="str">
        <f>CONCATENATE(B62," ",C62)</f>
        <v>725 Zařizovací předměty</v>
      </c>
      <c r="D90" s="178"/>
      <c r="E90" s="179"/>
      <c r="F90" s="180"/>
      <c r="G90" s="181">
        <f>SUM(G62:G89)</f>
        <v>0</v>
      </c>
      <c r="O90" s="167">
        <v>4</v>
      </c>
      <c r="BA90" s="182">
        <f>SUM(BA62:BA89)</f>
        <v>0</v>
      </c>
      <c r="BB90" s="182">
        <f>SUM(BB62:BB89)</f>
        <v>0</v>
      </c>
      <c r="BC90" s="182">
        <f>SUM(BC62:BC89)</f>
        <v>0</v>
      </c>
      <c r="BD90" s="182">
        <f>SUM(BD62:BD89)</f>
        <v>0</v>
      </c>
      <c r="BE90" s="182">
        <f>SUM(BE62:BE89)</f>
        <v>0</v>
      </c>
    </row>
    <row r="91" spans="1:15" ht="12.75">
      <c r="A91" s="160" t="s">
        <v>72</v>
      </c>
      <c r="B91" s="161" t="s">
        <v>232</v>
      </c>
      <c r="C91" s="162" t="s">
        <v>233</v>
      </c>
      <c r="D91" s="163"/>
      <c r="E91" s="164"/>
      <c r="F91" s="164"/>
      <c r="G91" s="165"/>
      <c r="H91" s="166"/>
      <c r="I91" s="166"/>
      <c r="O91" s="167">
        <v>1</v>
      </c>
    </row>
    <row r="92" spans="1:104" ht="12.75">
      <c r="A92" s="168">
        <v>67</v>
      </c>
      <c r="B92" s="169" t="s">
        <v>234</v>
      </c>
      <c r="C92" s="170" t="s">
        <v>235</v>
      </c>
      <c r="D92" s="171" t="s">
        <v>117</v>
      </c>
      <c r="E92" s="172">
        <v>30</v>
      </c>
      <c r="F92" s="172">
        <v>0</v>
      </c>
      <c r="G92" s="173">
        <f>E92*F92</f>
        <v>0</v>
      </c>
      <c r="O92" s="167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1</v>
      </c>
      <c r="CB92" s="174">
        <v>7</v>
      </c>
      <c r="CZ92" s="145">
        <v>0</v>
      </c>
    </row>
    <row r="93" spans="1:104" ht="12.75">
      <c r="A93" s="168">
        <v>68</v>
      </c>
      <c r="B93" s="169" t="s">
        <v>236</v>
      </c>
      <c r="C93" s="170" t="s">
        <v>237</v>
      </c>
      <c r="D93" s="171" t="s">
        <v>85</v>
      </c>
      <c r="E93" s="172">
        <v>30</v>
      </c>
      <c r="F93" s="172">
        <v>0</v>
      </c>
      <c r="G93" s="173">
        <f>E93*F93</f>
        <v>0</v>
      </c>
      <c r="O93" s="167">
        <v>2</v>
      </c>
      <c r="AA93" s="145">
        <v>12</v>
      </c>
      <c r="AB93" s="145">
        <v>0</v>
      </c>
      <c r="AC93" s="145">
        <v>116</v>
      </c>
      <c r="AZ93" s="145">
        <v>2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4">
        <v>12</v>
      </c>
      <c r="CB93" s="174">
        <v>0</v>
      </c>
      <c r="CZ93" s="145">
        <v>0</v>
      </c>
    </row>
    <row r="94" spans="1:104" ht="12.75">
      <c r="A94" s="168">
        <v>69</v>
      </c>
      <c r="B94" s="169" t="s">
        <v>238</v>
      </c>
      <c r="C94" s="170" t="s">
        <v>239</v>
      </c>
      <c r="D94" s="171" t="s">
        <v>117</v>
      </c>
      <c r="E94" s="172">
        <v>30</v>
      </c>
      <c r="F94" s="172">
        <v>0</v>
      </c>
      <c r="G94" s="173">
        <f>E94*F94</f>
        <v>0</v>
      </c>
      <c r="O94" s="167">
        <v>2</v>
      </c>
      <c r="AA94" s="145">
        <v>3</v>
      </c>
      <c r="AB94" s="145">
        <v>7</v>
      </c>
      <c r="AC94" s="145">
        <v>61102</v>
      </c>
      <c r="AZ94" s="145">
        <v>2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3</v>
      </c>
      <c r="CB94" s="174">
        <v>7</v>
      </c>
      <c r="CZ94" s="145">
        <v>0</v>
      </c>
    </row>
    <row r="95" spans="1:57" ht="12.75">
      <c r="A95" s="175"/>
      <c r="B95" s="176" t="s">
        <v>75</v>
      </c>
      <c r="C95" s="177" t="str">
        <f>CONCATENATE(B91," ",C91)</f>
        <v>766 Konstrukce truhlářské</v>
      </c>
      <c r="D95" s="178"/>
      <c r="E95" s="179"/>
      <c r="F95" s="180"/>
      <c r="G95" s="181">
        <f>SUM(G91:G94)</f>
        <v>0</v>
      </c>
      <c r="O95" s="167">
        <v>4</v>
      </c>
      <c r="BA95" s="182">
        <f>SUM(BA91:BA94)</f>
        <v>0</v>
      </c>
      <c r="BB95" s="182">
        <f>SUM(BB91:BB94)</f>
        <v>0</v>
      </c>
      <c r="BC95" s="182">
        <f>SUM(BC91:BC94)</f>
        <v>0</v>
      </c>
      <c r="BD95" s="182">
        <f>SUM(BD91:BD94)</f>
        <v>0</v>
      </c>
      <c r="BE95" s="182">
        <f>SUM(BE91:BE94)</f>
        <v>0</v>
      </c>
    </row>
    <row r="96" spans="1:15" ht="12.75">
      <c r="A96" s="160" t="s">
        <v>72</v>
      </c>
      <c r="B96" s="161" t="s">
        <v>240</v>
      </c>
      <c r="C96" s="162" t="s">
        <v>241</v>
      </c>
      <c r="D96" s="163"/>
      <c r="E96" s="164"/>
      <c r="F96" s="164"/>
      <c r="G96" s="165"/>
      <c r="H96" s="166"/>
      <c r="I96" s="166"/>
      <c r="O96" s="167">
        <v>1</v>
      </c>
    </row>
    <row r="97" spans="1:104" ht="12.75">
      <c r="A97" s="168">
        <v>70</v>
      </c>
      <c r="B97" s="169" t="s">
        <v>242</v>
      </c>
      <c r="C97" s="170" t="s">
        <v>243</v>
      </c>
      <c r="D97" s="171" t="s">
        <v>82</v>
      </c>
      <c r="E97" s="172">
        <v>129.06</v>
      </c>
      <c r="F97" s="172">
        <v>0</v>
      </c>
      <c r="G97" s="173">
        <f aca="true" t="shared" si="24" ref="G97:G102">E97*F97</f>
        <v>0</v>
      </c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 aca="true" t="shared" si="25" ref="BA97:BA102">IF(AZ97=1,G97,0)</f>
        <v>0</v>
      </c>
      <c r="BB97" s="145">
        <f aca="true" t="shared" si="26" ref="BB97:BB102">IF(AZ97=2,G97,0)</f>
        <v>0</v>
      </c>
      <c r="BC97" s="145">
        <f aca="true" t="shared" si="27" ref="BC97:BC102">IF(AZ97=3,G97,0)</f>
        <v>0</v>
      </c>
      <c r="BD97" s="145">
        <f aca="true" t="shared" si="28" ref="BD97:BD102">IF(AZ97=4,G97,0)</f>
        <v>0</v>
      </c>
      <c r="BE97" s="145">
        <f aca="true" t="shared" si="29" ref="BE97:BE102">IF(AZ97=5,G97,0)</f>
        <v>0</v>
      </c>
      <c r="CA97" s="174">
        <v>1</v>
      </c>
      <c r="CB97" s="174">
        <v>7</v>
      </c>
      <c r="CZ97" s="145">
        <v>0</v>
      </c>
    </row>
    <row r="98" spans="1:104" ht="12.75">
      <c r="A98" s="168">
        <v>71</v>
      </c>
      <c r="B98" s="169" t="s">
        <v>244</v>
      </c>
      <c r="C98" s="170" t="s">
        <v>245</v>
      </c>
      <c r="D98" s="171" t="s">
        <v>85</v>
      </c>
      <c r="E98" s="172">
        <v>200</v>
      </c>
      <c r="F98" s="172">
        <v>0</v>
      </c>
      <c r="G98" s="173">
        <f t="shared" si="24"/>
        <v>0</v>
      </c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 t="shared" si="25"/>
        <v>0</v>
      </c>
      <c r="BB98" s="145">
        <f t="shared" si="26"/>
        <v>0</v>
      </c>
      <c r="BC98" s="145">
        <f t="shared" si="27"/>
        <v>0</v>
      </c>
      <c r="BD98" s="145">
        <f t="shared" si="28"/>
        <v>0</v>
      </c>
      <c r="BE98" s="145">
        <f t="shared" si="29"/>
        <v>0</v>
      </c>
      <c r="CA98" s="174">
        <v>1</v>
      </c>
      <c r="CB98" s="174">
        <v>7</v>
      </c>
      <c r="CZ98" s="145">
        <v>0</v>
      </c>
    </row>
    <row r="99" spans="1:104" ht="12.75">
      <c r="A99" s="168">
        <v>72</v>
      </c>
      <c r="B99" s="169" t="s">
        <v>246</v>
      </c>
      <c r="C99" s="170" t="s">
        <v>247</v>
      </c>
      <c r="D99" s="171" t="s">
        <v>82</v>
      </c>
      <c r="E99" s="172">
        <v>129.06</v>
      </c>
      <c r="F99" s="172">
        <v>0</v>
      </c>
      <c r="G99" s="173">
        <f t="shared" si="24"/>
        <v>0</v>
      </c>
      <c r="O99" s="167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 t="shared" si="25"/>
        <v>0</v>
      </c>
      <c r="BB99" s="145">
        <f t="shared" si="26"/>
        <v>0</v>
      </c>
      <c r="BC99" s="145">
        <f t="shared" si="27"/>
        <v>0</v>
      </c>
      <c r="BD99" s="145">
        <f t="shared" si="28"/>
        <v>0</v>
      </c>
      <c r="BE99" s="145">
        <f t="shared" si="29"/>
        <v>0</v>
      </c>
      <c r="CA99" s="174">
        <v>1</v>
      </c>
      <c r="CB99" s="174">
        <v>7</v>
      </c>
      <c r="CZ99" s="145">
        <v>0</v>
      </c>
    </row>
    <row r="100" spans="1:104" ht="12.75">
      <c r="A100" s="168">
        <v>73</v>
      </c>
      <c r="B100" s="169" t="s">
        <v>248</v>
      </c>
      <c r="C100" s="170" t="s">
        <v>249</v>
      </c>
      <c r="D100" s="171" t="s">
        <v>82</v>
      </c>
      <c r="E100" s="172">
        <v>129.06</v>
      </c>
      <c r="F100" s="172">
        <v>0</v>
      </c>
      <c r="G100" s="173">
        <f t="shared" si="24"/>
        <v>0</v>
      </c>
      <c r="O100" s="167">
        <v>2</v>
      </c>
      <c r="AA100" s="145">
        <v>1</v>
      </c>
      <c r="AB100" s="145">
        <v>7</v>
      </c>
      <c r="AC100" s="145">
        <v>7</v>
      </c>
      <c r="AZ100" s="145">
        <v>2</v>
      </c>
      <c r="BA100" s="145">
        <f t="shared" si="25"/>
        <v>0</v>
      </c>
      <c r="BB100" s="145">
        <f t="shared" si="26"/>
        <v>0</v>
      </c>
      <c r="BC100" s="145">
        <f t="shared" si="27"/>
        <v>0</v>
      </c>
      <c r="BD100" s="145">
        <f t="shared" si="28"/>
        <v>0</v>
      </c>
      <c r="BE100" s="145">
        <f t="shared" si="29"/>
        <v>0</v>
      </c>
      <c r="CA100" s="174">
        <v>1</v>
      </c>
      <c r="CB100" s="174">
        <v>7</v>
      </c>
      <c r="CZ100" s="145">
        <v>0</v>
      </c>
    </row>
    <row r="101" spans="1:104" ht="12.75">
      <c r="A101" s="168">
        <v>74</v>
      </c>
      <c r="B101" s="169" t="s">
        <v>250</v>
      </c>
      <c r="C101" s="170" t="s">
        <v>251</v>
      </c>
      <c r="D101" s="171" t="s">
        <v>82</v>
      </c>
      <c r="E101" s="172">
        <v>129.06</v>
      </c>
      <c r="F101" s="172">
        <v>0</v>
      </c>
      <c r="G101" s="173">
        <f t="shared" si="24"/>
        <v>0</v>
      </c>
      <c r="O101" s="167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 t="shared" si="25"/>
        <v>0</v>
      </c>
      <c r="BB101" s="145">
        <f t="shared" si="26"/>
        <v>0</v>
      </c>
      <c r="BC101" s="145">
        <f t="shared" si="27"/>
        <v>0</v>
      </c>
      <c r="BD101" s="145">
        <f t="shared" si="28"/>
        <v>0</v>
      </c>
      <c r="BE101" s="145">
        <f t="shared" si="29"/>
        <v>0</v>
      </c>
      <c r="CA101" s="174">
        <v>1</v>
      </c>
      <c r="CB101" s="174">
        <v>7</v>
      </c>
      <c r="CZ101" s="145">
        <v>0</v>
      </c>
    </row>
    <row r="102" spans="1:104" ht="12.75">
      <c r="A102" s="168">
        <v>75</v>
      </c>
      <c r="B102" s="169" t="s">
        <v>252</v>
      </c>
      <c r="C102" s="170" t="s">
        <v>253</v>
      </c>
      <c r="D102" s="171" t="s">
        <v>82</v>
      </c>
      <c r="E102" s="172">
        <v>136.06</v>
      </c>
      <c r="F102" s="172">
        <v>0</v>
      </c>
      <c r="G102" s="173">
        <f t="shared" si="24"/>
        <v>0</v>
      </c>
      <c r="O102" s="167">
        <v>2</v>
      </c>
      <c r="AA102" s="145">
        <v>3</v>
      </c>
      <c r="AB102" s="145">
        <v>7</v>
      </c>
      <c r="AC102" s="145">
        <v>59764231</v>
      </c>
      <c r="AZ102" s="145">
        <v>2</v>
      </c>
      <c r="BA102" s="145">
        <f t="shared" si="25"/>
        <v>0</v>
      </c>
      <c r="BB102" s="145">
        <f t="shared" si="26"/>
        <v>0</v>
      </c>
      <c r="BC102" s="145">
        <f t="shared" si="27"/>
        <v>0</v>
      </c>
      <c r="BD102" s="145">
        <f t="shared" si="28"/>
        <v>0</v>
      </c>
      <c r="BE102" s="145">
        <f t="shared" si="29"/>
        <v>0</v>
      </c>
      <c r="CA102" s="174">
        <v>3</v>
      </c>
      <c r="CB102" s="174">
        <v>7</v>
      </c>
      <c r="CZ102" s="145">
        <v>0</v>
      </c>
    </row>
    <row r="103" spans="1:57" ht="12.75">
      <c r="A103" s="175"/>
      <c r="B103" s="176" t="s">
        <v>75</v>
      </c>
      <c r="C103" s="177" t="str">
        <f>CONCATENATE(B96," ",C96)</f>
        <v>771 Podlahy z dlaždic a obklady</v>
      </c>
      <c r="D103" s="178"/>
      <c r="E103" s="179"/>
      <c r="F103" s="180"/>
      <c r="G103" s="181">
        <f>SUM(G96:G102)</f>
        <v>0</v>
      </c>
      <c r="O103" s="167">
        <v>4</v>
      </c>
      <c r="BA103" s="182">
        <f>SUM(BA96:BA102)</f>
        <v>0</v>
      </c>
      <c r="BB103" s="182">
        <f>SUM(BB96:BB102)</f>
        <v>0</v>
      </c>
      <c r="BC103" s="182">
        <f>SUM(BC96:BC102)</f>
        <v>0</v>
      </c>
      <c r="BD103" s="182">
        <f>SUM(BD96:BD102)</f>
        <v>0</v>
      </c>
      <c r="BE103" s="182">
        <f>SUM(BE96:BE102)</f>
        <v>0</v>
      </c>
    </row>
    <row r="104" spans="1:15" ht="12.75">
      <c r="A104" s="160" t="s">
        <v>72</v>
      </c>
      <c r="B104" s="161" t="s">
        <v>254</v>
      </c>
      <c r="C104" s="162" t="s">
        <v>255</v>
      </c>
      <c r="D104" s="163"/>
      <c r="E104" s="164"/>
      <c r="F104" s="164"/>
      <c r="G104" s="165"/>
      <c r="H104" s="166"/>
      <c r="I104" s="166"/>
      <c r="O104" s="167">
        <v>1</v>
      </c>
    </row>
    <row r="105" spans="1:104" ht="12.75">
      <c r="A105" s="168">
        <v>76</v>
      </c>
      <c r="B105" s="169" t="s">
        <v>256</v>
      </c>
      <c r="C105" s="170" t="s">
        <v>257</v>
      </c>
      <c r="D105" s="171" t="s">
        <v>258</v>
      </c>
      <c r="E105" s="172">
        <v>3000</v>
      </c>
      <c r="F105" s="172">
        <v>0</v>
      </c>
      <c r="G105" s="173">
        <f aca="true" t="shared" si="30" ref="G105:G111">E105*F105</f>
        <v>0</v>
      </c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 aca="true" t="shared" si="31" ref="BA105:BA111">IF(AZ105=1,G105,0)</f>
        <v>0</v>
      </c>
      <c r="BB105" s="145">
        <f aca="true" t="shared" si="32" ref="BB105:BB111">IF(AZ105=2,G105,0)</f>
        <v>0</v>
      </c>
      <c r="BC105" s="145">
        <f aca="true" t="shared" si="33" ref="BC105:BC111">IF(AZ105=3,G105,0)</f>
        <v>0</v>
      </c>
      <c r="BD105" s="145">
        <f aca="true" t="shared" si="34" ref="BD105:BD111">IF(AZ105=4,G105,0)</f>
        <v>0</v>
      </c>
      <c r="BE105" s="145">
        <f aca="true" t="shared" si="35" ref="BE105:BE111">IF(AZ105=5,G105,0)</f>
        <v>0</v>
      </c>
      <c r="CA105" s="174">
        <v>1</v>
      </c>
      <c r="CB105" s="174">
        <v>7</v>
      </c>
      <c r="CZ105" s="145">
        <v>0</v>
      </c>
    </row>
    <row r="106" spans="1:104" ht="12.75">
      <c r="A106" s="168">
        <v>77</v>
      </c>
      <c r="B106" s="169" t="s">
        <v>259</v>
      </c>
      <c r="C106" s="170" t="s">
        <v>260</v>
      </c>
      <c r="D106" s="171" t="s">
        <v>258</v>
      </c>
      <c r="E106" s="172">
        <v>300</v>
      </c>
      <c r="F106" s="172">
        <v>0</v>
      </c>
      <c r="G106" s="173">
        <f t="shared" si="30"/>
        <v>0</v>
      </c>
      <c r="O106" s="167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 t="shared" si="31"/>
        <v>0</v>
      </c>
      <c r="BB106" s="145">
        <f t="shared" si="32"/>
        <v>0</v>
      </c>
      <c r="BC106" s="145">
        <f t="shared" si="33"/>
        <v>0</v>
      </c>
      <c r="BD106" s="145">
        <f t="shared" si="34"/>
        <v>0</v>
      </c>
      <c r="BE106" s="145">
        <f t="shared" si="35"/>
        <v>0</v>
      </c>
      <c r="CA106" s="174">
        <v>1</v>
      </c>
      <c r="CB106" s="174">
        <v>7</v>
      </c>
      <c r="CZ106" s="145">
        <v>0</v>
      </c>
    </row>
    <row r="107" spans="1:104" ht="12.75">
      <c r="A107" s="168">
        <v>78</v>
      </c>
      <c r="B107" s="169" t="s">
        <v>261</v>
      </c>
      <c r="C107" s="170" t="s">
        <v>262</v>
      </c>
      <c r="D107" s="171" t="s">
        <v>85</v>
      </c>
      <c r="E107" s="172">
        <v>270</v>
      </c>
      <c r="F107" s="172">
        <v>0</v>
      </c>
      <c r="G107" s="173">
        <f t="shared" si="30"/>
        <v>0</v>
      </c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 t="shared" si="31"/>
        <v>0</v>
      </c>
      <c r="BB107" s="145">
        <f t="shared" si="32"/>
        <v>0</v>
      </c>
      <c r="BC107" s="145">
        <f t="shared" si="33"/>
        <v>0</v>
      </c>
      <c r="BD107" s="145">
        <f t="shared" si="34"/>
        <v>0</v>
      </c>
      <c r="BE107" s="145">
        <f t="shared" si="35"/>
        <v>0</v>
      </c>
      <c r="CA107" s="174">
        <v>1</v>
      </c>
      <c r="CB107" s="174">
        <v>7</v>
      </c>
      <c r="CZ107" s="145">
        <v>0</v>
      </c>
    </row>
    <row r="108" spans="1:104" ht="12.75">
      <c r="A108" s="168">
        <v>79</v>
      </c>
      <c r="B108" s="169" t="s">
        <v>263</v>
      </c>
      <c r="C108" s="170" t="s">
        <v>264</v>
      </c>
      <c r="D108" s="171" t="s">
        <v>82</v>
      </c>
      <c r="E108" s="172">
        <v>453</v>
      </c>
      <c r="F108" s="172">
        <v>0</v>
      </c>
      <c r="G108" s="173">
        <f t="shared" si="30"/>
        <v>0</v>
      </c>
      <c r="O108" s="167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 t="shared" si="31"/>
        <v>0</v>
      </c>
      <c r="BB108" s="145">
        <f t="shared" si="32"/>
        <v>0</v>
      </c>
      <c r="BC108" s="145">
        <f t="shared" si="33"/>
        <v>0</v>
      </c>
      <c r="BD108" s="145">
        <f t="shared" si="34"/>
        <v>0</v>
      </c>
      <c r="BE108" s="145">
        <f t="shared" si="35"/>
        <v>0</v>
      </c>
      <c r="CA108" s="174">
        <v>1</v>
      </c>
      <c r="CB108" s="174">
        <v>7</v>
      </c>
      <c r="CZ108" s="145">
        <v>0</v>
      </c>
    </row>
    <row r="109" spans="1:104" ht="12.75">
      <c r="A109" s="168">
        <v>80</v>
      </c>
      <c r="B109" s="169" t="s">
        <v>265</v>
      </c>
      <c r="C109" s="170" t="s">
        <v>266</v>
      </c>
      <c r="D109" s="171" t="s">
        <v>82</v>
      </c>
      <c r="E109" s="172">
        <v>453</v>
      </c>
      <c r="F109" s="172">
        <v>0</v>
      </c>
      <c r="G109" s="173">
        <f t="shared" si="30"/>
        <v>0</v>
      </c>
      <c r="O109" s="167">
        <v>2</v>
      </c>
      <c r="AA109" s="145">
        <v>1</v>
      </c>
      <c r="AB109" s="145">
        <v>7</v>
      </c>
      <c r="AC109" s="145">
        <v>7</v>
      </c>
      <c r="AZ109" s="145">
        <v>2</v>
      </c>
      <c r="BA109" s="145">
        <f t="shared" si="31"/>
        <v>0</v>
      </c>
      <c r="BB109" s="145">
        <f t="shared" si="32"/>
        <v>0</v>
      </c>
      <c r="BC109" s="145">
        <f t="shared" si="33"/>
        <v>0</v>
      </c>
      <c r="BD109" s="145">
        <f t="shared" si="34"/>
        <v>0</v>
      </c>
      <c r="BE109" s="145">
        <f t="shared" si="35"/>
        <v>0</v>
      </c>
      <c r="CA109" s="174">
        <v>1</v>
      </c>
      <c r="CB109" s="174">
        <v>7</v>
      </c>
      <c r="CZ109" s="145">
        <v>0</v>
      </c>
    </row>
    <row r="110" spans="1:104" ht="12.75">
      <c r="A110" s="168">
        <v>81</v>
      </c>
      <c r="B110" s="169" t="s">
        <v>267</v>
      </c>
      <c r="C110" s="170" t="s">
        <v>268</v>
      </c>
      <c r="D110" s="171" t="s">
        <v>117</v>
      </c>
      <c r="E110" s="172">
        <v>30</v>
      </c>
      <c r="F110" s="172">
        <v>0</v>
      </c>
      <c r="G110" s="173">
        <f t="shared" si="30"/>
        <v>0</v>
      </c>
      <c r="O110" s="167">
        <v>2</v>
      </c>
      <c r="AA110" s="145">
        <v>3</v>
      </c>
      <c r="AB110" s="145">
        <v>7</v>
      </c>
      <c r="AC110" s="145">
        <v>23153051</v>
      </c>
      <c r="AZ110" s="145">
        <v>2</v>
      </c>
      <c r="BA110" s="145">
        <f t="shared" si="31"/>
        <v>0</v>
      </c>
      <c r="BB110" s="145">
        <f t="shared" si="32"/>
        <v>0</v>
      </c>
      <c r="BC110" s="145">
        <f t="shared" si="33"/>
        <v>0</v>
      </c>
      <c r="BD110" s="145">
        <f t="shared" si="34"/>
        <v>0</v>
      </c>
      <c r="BE110" s="145">
        <f t="shared" si="35"/>
        <v>0</v>
      </c>
      <c r="CA110" s="174">
        <v>3</v>
      </c>
      <c r="CB110" s="174">
        <v>7</v>
      </c>
      <c r="CZ110" s="145">
        <v>0</v>
      </c>
    </row>
    <row r="111" spans="1:104" ht="12.75">
      <c r="A111" s="168">
        <v>82</v>
      </c>
      <c r="B111" s="169" t="s">
        <v>269</v>
      </c>
      <c r="C111" s="170" t="s">
        <v>270</v>
      </c>
      <c r="D111" s="171" t="s">
        <v>82</v>
      </c>
      <c r="E111" s="172">
        <v>489</v>
      </c>
      <c r="F111" s="172">
        <v>0</v>
      </c>
      <c r="G111" s="173">
        <f t="shared" si="30"/>
        <v>0</v>
      </c>
      <c r="O111" s="167">
        <v>2</v>
      </c>
      <c r="AA111" s="145">
        <v>3</v>
      </c>
      <c r="AB111" s="145">
        <v>7</v>
      </c>
      <c r="AC111" s="145">
        <v>59781561</v>
      </c>
      <c r="AZ111" s="145">
        <v>2</v>
      </c>
      <c r="BA111" s="145">
        <f t="shared" si="31"/>
        <v>0</v>
      </c>
      <c r="BB111" s="145">
        <f t="shared" si="32"/>
        <v>0</v>
      </c>
      <c r="BC111" s="145">
        <f t="shared" si="33"/>
        <v>0</v>
      </c>
      <c r="BD111" s="145">
        <f t="shared" si="34"/>
        <v>0</v>
      </c>
      <c r="BE111" s="145">
        <f t="shared" si="35"/>
        <v>0</v>
      </c>
      <c r="CA111" s="174">
        <v>3</v>
      </c>
      <c r="CB111" s="174">
        <v>7</v>
      </c>
      <c r="CZ111" s="145">
        <v>0</v>
      </c>
    </row>
    <row r="112" spans="1:57" ht="12.75">
      <c r="A112" s="175"/>
      <c r="B112" s="176" t="s">
        <v>75</v>
      </c>
      <c r="C112" s="177" t="str">
        <f>CONCATENATE(B104," ",C104)</f>
        <v>781 Obklady keramické</v>
      </c>
      <c r="D112" s="178"/>
      <c r="E112" s="179"/>
      <c r="F112" s="180"/>
      <c r="G112" s="181">
        <f>SUM(G104:G111)</f>
        <v>0</v>
      </c>
      <c r="O112" s="167">
        <v>4</v>
      </c>
      <c r="BA112" s="182">
        <f>SUM(BA104:BA111)</f>
        <v>0</v>
      </c>
      <c r="BB112" s="182">
        <f>SUM(BB104:BB111)</f>
        <v>0</v>
      </c>
      <c r="BC112" s="182">
        <f>SUM(BC104:BC111)</f>
        <v>0</v>
      </c>
      <c r="BD112" s="182">
        <f>SUM(BD104:BD111)</f>
        <v>0</v>
      </c>
      <c r="BE112" s="182">
        <f>SUM(BE104:BE111)</f>
        <v>0</v>
      </c>
    </row>
    <row r="113" spans="1:15" ht="12.75">
      <c r="A113" s="160" t="s">
        <v>72</v>
      </c>
      <c r="B113" s="161" t="s">
        <v>271</v>
      </c>
      <c r="C113" s="162" t="s">
        <v>272</v>
      </c>
      <c r="D113" s="163"/>
      <c r="E113" s="164"/>
      <c r="F113" s="164"/>
      <c r="G113" s="165"/>
      <c r="H113" s="166"/>
      <c r="I113" s="166"/>
      <c r="O113" s="167">
        <v>1</v>
      </c>
    </row>
    <row r="114" spans="1:104" ht="22.5">
      <c r="A114" s="168">
        <v>83</v>
      </c>
      <c r="B114" s="169" t="s">
        <v>273</v>
      </c>
      <c r="C114" s="170" t="s">
        <v>274</v>
      </c>
      <c r="D114" s="171" t="s">
        <v>82</v>
      </c>
      <c r="E114" s="172">
        <v>129.06</v>
      </c>
      <c r="F114" s="172">
        <v>0</v>
      </c>
      <c r="G114" s="173">
        <f>E114*F114</f>
        <v>0</v>
      </c>
      <c r="O114" s="167">
        <v>2</v>
      </c>
      <c r="AA114" s="145">
        <v>1</v>
      </c>
      <c r="AB114" s="145">
        <v>7</v>
      </c>
      <c r="AC114" s="145">
        <v>7</v>
      </c>
      <c r="AZ114" s="145">
        <v>2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1</v>
      </c>
      <c r="CB114" s="174">
        <v>7</v>
      </c>
      <c r="CZ114" s="145">
        <v>0</v>
      </c>
    </row>
    <row r="115" spans="1:104" ht="22.5">
      <c r="A115" s="168">
        <v>84</v>
      </c>
      <c r="B115" s="169" t="s">
        <v>275</v>
      </c>
      <c r="C115" s="170" t="s">
        <v>276</v>
      </c>
      <c r="D115" s="171" t="s">
        <v>82</v>
      </c>
      <c r="E115" s="172">
        <v>255.31</v>
      </c>
      <c r="F115" s="172">
        <v>0</v>
      </c>
      <c r="G115" s="173">
        <f>E115*F115</f>
        <v>0</v>
      </c>
      <c r="O115" s="167">
        <v>2</v>
      </c>
      <c r="AA115" s="145">
        <v>1</v>
      </c>
      <c r="AB115" s="145">
        <v>7</v>
      </c>
      <c r="AC115" s="145">
        <v>7</v>
      </c>
      <c r="AZ115" s="145">
        <v>2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</v>
      </c>
      <c r="CB115" s="174">
        <v>7</v>
      </c>
      <c r="CZ115" s="145">
        <v>0</v>
      </c>
    </row>
    <row r="116" spans="1:57" ht="12.75">
      <c r="A116" s="175"/>
      <c r="B116" s="176" t="s">
        <v>75</v>
      </c>
      <c r="C116" s="177" t="str">
        <f>CONCATENATE(B113," ",C113)</f>
        <v>784 Malby</v>
      </c>
      <c r="D116" s="178"/>
      <c r="E116" s="179"/>
      <c r="F116" s="180"/>
      <c r="G116" s="181">
        <f>SUM(G113:G115)</f>
        <v>0</v>
      </c>
      <c r="O116" s="167">
        <v>4</v>
      </c>
      <c r="BA116" s="182">
        <f>SUM(BA113:BA115)</f>
        <v>0</v>
      </c>
      <c r="BB116" s="182">
        <f>SUM(BB113:BB115)</f>
        <v>0</v>
      </c>
      <c r="BC116" s="182">
        <f>SUM(BC113:BC115)</f>
        <v>0</v>
      </c>
      <c r="BD116" s="182">
        <f>SUM(BD113:BD115)</f>
        <v>0</v>
      </c>
      <c r="BE116" s="182">
        <f>SUM(BE113:BE115)</f>
        <v>0</v>
      </c>
    </row>
    <row r="117" spans="1:15" ht="12.75">
      <c r="A117" s="160" t="s">
        <v>72</v>
      </c>
      <c r="B117" s="161" t="s">
        <v>277</v>
      </c>
      <c r="C117" s="162" t="s">
        <v>278</v>
      </c>
      <c r="D117" s="163"/>
      <c r="E117" s="164"/>
      <c r="F117" s="164"/>
      <c r="G117" s="165"/>
      <c r="H117" s="166"/>
      <c r="I117" s="166"/>
      <c r="O117" s="167">
        <v>1</v>
      </c>
    </row>
    <row r="118" spans="1:104" ht="12.75">
      <c r="A118" s="168">
        <v>85</v>
      </c>
      <c r="B118" s="169" t="s">
        <v>279</v>
      </c>
      <c r="C118" s="170" t="s">
        <v>280</v>
      </c>
      <c r="D118" s="171" t="s">
        <v>231</v>
      </c>
      <c r="E118" s="172">
        <v>30</v>
      </c>
      <c r="F118" s="172">
        <v>0</v>
      </c>
      <c r="G118" s="173">
        <f>E118*F118</f>
        <v>0</v>
      </c>
      <c r="O118" s="167">
        <v>2</v>
      </c>
      <c r="AA118" s="145">
        <v>12</v>
      </c>
      <c r="AB118" s="145">
        <v>0</v>
      </c>
      <c r="AC118" s="145">
        <v>5</v>
      </c>
      <c r="AZ118" s="145">
        <v>4</v>
      </c>
      <c r="BA118" s="145">
        <f>IF(AZ118=1,G118,0)</f>
        <v>0</v>
      </c>
      <c r="BB118" s="145">
        <f>IF(AZ118=2,G118,0)</f>
        <v>0</v>
      </c>
      <c r="BC118" s="145">
        <f>IF(AZ118=3,G118,0)</f>
        <v>0</v>
      </c>
      <c r="BD118" s="145">
        <f>IF(AZ118=4,G118,0)</f>
        <v>0</v>
      </c>
      <c r="BE118" s="145">
        <f>IF(AZ118=5,G118,0)</f>
        <v>0</v>
      </c>
      <c r="CA118" s="174">
        <v>12</v>
      </c>
      <c r="CB118" s="174">
        <v>0</v>
      </c>
      <c r="CZ118" s="145">
        <v>0</v>
      </c>
    </row>
    <row r="119" spans="1:104" ht="12.75">
      <c r="A119" s="168">
        <v>86</v>
      </c>
      <c r="B119" s="169" t="s">
        <v>281</v>
      </c>
      <c r="C119" s="170" t="s">
        <v>282</v>
      </c>
      <c r="D119" s="171" t="s">
        <v>231</v>
      </c>
      <c r="E119" s="172">
        <v>30</v>
      </c>
      <c r="F119" s="172">
        <v>0</v>
      </c>
      <c r="G119" s="173">
        <f>E119*F119</f>
        <v>0</v>
      </c>
      <c r="O119" s="167">
        <v>2</v>
      </c>
      <c r="AA119" s="145">
        <v>12</v>
      </c>
      <c r="AB119" s="145">
        <v>0</v>
      </c>
      <c r="AC119" s="145">
        <v>6</v>
      </c>
      <c r="AZ119" s="145">
        <v>4</v>
      </c>
      <c r="BA119" s="145">
        <f>IF(AZ119=1,G119,0)</f>
        <v>0</v>
      </c>
      <c r="BB119" s="145">
        <f>IF(AZ119=2,G119,0)</f>
        <v>0</v>
      </c>
      <c r="BC119" s="145">
        <f>IF(AZ119=3,G119,0)</f>
        <v>0</v>
      </c>
      <c r="BD119" s="145">
        <f>IF(AZ119=4,G119,0)</f>
        <v>0</v>
      </c>
      <c r="BE119" s="145">
        <f>IF(AZ119=5,G119,0)</f>
        <v>0</v>
      </c>
      <c r="CA119" s="174">
        <v>12</v>
      </c>
      <c r="CB119" s="174">
        <v>0</v>
      </c>
      <c r="CZ119" s="145">
        <v>0</v>
      </c>
    </row>
    <row r="120" spans="1:104" ht="12.75">
      <c r="A120" s="168">
        <v>87</v>
      </c>
      <c r="B120" s="169" t="s">
        <v>283</v>
      </c>
      <c r="C120" s="170" t="s">
        <v>284</v>
      </c>
      <c r="D120" s="171" t="s">
        <v>231</v>
      </c>
      <c r="E120" s="172">
        <v>30</v>
      </c>
      <c r="F120" s="172">
        <v>0</v>
      </c>
      <c r="G120" s="173">
        <f>E120*F120</f>
        <v>0</v>
      </c>
      <c r="O120" s="167">
        <v>2</v>
      </c>
      <c r="AA120" s="145">
        <v>12</v>
      </c>
      <c r="AB120" s="145">
        <v>0</v>
      </c>
      <c r="AC120" s="145">
        <v>7</v>
      </c>
      <c r="AZ120" s="145">
        <v>4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4">
        <v>12</v>
      </c>
      <c r="CB120" s="174">
        <v>0</v>
      </c>
      <c r="CZ120" s="145">
        <v>0</v>
      </c>
    </row>
    <row r="121" spans="1:57" ht="12.75">
      <c r="A121" s="175"/>
      <c r="B121" s="176" t="s">
        <v>75</v>
      </c>
      <c r="C121" s="177" t="str">
        <f>CONCATENATE(B117," ",C117)</f>
        <v>M21 Elektromontáže</v>
      </c>
      <c r="D121" s="178"/>
      <c r="E121" s="179"/>
      <c r="F121" s="180"/>
      <c r="G121" s="181">
        <f>SUM(G117:G120)</f>
        <v>0</v>
      </c>
      <c r="O121" s="167">
        <v>4</v>
      </c>
      <c r="BA121" s="182">
        <f>SUM(BA117:BA120)</f>
        <v>0</v>
      </c>
      <c r="BB121" s="182">
        <f>SUM(BB117:BB120)</f>
        <v>0</v>
      </c>
      <c r="BC121" s="182">
        <f>SUM(BC117:BC120)</f>
        <v>0</v>
      </c>
      <c r="BD121" s="182">
        <f>SUM(BD117:BD120)</f>
        <v>0</v>
      </c>
      <c r="BE121" s="182">
        <f>SUM(BE117:BE120)</f>
        <v>0</v>
      </c>
    </row>
    <row r="122" spans="1:15" ht="12.75">
      <c r="A122" s="160" t="s">
        <v>72</v>
      </c>
      <c r="B122" s="161" t="s">
        <v>285</v>
      </c>
      <c r="C122" s="162" t="s">
        <v>286</v>
      </c>
      <c r="D122" s="163"/>
      <c r="E122" s="164"/>
      <c r="F122" s="164"/>
      <c r="G122" s="165"/>
      <c r="H122" s="166"/>
      <c r="I122" s="166"/>
      <c r="O122" s="167">
        <v>1</v>
      </c>
    </row>
    <row r="123" spans="1:104" ht="12.75">
      <c r="A123" s="168">
        <v>88</v>
      </c>
      <c r="B123" s="169" t="s">
        <v>287</v>
      </c>
      <c r="C123" s="170" t="s">
        <v>288</v>
      </c>
      <c r="D123" s="171" t="s">
        <v>231</v>
      </c>
      <c r="E123" s="172">
        <v>30</v>
      </c>
      <c r="F123" s="172">
        <v>0</v>
      </c>
      <c r="G123" s="173">
        <f>E123*F123</f>
        <v>0</v>
      </c>
      <c r="O123" s="167">
        <v>2</v>
      </c>
      <c r="AA123" s="145">
        <v>12</v>
      </c>
      <c r="AB123" s="145">
        <v>0</v>
      </c>
      <c r="AC123" s="145">
        <v>8</v>
      </c>
      <c r="AZ123" s="145">
        <v>4</v>
      </c>
      <c r="BA123" s="145">
        <f>IF(AZ123=1,G123,0)</f>
        <v>0</v>
      </c>
      <c r="BB123" s="145">
        <f>IF(AZ123=2,G123,0)</f>
        <v>0</v>
      </c>
      <c r="BC123" s="145">
        <f>IF(AZ123=3,G123,0)</f>
        <v>0</v>
      </c>
      <c r="BD123" s="145">
        <f>IF(AZ123=4,G123,0)</f>
        <v>0</v>
      </c>
      <c r="BE123" s="145">
        <f>IF(AZ123=5,G123,0)</f>
        <v>0</v>
      </c>
      <c r="CA123" s="174">
        <v>12</v>
      </c>
      <c r="CB123" s="174">
        <v>0</v>
      </c>
      <c r="CZ123" s="145">
        <v>0</v>
      </c>
    </row>
    <row r="124" spans="1:57" ht="12.75">
      <c r="A124" s="175"/>
      <c r="B124" s="176" t="s">
        <v>75</v>
      </c>
      <c r="C124" s="177" t="str">
        <f>CONCATENATE(B122," ",C122)</f>
        <v>M24 Montáže vzduchotechnických zařízení</v>
      </c>
      <c r="D124" s="178"/>
      <c r="E124" s="179"/>
      <c r="F124" s="180"/>
      <c r="G124" s="181">
        <f>SUM(G122:G123)</f>
        <v>0</v>
      </c>
      <c r="O124" s="167">
        <v>4</v>
      </c>
      <c r="BA124" s="182">
        <f>SUM(BA122:BA123)</f>
        <v>0</v>
      </c>
      <c r="BB124" s="182">
        <f>SUM(BB122:BB123)</f>
        <v>0</v>
      </c>
      <c r="BC124" s="182">
        <f>SUM(BC122:BC123)</f>
        <v>0</v>
      </c>
      <c r="BD124" s="182">
        <f>SUM(BD122:BD123)</f>
        <v>0</v>
      </c>
      <c r="BE124" s="182">
        <f>SUM(BE122:BE123)</f>
        <v>0</v>
      </c>
    </row>
    <row r="125" spans="1:15" ht="12.75">
      <c r="A125" s="160" t="s">
        <v>72</v>
      </c>
      <c r="B125" s="161" t="s">
        <v>289</v>
      </c>
      <c r="C125" s="162" t="s">
        <v>290</v>
      </c>
      <c r="D125" s="163"/>
      <c r="E125" s="164"/>
      <c r="F125" s="164"/>
      <c r="G125" s="165"/>
      <c r="H125" s="166"/>
      <c r="I125" s="166"/>
      <c r="O125" s="167">
        <v>1</v>
      </c>
    </row>
    <row r="126" spans="1:104" ht="12.75">
      <c r="A126" s="168">
        <v>89</v>
      </c>
      <c r="B126" s="169" t="s">
        <v>291</v>
      </c>
      <c r="C126" s="170" t="s">
        <v>292</v>
      </c>
      <c r="D126" s="171" t="s">
        <v>133</v>
      </c>
      <c r="E126" s="172">
        <v>94.5</v>
      </c>
      <c r="F126" s="172">
        <v>0</v>
      </c>
      <c r="G126" s="173">
        <f>E126*F126</f>
        <v>0</v>
      </c>
      <c r="O126" s="167">
        <v>2</v>
      </c>
      <c r="AA126" s="145">
        <v>1</v>
      </c>
      <c r="AB126" s="145">
        <v>10</v>
      </c>
      <c r="AC126" s="145">
        <v>10</v>
      </c>
      <c r="AZ126" s="145">
        <v>1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1</v>
      </c>
      <c r="CB126" s="174">
        <v>10</v>
      </c>
      <c r="CZ126" s="145">
        <v>0</v>
      </c>
    </row>
    <row r="127" spans="1:104" ht="12.75">
      <c r="A127" s="168">
        <v>90</v>
      </c>
      <c r="B127" s="169" t="s">
        <v>293</v>
      </c>
      <c r="C127" s="170" t="s">
        <v>294</v>
      </c>
      <c r="D127" s="171" t="s">
        <v>133</v>
      </c>
      <c r="E127" s="172">
        <v>94.5</v>
      </c>
      <c r="F127" s="172">
        <v>0</v>
      </c>
      <c r="G127" s="173">
        <f>E127*F127</f>
        <v>0</v>
      </c>
      <c r="O127" s="167">
        <v>2</v>
      </c>
      <c r="AA127" s="145">
        <v>1</v>
      </c>
      <c r="AB127" s="145">
        <v>10</v>
      </c>
      <c r="AC127" s="145">
        <v>10</v>
      </c>
      <c r="AZ127" s="145">
        <v>1</v>
      </c>
      <c r="BA127" s="145">
        <f>IF(AZ127=1,G127,0)</f>
        <v>0</v>
      </c>
      <c r="BB127" s="145">
        <f>IF(AZ127=2,G127,0)</f>
        <v>0</v>
      </c>
      <c r="BC127" s="145">
        <f>IF(AZ127=3,G127,0)</f>
        <v>0</v>
      </c>
      <c r="BD127" s="145">
        <f>IF(AZ127=4,G127,0)</f>
        <v>0</v>
      </c>
      <c r="BE127" s="145">
        <f>IF(AZ127=5,G127,0)</f>
        <v>0</v>
      </c>
      <c r="CA127" s="174">
        <v>1</v>
      </c>
      <c r="CB127" s="174">
        <v>10</v>
      </c>
      <c r="CZ127" s="145">
        <v>0</v>
      </c>
    </row>
    <row r="128" spans="1:104" ht="12.75">
      <c r="A128" s="168">
        <v>91</v>
      </c>
      <c r="B128" s="169" t="s">
        <v>295</v>
      </c>
      <c r="C128" s="170" t="s">
        <v>296</v>
      </c>
      <c r="D128" s="171" t="s">
        <v>133</v>
      </c>
      <c r="E128" s="172">
        <v>94.5</v>
      </c>
      <c r="F128" s="172">
        <v>0</v>
      </c>
      <c r="G128" s="173">
        <f>E128*F128</f>
        <v>0</v>
      </c>
      <c r="O128" s="167">
        <v>2</v>
      </c>
      <c r="AA128" s="145">
        <v>1</v>
      </c>
      <c r="AB128" s="145">
        <v>10</v>
      </c>
      <c r="AC128" s="145">
        <v>10</v>
      </c>
      <c r="AZ128" s="145">
        <v>1</v>
      </c>
      <c r="BA128" s="145">
        <f>IF(AZ128=1,G128,0)</f>
        <v>0</v>
      </c>
      <c r="BB128" s="145">
        <f>IF(AZ128=2,G128,0)</f>
        <v>0</v>
      </c>
      <c r="BC128" s="145">
        <f>IF(AZ128=3,G128,0)</f>
        <v>0</v>
      </c>
      <c r="BD128" s="145">
        <f>IF(AZ128=4,G128,0)</f>
        <v>0</v>
      </c>
      <c r="BE128" s="145">
        <f>IF(AZ128=5,G128,0)</f>
        <v>0</v>
      </c>
      <c r="CA128" s="174">
        <v>1</v>
      </c>
      <c r="CB128" s="174">
        <v>10</v>
      </c>
      <c r="CZ128" s="145">
        <v>0</v>
      </c>
    </row>
    <row r="129" spans="1:104" ht="12.75">
      <c r="A129" s="168">
        <v>92</v>
      </c>
      <c r="B129" s="169" t="s">
        <v>297</v>
      </c>
      <c r="C129" s="170" t="s">
        <v>298</v>
      </c>
      <c r="D129" s="171" t="s">
        <v>133</v>
      </c>
      <c r="E129" s="172">
        <v>94.5</v>
      </c>
      <c r="F129" s="172">
        <v>0</v>
      </c>
      <c r="G129" s="173">
        <f>E129*F129</f>
        <v>0</v>
      </c>
      <c r="O129" s="167">
        <v>2</v>
      </c>
      <c r="AA129" s="145">
        <v>1</v>
      </c>
      <c r="AB129" s="145">
        <v>10</v>
      </c>
      <c r="AC129" s="145">
        <v>10</v>
      </c>
      <c r="AZ129" s="145">
        <v>1</v>
      </c>
      <c r="BA129" s="145">
        <f>IF(AZ129=1,G129,0)</f>
        <v>0</v>
      </c>
      <c r="BB129" s="145">
        <f>IF(AZ129=2,G129,0)</f>
        <v>0</v>
      </c>
      <c r="BC129" s="145">
        <f>IF(AZ129=3,G129,0)</f>
        <v>0</v>
      </c>
      <c r="BD129" s="145">
        <f>IF(AZ129=4,G129,0)</f>
        <v>0</v>
      </c>
      <c r="BE129" s="145">
        <f>IF(AZ129=5,G129,0)</f>
        <v>0</v>
      </c>
      <c r="CA129" s="174">
        <v>1</v>
      </c>
      <c r="CB129" s="174">
        <v>10</v>
      </c>
      <c r="CZ129" s="145">
        <v>0</v>
      </c>
    </row>
    <row r="130" spans="1:104" ht="12.75">
      <c r="A130" s="168">
        <v>93</v>
      </c>
      <c r="B130" s="169" t="s">
        <v>279</v>
      </c>
      <c r="C130" s="170" t="s">
        <v>299</v>
      </c>
      <c r="D130" s="171" t="s">
        <v>74</v>
      </c>
      <c r="E130" s="172">
        <v>30</v>
      </c>
      <c r="F130" s="172">
        <v>0</v>
      </c>
      <c r="G130" s="173">
        <f>E130*F130</f>
        <v>0</v>
      </c>
      <c r="O130" s="167">
        <v>2</v>
      </c>
      <c r="AA130" s="145">
        <v>12</v>
      </c>
      <c r="AB130" s="145">
        <v>0</v>
      </c>
      <c r="AC130" s="145">
        <v>9</v>
      </c>
      <c r="AZ130" s="145">
        <v>1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4">
        <v>12</v>
      </c>
      <c r="CB130" s="174">
        <v>0</v>
      </c>
      <c r="CZ130" s="145">
        <v>0</v>
      </c>
    </row>
    <row r="131" spans="1:57" ht="12.75">
      <c r="A131" s="175"/>
      <c r="B131" s="176" t="s">
        <v>75</v>
      </c>
      <c r="C131" s="177" t="str">
        <f>CONCATENATE(B125," ",C125)</f>
        <v>D96 Přesuny suti a vybouraných hmot</v>
      </c>
      <c r="D131" s="178"/>
      <c r="E131" s="179"/>
      <c r="F131" s="180"/>
      <c r="G131" s="181">
        <f>SUM(G125:G130)</f>
        <v>0</v>
      </c>
      <c r="O131" s="167">
        <v>4</v>
      </c>
      <c r="BA131" s="182">
        <f>SUM(BA125:BA130)</f>
        <v>0</v>
      </c>
      <c r="BB131" s="182">
        <f>SUM(BB125:BB130)</f>
        <v>0</v>
      </c>
      <c r="BC131" s="182">
        <f>SUM(BC125:BC130)</f>
        <v>0</v>
      </c>
      <c r="BD131" s="182">
        <f>SUM(BD125:BD130)</f>
        <v>0</v>
      </c>
      <c r="BE131" s="182">
        <f>SUM(BE125:BE130)</f>
        <v>0</v>
      </c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spans="1:7" ht="12.75">
      <c r="A155" s="183"/>
      <c r="B155" s="183"/>
      <c r="C155" s="183"/>
      <c r="D155" s="183"/>
      <c r="E155" s="183"/>
      <c r="F155" s="183"/>
      <c r="G155" s="183"/>
    </row>
    <row r="156" spans="1:7" ht="12.75">
      <c r="A156" s="183"/>
      <c r="B156" s="183"/>
      <c r="C156" s="183"/>
      <c r="D156" s="183"/>
      <c r="E156" s="183"/>
      <c r="F156" s="183"/>
      <c r="G156" s="183"/>
    </row>
    <row r="157" spans="1:7" ht="12.75">
      <c r="A157" s="183"/>
      <c r="B157" s="183"/>
      <c r="C157" s="183"/>
      <c r="D157" s="183"/>
      <c r="E157" s="183"/>
      <c r="F157" s="183"/>
      <c r="G157" s="183"/>
    </row>
    <row r="158" spans="1:7" ht="12.75">
      <c r="A158" s="183"/>
      <c r="B158" s="183"/>
      <c r="C158" s="183"/>
      <c r="D158" s="183"/>
      <c r="E158" s="183"/>
      <c r="F158" s="183"/>
      <c r="G158" s="183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spans="1:2" ht="12.75">
      <c r="A190" s="184"/>
      <c r="B190" s="184"/>
    </row>
    <row r="191" spans="1:7" ht="12.75">
      <c r="A191" s="183"/>
      <c r="B191" s="183"/>
      <c r="C191" s="186"/>
      <c r="D191" s="186"/>
      <c r="E191" s="187"/>
      <c r="F191" s="186"/>
      <c r="G191" s="188"/>
    </row>
    <row r="192" spans="1:7" ht="12.75">
      <c r="A192" s="189"/>
      <c r="B192" s="189"/>
      <c r="C192" s="183"/>
      <c r="D192" s="183"/>
      <c r="E192" s="190"/>
      <c r="F192" s="183"/>
      <c r="G192" s="183"/>
    </row>
    <row r="193" spans="1:7" ht="12.75">
      <c r="A193" s="183"/>
      <c r="B193" s="183"/>
      <c r="C193" s="183"/>
      <c r="D193" s="183"/>
      <c r="E193" s="190"/>
      <c r="F193" s="183"/>
      <c r="G193" s="183"/>
    </row>
    <row r="194" spans="1:7" ht="12.75">
      <c r="A194" s="183"/>
      <c r="B194" s="183"/>
      <c r="C194" s="183"/>
      <c r="D194" s="183"/>
      <c r="E194" s="190"/>
      <c r="F194" s="183"/>
      <c r="G194" s="183"/>
    </row>
    <row r="195" spans="1:7" ht="12.75">
      <c r="A195" s="183"/>
      <c r="B195" s="183"/>
      <c r="C195" s="183"/>
      <c r="D195" s="183"/>
      <c r="E195" s="190"/>
      <c r="F195" s="183"/>
      <c r="G195" s="183"/>
    </row>
    <row r="196" spans="1:7" ht="12.75">
      <c r="A196" s="183"/>
      <c r="B196" s="183"/>
      <c r="C196" s="183"/>
      <c r="D196" s="183"/>
      <c r="E196" s="190"/>
      <c r="F196" s="183"/>
      <c r="G196" s="183"/>
    </row>
    <row r="197" spans="1:7" ht="12.75">
      <c r="A197" s="183"/>
      <c r="B197" s="183"/>
      <c r="C197" s="183"/>
      <c r="D197" s="183"/>
      <c r="E197" s="190"/>
      <c r="F197" s="183"/>
      <c r="G197" s="183"/>
    </row>
    <row r="198" spans="1:7" ht="12.75">
      <c r="A198" s="183"/>
      <c r="B198" s="183"/>
      <c r="C198" s="183"/>
      <c r="D198" s="183"/>
      <c r="E198" s="190"/>
      <c r="F198" s="183"/>
      <c r="G198" s="183"/>
    </row>
    <row r="199" spans="1:7" ht="12.75">
      <c r="A199" s="183"/>
      <c r="B199" s="183"/>
      <c r="C199" s="183"/>
      <c r="D199" s="183"/>
      <c r="E199" s="190"/>
      <c r="F199" s="183"/>
      <c r="G199" s="183"/>
    </row>
    <row r="200" spans="1:7" ht="12.75">
      <c r="A200" s="183"/>
      <c r="B200" s="183"/>
      <c r="C200" s="183"/>
      <c r="D200" s="183"/>
      <c r="E200" s="190"/>
      <c r="F200" s="183"/>
      <c r="G200" s="183"/>
    </row>
    <row r="201" spans="1:7" ht="12.75">
      <c r="A201" s="183"/>
      <c r="B201" s="183"/>
      <c r="C201" s="183"/>
      <c r="D201" s="183"/>
      <c r="E201" s="190"/>
      <c r="F201" s="183"/>
      <c r="G201" s="183"/>
    </row>
    <row r="202" spans="1:7" ht="12.75">
      <c r="A202" s="183"/>
      <c r="B202" s="183"/>
      <c r="C202" s="183"/>
      <c r="D202" s="183"/>
      <c r="E202" s="190"/>
      <c r="F202" s="183"/>
      <c r="G202" s="183"/>
    </row>
    <row r="203" spans="1:7" ht="12.75">
      <c r="A203" s="183"/>
      <c r="B203" s="183"/>
      <c r="C203" s="183"/>
      <c r="D203" s="183"/>
      <c r="E203" s="190"/>
      <c r="F203" s="183"/>
      <c r="G203" s="183"/>
    </row>
    <row r="204" spans="1:7" ht="12.75">
      <c r="A204" s="183"/>
      <c r="B204" s="183"/>
      <c r="C204" s="183"/>
      <c r="D204" s="183"/>
      <c r="E204" s="190"/>
      <c r="F204" s="183"/>
      <c r="G204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2020-05-22T14:59:56Z</dcterms:created>
  <dcterms:modified xsi:type="dcterms:W3CDTF">2020-05-22T15:47:19Z</dcterms:modified>
  <cp:category/>
  <cp:version/>
  <cp:contentType/>
  <cp:contentStatus/>
</cp:coreProperties>
</file>