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K:\_SCANY\_DS podlahy 09 2020\Zadání s VV\"/>
    </mc:Choice>
  </mc:AlternateContent>
  <bookViews>
    <workbookView xWindow="0" yWindow="0" windowWidth="0" windowHeight="0" firstSheet="1" activeTab="1"/>
  </bookViews>
  <sheets>
    <sheet name="Rekapitulace stavby" sheetId="1" state="veryHidden" r:id="rId1"/>
    <sheet name="01 - Chodba 1.NP - P2" sheetId="2" r:id="rId2"/>
    <sheet name="02 - Chodba 2.NP - P2" sheetId="3" r:id="rId3"/>
    <sheet name="03 - Chodba 3.NP - P2" sheetId="4" r:id="rId4"/>
    <sheet name="04 - Chodba 4.NP - P2" sheetId="5" r:id="rId5"/>
    <sheet name="05 - Chodba 5.NP - P2" sheetId="6" r:id="rId6"/>
    <sheet name="06 - Chodba 6.NP - P2" sheetId="7" r:id="rId7"/>
    <sheet name="07 - Chodba 7.NP - P2" sheetId="8" r:id="rId8"/>
  </sheets>
  <definedNames>
    <definedName name="_xlnm.Print_Area" localSheetId="0">'Rekapitulace stavby'!$D$4:$AO$76,'Rekapitulace stavby'!$C$82:$AQ$102</definedName>
    <definedName name="_xlnm.Print_Titles" localSheetId="0">'Rekapitulace stavby'!$92:$92</definedName>
    <definedName name="_xlnm._FilterDatabase" localSheetId="1" hidden="1">'01 - Chodba 1.NP - P2'!$C$123:$K$160</definedName>
    <definedName name="_xlnm.Print_Area" localSheetId="1">'01 - Chodba 1.NP - P2'!$C$4:$J$76,'01 - Chodba 1.NP - P2'!$C$82:$J$105,'01 - Chodba 1.NP - P2'!$C$111:$K$160</definedName>
    <definedName name="_xlnm.Print_Titles" localSheetId="1">'01 - Chodba 1.NP - P2'!$123:$123</definedName>
    <definedName name="_xlnm._FilterDatabase" localSheetId="2" hidden="1">'02 - Chodba 2.NP - P2'!$C$123:$K$160</definedName>
    <definedName name="_xlnm.Print_Area" localSheetId="2">'02 - Chodba 2.NP - P2'!$C$4:$J$76,'02 - Chodba 2.NP - P2'!$C$82:$J$105,'02 - Chodba 2.NP - P2'!$C$111:$K$160</definedName>
    <definedName name="_xlnm.Print_Titles" localSheetId="2">'02 - Chodba 2.NP - P2'!$123:$123</definedName>
    <definedName name="_xlnm._FilterDatabase" localSheetId="3" hidden="1">'03 - Chodba 3.NP - P2'!$C$123:$K$160</definedName>
    <definedName name="_xlnm.Print_Area" localSheetId="3">'03 - Chodba 3.NP - P2'!$C$4:$J$76,'03 - Chodba 3.NP - P2'!$C$82:$J$105,'03 - Chodba 3.NP - P2'!$C$111:$K$160</definedName>
    <definedName name="_xlnm.Print_Titles" localSheetId="3">'03 - Chodba 3.NP - P2'!$123:$123</definedName>
    <definedName name="_xlnm._FilterDatabase" localSheetId="4" hidden="1">'04 - Chodba 4.NP - P2'!$C$123:$K$160</definedName>
    <definedName name="_xlnm.Print_Area" localSheetId="4">'04 - Chodba 4.NP - P2'!$C$4:$J$76,'04 - Chodba 4.NP - P2'!$C$82:$J$105,'04 - Chodba 4.NP - P2'!$C$111:$K$160</definedName>
    <definedName name="_xlnm.Print_Titles" localSheetId="4">'04 - Chodba 4.NP - P2'!$123:$123</definedName>
    <definedName name="_xlnm._FilterDatabase" localSheetId="5" hidden="1">'05 - Chodba 5.NP - P2'!$C$123:$K$160</definedName>
    <definedName name="_xlnm.Print_Area" localSheetId="5">'05 - Chodba 5.NP - P2'!$C$4:$J$76,'05 - Chodba 5.NP - P2'!$C$82:$J$105,'05 - Chodba 5.NP - P2'!$C$111:$K$160</definedName>
    <definedName name="_xlnm.Print_Titles" localSheetId="5">'05 - Chodba 5.NP - P2'!$123:$123</definedName>
    <definedName name="_xlnm._FilterDatabase" localSheetId="6" hidden="1">'06 - Chodba 6.NP - P2'!$C$123:$K$160</definedName>
    <definedName name="_xlnm.Print_Area" localSheetId="6">'06 - Chodba 6.NP - P2'!$C$4:$J$76,'06 - Chodba 6.NP - P2'!$C$82:$J$105,'06 - Chodba 6.NP - P2'!$C$111:$K$160</definedName>
    <definedName name="_xlnm.Print_Titles" localSheetId="6">'06 - Chodba 6.NP - P2'!$123:$123</definedName>
    <definedName name="_xlnm._FilterDatabase" localSheetId="7" hidden="1">'07 - Chodba 7.NP - P2'!$C$123:$K$160</definedName>
    <definedName name="_xlnm.Print_Area" localSheetId="7">'07 - Chodba 7.NP - P2'!$C$4:$J$76,'07 - Chodba 7.NP - P2'!$C$82:$J$105,'07 - Chodba 7.NP - P2'!$C$111:$K$160</definedName>
    <definedName name="_xlnm.Print_Titles" localSheetId="7">'07 - Chodba 7.NP - P2'!$123:$123</definedName>
  </definedNames>
  <calcPr/>
</workbook>
</file>

<file path=xl/calcChain.xml><?xml version="1.0" encoding="utf-8"?>
<calcChain xmlns="http://schemas.openxmlformats.org/spreadsheetml/2006/main">
  <c i="8" l="1" r="J37"/>
  <c r="J36"/>
  <c i="1" r="AY101"/>
  <c i="8" r="J35"/>
  <c i="1" r="AX101"/>
  <c i="8" r="BI160"/>
  <c r="BH160"/>
  <c r="BG160"/>
  <c r="BE160"/>
  <c r="T160"/>
  <c r="T159"/>
  <c r="R160"/>
  <c r="R159"/>
  <c r="P160"/>
  <c r="P159"/>
  <c r="BI158"/>
  <c r="BH158"/>
  <c r="BG158"/>
  <c r="BE158"/>
  <c r="T158"/>
  <c r="T157"/>
  <c r="R158"/>
  <c r="R157"/>
  <c r="P158"/>
  <c r="P157"/>
  <c r="BI156"/>
  <c r="BH156"/>
  <c r="BG156"/>
  <c r="BE156"/>
  <c r="T156"/>
  <c r="T155"/>
  <c r="T154"/>
  <c r="R156"/>
  <c r="R155"/>
  <c r="R154"/>
  <c r="P156"/>
  <c r="P155"/>
  <c r="P154"/>
  <c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114"/>
  <c i="7" r="J37"/>
  <c r="J36"/>
  <c i="1" r="AY100"/>
  <c i="7" r="J35"/>
  <c i="1" r="AX100"/>
  <c i="7" r="BI160"/>
  <c r="BH160"/>
  <c r="BG160"/>
  <c r="BE160"/>
  <c r="T160"/>
  <c r="T159"/>
  <c r="R160"/>
  <c r="R159"/>
  <c r="P160"/>
  <c r="P159"/>
  <c r="BI158"/>
  <c r="BH158"/>
  <c r="BG158"/>
  <c r="BE158"/>
  <c r="T158"/>
  <c r="T157"/>
  <c r="R158"/>
  <c r="R157"/>
  <c r="P158"/>
  <c r="P157"/>
  <c r="BI156"/>
  <c r="BH156"/>
  <c r="BG156"/>
  <c r="BE156"/>
  <c r="T156"/>
  <c r="T155"/>
  <c r="T154"/>
  <c r="R156"/>
  <c r="R155"/>
  <c r="R154"/>
  <c r="P156"/>
  <c r="P155"/>
  <c r="P154"/>
  <c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85"/>
  <c i="6" r="J37"/>
  <c r="J36"/>
  <c i="1" r="AY99"/>
  <c i="6" r="J35"/>
  <c i="1" r="AX99"/>
  <c i="6" r="BI160"/>
  <c r="BH160"/>
  <c r="BG160"/>
  <c r="BE160"/>
  <c r="T160"/>
  <c r="T159"/>
  <c r="R160"/>
  <c r="R159"/>
  <c r="P160"/>
  <c r="P159"/>
  <c r="BI158"/>
  <c r="BH158"/>
  <c r="BG158"/>
  <c r="BE158"/>
  <c r="T158"/>
  <c r="T157"/>
  <c r="R158"/>
  <c r="R157"/>
  <c r="P158"/>
  <c r="P157"/>
  <c r="BI156"/>
  <c r="BH156"/>
  <c r="BG156"/>
  <c r="BE156"/>
  <c r="T156"/>
  <c r="T155"/>
  <c r="T154"/>
  <c r="R156"/>
  <c r="R155"/>
  <c r="R154"/>
  <c r="P156"/>
  <c r="P155"/>
  <c r="P154"/>
  <c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114"/>
  <c i="5" r="J37"/>
  <c r="J36"/>
  <c i="1" r="AY98"/>
  <c i="5" r="J35"/>
  <c i="1" r="AX98"/>
  <c i="5" r="BI160"/>
  <c r="BH160"/>
  <c r="BG160"/>
  <c r="BE160"/>
  <c r="T160"/>
  <c r="T159"/>
  <c r="R160"/>
  <c r="R159"/>
  <c r="P160"/>
  <c r="P159"/>
  <c r="BI158"/>
  <c r="BH158"/>
  <c r="BG158"/>
  <c r="BE158"/>
  <c r="T158"/>
  <c r="T157"/>
  <c r="R158"/>
  <c r="R157"/>
  <c r="P158"/>
  <c r="P157"/>
  <c r="BI156"/>
  <c r="BH156"/>
  <c r="BG156"/>
  <c r="BE156"/>
  <c r="T156"/>
  <c r="T155"/>
  <c r="T154"/>
  <c r="R156"/>
  <c r="R155"/>
  <c r="R154"/>
  <c r="P156"/>
  <c r="P155"/>
  <c r="P154"/>
  <c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114"/>
  <c i="4" r="J37"/>
  <c r="J36"/>
  <c i="1" r="AY97"/>
  <c i="4" r="J35"/>
  <c i="1" r="AX97"/>
  <c i="4" r="BI160"/>
  <c r="BH160"/>
  <c r="BG160"/>
  <c r="BE160"/>
  <c r="T160"/>
  <c r="T159"/>
  <c r="R160"/>
  <c r="R159"/>
  <c r="P160"/>
  <c r="P159"/>
  <c r="BI158"/>
  <c r="BH158"/>
  <c r="BG158"/>
  <c r="BE158"/>
  <c r="T158"/>
  <c r="T157"/>
  <c r="R158"/>
  <c r="R157"/>
  <c r="P158"/>
  <c r="P157"/>
  <c r="BI156"/>
  <c r="BH156"/>
  <c r="BG156"/>
  <c r="BE156"/>
  <c r="T156"/>
  <c r="T155"/>
  <c r="T154"/>
  <c r="R156"/>
  <c r="R155"/>
  <c r="R154"/>
  <c r="P156"/>
  <c r="P155"/>
  <c r="P154"/>
  <c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114"/>
  <c i="3" r="J37"/>
  <c r="J36"/>
  <c i="1" r="AY96"/>
  <c i="3" r="J35"/>
  <c i="1" r="AX96"/>
  <c i="3" r="BI160"/>
  <c r="BH160"/>
  <c r="BG160"/>
  <c r="BE160"/>
  <c r="T160"/>
  <c r="T159"/>
  <c r="R160"/>
  <c r="R159"/>
  <c r="P160"/>
  <c r="P159"/>
  <c r="BI158"/>
  <c r="BH158"/>
  <c r="BG158"/>
  <c r="BE158"/>
  <c r="T158"/>
  <c r="T157"/>
  <c r="R158"/>
  <c r="R157"/>
  <c r="P158"/>
  <c r="P157"/>
  <c r="BI156"/>
  <c r="BH156"/>
  <c r="BG156"/>
  <c r="BE156"/>
  <c r="T156"/>
  <c r="T155"/>
  <c r="T154"/>
  <c r="R156"/>
  <c r="R155"/>
  <c r="R154"/>
  <c r="P156"/>
  <c r="P155"/>
  <c r="P154"/>
  <c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92"/>
  <c r="J17"/>
  <c r="J12"/>
  <c r="J118"/>
  <c r="E7"/>
  <c r="E114"/>
  <c i="2" r="J37"/>
  <c r="J36"/>
  <c i="1" r="AY95"/>
  <c i="2" r="J35"/>
  <c i="1" r="AX95"/>
  <c i="2" r="BI160"/>
  <c r="BH160"/>
  <c r="BG160"/>
  <c r="BE160"/>
  <c r="T160"/>
  <c r="T159"/>
  <c r="R160"/>
  <c r="R159"/>
  <c r="P160"/>
  <c r="P159"/>
  <c r="BI158"/>
  <c r="BH158"/>
  <c r="BG158"/>
  <c r="BE158"/>
  <c r="T158"/>
  <c r="T157"/>
  <c r="R158"/>
  <c r="R157"/>
  <c r="P158"/>
  <c r="P157"/>
  <c r="BI156"/>
  <c r="BH156"/>
  <c r="BG156"/>
  <c r="BE156"/>
  <c r="T156"/>
  <c r="T155"/>
  <c r="T154"/>
  <c r="R156"/>
  <c r="R155"/>
  <c r="R154"/>
  <c r="P156"/>
  <c r="P155"/>
  <c r="P154"/>
  <c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85"/>
  <c i="1" r="L90"/>
  <c r="AM90"/>
  <c r="AM89"/>
  <c r="L89"/>
  <c r="AM87"/>
  <c r="L87"/>
  <c r="L85"/>
  <c r="L84"/>
  <c i="8" r="J160"/>
  <c r="J158"/>
  <c r="J156"/>
  <c r="BK153"/>
  <c r="BK151"/>
  <c r="BK149"/>
  <c r="BK147"/>
  <c r="BK145"/>
  <c r="BK143"/>
  <c r="BK141"/>
  <c r="J139"/>
  <c r="BK138"/>
  <c r="BK136"/>
  <c r="BK134"/>
  <c r="BK133"/>
  <c r="J132"/>
  <c r="BK131"/>
  <c r="J131"/>
  <c r="BK129"/>
  <c r="J128"/>
  <c r="J127"/>
  <c i="7" r="J160"/>
  <c r="BK158"/>
  <c r="J156"/>
  <c r="BK153"/>
  <c r="J151"/>
  <c r="J149"/>
  <c r="BK147"/>
  <c r="BK145"/>
  <c r="J143"/>
  <c r="J141"/>
  <c r="BK139"/>
  <c r="J138"/>
  <c r="BK136"/>
  <c r="BK134"/>
  <c r="BK133"/>
  <c r="J132"/>
  <c r="J131"/>
  <c r="BK129"/>
  <c r="J128"/>
  <c r="J127"/>
  <c i="6" r="BK160"/>
  <c r="J158"/>
  <c r="J156"/>
  <c r="BK153"/>
  <c r="J151"/>
  <c r="J149"/>
  <c r="BK147"/>
  <c r="J145"/>
  <c r="J143"/>
  <c r="J141"/>
  <c r="J139"/>
  <c r="BK138"/>
  <c r="BK136"/>
  <c r="J134"/>
  <c r="J133"/>
  <c r="J132"/>
  <c r="J131"/>
  <c r="J129"/>
  <c r="J128"/>
  <c r="J127"/>
  <c i="5" r="J160"/>
  <c r="J158"/>
  <c r="BK156"/>
  <c r="J153"/>
  <c r="J151"/>
  <c r="BK149"/>
  <c r="BK147"/>
  <c r="J145"/>
  <c r="J143"/>
  <c r="BK141"/>
  <c r="J141"/>
  <c r="J139"/>
  <c r="BK138"/>
  <c r="J136"/>
  <c r="J134"/>
  <c r="BK133"/>
  <c r="BK132"/>
  <c r="BK131"/>
  <c r="BK129"/>
  <c r="BK128"/>
  <c r="J127"/>
  <c i="4" r="J160"/>
  <c r="BK158"/>
  <c r="J156"/>
  <c r="BK153"/>
  <c r="BK151"/>
  <c r="J149"/>
  <c r="J147"/>
  <c r="J145"/>
  <c r="J141"/>
  <c r="J139"/>
  <c r="J138"/>
  <c r="J136"/>
  <c r="J134"/>
  <c r="BK133"/>
  <c r="BK132"/>
  <c r="BK131"/>
  <c r="J129"/>
  <c r="J128"/>
  <c r="J127"/>
  <c i="3" r="BK160"/>
  <c r="J158"/>
  <c r="BK156"/>
  <c r="J153"/>
  <c r="BK151"/>
  <c r="BK149"/>
  <c r="J149"/>
  <c r="BK147"/>
  <c r="BK145"/>
  <c r="BK143"/>
  <c r="BK141"/>
  <c r="J141"/>
  <c r="BK139"/>
  <c r="J138"/>
  <c r="J136"/>
  <c r="J134"/>
  <c r="J133"/>
  <c r="J132"/>
  <c r="J131"/>
  <c r="J129"/>
  <c r="BK128"/>
  <c r="J127"/>
  <c i="2" r="BK160"/>
  <c r="J158"/>
  <c r="BK156"/>
  <c r="BK153"/>
  <c r="BK151"/>
  <c r="J149"/>
  <c r="J147"/>
  <c r="J145"/>
  <c r="BK143"/>
  <c r="J141"/>
  <c r="BK139"/>
  <c r="BK138"/>
  <c r="BK134"/>
  <c r="J133"/>
  <c r="BK132"/>
  <c r="J131"/>
  <c r="BK129"/>
  <c r="BK128"/>
  <c r="BK127"/>
  <c i="8" r="BK160"/>
  <c r="BK158"/>
  <c r="BK156"/>
  <c r="J153"/>
  <c r="J151"/>
  <c r="J149"/>
  <c r="J147"/>
  <c r="J145"/>
  <c r="J143"/>
  <c r="J141"/>
  <c r="BK139"/>
  <c r="J138"/>
  <c r="J136"/>
  <c r="J134"/>
  <c r="J133"/>
  <c r="BK132"/>
  <c r="J129"/>
  <c r="BK128"/>
  <c r="BK127"/>
  <c i="7" r="BK160"/>
  <c r="J158"/>
  <c r="BK156"/>
  <c r="J153"/>
  <c r="BK151"/>
  <c r="BK149"/>
  <c r="J147"/>
  <c r="J145"/>
  <c r="BK143"/>
  <c r="BK141"/>
  <c r="J139"/>
  <c r="BK138"/>
  <c r="J136"/>
  <c r="J134"/>
  <c r="J133"/>
  <c r="BK132"/>
  <c r="BK131"/>
  <c r="J129"/>
  <c r="BK128"/>
  <c r="BK127"/>
  <c i="6" r="J160"/>
  <c r="BK158"/>
  <c r="BK156"/>
  <c r="J153"/>
  <c r="BK151"/>
  <c r="BK149"/>
  <c r="J147"/>
  <c r="BK145"/>
  <c r="BK143"/>
  <c r="BK141"/>
  <c r="BK139"/>
  <c r="J138"/>
  <c r="J136"/>
  <c r="BK134"/>
  <c r="BK133"/>
  <c r="BK132"/>
  <c r="BK131"/>
  <c r="BK129"/>
  <c r="BK128"/>
  <c r="BK127"/>
  <c i="5" r="BK160"/>
  <c r="BK158"/>
  <c r="J156"/>
  <c r="BK153"/>
  <c r="BK151"/>
  <c r="J149"/>
  <c r="J147"/>
  <c r="BK145"/>
  <c r="BK143"/>
  <c r="BK139"/>
  <c r="J138"/>
  <c r="BK136"/>
  <c r="BK134"/>
  <c r="J133"/>
  <c r="J132"/>
  <c r="J131"/>
  <c r="J129"/>
  <c r="J128"/>
  <c r="BK127"/>
  <c i="4" r="BK160"/>
  <c r="J158"/>
  <c r="BK156"/>
  <c r="J153"/>
  <c r="J151"/>
  <c r="BK149"/>
  <c r="BK147"/>
  <c r="BK145"/>
  <c r="BK143"/>
  <c r="J143"/>
  <c r="BK141"/>
  <c r="BK139"/>
  <c r="BK138"/>
  <c r="BK136"/>
  <c r="BK134"/>
  <c r="J133"/>
  <c r="J132"/>
  <c r="J131"/>
  <c r="BK129"/>
  <c r="BK128"/>
  <c r="BK127"/>
  <c i="3" r="J160"/>
  <c r="BK158"/>
  <c r="J156"/>
  <c r="BK153"/>
  <c r="J151"/>
  <c r="J147"/>
  <c r="J145"/>
  <c r="J143"/>
  <c r="J139"/>
  <c r="BK138"/>
  <c r="BK136"/>
  <c r="BK134"/>
  <c r="BK133"/>
  <c r="BK132"/>
  <c r="BK131"/>
  <c r="BK129"/>
  <c r="J128"/>
  <c r="BK127"/>
  <c i="2" r="J160"/>
  <c r="BK158"/>
  <c r="J156"/>
  <c r="J153"/>
  <c r="J151"/>
  <c r="BK149"/>
  <c r="BK147"/>
  <c r="BK145"/>
  <c r="J143"/>
  <c r="BK141"/>
  <c r="J139"/>
  <c r="J138"/>
  <c r="BK136"/>
  <c r="J136"/>
  <c r="J134"/>
  <c r="BK133"/>
  <c r="J132"/>
  <c r="BK131"/>
  <c r="J129"/>
  <c r="J128"/>
  <c r="J127"/>
  <c i="1" r="AS94"/>
  <c i="2" l="1" r="R126"/>
  <c r="BK130"/>
  <c r="J130"/>
  <c r="J99"/>
  <c r="R130"/>
  <c i="3" r="BK126"/>
  <c r="R126"/>
  <c r="BK130"/>
  <c r="J130"/>
  <c r="J99"/>
  <c r="R130"/>
  <c i="4" r="BK126"/>
  <c r="J126"/>
  <c r="J98"/>
  <c r="P126"/>
  <c r="BK130"/>
  <c r="J130"/>
  <c r="J99"/>
  <c r="R130"/>
  <c i="5" r="BK126"/>
  <c r="R126"/>
  <c r="BK130"/>
  <c r="J130"/>
  <c r="J99"/>
  <c r="R130"/>
  <c i="6" r="R126"/>
  <c r="BK130"/>
  <c r="J130"/>
  <c r="J99"/>
  <c r="R130"/>
  <c i="7" r="P126"/>
  <c r="BK130"/>
  <c r="J130"/>
  <c r="J99"/>
  <c r="T130"/>
  <c i="8" r="R130"/>
  <c i="2" r="BK126"/>
  <c r="J126"/>
  <c r="J98"/>
  <c r="P126"/>
  <c r="T126"/>
  <c r="P130"/>
  <c r="T130"/>
  <c i="3" r="P126"/>
  <c r="T126"/>
  <c r="P130"/>
  <c r="T130"/>
  <c i="4" r="R126"/>
  <c r="R125"/>
  <c r="R124"/>
  <c r="T126"/>
  <c r="P130"/>
  <c r="T130"/>
  <c i="5" r="P126"/>
  <c r="T126"/>
  <c r="P130"/>
  <c r="T130"/>
  <c i="6" r="BK126"/>
  <c r="J126"/>
  <c r="J98"/>
  <c r="P126"/>
  <c r="T126"/>
  <c r="P130"/>
  <c r="T130"/>
  <c i="7" r="BK126"/>
  <c r="J126"/>
  <c r="J98"/>
  <c r="R126"/>
  <c r="T126"/>
  <c r="T125"/>
  <c r="T124"/>
  <c r="P130"/>
  <c r="R130"/>
  <c i="8" r="BK126"/>
  <c r="J126"/>
  <c r="J98"/>
  <c r="P126"/>
  <c r="R126"/>
  <c r="R125"/>
  <c r="R124"/>
  <c r="T126"/>
  <c r="BK130"/>
  <c r="J130"/>
  <c r="J99"/>
  <c r="P130"/>
  <c r="T130"/>
  <c i="2" r="F92"/>
  <c r="E114"/>
  <c r="BF127"/>
  <c r="BF128"/>
  <c r="BF131"/>
  <c r="BF132"/>
  <c r="BF133"/>
  <c r="BF136"/>
  <c r="BF138"/>
  <c r="BF139"/>
  <c r="BF141"/>
  <c r="BF149"/>
  <c r="BF151"/>
  <c r="BF153"/>
  <c r="BF156"/>
  <c r="BF160"/>
  <c r="BK152"/>
  <c r="J152"/>
  <c r="J100"/>
  <c r="BK157"/>
  <c r="J157"/>
  <c r="J103"/>
  <c r="BK159"/>
  <c r="J159"/>
  <c r="J104"/>
  <c i="3" r="E85"/>
  <c r="F121"/>
  <c r="BF127"/>
  <c r="BF129"/>
  <c r="BF132"/>
  <c r="BF134"/>
  <c r="BF136"/>
  <c r="BF138"/>
  <c r="BF141"/>
  <c r="BF145"/>
  <c r="BF151"/>
  <c r="BF156"/>
  <c r="BF158"/>
  <c r="BK152"/>
  <c r="J152"/>
  <c r="J100"/>
  <c r="BK159"/>
  <c r="J159"/>
  <c r="J104"/>
  <c i="4" r="J89"/>
  <c r="BF131"/>
  <c r="BF132"/>
  <c r="BF134"/>
  <c r="BF141"/>
  <c r="BF156"/>
  <c r="BK152"/>
  <c r="J152"/>
  <c r="J100"/>
  <c r="BK157"/>
  <c r="J157"/>
  <c r="J103"/>
  <c r="BK159"/>
  <c r="J159"/>
  <c r="J104"/>
  <c i="5" r="E85"/>
  <c r="F92"/>
  <c r="BF128"/>
  <c r="BF131"/>
  <c r="BF132"/>
  <c r="BF136"/>
  <c r="BF138"/>
  <c r="BF139"/>
  <c r="BF143"/>
  <c r="BF147"/>
  <c r="BF149"/>
  <c r="BF151"/>
  <c r="BF158"/>
  <c r="BK152"/>
  <c r="J152"/>
  <c r="J100"/>
  <c i="6" r="J89"/>
  <c r="BF129"/>
  <c r="BF134"/>
  <c r="BF139"/>
  <c r="BF143"/>
  <c r="BF149"/>
  <c r="BF156"/>
  <c r="BF158"/>
  <c r="BK155"/>
  <c r="J155"/>
  <c r="J102"/>
  <c r="BK159"/>
  <c r="J159"/>
  <c r="J104"/>
  <c i="7" r="J89"/>
  <c r="E114"/>
  <c r="BF127"/>
  <c r="BF128"/>
  <c r="BF132"/>
  <c r="BF134"/>
  <c r="BF138"/>
  <c r="BF143"/>
  <c r="BF145"/>
  <c r="BF147"/>
  <c r="BK155"/>
  <c r="J155"/>
  <c r="J102"/>
  <c i="8" r="E85"/>
  <c r="J89"/>
  <c r="F92"/>
  <c r="BF132"/>
  <c r="BF134"/>
  <c r="BF136"/>
  <c r="BF139"/>
  <c r="BF145"/>
  <c r="BF147"/>
  <c r="BF149"/>
  <c r="BF151"/>
  <c r="BF156"/>
  <c r="BF158"/>
  <c r="BK152"/>
  <c r="J152"/>
  <c r="J100"/>
  <c i="2" r="J89"/>
  <c r="BF129"/>
  <c r="BF134"/>
  <c r="BF143"/>
  <c r="BF145"/>
  <c r="BF147"/>
  <c r="BF158"/>
  <c r="BK155"/>
  <c r="J155"/>
  <c r="J102"/>
  <c i="3" r="J89"/>
  <c r="BF128"/>
  <c r="BF131"/>
  <c r="BF133"/>
  <c r="BF139"/>
  <c r="BF143"/>
  <c r="BF147"/>
  <c r="BF149"/>
  <c r="BF153"/>
  <c r="BF160"/>
  <c r="BK155"/>
  <c r="BK157"/>
  <c r="J157"/>
  <c r="J103"/>
  <c i="4" r="E85"/>
  <c r="F92"/>
  <c r="BF127"/>
  <c r="BF128"/>
  <c r="BF129"/>
  <c r="BF133"/>
  <c r="BF136"/>
  <c r="BF138"/>
  <c r="BF139"/>
  <c r="BF143"/>
  <c r="BF145"/>
  <c r="BF147"/>
  <c r="BF149"/>
  <c r="BF151"/>
  <c r="BF153"/>
  <c r="BF158"/>
  <c r="BF160"/>
  <c r="BK155"/>
  <c r="J155"/>
  <c r="J102"/>
  <c i="5" r="J89"/>
  <c r="BF127"/>
  <c r="BF129"/>
  <c r="BF133"/>
  <c r="BF134"/>
  <c r="BF141"/>
  <c r="BF145"/>
  <c r="BF153"/>
  <c r="BF156"/>
  <c r="BF160"/>
  <c r="BK155"/>
  <c r="BK157"/>
  <c r="J157"/>
  <c r="J103"/>
  <c r="BK159"/>
  <c r="J159"/>
  <c r="J104"/>
  <c i="6" r="E85"/>
  <c r="F92"/>
  <c r="BF127"/>
  <c r="BF128"/>
  <c r="BF131"/>
  <c r="BF132"/>
  <c r="BF133"/>
  <c r="BF136"/>
  <c r="BF138"/>
  <c r="BF141"/>
  <c r="BF145"/>
  <c r="BF147"/>
  <c r="BF151"/>
  <c r="BF153"/>
  <c r="BF160"/>
  <c r="BK152"/>
  <c r="J152"/>
  <c r="J100"/>
  <c r="BK157"/>
  <c r="J157"/>
  <c r="J103"/>
  <c i="7" r="F92"/>
  <c r="BF129"/>
  <c r="BF131"/>
  <c r="BF133"/>
  <c r="BF136"/>
  <c r="BF139"/>
  <c r="BF141"/>
  <c r="BF149"/>
  <c r="BF151"/>
  <c r="BF153"/>
  <c r="BF156"/>
  <c r="BF158"/>
  <c r="BF160"/>
  <c r="BK152"/>
  <c r="J152"/>
  <c r="J100"/>
  <c r="BK157"/>
  <c r="J157"/>
  <c r="J103"/>
  <c r="BK159"/>
  <c r="J159"/>
  <c r="J104"/>
  <c i="8" r="BF127"/>
  <c r="BF128"/>
  <c r="BF129"/>
  <c r="BF131"/>
  <c r="BF133"/>
  <c r="BF138"/>
  <c r="BF141"/>
  <c r="BF143"/>
  <c r="BF153"/>
  <c r="BF160"/>
  <c r="BK155"/>
  <c r="J155"/>
  <c r="J102"/>
  <c r="BK157"/>
  <c r="J157"/>
  <c r="J103"/>
  <c r="BK159"/>
  <c r="J159"/>
  <c r="J104"/>
  <c i="2" r="J33"/>
  <c i="1" r="AV95"/>
  <c i="2" r="F36"/>
  <c i="1" r="BC95"/>
  <c i="3" r="F33"/>
  <c i="1" r="AZ96"/>
  <c i="3" r="F35"/>
  <c i="1" r="BB96"/>
  <c i="3" r="F37"/>
  <c i="1" r="BD96"/>
  <c i="4" r="F33"/>
  <c i="1" r="AZ97"/>
  <c i="4" r="F35"/>
  <c i="1" r="BB97"/>
  <c i="4" r="F37"/>
  <c i="1" r="BD97"/>
  <c i="5" r="F33"/>
  <c i="1" r="AZ98"/>
  <c i="5" r="F35"/>
  <c i="1" r="BB98"/>
  <c i="5" r="F36"/>
  <c i="1" r="BC98"/>
  <c i="6" r="F33"/>
  <c i="1" r="AZ99"/>
  <c i="6" r="F35"/>
  <c i="1" r="BB99"/>
  <c i="6" r="F37"/>
  <c i="1" r="BD99"/>
  <c i="7" r="F33"/>
  <c i="1" r="AZ100"/>
  <c i="7" r="F35"/>
  <c i="1" r="BB100"/>
  <c i="7" r="F37"/>
  <c i="1" r="BD100"/>
  <c i="8" r="F36"/>
  <c i="1" r="BC101"/>
  <c i="2" r="F33"/>
  <c i="1" r="AZ95"/>
  <c i="2" r="F35"/>
  <c i="1" r="BB95"/>
  <c i="2" r="F37"/>
  <c i="1" r="BD95"/>
  <c i="3" r="J33"/>
  <c i="1" r="AV96"/>
  <c i="3" r="F36"/>
  <c i="1" r="BC96"/>
  <c i="4" r="J33"/>
  <c i="1" r="AV97"/>
  <c i="4" r="F36"/>
  <c i="1" r="BC97"/>
  <c i="5" r="J33"/>
  <c i="1" r="AV98"/>
  <c i="5" r="F37"/>
  <c i="1" r="BD98"/>
  <c i="6" r="J33"/>
  <c i="1" r="AV99"/>
  <c i="6" r="F36"/>
  <c i="1" r="BC99"/>
  <c i="7" r="J33"/>
  <c i="1" r="AV100"/>
  <c i="7" r="F36"/>
  <c i="1" r="BC100"/>
  <c i="8" r="F33"/>
  <c i="1" r="AZ101"/>
  <c i="8" r="J33"/>
  <c i="1" r="AV101"/>
  <c i="8" r="F35"/>
  <c i="1" r="BB101"/>
  <c i="8" r="F37"/>
  <c i="1" r="BD101"/>
  <c i="5" l="1" r="BK154"/>
  <c r="J154"/>
  <c r="J101"/>
  <c i="3" r="BK154"/>
  <c r="J154"/>
  <c r="J101"/>
  <c i="8" r="T125"/>
  <c r="T124"/>
  <c r="P125"/>
  <c r="P124"/>
  <c i="1" r="AU101"/>
  <c i="7" r="R125"/>
  <c r="R124"/>
  <c i="6" r="T125"/>
  <c r="T124"/>
  <c r="P125"/>
  <c r="P124"/>
  <c i="1" r="AU99"/>
  <c i="5" r="T125"/>
  <c r="T124"/>
  <c r="P125"/>
  <c r="P124"/>
  <c i="1" r="AU98"/>
  <c i="4" r="T125"/>
  <c r="T124"/>
  <c i="3" r="T125"/>
  <c r="T124"/>
  <c r="P125"/>
  <c r="P124"/>
  <c i="1" r="AU96"/>
  <c i="2" r="T125"/>
  <c r="T124"/>
  <c r="P125"/>
  <c r="P124"/>
  <c i="1" r="AU95"/>
  <c i="7" r="P125"/>
  <c r="P124"/>
  <c i="1" r="AU100"/>
  <c i="6" r="R125"/>
  <c r="R124"/>
  <c i="5" r="R125"/>
  <c r="R124"/>
  <c r="BK125"/>
  <c r="J125"/>
  <c r="J97"/>
  <c i="4" r="P125"/>
  <c r="P124"/>
  <c i="1" r="AU97"/>
  <c i="3" r="R125"/>
  <c r="R124"/>
  <c r="BK125"/>
  <c r="BK124"/>
  <c r="J124"/>
  <c r="J96"/>
  <c i="2" r="R125"/>
  <c r="R124"/>
  <c r="BK125"/>
  <c r="J125"/>
  <c r="J97"/>
  <c r="BK154"/>
  <c r="J154"/>
  <c r="J101"/>
  <c i="3" r="J126"/>
  <c r="J98"/>
  <c r="J155"/>
  <c r="J102"/>
  <c i="4" r="BK154"/>
  <c r="J154"/>
  <c r="J101"/>
  <c i="5" r="J126"/>
  <c r="J98"/>
  <c r="J155"/>
  <c r="J102"/>
  <c i="6" r="BK125"/>
  <c r="J125"/>
  <c r="J97"/>
  <c i="8" r="BK154"/>
  <c r="J154"/>
  <c r="J101"/>
  <c i="4" r="BK125"/>
  <c r="J125"/>
  <c r="J97"/>
  <c i="6" r="BK154"/>
  <c r="J154"/>
  <c r="J101"/>
  <c i="7" r="BK125"/>
  <c r="J125"/>
  <c r="J97"/>
  <c r="BK154"/>
  <c r="J154"/>
  <c r="J101"/>
  <c i="8" r="BK125"/>
  <c r="J125"/>
  <c r="J97"/>
  <c i="1" r="BC94"/>
  <c r="W32"/>
  <c i="2" r="J34"/>
  <c i="1" r="AW95"/>
  <c r="AT95"/>
  <c i="3" r="F34"/>
  <c i="1" r="BA96"/>
  <c i="4" r="F34"/>
  <c i="1" r="BA97"/>
  <c i="5" r="F34"/>
  <c i="1" r="BA98"/>
  <c i="6" r="F34"/>
  <c i="1" r="BA99"/>
  <c i="7" r="F34"/>
  <c i="1" r="BA100"/>
  <c i="8" r="F34"/>
  <c i="1" r="BA101"/>
  <c i="8" r="J34"/>
  <c i="1" r="AW101"/>
  <c r="AT101"/>
  <c r="AZ94"/>
  <c r="W29"/>
  <c r="BB94"/>
  <c r="W31"/>
  <c r="BD94"/>
  <c r="W33"/>
  <c i="2" r="F34"/>
  <c i="1" r="BA95"/>
  <c i="3" r="J34"/>
  <c i="1" r="AW96"/>
  <c r="AT96"/>
  <c i="4" r="J34"/>
  <c i="1" r="AW97"/>
  <c r="AT97"/>
  <c i="5" r="J34"/>
  <c i="1" r="AW98"/>
  <c r="AT98"/>
  <c i="6" r="J34"/>
  <c i="1" r="AW99"/>
  <c r="AT99"/>
  <c i="7" r="J34"/>
  <c i="1" r="AW100"/>
  <c r="AT100"/>
  <c i="3" l="1" r="J125"/>
  <c r="J97"/>
  <c i="7" r="BK124"/>
  <c r="J124"/>
  <c r="J96"/>
  <c i="2" r="BK124"/>
  <c r="J124"/>
  <c r="J96"/>
  <c i="4" r="BK124"/>
  <c r="J124"/>
  <c r="J96"/>
  <c i="5" r="BK124"/>
  <c r="J124"/>
  <c r="J96"/>
  <c i="6" r="BK124"/>
  <c r="J124"/>
  <c i="8" r="BK124"/>
  <c r="J124"/>
  <c r="J96"/>
  <c i="1" r="AU94"/>
  <c r="AV94"/>
  <c r="AK29"/>
  <c r="AX94"/>
  <c r="AY94"/>
  <c i="3" r="J30"/>
  <c i="1" r="AG96"/>
  <c r="AN96"/>
  <c i="6" r="J30"/>
  <c i="1" r="AG99"/>
  <c r="AN99"/>
  <c r="BA94"/>
  <c r="W30"/>
  <c i="3" l="1" r="J39"/>
  <c i="6" r="J39"/>
  <c r="J96"/>
  <c i="2" r="J30"/>
  <c i="1" r="AG95"/>
  <c r="AN95"/>
  <c i="4" r="J30"/>
  <c i="1" r="AG97"/>
  <c r="AN97"/>
  <c i="5" r="J30"/>
  <c i="1" r="AG98"/>
  <c r="AN98"/>
  <c i="7" r="J30"/>
  <c i="1" r="AG100"/>
  <c r="AN100"/>
  <c r="AW94"/>
  <c r="AK30"/>
  <c i="8" r="J30"/>
  <c i="1" r="AG101"/>
  <c r="AN101"/>
  <c i="2" l="1" r="J39"/>
  <c i="4" r="J39"/>
  <c i="7" r="J39"/>
  <c i="5" r="J39"/>
  <c i="8" r="J39"/>
  <c i="1" r="AG94"/>
  <c r="AT94"/>
  <c l="1" r="AN94"/>
  <c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<sst xmlns="http://schemas.openxmlformats.org/spreadsheetml/2006/main">
  <si>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</si>
  <si>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</si>
  <si>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</si>
  <si>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</si>
  <si>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</si>
  <si>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{f1519866-d095-4d60-8396-40ab73a60020}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</si>
  <si>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</si>
  <si>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</si>
  <si>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</si>
  <si>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</si>
  <si>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</si>
  <si>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</si>
  <si>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</si>
  <si>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</si>
  <si>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202009-2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</si>
  <si>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</si>
  <si>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</si>
  <si>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Nová podlaha chodeb LINOLEUM - PAVILON 2</t>
  </si>
  <si>
    <t>KSO:</t>
  </si>
  <si>
    <t>CC-CZ:</t>
  </si>
  <si>
    <t>Místo:</t>
  </si>
  <si>
    <t>Sedlčany</t>
  </si>
  <si>
    <t>Datum:</t>
  </si>
  <si>
    <t>15. 9. 2020</t>
  </si>
  <si>
    <t>Zadavatel:</t>
  </si>
  <si>
    <t>IČ:</t>
  </si>
  <si>
    <t>42727227</t>
  </si>
  <si>
    <t>Domov Sedlčany - poskytovatel soc. služeb</t>
  </si>
  <si>
    <t>DIČ:</t>
  </si>
  <si>
    <t>CZ42727227</t>
  </si>
  <si>
    <t>Uchazeč:</t>
  </si>
  <si>
    <t>Vyplň údaj</t>
  </si>
  <si>
    <t>Projektant:</t>
  </si>
  <si>
    <t>27574733</t>
  </si>
  <si>
    <t>JC Stavitelství s.r.o.</t>
  </si>
  <si>
    <t>CZ27574733</t>
  </si>
  <si>
    <t>True</t>
  </si>
  <si>
    <t>Zpracovatel:</t>
  </si>
  <si>
    <t>Ing. Jan Čanda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</si>
  <si>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</si>
  <si>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</si>
  <si>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</si>
  <si>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</si>
  <si>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</si>
  <si>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</si>
  <si>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</si>
  <si>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</si>
  <si>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</si>
  <si>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</si>
  <si>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</si>
  <si>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</si>
  <si>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</si>
  <si>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</si>
  <si>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</si>
  <si>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</si>
  <si>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</si>
  <si>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</si>
  <si>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</si>
  <si>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</si>
  <si>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</si>
  <si>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</si>
  <si>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</si>
  <si>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</si>
  <si>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</si>
  <si>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</si>
  <si>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</si>
  <si>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</si>
  <si>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</si>
  <si>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</si>
  <si>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</si>
  <si>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</si>
  <si>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</si>
  <si>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</si>
  <si>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</si>
  <si>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</si>
  <si>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</si>
  <si>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</si>
  <si>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</si>
  <si>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</si>
  <si>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</si>
  <si>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</si>
  <si>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</si>
  <si>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</si>
  <si>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</si>
  <si>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</si>
  <si>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</si>
  <si>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Chodba 1.NP - P2</t>
  </si>
  <si>
    <t>STA</t>
  </si>
  <si>
    <t>1</t>
  </si>
  <si>
    <t>{9bc55331-2105-43e6-a0c4-085852bb3c31}</t>
  </si>
  <si>
    <t>02</t>
  </si>
  <si>
    <t>Chodba 2.NP - P2</t>
  </si>
  <si>
    <t>{bfb2d7b7-6594-4d69-8b42-9bf5f3f28f8c}</t>
  </si>
  <si>
    <t>03</t>
  </si>
  <si>
    <t>Chodba 3.NP - P2</t>
  </si>
  <si>
    <t>{5cdc107c-fb48-4196-bad4-0e21f2a29b1f}</t>
  </si>
  <si>
    <t>04</t>
  </si>
  <si>
    <t>Chodba 4.NP - P2</t>
  </si>
  <si>
    <t>{09068bae-7846-414e-86db-9697bd4f65a6}</t>
  </si>
  <si>
    <t>05</t>
  </si>
  <si>
    <t>Chodba 5.NP - P2</t>
  </si>
  <si>
    <t>{14118f82-8398-471d-8fbc-1fb3e1f3c1d9}</t>
  </si>
  <si>
    <t>06</t>
  </si>
  <si>
    <t>Chodba 6.NP - P2</t>
  </si>
  <si>
    <t>{c25d152d-9ad9-4b53-9419-89ec37fa6ac3}</t>
  </si>
  <si>
    <t>07</t>
  </si>
  <si>
    <t>Chodba 7.NP - P2</t>
  </si>
  <si>
    <t>{b9c3fefe-7d01-4753-a72f-9d359b8765e8}</t>
  </si>
  <si>
    <t>KRYCÍ LIST SOUPISU PRACÍ</t>
  </si>
  <si>
    <t>Objekt:</t>
  </si>
  <si>
    <t>01 - Chodba 1.NP - P2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</si>
  <si>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</si>
  <si>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</si>
  <si>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</si>
  <si>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</si>
  <si>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</si>
  <si>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</si>
  <si>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771 - Podlahy z dlaždic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</si>
  <si>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</si>
  <si>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</si>
  <si>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</si>
  <si>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</si>
  <si>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</si>
  <si>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</si>
  <si>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</si>
  <si>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</si>
  <si>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</si>
  <si>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</si>
  <si>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</si>
  <si>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</si>
  <si>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</si>
  <si>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</si>
  <si>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</si>
  <si>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</si>
  <si>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</si>
  <si>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</si>
  <si>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</si>
  <si>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</si>
  <si>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</si>
  <si>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</si>
  <si>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</si>
  <si>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771</t>
  </si>
  <si>
    <t>Podlahy z dlaždic</t>
  </si>
  <si>
    <t>K</t>
  </si>
  <si>
    <t>771473810</t>
  </si>
  <si>
    <t>Demontáž soklíků z dlaždic keramických lepených rovných</t>
  </si>
  <si>
    <t>m</t>
  </si>
  <si>
    <t>16</t>
  </si>
  <si>
    <t>1580410757</t>
  </si>
  <si>
    <t>619995001</t>
  </si>
  <si>
    <t>Začištění omítek po demontáži soklů dlažeb</t>
  </si>
  <si>
    <t>1750903352</t>
  </si>
  <si>
    <t>3</t>
  </si>
  <si>
    <t>997-001</t>
  </si>
  <si>
    <t>Likvidace a odvoz suti a odpadu ze stavby</t>
  </si>
  <si>
    <t>kpl</t>
  </si>
  <si>
    <t>1976729122</t>
  </si>
  <si>
    <t>776</t>
  </si>
  <si>
    <t>Podlahy povlakové</t>
  </si>
  <si>
    <t>4</t>
  </si>
  <si>
    <t>776111311</t>
  </si>
  <si>
    <t>Vysátí podkladu povlakových podlah</t>
  </si>
  <si>
    <t>m2</t>
  </si>
  <si>
    <t>367803489</t>
  </si>
  <si>
    <t>5</t>
  </si>
  <si>
    <t>776121321</t>
  </si>
  <si>
    <t>Penetrace savého podkladu povlakových podlah neředěná</t>
  </si>
  <si>
    <t>-314382802</t>
  </si>
  <si>
    <t>6</t>
  </si>
  <si>
    <t>776141124</t>
  </si>
  <si>
    <t>Vyrovnání podkladu povlakových podlah stěrkou pevnosti 30 MPa tl 20 mm, vč. tmelů a stavební přípomoci</t>
  </si>
  <si>
    <t>-885013846</t>
  </si>
  <si>
    <t>7</t>
  </si>
  <si>
    <t>776251311</t>
  </si>
  <si>
    <t>Lepení pásů z přírodního linolea (marmolea) 2-složkovým lepidlem</t>
  </si>
  <si>
    <t>203458656</t>
  </si>
  <si>
    <t>VV</t>
  </si>
  <si>
    <t>65,84+54,8*0,15</t>
  </si>
  <si>
    <t>8</t>
  </si>
  <si>
    <t>M</t>
  </si>
  <si>
    <t>607561110</t>
  </si>
  <si>
    <t>krytina podlahová Marmoleum, šířka 2 m, tl. 2,5 mm (referenční MARMOLEUM Home H33)</t>
  </si>
  <si>
    <t>32</t>
  </si>
  <si>
    <t>-1706552939</t>
  </si>
  <si>
    <t>74,06*1,1 'Přepočtené koeficientem množství</t>
  </si>
  <si>
    <t>9</t>
  </si>
  <si>
    <t>776251411</t>
  </si>
  <si>
    <t>Spoj podlah z přírodního linolea (marmolea) svařováním za tepla</t>
  </si>
  <si>
    <t>896106943</t>
  </si>
  <si>
    <t>10</t>
  </si>
  <si>
    <t>776411111</t>
  </si>
  <si>
    <t>Montáž obvodových soklíků výšky do 80 mm</t>
  </si>
  <si>
    <t>328812674</t>
  </si>
  <si>
    <t>66,00-6*0,80-3,30-2*1,00-1,10</t>
  </si>
  <si>
    <t>11</t>
  </si>
  <si>
    <t>283421400</t>
  </si>
  <si>
    <t>lišty ukončovací pro sokly délka 2,5 m barva bílá</t>
  </si>
  <si>
    <t>1696398306</t>
  </si>
  <si>
    <t>58,0816110227875*1,02 'Přepočtené koeficientem množství</t>
  </si>
  <si>
    <t>12</t>
  </si>
  <si>
    <t>776421211</t>
  </si>
  <si>
    <t>Montáž schodišťových samolepících lišt</t>
  </si>
  <si>
    <t>845056709</t>
  </si>
  <si>
    <t>1,50*2</t>
  </si>
  <si>
    <t>13</t>
  </si>
  <si>
    <t>28342160</t>
  </si>
  <si>
    <t>hrana schodová s lemovým ukončením z PVC 30x35x3mm</t>
  </si>
  <si>
    <t>329786008</t>
  </si>
  <si>
    <t>3*1,02 'Přepočtené koeficientem množství</t>
  </si>
  <si>
    <t>14</t>
  </si>
  <si>
    <t>776421312</t>
  </si>
  <si>
    <t>Montáž přechodových šroubovaných lišt</t>
  </si>
  <si>
    <t>773865843</t>
  </si>
  <si>
    <t>6*0,80</t>
  </si>
  <si>
    <t>55343110</t>
  </si>
  <si>
    <t>profil přechodový Al narážecí 30mm stříbro</t>
  </si>
  <si>
    <t>-1294238568</t>
  </si>
  <si>
    <t>4,8*1,02 'Přepočtené koeficientem množství</t>
  </si>
  <si>
    <t>998776203</t>
  </si>
  <si>
    <t>Přesun hmot procentní pro podlahy povlakové v objektech v do 24 m</t>
  </si>
  <si>
    <t>%</t>
  </si>
  <si>
    <t>-1330361841</t>
  </si>
  <si>
    <t>784</t>
  </si>
  <si>
    <t>Dokončovací práce - malby a tapety</t>
  </si>
  <si>
    <t>17</t>
  </si>
  <si>
    <t>784211101</t>
  </si>
  <si>
    <t>Dvojnásobné bílé malby ze směsí za mokra výborně otěruvzdorných v místnostech výšky do 3,80 m vč. penetrace</t>
  </si>
  <si>
    <t>291322787</t>
  </si>
  <si>
    <t>VRN</t>
  </si>
  <si>
    <t>Vedlejší rozpočtové náklady</t>
  </si>
  <si>
    <t>VRN3</t>
  </si>
  <si>
    <t>Zařízení staveniště</t>
  </si>
  <si>
    <t>18</t>
  </si>
  <si>
    <t>030001000</t>
  </si>
  <si>
    <t>1024</t>
  </si>
  <si>
    <t>-1975613562</t>
  </si>
  <si>
    <t>VRN4</t>
  </si>
  <si>
    <t>Inženýrská činnost</t>
  </si>
  <si>
    <t>19</t>
  </si>
  <si>
    <t>045002000</t>
  </si>
  <si>
    <t>Kompletační a koordinační činnost</t>
  </si>
  <si>
    <t>-172225209</t>
  </si>
  <si>
    <t>VRN7</t>
  </si>
  <si>
    <t>Provozní vlivy</t>
  </si>
  <si>
    <t>20</t>
  </si>
  <si>
    <t>071103000</t>
  </si>
  <si>
    <t>Provoz investora</t>
  </si>
  <si>
    <t>1760239511</t>
  </si>
  <si>
    <t>02 - Chodba 2.NP - P2</t>
  </si>
  <si>
    <t>65,84+54,0*0,15</t>
  </si>
  <si>
    <t>73,94*1,1 'Přepočtené koeficientem množství</t>
  </si>
  <si>
    <t>66,00-7*0,80-3,30-2*1,00-1,10</t>
  </si>
  <si>
    <t>57,2337042925278*1,02 'Přepočtené koeficientem množství</t>
  </si>
  <si>
    <t>7*0,80</t>
  </si>
  <si>
    <t>5,6*1,02 'Přepočtené koeficientem množství</t>
  </si>
  <si>
    <t>03 - Chodba 3.NP - P2</t>
  </si>
  <si>
    <t>04 - Chodba 4.NP - P2</t>
  </si>
  <si>
    <t>6*0,80+2,10*2</t>
  </si>
  <si>
    <t>9*1,02 'Přepočtené koeficientem množství</t>
  </si>
  <si>
    <t>05 - Chodba 5.NP - P2</t>
  </si>
  <si>
    <t>06 - Chodba 6.NP - P2</t>
  </si>
  <si>
    <t>66,30+55,6*0,15</t>
  </si>
  <si>
    <t>74,64*1,1 'Přepočtené koeficientem množství</t>
  </si>
  <si>
    <t>66,80-6*0,80-3,30-2*1,00-1,10</t>
  </si>
  <si>
    <t>58,9295177530472*1,02 'Přepočtené koeficientem množství</t>
  </si>
  <si>
    <t>07 - Chodba 7.NP - P2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</si>
</sst>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="1" customFormat="1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9"/>
      <c r="BS17" s="15" t="s">
        <v>36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="1" customFormat="1" ht="12" customHeight="1">
      <c r="B19" s="19"/>
      <c r="C19" s="20"/>
      <c r="D19" s="30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="1" customFormat="1" ht="18.48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36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3" customFormat="1" ht="14.4" customHeight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3" customFormat="1" ht="14.4" customHeight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3" customFormat="1" ht="14.4" customHeight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="2" customFormat="1" ht="25.92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7"/>
      <c r="C49" s="58"/>
      <c r="D49" s="59" t="s">
        <v>53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54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6"/>
      <c r="B60" s="37"/>
      <c r="C60" s="38"/>
      <c r="D60" s="62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55</v>
      </c>
      <c r="AI60" s="40"/>
      <c r="AJ60" s="40"/>
      <c r="AK60" s="40"/>
      <c r="AL60" s="40"/>
      <c r="AM60" s="62" t="s">
        <v>56</v>
      </c>
      <c r="AN60" s="40"/>
      <c r="AO60" s="40"/>
      <c r="AP60" s="38"/>
      <c r="AQ60" s="38"/>
      <c r="AR60" s="42"/>
      <c r="BE60" s="36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6"/>
      <c r="B64" s="37"/>
      <c r="C64" s="38"/>
      <c r="D64" s="59" t="s">
        <v>57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58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6"/>
      <c r="B75" s="37"/>
      <c r="C75" s="38"/>
      <c r="D75" s="62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55</v>
      </c>
      <c r="AI75" s="40"/>
      <c r="AJ75" s="40"/>
      <c r="AK75" s="40"/>
      <c r="AL75" s="40"/>
      <c r="AM75" s="62" t="s">
        <v>56</v>
      </c>
      <c r="AN75" s="40"/>
      <c r="AO75" s="40"/>
      <c r="AP75" s="38"/>
      <c r="AQ75" s="38"/>
      <c r="AR75" s="42"/>
      <c r="BE75" s="36"/>
    </row>
    <row r="76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="2" customFormat="1" ht="6.96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="2" customFormat="1" ht="6.96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="2" customFormat="1" ht="24.96" customHeight="1">
      <c r="A82" s="36"/>
      <c r="B82" s="37"/>
      <c r="C82" s="21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202009-2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="5" customFormat="1" ht="36.96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Nová podlaha chodeb LINOLEUM - PAVILON 2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Sedlčany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 "","",AN8)</f>
        <v>15. 9. 2020</v>
      </c>
      <c r="AN87" s="77"/>
      <c r="AO87" s="38"/>
      <c r="AP87" s="38"/>
      <c r="AQ87" s="38"/>
      <c r="AR87" s="42"/>
      <c r="B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 "","",E11)</f>
        <v>Domov Sedlčany - poskytovatel soc. služeb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32</v>
      </c>
      <c r="AJ89" s="38"/>
      <c r="AK89" s="38"/>
      <c r="AL89" s="38"/>
      <c r="AM89" s="78" t="str">
        <f>IF(E17="","",E17)</f>
        <v>JC Stavitelství s.r.o.</v>
      </c>
      <c r="AN89" s="69"/>
      <c r="AO89" s="69"/>
      <c r="AP89" s="69"/>
      <c r="AQ89" s="38"/>
      <c r="AR89" s="42"/>
      <c r="AS89" s="79" t="s">
        <v>60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="2" customFormat="1" ht="15.15" customHeight="1">
      <c r="A90" s="36"/>
      <c r="B90" s="37"/>
      <c r="C90" s="30" t="s">
        <v>30</v>
      </c>
      <c r="D90" s="38"/>
      <c r="E90" s="38"/>
      <c r="F90" s="38"/>
      <c r="G90" s="38"/>
      <c r="H90" s="38"/>
      <c r="I90" s="38"/>
      <c r="J90" s="38"/>
      <c r="K90" s="38"/>
      <c r="L90" s="69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37</v>
      </c>
      <c r="AJ90" s="38"/>
      <c r="AK90" s="38"/>
      <c r="AL90" s="38"/>
      <c r="AM90" s="78" t="str">
        <f>IF(E20="","",E20)</f>
        <v>Ing. Jan Čanda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="2" customFormat="1" ht="29.28" customHeight="1">
      <c r="A92" s="36"/>
      <c r="B92" s="37"/>
      <c r="C92" s="91" t="s">
        <v>61</v>
      </c>
      <c r="D92" s="92"/>
      <c r="E92" s="92"/>
      <c r="F92" s="92"/>
      <c r="G92" s="92"/>
      <c r="H92" s="93"/>
      <c r="I92" s="94" t="s">
        <v>62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63</v>
      </c>
      <c r="AH92" s="92"/>
      <c r="AI92" s="92"/>
      <c r="AJ92" s="92"/>
      <c r="AK92" s="92"/>
      <c r="AL92" s="92"/>
      <c r="AM92" s="92"/>
      <c r="AN92" s="94" t="s">
        <v>64</v>
      </c>
      <c r="AO92" s="92"/>
      <c r="AP92" s="96"/>
      <c r="AQ92" s="97" t="s">
        <v>65</v>
      </c>
      <c r="AR92" s="42"/>
      <c r="AS92" s="98" t="s">
        <v>66</v>
      </c>
      <c r="AT92" s="99" t="s">
        <v>67</v>
      </c>
      <c r="AU92" s="99" t="s">
        <v>68</v>
      </c>
      <c r="AV92" s="99" t="s">
        <v>69</v>
      </c>
      <c r="AW92" s="99" t="s">
        <v>70</v>
      </c>
      <c r="AX92" s="99" t="s">
        <v>71</v>
      </c>
      <c r="AY92" s="99" t="s">
        <v>72</v>
      </c>
      <c r="AZ92" s="99" t="s">
        <v>73</v>
      </c>
      <c r="BA92" s="99" t="s">
        <v>74</v>
      </c>
      <c r="BB92" s="99" t="s">
        <v>75</v>
      </c>
      <c r="BC92" s="99" t="s">
        <v>76</v>
      </c>
      <c r="BD92" s="100" t="s">
        <v>77</v>
      </c>
      <c r="BE92" s="36"/>
    </row>
    <row r="93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="6" customFormat="1" ht="32.4" customHeight="1">
      <c r="A94" s="6"/>
      <c r="B94" s="104"/>
      <c r="C94" s="105" t="s">
        <v>78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ROUND(SUM(AG95:AG101),2)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ROUND(SUM(AS95:AS101),2)</f>
        <v>0</v>
      </c>
      <c r="AT94" s="112">
        <f>ROUND(SUM(AV94:AW94),2)</f>
        <v>0</v>
      </c>
      <c r="AU94" s="113">
        <f>ROUND(SUM(AU95:AU101),5)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ROUND(SUM(AZ95:AZ101),2)</f>
        <v>0</v>
      </c>
      <c r="BA94" s="112">
        <f>ROUND(SUM(BA95:BA101),2)</f>
        <v>0</v>
      </c>
      <c r="BB94" s="112">
        <f>ROUND(SUM(BB95:BB101),2)</f>
        <v>0</v>
      </c>
      <c r="BC94" s="112">
        <f>ROUND(SUM(BC95:BC101),2)</f>
        <v>0</v>
      </c>
      <c r="BD94" s="114">
        <f>ROUND(SUM(BD95:BD101),2)</f>
        <v>0</v>
      </c>
      <c r="BE94" s="6"/>
      <c r="BS94" s="115" t="s">
        <v>79</v>
      </c>
      <c r="BT94" s="115" t="s">
        <v>80</v>
      </c>
      <c r="BU94" s="116" t="s">
        <v>81</v>
      </c>
      <c r="BV94" s="115" t="s">
        <v>82</v>
      </c>
      <c r="BW94" s="115" t="s">
        <v>5</v>
      </c>
      <c r="BX94" s="115" t="s">
        <v>83</v>
      </c>
      <c r="CL94" s="115" t="s">
        <v>1</v>
      </c>
    </row>
    <row r="95" s="7" customFormat="1" ht="16.5" customHeight="1">
      <c r="A95" s="117" t="s">
        <v>84</v>
      </c>
      <c r="B95" s="118"/>
      <c r="C95" s="119"/>
      <c r="D95" s="120" t="s">
        <v>85</v>
      </c>
      <c r="E95" s="120"/>
      <c r="F95" s="120"/>
      <c r="G95" s="120"/>
      <c r="H95" s="120"/>
      <c r="I95" s="121"/>
      <c r="J95" s="120" t="s">
        <v>86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'01 - Chodba 1.NP - P2'!J30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87</v>
      </c>
      <c r="AR95" s="124"/>
      <c r="AS95" s="125">
        <v>0</v>
      </c>
      <c r="AT95" s="126">
        <f>ROUND(SUM(AV95:AW95),2)</f>
        <v>0</v>
      </c>
      <c r="AU95" s="127">
        <f>'01 - Chodba 1.NP - P2'!P124</f>
        <v>0</v>
      </c>
      <c r="AV95" s="126">
        <f>'01 - Chodba 1.NP - P2'!J33</f>
        <v>0</v>
      </c>
      <c r="AW95" s="126">
        <f>'01 - Chodba 1.NP - P2'!J34</f>
        <v>0</v>
      </c>
      <c r="AX95" s="126">
        <f>'01 - Chodba 1.NP - P2'!J35</f>
        <v>0</v>
      </c>
      <c r="AY95" s="126">
        <f>'01 - Chodba 1.NP - P2'!J36</f>
        <v>0</v>
      </c>
      <c r="AZ95" s="126">
        <f>'01 - Chodba 1.NP - P2'!F33</f>
        <v>0</v>
      </c>
      <c r="BA95" s="126">
        <f>'01 - Chodba 1.NP - P2'!F34</f>
        <v>0</v>
      </c>
      <c r="BB95" s="126">
        <f>'01 - Chodba 1.NP - P2'!F35</f>
        <v>0</v>
      </c>
      <c r="BC95" s="126">
        <f>'01 - Chodba 1.NP - P2'!F36</f>
        <v>0</v>
      </c>
      <c r="BD95" s="128">
        <f>'01 - Chodba 1.NP - P2'!F37</f>
        <v>0</v>
      </c>
      <c r="BE95" s="7"/>
      <c r="BT95" s="129" t="s">
        <v>88</v>
      </c>
      <c r="BV95" s="129" t="s">
        <v>82</v>
      </c>
      <c r="BW95" s="129" t="s">
        <v>89</v>
      </c>
      <c r="BX95" s="129" t="s">
        <v>5</v>
      </c>
      <c r="CL95" s="129" t="s">
        <v>1</v>
      </c>
      <c r="CM95" s="129" t="s">
        <v>88</v>
      </c>
    </row>
    <row r="96" s="7" customFormat="1" ht="16.5" customHeight="1">
      <c r="A96" s="117" t="s">
        <v>84</v>
      </c>
      <c r="B96" s="118"/>
      <c r="C96" s="119"/>
      <c r="D96" s="120" t="s">
        <v>90</v>
      </c>
      <c r="E96" s="120"/>
      <c r="F96" s="120"/>
      <c r="G96" s="120"/>
      <c r="H96" s="120"/>
      <c r="I96" s="121"/>
      <c r="J96" s="120" t="s">
        <v>91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'02 - Chodba 2.NP - P2'!J30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87</v>
      </c>
      <c r="AR96" s="124"/>
      <c r="AS96" s="125">
        <v>0</v>
      </c>
      <c r="AT96" s="126">
        <f>ROUND(SUM(AV96:AW96),2)</f>
        <v>0</v>
      </c>
      <c r="AU96" s="127">
        <f>'02 - Chodba 2.NP - P2'!P124</f>
        <v>0</v>
      </c>
      <c r="AV96" s="126">
        <f>'02 - Chodba 2.NP - P2'!J33</f>
        <v>0</v>
      </c>
      <c r="AW96" s="126">
        <f>'02 - Chodba 2.NP - P2'!J34</f>
        <v>0</v>
      </c>
      <c r="AX96" s="126">
        <f>'02 - Chodba 2.NP - P2'!J35</f>
        <v>0</v>
      </c>
      <c r="AY96" s="126">
        <f>'02 - Chodba 2.NP - P2'!J36</f>
        <v>0</v>
      </c>
      <c r="AZ96" s="126">
        <f>'02 - Chodba 2.NP - P2'!F33</f>
        <v>0</v>
      </c>
      <c r="BA96" s="126">
        <f>'02 - Chodba 2.NP - P2'!F34</f>
        <v>0</v>
      </c>
      <c r="BB96" s="126">
        <f>'02 - Chodba 2.NP - P2'!F35</f>
        <v>0</v>
      </c>
      <c r="BC96" s="126">
        <f>'02 - Chodba 2.NP - P2'!F36</f>
        <v>0</v>
      </c>
      <c r="BD96" s="128">
        <f>'02 - Chodba 2.NP - P2'!F37</f>
        <v>0</v>
      </c>
      <c r="BE96" s="7"/>
      <c r="BT96" s="129" t="s">
        <v>88</v>
      </c>
      <c r="BV96" s="129" t="s">
        <v>82</v>
      </c>
      <c r="BW96" s="129" t="s">
        <v>92</v>
      </c>
      <c r="BX96" s="129" t="s">
        <v>5</v>
      </c>
      <c r="CL96" s="129" t="s">
        <v>1</v>
      </c>
      <c r="CM96" s="129" t="s">
        <v>88</v>
      </c>
    </row>
    <row r="97" s="7" customFormat="1" ht="16.5" customHeight="1">
      <c r="A97" s="117" t="s">
        <v>84</v>
      </c>
      <c r="B97" s="118"/>
      <c r="C97" s="119"/>
      <c r="D97" s="120" t="s">
        <v>93</v>
      </c>
      <c r="E97" s="120"/>
      <c r="F97" s="120"/>
      <c r="G97" s="120"/>
      <c r="H97" s="120"/>
      <c r="I97" s="121"/>
      <c r="J97" s="120" t="s">
        <v>94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'03 - Chodba 3.NP - P2'!J30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87</v>
      </c>
      <c r="AR97" s="124"/>
      <c r="AS97" s="125">
        <v>0</v>
      </c>
      <c r="AT97" s="126">
        <f>ROUND(SUM(AV97:AW97),2)</f>
        <v>0</v>
      </c>
      <c r="AU97" s="127">
        <f>'03 - Chodba 3.NP - P2'!P124</f>
        <v>0</v>
      </c>
      <c r="AV97" s="126">
        <f>'03 - Chodba 3.NP - P2'!J33</f>
        <v>0</v>
      </c>
      <c r="AW97" s="126">
        <f>'03 - Chodba 3.NP - P2'!J34</f>
        <v>0</v>
      </c>
      <c r="AX97" s="126">
        <f>'03 - Chodba 3.NP - P2'!J35</f>
        <v>0</v>
      </c>
      <c r="AY97" s="126">
        <f>'03 - Chodba 3.NP - P2'!J36</f>
        <v>0</v>
      </c>
      <c r="AZ97" s="126">
        <f>'03 - Chodba 3.NP - P2'!F33</f>
        <v>0</v>
      </c>
      <c r="BA97" s="126">
        <f>'03 - Chodba 3.NP - P2'!F34</f>
        <v>0</v>
      </c>
      <c r="BB97" s="126">
        <f>'03 - Chodba 3.NP - P2'!F35</f>
        <v>0</v>
      </c>
      <c r="BC97" s="126">
        <f>'03 - Chodba 3.NP - P2'!F36</f>
        <v>0</v>
      </c>
      <c r="BD97" s="128">
        <f>'03 - Chodba 3.NP - P2'!F37</f>
        <v>0</v>
      </c>
      <c r="BE97" s="7"/>
      <c r="BT97" s="129" t="s">
        <v>88</v>
      </c>
      <c r="BV97" s="129" t="s">
        <v>82</v>
      </c>
      <c r="BW97" s="129" t="s">
        <v>95</v>
      </c>
      <c r="BX97" s="129" t="s">
        <v>5</v>
      </c>
      <c r="CL97" s="129" t="s">
        <v>1</v>
      </c>
      <c r="CM97" s="129" t="s">
        <v>88</v>
      </c>
    </row>
    <row r="98" s="7" customFormat="1" ht="16.5" customHeight="1">
      <c r="A98" s="117" t="s">
        <v>84</v>
      </c>
      <c r="B98" s="118"/>
      <c r="C98" s="119"/>
      <c r="D98" s="120" t="s">
        <v>96</v>
      </c>
      <c r="E98" s="120"/>
      <c r="F98" s="120"/>
      <c r="G98" s="120"/>
      <c r="H98" s="120"/>
      <c r="I98" s="121"/>
      <c r="J98" s="120" t="s">
        <v>97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'04 - Chodba 4.NP - P2'!J30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87</v>
      </c>
      <c r="AR98" s="124"/>
      <c r="AS98" s="125">
        <v>0</v>
      </c>
      <c r="AT98" s="126">
        <f>ROUND(SUM(AV98:AW98),2)</f>
        <v>0</v>
      </c>
      <c r="AU98" s="127">
        <f>'04 - Chodba 4.NP - P2'!P124</f>
        <v>0</v>
      </c>
      <c r="AV98" s="126">
        <f>'04 - Chodba 4.NP - P2'!J33</f>
        <v>0</v>
      </c>
      <c r="AW98" s="126">
        <f>'04 - Chodba 4.NP - P2'!J34</f>
        <v>0</v>
      </c>
      <c r="AX98" s="126">
        <f>'04 - Chodba 4.NP - P2'!J35</f>
        <v>0</v>
      </c>
      <c r="AY98" s="126">
        <f>'04 - Chodba 4.NP - P2'!J36</f>
        <v>0</v>
      </c>
      <c r="AZ98" s="126">
        <f>'04 - Chodba 4.NP - P2'!F33</f>
        <v>0</v>
      </c>
      <c r="BA98" s="126">
        <f>'04 - Chodba 4.NP - P2'!F34</f>
        <v>0</v>
      </c>
      <c r="BB98" s="126">
        <f>'04 - Chodba 4.NP - P2'!F35</f>
        <v>0</v>
      </c>
      <c r="BC98" s="126">
        <f>'04 - Chodba 4.NP - P2'!F36</f>
        <v>0</v>
      </c>
      <c r="BD98" s="128">
        <f>'04 - Chodba 4.NP - P2'!F37</f>
        <v>0</v>
      </c>
      <c r="BE98" s="7"/>
      <c r="BT98" s="129" t="s">
        <v>88</v>
      </c>
      <c r="BV98" s="129" t="s">
        <v>82</v>
      </c>
      <c r="BW98" s="129" t="s">
        <v>98</v>
      </c>
      <c r="BX98" s="129" t="s">
        <v>5</v>
      </c>
      <c r="CL98" s="129" t="s">
        <v>1</v>
      </c>
      <c r="CM98" s="129" t="s">
        <v>88</v>
      </c>
    </row>
    <row r="99" s="7" customFormat="1" ht="16.5" customHeight="1">
      <c r="A99" s="117" t="s">
        <v>84</v>
      </c>
      <c r="B99" s="118"/>
      <c r="C99" s="119"/>
      <c r="D99" s="120" t="s">
        <v>99</v>
      </c>
      <c r="E99" s="120"/>
      <c r="F99" s="120"/>
      <c r="G99" s="120"/>
      <c r="H99" s="120"/>
      <c r="I99" s="121"/>
      <c r="J99" s="120" t="s">
        <v>100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'05 - Chodba 5.NP - P2'!J30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87</v>
      </c>
      <c r="AR99" s="124"/>
      <c r="AS99" s="125">
        <v>0</v>
      </c>
      <c r="AT99" s="126">
        <f>ROUND(SUM(AV99:AW99),2)</f>
        <v>0</v>
      </c>
      <c r="AU99" s="127">
        <f>'05 - Chodba 5.NP - P2'!P124</f>
        <v>0</v>
      </c>
      <c r="AV99" s="126">
        <f>'05 - Chodba 5.NP - P2'!J33</f>
        <v>0</v>
      </c>
      <c r="AW99" s="126">
        <f>'05 - Chodba 5.NP - P2'!J34</f>
        <v>0</v>
      </c>
      <c r="AX99" s="126">
        <f>'05 - Chodba 5.NP - P2'!J35</f>
        <v>0</v>
      </c>
      <c r="AY99" s="126">
        <f>'05 - Chodba 5.NP - P2'!J36</f>
        <v>0</v>
      </c>
      <c r="AZ99" s="126">
        <f>'05 - Chodba 5.NP - P2'!F33</f>
        <v>0</v>
      </c>
      <c r="BA99" s="126">
        <f>'05 - Chodba 5.NP - P2'!F34</f>
        <v>0</v>
      </c>
      <c r="BB99" s="126">
        <f>'05 - Chodba 5.NP - P2'!F35</f>
        <v>0</v>
      </c>
      <c r="BC99" s="126">
        <f>'05 - Chodba 5.NP - P2'!F36</f>
        <v>0</v>
      </c>
      <c r="BD99" s="128">
        <f>'05 - Chodba 5.NP - P2'!F37</f>
        <v>0</v>
      </c>
      <c r="BE99" s="7"/>
      <c r="BT99" s="129" t="s">
        <v>88</v>
      </c>
      <c r="BV99" s="129" t="s">
        <v>82</v>
      </c>
      <c r="BW99" s="129" t="s">
        <v>101</v>
      </c>
      <c r="BX99" s="129" t="s">
        <v>5</v>
      </c>
      <c r="CL99" s="129" t="s">
        <v>1</v>
      </c>
      <c r="CM99" s="129" t="s">
        <v>88</v>
      </c>
    </row>
    <row r="100" s="7" customFormat="1" ht="16.5" customHeight="1">
      <c r="A100" s="117" t="s">
        <v>84</v>
      </c>
      <c r="B100" s="118"/>
      <c r="C100" s="119"/>
      <c r="D100" s="120" t="s">
        <v>102</v>
      </c>
      <c r="E100" s="120"/>
      <c r="F100" s="120"/>
      <c r="G100" s="120"/>
      <c r="H100" s="120"/>
      <c r="I100" s="121"/>
      <c r="J100" s="120" t="s">
        <v>103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'06 - Chodba 6.NP - P2'!J30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87</v>
      </c>
      <c r="AR100" s="124"/>
      <c r="AS100" s="125">
        <v>0</v>
      </c>
      <c r="AT100" s="126">
        <f>ROUND(SUM(AV100:AW100),2)</f>
        <v>0</v>
      </c>
      <c r="AU100" s="127">
        <f>'06 - Chodba 6.NP - P2'!P124</f>
        <v>0</v>
      </c>
      <c r="AV100" s="126">
        <f>'06 - Chodba 6.NP - P2'!J33</f>
        <v>0</v>
      </c>
      <c r="AW100" s="126">
        <f>'06 - Chodba 6.NP - P2'!J34</f>
        <v>0</v>
      </c>
      <c r="AX100" s="126">
        <f>'06 - Chodba 6.NP - P2'!J35</f>
        <v>0</v>
      </c>
      <c r="AY100" s="126">
        <f>'06 - Chodba 6.NP - P2'!J36</f>
        <v>0</v>
      </c>
      <c r="AZ100" s="126">
        <f>'06 - Chodba 6.NP - P2'!F33</f>
        <v>0</v>
      </c>
      <c r="BA100" s="126">
        <f>'06 - Chodba 6.NP - P2'!F34</f>
        <v>0</v>
      </c>
      <c r="BB100" s="126">
        <f>'06 - Chodba 6.NP - P2'!F35</f>
        <v>0</v>
      </c>
      <c r="BC100" s="126">
        <f>'06 - Chodba 6.NP - P2'!F36</f>
        <v>0</v>
      </c>
      <c r="BD100" s="128">
        <f>'06 - Chodba 6.NP - P2'!F37</f>
        <v>0</v>
      </c>
      <c r="BE100" s="7"/>
      <c r="BT100" s="129" t="s">
        <v>88</v>
      </c>
      <c r="BV100" s="129" t="s">
        <v>82</v>
      </c>
      <c r="BW100" s="129" t="s">
        <v>104</v>
      </c>
      <c r="BX100" s="129" t="s">
        <v>5</v>
      </c>
      <c r="CL100" s="129" t="s">
        <v>1</v>
      </c>
      <c r="CM100" s="129" t="s">
        <v>88</v>
      </c>
    </row>
    <row r="101" s="7" customFormat="1" ht="16.5" customHeight="1">
      <c r="A101" s="117" t="s">
        <v>84</v>
      </c>
      <c r="B101" s="118"/>
      <c r="C101" s="119"/>
      <c r="D101" s="120" t="s">
        <v>105</v>
      </c>
      <c r="E101" s="120"/>
      <c r="F101" s="120"/>
      <c r="G101" s="120"/>
      <c r="H101" s="120"/>
      <c r="I101" s="121"/>
      <c r="J101" s="120" t="s">
        <v>106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'07 - Chodba 7.NP - P2'!J30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87</v>
      </c>
      <c r="AR101" s="124"/>
      <c r="AS101" s="130">
        <v>0</v>
      </c>
      <c r="AT101" s="131">
        <f>ROUND(SUM(AV101:AW101),2)</f>
        <v>0</v>
      </c>
      <c r="AU101" s="132">
        <f>'07 - Chodba 7.NP - P2'!P124</f>
        <v>0</v>
      </c>
      <c r="AV101" s="131">
        <f>'07 - Chodba 7.NP - P2'!J33</f>
        <v>0</v>
      </c>
      <c r="AW101" s="131">
        <f>'07 - Chodba 7.NP - P2'!J34</f>
        <v>0</v>
      </c>
      <c r="AX101" s="131">
        <f>'07 - Chodba 7.NP - P2'!J35</f>
        <v>0</v>
      </c>
      <c r="AY101" s="131">
        <f>'07 - Chodba 7.NP - P2'!J36</f>
        <v>0</v>
      </c>
      <c r="AZ101" s="131">
        <f>'07 - Chodba 7.NP - P2'!F33</f>
        <v>0</v>
      </c>
      <c r="BA101" s="131">
        <f>'07 - Chodba 7.NP - P2'!F34</f>
        <v>0</v>
      </c>
      <c r="BB101" s="131">
        <f>'07 - Chodba 7.NP - P2'!F35</f>
        <v>0</v>
      </c>
      <c r="BC101" s="131">
        <f>'07 - Chodba 7.NP - P2'!F36</f>
        <v>0</v>
      </c>
      <c r="BD101" s="133">
        <f>'07 - Chodba 7.NP - P2'!F37</f>
        <v>0</v>
      </c>
      <c r="BE101" s="7"/>
      <c r="BT101" s="129" t="s">
        <v>88</v>
      </c>
      <c r="BV101" s="129" t="s">
        <v>82</v>
      </c>
      <c r="BW101" s="129" t="s">
        <v>107</v>
      </c>
      <c r="BX101" s="129" t="s">
        <v>5</v>
      </c>
      <c r="CL101" s="129" t="s">
        <v>1</v>
      </c>
      <c r="CM101" s="129" t="s">
        <v>88</v>
      </c>
    </row>
    <row r="102" s="2" customFormat="1" ht="30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42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="2" customFormat="1" ht="6.96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42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</sheetData>
  <sheetProtection sheet="1" formatColumns="0" formatRows="0" objects="1" scenarios="1" spinCount="100000" saltValue="JuCk41/dmmkCLl6pdzW1OZvsf3NeAw4FS9xekye+OIHDOi4uXqZvHqmbr+4NllyM6Un8B/vo18rVhHL6bHiSvg==" hashValue="nRiOK1NqzWm4dxMDGXiQN18ByPXh4BsepERsk0L9+ZJoWANEpKodHzy/OncNJ9vXtJfspBkNAiz55E7EWTjPow==" algorithmName="SHA-512" password="CC35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Chodba 1.NP - P2'!C2" display="/"/>
    <hyperlink ref="A96" location="'02 - Chodba 2.NP - P2'!C2" display="/"/>
    <hyperlink ref="A97" location="'03 - Chodba 3.NP - P2'!C2" display="/"/>
    <hyperlink ref="A98" location="'04 - Chodba 4.NP - P2'!C2" display="/"/>
    <hyperlink ref="A99" location="'05 - Chodba 5.NP - P2'!C2" display="/"/>
    <hyperlink ref="A100" location="'06 - Chodba 6.NP - P2'!C2" display="/"/>
    <hyperlink ref="A101" location="'07 - Chodba 7.NP - P2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4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="1" customFormat="1" ht="24.96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="1" customFormat="1" ht="6.96" customHeight="1">
      <c r="B5" s="18"/>
      <c r="I5" s="134"/>
      <c r="L5" s="18"/>
    </row>
    <row r="6" s="1" customFormat="1" ht="12" customHeight="1">
      <c r="B6" s="18"/>
      <c r="D6" s="140" t="s">
        <v>16</v>
      </c>
      <c r="I6" s="134"/>
      <c r="L6" s="18"/>
    </row>
    <row r="7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3" t="s">
        <v>110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  2)</f>
        <v>0</v>
      </c>
      <c r="G33" s="36"/>
      <c r="H33" s="36"/>
      <c r="I33" s="160">
        <v>0.20999999999999999</v>
      </c>
      <c r="J33" s="159">
        <f>ROUND(((SUM(BE124:BE160))*I33),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  2)</f>
        <v>0</v>
      </c>
      <c r="G34" s="36"/>
      <c r="H34" s="36"/>
      <c r="I34" s="160">
        <v>0.14999999999999999</v>
      </c>
      <c r="J34" s="159">
        <f>ROUND(((SUM(BF124:BF160))*I34),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40" t="s">
        <v>47</v>
      </c>
      <c r="F35" s="159">
        <f>ROUND((SUM(BG124:BG160)),  2)</f>
        <v>0</v>
      </c>
      <c r="G35" s="36"/>
      <c r="H35" s="36"/>
      <c r="I35" s="160">
        <v>0.20999999999999999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40" t="s">
        <v>48</v>
      </c>
      <c r="F36" s="159">
        <f>ROUND((SUM(BH124:BH160)),  2)</f>
        <v>0</v>
      </c>
      <c r="G36" s="36"/>
      <c r="H36" s="36"/>
      <c r="I36" s="160">
        <v>0.14999999999999999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40" t="s">
        <v>49</v>
      </c>
      <c r="F37" s="159">
        <f>ROUND((SUM(BI124:BI160)),  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I41" s="134"/>
      <c r="L41" s="18"/>
    </row>
    <row r="42" s="1" customFormat="1" ht="14.4" customHeight="1">
      <c r="B42" s="18"/>
      <c r="I42" s="134"/>
      <c r="L42" s="18"/>
    </row>
    <row r="43" s="1" customFormat="1" ht="14.4" customHeight="1">
      <c r="B43" s="18"/>
      <c r="I43" s="134"/>
      <c r="L43" s="18"/>
    </row>
    <row r="44" s="1" customFormat="1" ht="14.4" customHeight="1">
      <c r="B44" s="18"/>
      <c r="I44" s="134"/>
      <c r="L44" s="18"/>
    </row>
    <row r="45" s="1" customFormat="1" ht="14.4" customHeight="1">
      <c r="B45" s="18"/>
      <c r="I45" s="134"/>
      <c r="L45" s="18"/>
    </row>
    <row r="46" s="1" customFormat="1" ht="14.4" customHeight="1">
      <c r="B46" s="18"/>
      <c r="I46" s="134"/>
      <c r="L46" s="18"/>
    </row>
    <row r="47" s="1" customFormat="1" ht="14.4" customHeight="1">
      <c r="B47" s="18"/>
      <c r="I47" s="134"/>
      <c r="L47" s="18"/>
    </row>
    <row r="48" s="1" customFormat="1" ht="14.4" customHeight="1">
      <c r="B48" s="18"/>
      <c r="I48" s="134"/>
      <c r="L48" s="18"/>
    </row>
    <row r="49" s="1" customFormat="1" ht="14.4" customHeight="1">
      <c r="B49" s="18"/>
      <c r="I49" s="134"/>
      <c r="L49" s="18"/>
    </row>
    <row r="50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01 - Chodba 1.NP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="9" customFormat="1" ht="24.96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="2" customFormat="1" ht="6.96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4.96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6.5" customHeight="1">
      <c r="A116" s="36"/>
      <c r="B116" s="37"/>
      <c r="C116" s="38"/>
      <c r="D116" s="38"/>
      <c r="E116" s="74" t="str">
        <f>E9</f>
        <v>01 - Chodba 1.NP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0.32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11" customFormat="1" ht="29.28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1.3692613699999998</v>
      </c>
      <c r="S124" s="102"/>
      <c r="T124" s="216">
        <f>T125+T154</f>
        <v>0.1885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="12" customFormat="1" ht="25.92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1.3692613699999998</v>
      </c>
      <c r="S125" s="226"/>
      <c r="T125" s="228">
        <f>T126+T130+T152</f>
        <v>0.1885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0.087000000000000008</v>
      </c>
      <c r="S126" s="226"/>
      <c r="T126" s="228">
        <f>SUM(T127:T129)</f>
        <v>0.1885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58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0.0032499999999999999</v>
      </c>
      <c r="T127" s="245">
        <f>S127*H127</f>
        <v>0.1885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58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0.087000000000000008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1.2778413699999998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65.840000000000003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65.840000000000003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0.00020000000000000001</v>
      </c>
      <c r="R132" s="244">
        <f>Q132*H132</f>
        <v>0.013168000000000001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65.840000000000003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0.014999999999999999</v>
      </c>
      <c r="R133" s="244">
        <f>Q133*H133</f>
        <v>0.98760000000000003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74.060000000000002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0.00069999999999999999</v>
      </c>
      <c r="R134" s="244">
        <f>Q134*H134</f>
        <v>0.051841999999999999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="13" customFormat="1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74.060000000000002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81.465999999999994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0.0025999999999999999</v>
      </c>
      <c r="R136" s="244">
        <f>Q136*H136</f>
        <v>0.21181159999999996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="13" customFormat="1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81.465999999999994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2.0000000000000002E-05</v>
      </c>
      <c r="R138" s="244">
        <f>Q138*H138</f>
        <v>0.0018400000000000001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54.799999999999997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2.0000000000000002E-05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="13" customFormat="1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54.799999999999997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59.243000000000002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0.00014999999999999999</v>
      </c>
      <c r="R141" s="244">
        <f>Q141*H141</f>
        <v>0.0088864499999999989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="13" customFormat="1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59.243000000000002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="13" customFormat="1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3.0600000000000001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0.00025000000000000001</v>
      </c>
      <c r="R145" s="244">
        <f>Q145*H145</f>
        <v>0.00076500000000000005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="13" customFormat="1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4.7999999999999998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="13" customFormat="1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4.7999999999999998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4.8959999999999999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0.00017000000000000001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="13" customFormat="1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4.8959999999999999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0.0044199999999999994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0.00025999999999999998</v>
      </c>
      <c r="R153" s="244">
        <f>Q153*H153</f>
        <v>0.0044199999999999994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="12" customFormat="1" ht="25.92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="2" customFormat="1" ht="6.96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sheet="1" autoFilter="0" formatColumns="0" formatRows="0" objects="1" scenarios="1" spinCount="100000" saltValue="DbTJdEfnX5UpJ8e7ctkab760iH6670XuBgxrmIhQp/wvzpCLkM3M6BCBEcWMvRHhDTQ8kCVR0+Ky0PRafZ73tg==" hashValue="u8tJ4+osEgDMbA4UYvJR7PmoV/ps07/4+cvnBhaJws01ya71ehhwo96KY7E7XgAcD241L+tdpio4o8R4TrNbRw==" algorithmName="SHA-512" password="CC35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4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="1" customFormat="1" ht="24.96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="1" customFormat="1" ht="6.96" customHeight="1">
      <c r="B5" s="18"/>
      <c r="I5" s="134"/>
      <c r="L5" s="18"/>
    </row>
    <row r="6" s="1" customFormat="1" ht="12" customHeight="1">
      <c r="B6" s="18"/>
      <c r="D6" s="140" t="s">
        <v>16</v>
      </c>
      <c r="I6" s="134"/>
      <c r="L6" s="18"/>
    </row>
    <row r="7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3" t="s">
        <v>248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  2)</f>
        <v>0</v>
      </c>
      <c r="G33" s="36"/>
      <c r="H33" s="36"/>
      <c r="I33" s="160">
        <v>0.20999999999999999</v>
      </c>
      <c r="J33" s="159">
        <f>ROUND(((SUM(BE124:BE160))*I33),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  2)</f>
        <v>0</v>
      </c>
      <c r="G34" s="36"/>
      <c r="H34" s="36"/>
      <c r="I34" s="160">
        <v>0.14999999999999999</v>
      </c>
      <c r="J34" s="159">
        <f>ROUND(((SUM(BF124:BF160))*I34),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40" t="s">
        <v>47</v>
      </c>
      <c r="F35" s="159">
        <f>ROUND((SUM(BG124:BG160)),  2)</f>
        <v>0</v>
      </c>
      <c r="G35" s="36"/>
      <c r="H35" s="36"/>
      <c r="I35" s="160">
        <v>0.20999999999999999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40" t="s">
        <v>48</v>
      </c>
      <c r="F36" s="159">
        <f>ROUND((SUM(BH124:BH160)),  2)</f>
        <v>0</v>
      </c>
      <c r="G36" s="36"/>
      <c r="H36" s="36"/>
      <c r="I36" s="160">
        <v>0.14999999999999999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40" t="s">
        <v>49</v>
      </c>
      <c r="F37" s="159">
        <f>ROUND((SUM(BI124:BI160)),  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I41" s="134"/>
      <c r="L41" s="18"/>
    </row>
    <row r="42" s="1" customFormat="1" ht="14.4" customHeight="1">
      <c r="B42" s="18"/>
      <c r="I42" s="134"/>
      <c r="L42" s="18"/>
    </row>
    <row r="43" s="1" customFormat="1" ht="14.4" customHeight="1">
      <c r="B43" s="18"/>
      <c r="I43" s="134"/>
      <c r="L43" s="18"/>
    </row>
    <row r="44" s="1" customFormat="1" ht="14.4" customHeight="1">
      <c r="B44" s="18"/>
      <c r="I44" s="134"/>
      <c r="L44" s="18"/>
    </row>
    <row r="45" s="1" customFormat="1" ht="14.4" customHeight="1">
      <c r="B45" s="18"/>
      <c r="I45" s="134"/>
      <c r="L45" s="18"/>
    </row>
    <row r="46" s="1" customFormat="1" ht="14.4" customHeight="1">
      <c r="B46" s="18"/>
      <c r="I46" s="134"/>
      <c r="L46" s="18"/>
    </row>
    <row r="47" s="1" customFormat="1" ht="14.4" customHeight="1">
      <c r="B47" s="18"/>
      <c r="I47" s="134"/>
      <c r="L47" s="18"/>
    </row>
    <row r="48" s="1" customFormat="1" ht="14.4" customHeight="1">
      <c r="B48" s="18"/>
      <c r="I48" s="134"/>
      <c r="L48" s="18"/>
    </row>
    <row r="49" s="1" customFormat="1" ht="14.4" customHeight="1">
      <c r="B49" s="18"/>
      <c r="I49" s="134"/>
      <c r="L49" s="18"/>
    </row>
    <row r="50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02 - Chodba 2.NP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="9" customFormat="1" ht="24.96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="2" customFormat="1" ht="6.96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4.96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6.5" customHeight="1">
      <c r="A116" s="36"/>
      <c r="B116" s="37"/>
      <c r="C116" s="38"/>
      <c r="D116" s="38"/>
      <c r="E116" s="74" t="str">
        <f>E9</f>
        <v>02 - Chodba 2.NP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0.32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11" customFormat="1" ht="29.28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1.36732714</v>
      </c>
      <c r="S124" s="102"/>
      <c r="T124" s="216">
        <f>T125+T154</f>
        <v>0.18525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="12" customFormat="1" ht="25.92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1.36732714</v>
      </c>
      <c r="S125" s="226"/>
      <c r="T125" s="228">
        <f>T126+T130+T152</f>
        <v>0.18525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0.085500000000000007</v>
      </c>
      <c r="S126" s="226"/>
      <c r="T126" s="228">
        <f>SUM(T127:T129)</f>
        <v>0.18525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57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0.0032499999999999999</v>
      </c>
      <c r="T127" s="245">
        <f>S127*H127</f>
        <v>0.18525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57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0.085500000000000007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1.27740714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65.840000000000003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65.840000000000003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0.00020000000000000001</v>
      </c>
      <c r="R132" s="244">
        <f>Q132*H132</f>
        <v>0.013168000000000001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65.840000000000003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0.014999999999999999</v>
      </c>
      <c r="R133" s="244">
        <f>Q133*H133</f>
        <v>0.98760000000000003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73.939999999999998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0.00069999999999999999</v>
      </c>
      <c r="R134" s="244">
        <f>Q134*H134</f>
        <v>0.051757999999999998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="13" customFormat="1">
      <c r="A135" s="13"/>
      <c r="B135" s="248"/>
      <c r="C135" s="249"/>
      <c r="D135" s="250" t="s">
        <v>176</v>
      </c>
      <c r="E135" s="251" t="s">
        <v>1</v>
      </c>
      <c r="F135" s="252" t="s">
        <v>249</v>
      </c>
      <c r="G135" s="249"/>
      <c r="H135" s="253">
        <v>73.939999999999998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81.334000000000003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0.0025999999999999999</v>
      </c>
      <c r="R136" s="244">
        <f>Q136*H136</f>
        <v>0.2114684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="13" customFormat="1">
      <c r="A137" s="13"/>
      <c r="B137" s="248"/>
      <c r="C137" s="249"/>
      <c r="D137" s="250" t="s">
        <v>176</v>
      </c>
      <c r="E137" s="249"/>
      <c r="F137" s="252" t="s">
        <v>250</v>
      </c>
      <c r="G137" s="249"/>
      <c r="H137" s="253">
        <v>81.334000000000003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2.0000000000000002E-05</v>
      </c>
      <c r="R138" s="244">
        <f>Q138*H138</f>
        <v>0.0018400000000000001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2.0000000000000002E-05</v>
      </c>
      <c r="R139" s="244">
        <f>Q139*H139</f>
        <v>0.00108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="13" customFormat="1">
      <c r="A140" s="13"/>
      <c r="B140" s="248"/>
      <c r="C140" s="249"/>
      <c r="D140" s="250" t="s">
        <v>176</v>
      </c>
      <c r="E140" s="251" t="s">
        <v>1</v>
      </c>
      <c r="F140" s="252" t="s">
        <v>251</v>
      </c>
      <c r="G140" s="249"/>
      <c r="H140" s="253">
        <v>54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58.378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0.00014999999999999999</v>
      </c>
      <c r="R141" s="244">
        <f>Q141*H141</f>
        <v>0.0087566999999999992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="13" customFormat="1">
      <c r="A142" s="13"/>
      <c r="B142" s="248"/>
      <c r="C142" s="249"/>
      <c r="D142" s="250" t="s">
        <v>176</v>
      </c>
      <c r="E142" s="249"/>
      <c r="F142" s="252" t="s">
        <v>252</v>
      </c>
      <c r="G142" s="249"/>
      <c r="H142" s="253">
        <v>58.378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="13" customFormat="1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3.0600000000000001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0.00025000000000000001</v>
      </c>
      <c r="R145" s="244">
        <f>Q145*H145</f>
        <v>0.00076500000000000005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="13" customFormat="1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5.5999999999999996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="13" customFormat="1">
      <c r="A148" s="13"/>
      <c r="B148" s="248"/>
      <c r="C148" s="249"/>
      <c r="D148" s="250" t="s">
        <v>176</v>
      </c>
      <c r="E148" s="251" t="s">
        <v>1</v>
      </c>
      <c r="F148" s="252" t="s">
        <v>253</v>
      </c>
      <c r="G148" s="249"/>
      <c r="H148" s="253">
        <v>5.5999999999999996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5.7119999999999997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0.00017000000000000001</v>
      </c>
      <c r="R149" s="244">
        <f>Q149*H149</f>
        <v>0.00097104000000000005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="13" customFormat="1">
      <c r="A150" s="13"/>
      <c r="B150" s="248"/>
      <c r="C150" s="249"/>
      <c r="D150" s="250" t="s">
        <v>176</v>
      </c>
      <c r="E150" s="249"/>
      <c r="F150" s="252" t="s">
        <v>254</v>
      </c>
      <c r="G150" s="249"/>
      <c r="H150" s="253">
        <v>5.7119999999999997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0.0044199999999999994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0.00025999999999999998</v>
      </c>
      <c r="R153" s="244">
        <f>Q153*H153</f>
        <v>0.0044199999999999994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="12" customFormat="1" ht="25.92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="2" customFormat="1" ht="6.96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sheet="1" autoFilter="0" formatColumns="0" formatRows="0" objects="1" scenarios="1" spinCount="100000" saltValue="P9v9L24ZJcdQLf7jgZIuYAi8w8GOF5XGicJDkka9Y9jpIbD+ETihEWbs0zTPOQS2XPoFepdEmshtRnVALmUWNg==" hashValue="YHdHRm0OmDRXej/2y9QXKllLOKFh2prbFhgxdS48F5VpnJjv7uky++U1KaGpR8fvct2MsoMt0hQbTl1ktwIkwQ==" algorithmName="SHA-512" password="CC35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4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="1" customFormat="1" ht="24.96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="1" customFormat="1" ht="6.96" customHeight="1">
      <c r="B5" s="18"/>
      <c r="I5" s="134"/>
      <c r="L5" s="18"/>
    </row>
    <row r="6" s="1" customFormat="1" ht="12" customHeight="1">
      <c r="B6" s="18"/>
      <c r="D6" s="140" t="s">
        <v>16</v>
      </c>
      <c r="I6" s="134"/>
      <c r="L6" s="18"/>
    </row>
    <row r="7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3" t="s">
        <v>255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  2)</f>
        <v>0</v>
      </c>
      <c r="G33" s="36"/>
      <c r="H33" s="36"/>
      <c r="I33" s="160">
        <v>0.20999999999999999</v>
      </c>
      <c r="J33" s="159">
        <f>ROUND(((SUM(BE124:BE160))*I33),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  2)</f>
        <v>0</v>
      </c>
      <c r="G34" s="36"/>
      <c r="H34" s="36"/>
      <c r="I34" s="160">
        <v>0.14999999999999999</v>
      </c>
      <c r="J34" s="159">
        <f>ROUND(((SUM(BF124:BF160))*I34),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40" t="s">
        <v>47</v>
      </c>
      <c r="F35" s="159">
        <f>ROUND((SUM(BG124:BG160)),  2)</f>
        <v>0</v>
      </c>
      <c r="G35" s="36"/>
      <c r="H35" s="36"/>
      <c r="I35" s="160">
        <v>0.20999999999999999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40" t="s">
        <v>48</v>
      </c>
      <c r="F36" s="159">
        <f>ROUND((SUM(BH124:BH160)),  2)</f>
        <v>0</v>
      </c>
      <c r="G36" s="36"/>
      <c r="H36" s="36"/>
      <c r="I36" s="160">
        <v>0.14999999999999999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40" t="s">
        <v>49</v>
      </c>
      <c r="F37" s="159">
        <f>ROUND((SUM(BI124:BI160)),  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I41" s="134"/>
      <c r="L41" s="18"/>
    </row>
    <row r="42" s="1" customFormat="1" ht="14.4" customHeight="1">
      <c r="B42" s="18"/>
      <c r="I42" s="134"/>
      <c r="L42" s="18"/>
    </row>
    <row r="43" s="1" customFormat="1" ht="14.4" customHeight="1">
      <c r="B43" s="18"/>
      <c r="I43" s="134"/>
      <c r="L43" s="18"/>
    </row>
    <row r="44" s="1" customFormat="1" ht="14.4" customHeight="1">
      <c r="B44" s="18"/>
      <c r="I44" s="134"/>
      <c r="L44" s="18"/>
    </row>
    <row r="45" s="1" customFormat="1" ht="14.4" customHeight="1">
      <c r="B45" s="18"/>
      <c r="I45" s="134"/>
      <c r="L45" s="18"/>
    </row>
    <row r="46" s="1" customFormat="1" ht="14.4" customHeight="1">
      <c r="B46" s="18"/>
      <c r="I46" s="134"/>
      <c r="L46" s="18"/>
    </row>
    <row r="47" s="1" customFormat="1" ht="14.4" customHeight="1">
      <c r="B47" s="18"/>
      <c r="I47" s="134"/>
      <c r="L47" s="18"/>
    </row>
    <row r="48" s="1" customFormat="1" ht="14.4" customHeight="1">
      <c r="B48" s="18"/>
      <c r="I48" s="134"/>
      <c r="L48" s="18"/>
    </row>
    <row r="49" s="1" customFormat="1" ht="14.4" customHeight="1">
      <c r="B49" s="18"/>
      <c r="I49" s="134"/>
      <c r="L49" s="18"/>
    </row>
    <row r="50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03 - Chodba 3.NP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="9" customFormat="1" ht="24.96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="2" customFormat="1" ht="6.96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4.96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6.5" customHeight="1">
      <c r="A116" s="36"/>
      <c r="B116" s="37"/>
      <c r="C116" s="38"/>
      <c r="D116" s="38"/>
      <c r="E116" s="74" t="str">
        <f>E9</f>
        <v>03 - Chodba 3.NP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0.32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11" customFormat="1" ht="29.28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1.3692613699999998</v>
      </c>
      <c r="S124" s="102"/>
      <c r="T124" s="216">
        <f>T125+T154</f>
        <v>0.1885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="12" customFormat="1" ht="25.92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1.3692613699999998</v>
      </c>
      <c r="S125" s="226"/>
      <c r="T125" s="228">
        <f>T126+T130+T152</f>
        <v>0.1885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0.087000000000000008</v>
      </c>
      <c r="S126" s="226"/>
      <c r="T126" s="228">
        <f>SUM(T127:T129)</f>
        <v>0.1885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58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0.0032499999999999999</v>
      </c>
      <c r="T127" s="245">
        <f>S127*H127</f>
        <v>0.1885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58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0.087000000000000008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1.2778413699999998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65.840000000000003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65.840000000000003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0.00020000000000000001</v>
      </c>
      <c r="R132" s="244">
        <f>Q132*H132</f>
        <v>0.013168000000000001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65.840000000000003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0.014999999999999999</v>
      </c>
      <c r="R133" s="244">
        <f>Q133*H133</f>
        <v>0.98760000000000003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74.060000000000002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0.00069999999999999999</v>
      </c>
      <c r="R134" s="244">
        <f>Q134*H134</f>
        <v>0.051841999999999999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="13" customFormat="1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74.060000000000002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81.465999999999994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0.0025999999999999999</v>
      </c>
      <c r="R136" s="244">
        <f>Q136*H136</f>
        <v>0.21181159999999996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="13" customFormat="1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81.465999999999994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2.0000000000000002E-05</v>
      </c>
      <c r="R138" s="244">
        <f>Q138*H138</f>
        <v>0.0018400000000000001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54.799999999999997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2.0000000000000002E-05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="13" customFormat="1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54.799999999999997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59.243000000000002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0.00014999999999999999</v>
      </c>
      <c r="R141" s="244">
        <f>Q141*H141</f>
        <v>0.0088864499999999989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="13" customFormat="1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59.243000000000002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="13" customFormat="1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3.0600000000000001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0.00025000000000000001</v>
      </c>
      <c r="R145" s="244">
        <f>Q145*H145</f>
        <v>0.00076500000000000005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="13" customFormat="1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4.7999999999999998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="13" customFormat="1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4.7999999999999998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4.8959999999999999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0.00017000000000000001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="13" customFormat="1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4.8959999999999999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0.0044199999999999994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0.00025999999999999998</v>
      </c>
      <c r="R153" s="244">
        <f>Q153*H153</f>
        <v>0.0044199999999999994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="12" customFormat="1" ht="25.92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="2" customFormat="1" ht="6.96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sheet="1" autoFilter="0" formatColumns="0" formatRows="0" objects="1" scenarios="1" spinCount="100000" saltValue="lgiHPgl0gFZVlebwR97ox2+jsR6PPvKXKCCJAbaG0CJl2B6k6b4Ds33Zqe3Pg9587hhu1ocLYGTc6654GNbNdA==" hashValue="a44Oksjtrw03B0Rw+zmkvD4wwetPVG/yjhvlo4z+qSdArzSidvFjOdOF5tq0iNwJKJVdL/T1DpSdZHL+WTgIDg==" algorithmName="SHA-512" password="CC35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4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="1" customFormat="1" ht="24.96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="1" customFormat="1" ht="6.96" customHeight="1">
      <c r="B5" s="18"/>
      <c r="I5" s="134"/>
      <c r="L5" s="18"/>
    </row>
    <row r="6" s="1" customFormat="1" ht="12" customHeight="1">
      <c r="B6" s="18"/>
      <c r="D6" s="140" t="s">
        <v>16</v>
      </c>
      <c r="I6" s="134"/>
      <c r="L6" s="18"/>
    </row>
    <row r="7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3" t="s">
        <v>256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  2)</f>
        <v>0</v>
      </c>
      <c r="G33" s="36"/>
      <c r="H33" s="36"/>
      <c r="I33" s="160">
        <v>0.20999999999999999</v>
      </c>
      <c r="J33" s="159">
        <f>ROUND(((SUM(BE124:BE160))*I33),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  2)</f>
        <v>0</v>
      </c>
      <c r="G34" s="36"/>
      <c r="H34" s="36"/>
      <c r="I34" s="160">
        <v>0.14999999999999999</v>
      </c>
      <c r="J34" s="159">
        <f>ROUND(((SUM(BF124:BF160))*I34),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40" t="s">
        <v>47</v>
      </c>
      <c r="F35" s="159">
        <f>ROUND((SUM(BG124:BG160)),  2)</f>
        <v>0</v>
      </c>
      <c r="G35" s="36"/>
      <c r="H35" s="36"/>
      <c r="I35" s="160">
        <v>0.20999999999999999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40" t="s">
        <v>48</v>
      </c>
      <c r="F36" s="159">
        <f>ROUND((SUM(BH124:BH160)),  2)</f>
        <v>0</v>
      </c>
      <c r="G36" s="36"/>
      <c r="H36" s="36"/>
      <c r="I36" s="160">
        <v>0.14999999999999999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40" t="s">
        <v>49</v>
      </c>
      <c r="F37" s="159">
        <f>ROUND((SUM(BI124:BI160)),  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I41" s="134"/>
      <c r="L41" s="18"/>
    </row>
    <row r="42" s="1" customFormat="1" ht="14.4" customHeight="1">
      <c r="B42" s="18"/>
      <c r="I42" s="134"/>
      <c r="L42" s="18"/>
    </row>
    <row r="43" s="1" customFormat="1" ht="14.4" customHeight="1">
      <c r="B43" s="18"/>
      <c r="I43" s="134"/>
      <c r="L43" s="18"/>
    </row>
    <row r="44" s="1" customFormat="1" ht="14.4" customHeight="1">
      <c r="B44" s="18"/>
      <c r="I44" s="134"/>
      <c r="L44" s="18"/>
    </row>
    <row r="45" s="1" customFormat="1" ht="14.4" customHeight="1">
      <c r="B45" s="18"/>
      <c r="I45" s="134"/>
      <c r="L45" s="18"/>
    </row>
    <row r="46" s="1" customFormat="1" ht="14.4" customHeight="1">
      <c r="B46" s="18"/>
      <c r="I46" s="134"/>
      <c r="L46" s="18"/>
    </row>
    <row r="47" s="1" customFormat="1" ht="14.4" customHeight="1">
      <c r="B47" s="18"/>
      <c r="I47" s="134"/>
      <c r="L47" s="18"/>
    </row>
    <row r="48" s="1" customFormat="1" ht="14.4" customHeight="1">
      <c r="B48" s="18"/>
      <c r="I48" s="134"/>
      <c r="L48" s="18"/>
    </row>
    <row r="49" s="1" customFormat="1" ht="14.4" customHeight="1">
      <c r="B49" s="18"/>
      <c r="I49" s="134"/>
      <c r="L49" s="18"/>
    </row>
    <row r="50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04 - Chodba 4.NP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="9" customFormat="1" ht="24.96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="2" customFormat="1" ht="6.96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4.96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6.5" customHeight="1">
      <c r="A116" s="36"/>
      <c r="B116" s="37"/>
      <c r="C116" s="38"/>
      <c r="D116" s="38"/>
      <c r="E116" s="74" t="str">
        <f>E9</f>
        <v>04 - Chodba 4.NP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0.32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11" customFormat="1" ht="29.28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1.3699896499999997</v>
      </c>
      <c r="S124" s="102"/>
      <c r="T124" s="216">
        <f>T125+T154</f>
        <v>0.1885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="12" customFormat="1" ht="25.92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1.3699896499999997</v>
      </c>
      <c r="S125" s="226"/>
      <c r="T125" s="228">
        <f>T126+T130+T152</f>
        <v>0.1885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0.087000000000000008</v>
      </c>
      <c r="S126" s="226"/>
      <c r="T126" s="228">
        <f>SUM(T127:T129)</f>
        <v>0.1885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58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0.0032499999999999999</v>
      </c>
      <c r="T127" s="245">
        <f>S127*H127</f>
        <v>0.1885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58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0.087000000000000008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1.2785696499999997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65.840000000000003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65.840000000000003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0.00020000000000000001</v>
      </c>
      <c r="R132" s="244">
        <f>Q132*H132</f>
        <v>0.013168000000000001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65.840000000000003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0.014999999999999999</v>
      </c>
      <c r="R133" s="244">
        <f>Q133*H133</f>
        <v>0.98760000000000003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74.060000000000002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0.00069999999999999999</v>
      </c>
      <c r="R134" s="244">
        <f>Q134*H134</f>
        <v>0.051841999999999999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="13" customFormat="1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74.060000000000002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81.465999999999994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0.0025999999999999999</v>
      </c>
      <c r="R136" s="244">
        <f>Q136*H136</f>
        <v>0.21181159999999996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="13" customFormat="1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81.465999999999994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2.0000000000000002E-05</v>
      </c>
      <c r="R138" s="244">
        <f>Q138*H138</f>
        <v>0.0018400000000000001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54.799999999999997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2.0000000000000002E-05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="13" customFormat="1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54.799999999999997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59.243000000000002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0.00014999999999999999</v>
      </c>
      <c r="R141" s="244">
        <f>Q141*H141</f>
        <v>0.0088864499999999989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="13" customFormat="1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59.243000000000002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="13" customFormat="1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3.0600000000000001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0.00025000000000000001</v>
      </c>
      <c r="R145" s="244">
        <f>Q145*H145</f>
        <v>0.00076500000000000005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="13" customFormat="1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9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="13" customFormat="1">
      <c r="A148" s="13"/>
      <c r="B148" s="248"/>
      <c r="C148" s="249"/>
      <c r="D148" s="250" t="s">
        <v>176</v>
      </c>
      <c r="E148" s="251" t="s">
        <v>1</v>
      </c>
      <c r="F148" s="252" t="s">
        <v>257</v>
      </c>
      <c r="G148" s="249"/>
      <c r="H148" s="253">
        <v>9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9.1799999999999997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0.00017000000000000001</v>
      </c>
      <c r="R149" s="244">
        <f>Q149*H149</f>
        <v>0.0015606000000000001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="13" customFormat="1">
      <c r="A150" s="13"/>
      <c r="B150" s="248"/>
      <c r="C150" s="249"/>
      <c r="D150" s="250" t="s">
        <v>176</v>
      </c>
      <c r="E150" s="249"/>
      <c r="F150" s="252" t="s">
        <v>258</v>
      </c>
      <c r="G150" s="249"/>
      <c r="H150" s="253">
        <v>9.1799999999999997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0.0044199999999999994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0.00025999999999999998</v>
      </c>
      <c r="R153" s="244">
        <f>Q153*H153</f>
        <v>0.0044199999999999994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="12" customFormat="1" ht="25.92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="2" customFormat="1" ht="6.96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sheet="1" autoFilter="0" formatColumns="0" formatRows="0" objects="1" scenarios="1" spinCount="100000" saltValue="GsOZhHF/mdNR7+F5x/uKtWZq/JkEd7whrKYdiW3oYs4IUJmg61zRTvZybv1ToBWEEJPxtu0qy1mzWv+jNjq5tA==" hashValue="cUNyO4P9JH0wr2W4C5ghgJ6BCSS7WLWllZCLbS/z7Z/140zbB8RLDu8uCI/Jx+VFwKyYj4aTkAjccvsxOORDoQ==" algorithmName="SHA-512" password="CC35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4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="1" customFormat="1" ht="24.96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="1" customFormat="1" ht="6.96" customHeight="1">
      <c r="B5" s="18"/>
      <c r="I5" s="134"/>
      <c r="L5" s="18"/>
    </row>
    <row r="6" s="1" customFormat="1" ht="12" customHeight="1">
      <c r="B6" s="18"/>
      <c r="D6" s="140" t="s">
        <v>16</v>
      </c>
      <c r="I6" s="134"/>
      <c r="L6" s="18"/>
    </row>
    <row r="7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3" t="s">
        <v>259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  2)</f>
        <v>0</v>
      </c>
      <c r="G33" s="36"/>
      <c r="H33" s="36"/>
      <c r="I33" s="160">
        <v>0.20999999999999999</v>
      </c>
      <c r="J33" s="159">
        <f>ROUND(((SUM(BE124:BE160))*I33),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  2)</f>
        <v>0</v>
      </c>
      <c r="G34" s="36"/>
      <c r="H34" s="36"/>
      <c r="I34" s="160">
        <v>0.14999999999999999</v>
      </c>
      <c r="J34" s="159">
        <f>ROUND(((SUM(BF124:BF160))*I34),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40" t="s">
        <v>47</v>
      </c>
      <c r="F35" s="159">
        <f>ROUND((SUM(BG124:BG160)),  2)</f>
        <v>0</v>
      </c>
      <c r="G35" s="36"/>
      <c r="H35" s="36"/>
      <c r="I35" s="160">
        <v>0.20999999999999999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40" t="s">
        <v>48</v>
      </c>
      <c r="F36" s="159">
        <f>ROUND((SUM(BH124:BH160)),  2)</f>
        <v>0</v>
      </c>
      <c r="G36" s="36"/>
      <c r="H36" s="36"/>
      <c r="I36" s="160">
        <v>0.14999999999999999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40" t="s">
        <v>49</v>
      </c>
      <c r="F37" s="159">
        <f>ROUND((SUM(BI124:BI160)),  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I41" s="134"/>
      <c r="L41" s="18"/>
    </row>
    <row r="42" s="1" customFormat="1" ht="14.4" customHeight="1">
      <c r="B42" s="18"/>
      <c r="I42" s="134"/>
      <c r="L42" s="18"/>
    </row>
    <row r="43" s="1" customFormat="1" ht="14.4" customHeight="1">
      <c r="B43" s="18"/>
      <c r="I43" s="134"/>
      <c r="L43" s="18"/>
    </row>
    <row r="44" s="1" customFormat="1" ht="14.4" customHeight="1">
      <c r="B44" s="18"/>
      <c r="I44" s="134"/>
      <c r="L44" s="18"/>
    </row>
    <row r="45" s="1" customFormat="1" ht="14.4" customHeight="1">
      <c r="B45" s="18"/>
      <c r="I45" s="134"/>
      <c r="L45" s="18"/>
    </row>
    <row r="46" s="1" customFormat="1" ht="14.4" customHeight="1">
      <c r="B46" s="18"/>
      <c r="I46" s="134"/>
      <c r="L46" s="18"/>
    </row>
    <row r="47" s="1" customFormat="1" ht="14.4" customHeight="1">
      <c r="B47" s="18"/>
      <c r="I47" s="134"/>
      <c r="L47" s="18"/>
    </row>
    <row r="48" s="1" customFormat="1" ht="14.4" customHeight="1">
      <c r="B48" s="18"/>
      <c r="I48" s="134"/>
      <c r="L48" s="18"/>
    </row>
    <row r="49" s="1" customFormat="1" ht="14.4" customHeight="1">
      <c r="B49" s="18"/>
      <c r="I49" s="134"/>
      <c r="L49" s="18"/>
    </row>
    <row r="50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05 - Chodba 5.NP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="9" customFormat="1" ht="24.96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="2" customFormat="1" ht="6.96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4.96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6.5" customHeight="1">
      <c r="A116" s="36"/>
      <c r="B116" s="37"/>
      <c r="C116" s="38"/>
      <c r="D116" s="38"/>
      <c r="E116" s="74" t="str">
        <f>E9</f>
        <v>05 - Chodba 5.NP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0.32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11" customFormat="1" ht="29.28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1.3692613699999998</v>
      </c>
      <c r="S124" s="102"/>
      <c r="T124" s="216">
        <f>T125+T154</f>
        <v>0.1885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="12" customFormat="1" ht="25.92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1.3692613699999998</v>
      </c>
      <c r="S125" s="226"/>
      <c r="T125" s="228">
        <f>T126+T130+T152</f>
        <v>0.1885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0.087000000000000008</v>
      </c>
      <c r="S126" s="226"/>
      <c r="T126" s="228">
        <f>SUM(T127:T129)</f>
        <v>0.1885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58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0.0032499999999999999</v>
      </c>
      <c r="T127" s="245">
        <f>S127*H127</f>
        <v>0.1885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58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0.087000000000000008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1.2778413699999998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65.840000000000003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65.840000000000003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0.00020000000000000001</v>
      </c>
      <c r="R132" s="244">
        <f>Q132*H132</f>
        <v>0.013168000000000001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65.840000000000003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0.014999999999999999</v>
      </c>
      <c r="R133" s="244">
        <f>Q133*H133</f>
        <v>0.98760000000000003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74.060000000000002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0.00069999999999999999</v>
      </c>
      <c r="R134" s="244">
        <f>Q134*H134</f>
        <v>0.051841999999999999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="13" customFormat="1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74.060000000000002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81.465999999999994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0.0025999999999999999</v>
      </c>
      <c r="R136" s="244">
        <f>Q136*H136</f>
        <v>0.21181159999999996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="13" customFormat="1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81.465999999999994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2.0000000000000002E-05</v>
      </c>
      <c r="R138" s="244">
        <f>Q138*H138</f>
        <v>0.0018400000000000001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54.799999999999997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2.0000000000000002E-05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="13" customFormat="1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54.799999999999997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59.243000000000002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0.00014999999999999999</v>
      </c>
      <c r="R141" s="244">
        <f>Q141*H141</f>
        <v>0.0088864499999999989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="13" customFormat="1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59.243000000000002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="13" customFormat="1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3.0600000000000001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0.00025000000000000001</v>
      </c>
      <c r="R145" s="244">
        <f>Q145*H145</f>
        <v>0.00076500000000000005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="13" customFormat="1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4.7999999999999998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="13" customFormat="1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4.7999999999999998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4.8959999999999999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0.00017000000000000001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="13" customFormat="1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4.8959999999999999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0.0044199999999999994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0.00025999999999999998</v>
      </c>
      <c r="R153" s="244">
        <f>Q153*H153</f>
        <v>0.0044199999999999994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="12" customFormat="1" ht="25.92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="2" customFormat="1" ht="6.96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sheet="1" autoFilter="0" formatColumns="0" formatRows="0" objects="1" scenarios="1" spinCount="100000" saltValue="X8gz2JdjhDM+w7Y5tFIoToyB5RiVRj5n78ZR9l4tAqquyOqc+xU01d2NbMvNGDWlwTCeW+Ykx19QAwFC/TGqyQ==" hashValue="05KMBno5Ot+gA+edMQ4h7FQ7Fs1OQqzOA7kho/plkfkExaJRfzrdjRimn7eKm/VRaXFH48Cu8ybhGDR2riJrbw==" algorithmName="SHA-512" password="CC35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4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="1" customFormat="1" ht="24.96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="1" customFormat="1" ht="6.96" customHeight="1">
      <c r="B5" s="18"/>
      <c r="I5" s="134"/>
      <c r="L5" s="18"/>
    </row>
    <row r="6" s="1" customFormat="1" ht="12" customHeight="1">
      <c r="B6" s="18"/>
      <c r="D6" s="140" t="s">
        <v>16</v>
      </c>
      <c r="I6" s="134"/>
      <c r="L6" s="18"/>
    </row>
    <row r="7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3" t="s">
        <v>260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  2)</f>
        <v>0</v>
      </c>
      <c r="G33" s="36"/>
      <c r="H33" s="36"/>
      <c r="I33" s="160">
        <v>0.20999999999999999</v>
      </c>
      <c r="J33" s="159">
        <f>ROUND(((SUM(BE124:BE160))*I33),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  2)</f>
        <v>0</v>
      </c>
      <c r="G34" s="36"/>
      <c r="H34" s="36"/>
      <c r="I34" s="160">
        <v>0.14999999999999999</v>
      </c>
      <c r="J34" s="159">
        <f>ROUND(((SUM(BF124:BF160))*I34),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40" t="s">
        <v>47</v>
      </c>
      <c r="F35" s="159">
        <f>ROUND((SUM(BG124:BG160)),  2)</f>
        <v>0</v>
      </c>
      <c r="G35" s="36"/>
      <c r="H35" s="36"/>
      <c r="I35" s="160">
        <v>0.20999999999999999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40" t="s">
        <v>48</v>
      </c>
      <c r="F36" s="159">
        <f>ROUND((SUM(BH124:BH160)),  2)</f>
        <v>0</v>
      </c>
      <c r="G36" s="36"/>
      <c r="H36" s="36"/>
      <c r="I36" s="160">
        <v>0.14999999999999999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40" t="s">
        <v>49</v>
      </c>
      <c r="F37" s="159">
        <f>ROUND((SUM(BI124:BI160)),  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I41" s="134"/>
      <c r="L41" s="18"/>
    </row>
    <row r="42" s="1" customFormat="1" ht="14.4" customHeight="1">
      <c r="B42" s="18"/>
      <c r="I42" s="134"/>
      <c r="L42" s="18"/>
    </row>
    <row r="43" s="1" customFormat="1" ht="14.4" customHeight="1">
      <c r="B43" s="18"/>
      <c r="I43" s="134"/>
      <c r="L43" s="18"/>
    </row>
    <row r="44" s="1" customFormat="1" ht="14.4" customHeight="1">
      <c r="B44" s="18"/>
      <c r="I44" s="134"/>
      <c r="L44" s="18"/>
    </row>
    <row r="45" s="1" customFormat="1" ht="14.4" customHeight="1">
      <c r="B45" s="18"/>
      <c r="I45" s="134"/>
      <c r="L45" s="18"/>
    </row>
    <row r="46" s="1" customFormat="1" ht="14.4" customHeight="1">
      <c r="B46" s="18"/>
      <c r="I46" s="134"/>
      <c r="L46" s="18"/>
    </row>
    <row r="47" s="1" customFormat="1" ht="14.4" customHeight="1">
      <c r="B47" s="18"/>
      <c r="I47" s="134"/>
      <c r="L47" s="18"/>
    </row>
    <row r="48" s="1" customFormat="1" ht="14.4" customHeight="1">
      <c r="B48" s="18"/>
      <c r="I48" s="134"/>
      <c r="L48" s="18"/>
    </row>
    <row r="49" s="1" customFormat="1" ht="14.4" customHeight="1">
      <c r="B49" s="18"/>
      <c r="I49" s="134"/>
      <c r="L49" s="18"/>
    </row>
    <row r="50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06 - Chodba 6.NP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="9" customFormat="1" ht="24.96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="2" customFormat="1" ht="6.96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4.96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6.5" customHeight="1">
      <c r="A116" s="36"/>
      <c r="B116" s="37"/>
      <c r="C116" s="38"/>
      <c r="D116" s="38"/>
      <c r="E116" s="74" t="str">
        <f>E9</f>
        <v>06 - Chodba 6.NP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0.32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11" customFormat="1" ht="29.28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1.3777139199999999</v>
      </c>
      <c r="S124" s="102"/>
      <c r="T124" s="216">
        <f>T125+T154</f>
        <v>0.18687499999999999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="12" customFormat="1" ht="25.92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1.3777139199999999</v>
      </c>
      <c r="S125" s="226"/>
      <c r="T125" s="228">
        <f>T126+T130+T152</f>
        <v>0.18687499999999999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0.086250000000000007</v>
      </c>
      <c r="S126" s="226"/>
      <c r="T126" s="228">
        <f>SUM(T127:T129)</f>
        <v>0.18687499999999999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57.5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0.0032499999999999999</v>
      </c>
      <c r="T127" s="245">
        <f>S127*H127</f>
        <v>0.18687499999999999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57.5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0.086250000000000007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1.2870439199999999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66.299999999999997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66.299999999999997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0.00020000000000000001</v>
      </c>
      <c r="R132" s="244">
        <f>Q132*H132</f>
        <v>0.013259999999999999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66.299999999999997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0.014999999999999999</v>
      </c>
      <c r="R133" s="244">
        <f>Q133*H133</f>
        <v>0.99449999999999994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74.640000000000001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0.00069999999999999999</v>
      </c>
      <c r="R134" s="244">
        <f>Q134*H134</f>
        <v>0.052248000000000003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="13" customFormat="1">
      <c r="A135" s="13"/>
      <c r="B135" s="248"/>
      <c r="C135" s="249"/>
      <c r="D135" s="250" t="s">
        <v>176</v>
      </c>
      <c r="E135" s="251" t="s">
        <v>1</v>
      </c>
      <c r="F135" s="252" t="s">
        <v>261</v>
      </c>
      <c r="G135" s="249"/>
      <c r="H135" s="253">
        <v>74.640000000000001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82.103999999999999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0.0025999999999999999</v>
      </c>
      <c r="R136" s="244">
        <f>Q136*H136</f>
        <v>0.21347039999999998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="13" customFormat="1">
      <c r="A137" s="13"/>
      <c r="B137" s="248"/>
      <c r="C137" s="249"/>
      <c r="D137" s="250" t="s">
        <v>176</v>
      </c>
      <c r="E137" s="249"/>
      <c r="F137" s="252" t="s">
        <v>262</v>
      </c>
      <c r="G137" s="249"/>
      <c r="H137" s="253">
        <v>82.103999999999999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2.0000000000000002E-05</v>
      </c>
      <c r="R138" s="244">
        <f>Q138*H138</f>
        <v>0.0018400000000000001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55.600000000000001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2.0000000000000002E-05</v>
      </c>
      <c r="R139" s="244">
        <f>Q139*H139</f>
        <v>0.0011120000000000001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="13" customFormat="1">
      <c r="A140" s="13"/>
      <c r="B140" s="248"/>
      <c r="C140" s="249"/>
      <c r="D140" s="250" t="s">
        <v>176</v>
      </c>
      <c r="E140" s="251" t="s">
        <v>1</v>
      </c>
      <c r="F140" s="252" t="s">
        <v>263</v>
      </c>
      <c r="G140" s="249"/>
      <c r="H140" s="253">
        <v>55.600000000000001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60.107999999999997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0.00014999999999999999</v>
      </c>
      <c r="R141" s="244">
        <f>Q141*H141</f>
        <v>0.0090161999999999985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="13" customFormat="1">
      <c r="A142" s="13"/>
      <c r="B142" s="248"/>
      <c r="C142" s="249"/>
      <c r="D142" s="250" t="s">
        <v>176</v>
      </c>
      <c r="E142" s="249"/>
      <c r="F142" s="252" t="s">
        <v>264</v>
      </c>
      <c r="G142" s="249"/>
      <c r="H142" s="253">
        <v>60.107999999999997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="13" customFormat="1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3.0600000000000001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0.00025000000000000001</v>
      </c>
      <c r="R145" s="244">
        <f>Q145*H145</f>
        <v>0.00076500000000000005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="13" customFormat="1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4.7999999999999998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="13" customFormat="1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4.7999999999999998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4.8959999999999999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0.00017000000000000001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="13" customFormat="1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4.8959999999999999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0.0044199999999999994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0.00025999999999999998</v>
      </c>
      <c r="R153" s="244">
        <f>Q153*H153</f>
        <v>0.0044199999999999994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="12" customFormat="1" ht="25.92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="2" customFormat="1" ht="6.96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sheet="1" autoFilter="0" formatColumns="0" formatRows="0" objects="1" scenarios="1" spinCount="100000" saltValue="SX92M4vupAy3P1mZXkcDK3m5Z7G9JAFrlnlzZvRssJygAXYqzKZ2q2KW599xpfLoVO8epw2asiocactkK2aOqA==" hashValue="pKbTmMnokkarPXmCyd6+Xb898fPnu03jJV0fyEhPWhpQ5hi+7+pVdZLhfUsXAqe8fyoY5R9mocMLJ1O9IrGd+w==" algorithmName="SHA-512" password="CC35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4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107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="1" customFormat="1" ht="24.96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="1" customFormat="1" ht="6.96" customHeight="1">
      <c r="B5" s="18"/>
      <c r="I5" s="134"/>
      <c r="L5" s="18"/>
    </row>
    <row r="6" s="1" customFormat="1" ht="12" customHeight="1">
      <c r="B6" s="18"/>
      <c r="D6" s="140" t="s">
        <v>16</v>
      </c>
      <c r="I6" s="134"/>
      <c r="L6" s="18"/>
    </row>
    <row r="7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3" t="s">
        <v>265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  2)</f>
        <v>0</v>
      </c>
      <c r="G33" s="36"/>
      <c r="H33" s="36"/>
      <c r="I33" s="160">
        <v>0.20999999999999999</v>
      </c>
      <c r="J33" s="159">
        <f>ROUND(((SUM(BE124:BE160))*I33),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  2)</f>
        <v>0</v>
      </c>
      <c r="G34" s="36"/>
      <c r="H34" s="36"/>
      <c r="I34" s="160">
        <v>0.14999999999999999</v>
      </c>
      <c r="J34" s="159">
        <f>ROUND(((SUM(BF124:BF160))*I34),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40" t="s">
        <v>47</v>
      </c>
      <c r="F35" s="159">
        <f>ROUND((SUM(BG124:BG160)),  2)</f>
        <v>0</v>
      </c>
      <c r="G35" s="36"/>
      <c r="H35" s="36"/>
      <c r="I35" s="160">
        <v>0.20999999999999999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40" t="s">
        <v>48</v>
      </c>
      <c r="F36" s="159">
        <f>ROUND((SUM(BH124:BH160)),  2)</f>
        <v>0</v>
      </c>
      <c r="G36" s="36"/>
      <c r="H36" s="36"/>
      <c r="I36" s="160">
        <v>0.14999999999999999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40" t="s">
        <v>49</v>
      </c>
      <c r="F37" s="159">
        <f>ROUND((SUM(BI124:BI160)),  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I41" s="134"/>
      <c r="L41" s="18"/>
    </row>
    <row r="42" s="1" customFormat="1" ht="14.4" customHeight="1">
      <c r="B42" s="18"/>
      <c r="I42" s="134"/>
      <c r="L42" s="18"/>
    </row>
    <row r="43" s="1" customFormat="1" ht="14.4" customHeight="1">
      <c r="B43" s="18"/>
      <c r="I43" s="134"/>
      <c r="L43" s="18"/>
    </row>
    <row r="44" s="1" customFormat="1" ht="14.4" customHeight="1">
      <c r="B44" s="18"/>
      <c r="I44" s="134"/>
      <c r="L44" s="18"/>
    </row>
    <row r="45" s="1" customFormat="1" ht="14.4" customHeight="1">
      <c r="B45" s="18"/>
      <c r="I45" s="134"/>
      <c r="L45" s="18"/>
    </row>
    <row r="46" s="1" customFormat="1" ht="14.4" customHeight="1">
      <c r="B46" s="18"/>
      <c r="I46" s="134"/>
      <c r="L46" s="18"/>
    </row>
    <row r="47" s="1" customFormat="1" ht="14.4" customHeight="1">
      <c r="B47" s="18"/>
      <c r="I47" s="134"/>
      <c r="L47" s="18"/>
    </row>
    <row r="48" s="1" customFormat="1" ht="14.4" customHeight="1">
      <c r="B48" s="18"/>
      <c r="I48" s="134"/>
      <c r="L48" s="18"/>
    </row>
    <row r="49" s="1" customFormat="1" ht="14.4" customHeight="1">
      <c r="B49" s="18"/>
      <c r="I49" s="134"/>
      <c r="L49" s="18"/>
    </row>
    <row r="50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07 - Chodba 7.NP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="9" customFormat="1" ht="24.96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="2" customFormat="1" ht="6.96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4.96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6.5" customHeight="1">
      <c r="A116" s="36"/>
      <c r="B116" s="37"/>
      <c r="C116" s="38"/>
      <c r="D116" s="38"/>
      <c r="E116" s="74" t="str">
        <f>E9</f>
        <v>07 - Chodba 7.NP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0.32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11" customFormat="1" ht="29.28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1.3777139199999999</v>
      </c>
      <c r="S124" s="102"/>
      <c r="T124" s="216">
        <f>T125+T154</f>
        <v>0.18687499999999999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="12" customFormat="1" ht="25.92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1.3777139199999999</v>
      </c>
      <c r="S125" s="226"/>
      <c r="T125" s="228">
        <f>T126+T130+T152</f>
        <v>0.18687499999999999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0.086250000000000007</v>
      </c>
      <c r="S126" s="226"/>
      <c r="T126" s="228">
        <f>SUM(T127:T129)</f>
        <v>0.18687499999999999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57.5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0.0032499999999999999</v>
      </c>
      <c r="T127" s="245">
        <f>S127*H127</f>
        <v>0.18687499999999999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57.5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0.086250000000000007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1.2870439199999999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66.299999999999997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66.299999999999997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0.00020000000000000001</v>
      </c>
      <c r="R132" s="244">
        <f>Q132*H132</f>
        <v>0.013259999999999999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66.299999999999997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0.014999999999999999</v>
      </c>
      <c r="R133" s="244">
        <f>Q133*H133</f>
        <v>0.99449999999999994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74.640000000000001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0.00069999999999999999</v>
      </c>
      <c r="R134" s="244">
        <f>Q134*H134</f>
        <v>0.052248000000000003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="13" customFormat="1">
      <c r="A135" s="13"/>
      <c r="B135" s="248"/>
      <c r="C135" s="249"/>
      <c r="D135" s="250" t="s">
        <v>176</v>
      </c>
      <c r="E135" s="251" t="s">
        <v>1</v>
      </c>
      <c r="F135" s="252" t="s">
        <v>261</v>
      </c>
      <c r="G135" s="249"/>
      <c r="H135" s="253">
        <v>74.640000000000001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82.103999999999999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0.0025999999999999999</v>
      </c>
      <c r="R136" s="244">
        <f>Q136*H136</f>
        <v>0.21347039999999998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="13" customFormat="1">
      <c r="A137" s="13"/>
      <c r="B137" s="248"/>
      <c r="C137" s="249"/>
      <c r="D137" s="250" t="s">
        <v>176</v>
      </c>
      <c r="E137" s="249"/>
      <c r="F137" s="252" t="s">
        <v>262</v>
      </c>
      <c r="G137" s="249"/>
      <c r="H137" s="253">
        <v>82.103999999999999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2.0000000000000002E-05</v>
      </c>
      <c r="R138" s="244">
        <f>Q138*H138</f>
        <v>0.0018400000000000001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55.600000000000001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2.0000000000000002E-05</v>
      </c>
      <c r="R139" s="244">
        <f>Q139*H139</f>
        <v>0.0011120000000000001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="13" customFormat="1">
      <c r="A140" s="13"/>
      <c r="B140" s="248"/>
      <c r="C140" s="249"/>
      <c r="D140" s="250" t="s">
        <v>176</v>
      </c>
      <c r="E140" s="251" t="s">
        <v>1</v>
      </c>
      <c r="F140" s="252" t="s">
        <v>263</v>
      </c>
      <c r="G140" s="249"/>
      <c r="H140" s="253">
        <v>55.600000000000001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60.107999999999997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0.00014999999999999999</v>
      </c>
      <c r="R141" s="244">
        <f>Q141*H141</f>
        <v>0.0090161999999999985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="13" customFormat="1">
      <c r="A142" s="13"/>
      <c r="B142" s="248"/>
      <c r="C142" s="249"/>
      <c r="D142" s="250" t="s">
        <v>176</v>
      </c>
      <c r="E142" s="249"/>
      <c r="F142" s="252" t="s">
        <v>264</v>
      </c>
      <c r="G142" s="249"/>
      <c r="H142" s="253">
        <v>60.107999999999997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="13" customFormat="1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3.0600000000000001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0.00025000000000000001</v>
      </c>
      <c r="R145" s="244">
        <f>Q145*H145</f>
        <v>0.00076500000000000005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="13" customFormat="1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4.7999999999999998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="13" customFormat="1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4.7999999999999998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4.8959999999999999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0.00017000000000000001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="13" customFormat="1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4.8959999999999999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0.0044199999999999994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0.00025999999999999998</v>
      </c>
      <c r="R153" s="244">
        <f>Q153*H153</f>
        <v>0.0044199999999999994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="12" customFormat="1" ht="25.92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="2" customFormat="1" ht="6.96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sheet="1" autoFilter="0" formatColumns="0" formatRows="0" objects="1" scenarios="1" spinCount="100000" saltValue="RpyIF4tY7/NtNrdmhU08Of3UgcR6MfYGwtJx+MhIwAqJAfdZNXXgzaVQcla3/FL0AWxNr+gqbrK1awKRJhKl4A==" hashValue="VtjQjbrQ9+R9F7FZM+LTurOaOBtWbOBYjPJuC/0Kb6tebYbUSPz0drCtvSkkiCqDv3u5SYqHznvXEhM4miQ7SA==" algorithmName="SHA-512" password="CC35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obecný profil</dc:creator>
  <cp:lastModifiedBy>obecný profil</cp:lastModifiedBy>
  <dcterms:created xsi:type="dcterms:W3CDTF">2020-09-17T13:38:34Z</dcterms:created>
  <dcterms:modified xsi:type="dcterms:W3CDTF">2020-09-17T13:38:48Z</dcterms:modified>
</cp:coreProperties>
</file>