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9040" windowHeight="158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'Položky'!$A$1:$G$25</definedName>
    <definedName name="_xlnm.Print_Area" localSheetId="1">'Rekapitulace'!$A$1:$I$17</definedName>
    <definedName name="PocetMJ">'Krycí list'!$G$7</definedName>
    <definedName name="Poznamka">'Krycí list'!$B$37</definedName>
    <definedName name="Projektant">'Krycí list'!$C$7</definedName>
    <definedName name="PSV">'Rekapitulace'!$F$11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'Rekapitulace'!$E$16</definedName>
    <definedName name="VRNnazev">'Rekapitulace'!$A$16</definedName>
    <definedName name="VRNproc">'Rekapitulace'!$F$16</definedName>
    <definedName name="VRNzakl">'Rekapitulace'!$G$16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<sst xmlns="http://schemas.openxmlformats.org/spreadsheetml/2006/main" count="142" uniqueCount="103">
  <si>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</si>
  <si>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</si>
  <si>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</si>
  <si>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</si>
  <si>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</si>
  <si>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</si>
  <si>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</si>
  <si>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</si>
  <si>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</si>
  <si>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</si>
  <si>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</si>
  <si>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</si>
  <si>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</si>
  <si>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</si>
  <si>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</si>
  <si>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</si>
  <si>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</si>
  <si>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</si>
  <si>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</si>
  <si>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</si>
  <si>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</si>
  <si>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</si>
  <si>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</si>
  <si>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</si>
  <si>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</si>
  <si>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</si>
  <si>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</si>
  <si>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</si>
  <si>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</si>
  <si>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</si>
  <si>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</si>
  <si>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</si>
  <si>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</si>
  <si>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</si>
  <si>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</si>
  <si>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</si>
  <si>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</si>
  <si>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</si>
  <si>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</si>
  <si>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</si>
  <si>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</si>
  <si>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</si>
  <si>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</si>
  <si>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</si>
  <si>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</si>
  <si>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</si>
  <si>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</si>
  <si>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</si>
  <si>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</si>
  <si>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</si>
  <si>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</si>
  <si>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</si>
  <si>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</si>
  <si>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</si>
  <si>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</si>
  <si>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</si>
  <si>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</si>
  <si>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</si>
  <si>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</si>
  <si>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</si>
  <si>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</si>
  <si>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</si>
  <si>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</si>
  <si>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</si>
  <si>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</si>
  <si>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</si>
  <si>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</si>
  <si>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Oprava střechy jídelny</t>
  </si>
  <si>
    <t>4</t>
  </si>
  <si>
    <t>Vodorovné konstrukce</t>
  </si>
  <si>
    <t>417 32-0030.RAA</t>
  </si>
  <si>
    <t>Ztužující věnec ŽB beton C 16/20, 20 x 10 cm bednění, výztuž 90 kg/m3</t>
  </si>
  <si>
    <t>m</t>
  </si>
  <si>
    <t>96</t>
  </si>
  <si>
    <t>Bourání konstrukcí</t>
  </si>
  <si>
    <t>962 03-2241.R00</t>
  </si>
  <si>
    <t>Bourání zdiva z cihel pálených na MC vč. odvozu na skládku</t>
  </si>
  <si>
    <t>m3</t>
  </si>
  <si>
    <t>762</t>
  </si>
  <si>
    <t>Konstrukce tesařské</t>
  </si>
  <si>
    <t>762 10-0010.RA0</t>
  </si>
  <si>
    <t xml:space="preserve">Krov dřevěný, bednění, vč. podbití přesahu střechy </t>
  </si>
  <si>
    <t>m2</t>
  </si>
  <si>
    <t>764</t>
  </si>
  <si>
    <t>Konstrukce klempířské</t>
  </si>
  <si>
    <t>764 31-1322.R00</t>
  </si>
  <si>
    <t>Krytina hladká z PZ plechu š. do 600 mm, do 30° p.ú. PE</t>
  </si>
  <si>
    <t>764 39-1310.R00</t>
  </si>
  <si>
    <t>Lemování zdi z PZ plechu, rš 250 mm p.ú. PE</t>
  </si>
  <si>
    <t>764 39-3360.R00</t>
  </si>
  <si>
    <t>Okapový plech z PZ plechu, rš 200 mm p.ú. PE</t>
  </si>
  <si>
    <t>764 90-8105.RT2</t>
  </si>
  <si>
    <t>Žlab podokapní půlkruhový,velikost 150 mm v ostatních barvách</t>
  </si>
  <si>
    <t>764 90-8109.RT2</t>
  </si>
  <si>
    <t>Odpadní trouby kruhové, D 100 mm v ostatních barvách</t>
  </si>
  <si>
    <t>765 90-1109.R00</t>
  </si>
  <si>
    <t xml:space="preserve">Fólie podstřešní paropropustná Delta plus </t>
  </si>
  <si>
    <t>764 33-1830.R00</t>
  </si>
  <si>
    <t xml:space="preserve">Demontáž lemování zdí, rš 250 a 330 mm, do 30° </t>
  </si>
  <si>
    <t>764 32-1820.R00</t>
  </si>
  <si>
    <t xml:space="preserve">Demontáž oplechování nadezdívek, rš 500 mm, do 30° </t>
  </si>
  <si>
    <t>Dodávka a montáž krovu, vč. bednění střechy
Dodávka a montáž střešní krytiny, vč. separační fólie
Dodávka a montáž klempířských prvků a okapového systému
Provedení přidružených stavebních prací</t>
  </si>
  <si>
    <t>Aleš Jinoch za GFP Neratovice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</si>
</sst>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workbookViewId="0" topLeftCell="A31">
      <selection activeCell="E11" sqref="E11:G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67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/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 t="s">
        <v>102</v>
      </c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 t="s">
        <v>101</v>
      </c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68"/>
  <sheetViews>
    <sheetView workbookViewId="0" topLeftCell="A1">
      <selection activeCell="A16" sqref="A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 xml:space="preserve"> 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 xml:space="preserve"> Oprava střechy jídelny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4</v>
      </c>
      <c r="B7" s="86" t="str">
        <f>Položky!C7</f>
        <v>Vodorovné konstrukce</v>
      </c>
      <c r="C7" s="87"/>
      <c r="D7" s="88"/>
      <c r="E7" s="172">
        <f>Položky!BA9</f>
        <v>0</v>
      </c>
      <c r="F7" s="173">
        <f>Položky!BB9</f>
        <v>0</v>
      </c>
      <c r="G7" s="173">
        <f>Položky!BC9</f>
        <v>0</v>
      </c>
      <c r="H7" s="173">
        <f>Položky!BD9</f>
        <v>0</v>
      </c>
      <c r="I7" s="174">
        <f>Položky!BE9</f>
        <v>0</v>
      </c>
    </row>
    <row r="8" spans="1:9" s="11" customFormat="1" ht="12.75">
      <c r="A8" s="171" t="str">
        <f>Položky!B10</f>
        <v>96</v>
      </c>
      <c r="B8" s="86" t="str">
        <f>Položky!C10</f>
        <v>Bourání konstrukcí</v>
      </c>
      <c r="C8" s="87"/>
      <c r="D8" s="88"/>
      <c r="E8" s="172">
        <f>Položky!BA12</f>
        <v>0</v>
      </c>
      <c r="F8" s="173">
        <f>Položky!BB12</f>
        <v>0</v>
      </c>
      <c r="G8" s="173">
        <f>Položky!BC12</f>
        <v>0</v>
      </c>
      <c r="H8" s="173">
        <f>Položky!BD12</f>
        <v>0</v>
      </c>
      <c r="I8" s="174">
        <f>Položky!BE12</f>
        <v>0</v>
      </c>
    </row>
    <row r="9" spans="1:9" s="11" customFormat="1" ht="12.75">
      <c r="A9" s="171" t="str">
        <f>Položky!B13</f>
        <v>762</v>
      </c>
      <c r="B9" s="86" t="str">
        <f>Položky!C13</f>
        <v>Konstrukce tesařské</v>
      </c>
      <c r="C9" s="87"/>
      <c r="D9" s="88"/>
      <c r="E9" s="172">
        <f>Položky!BA15</f>
        <v>0</v>
      </c>
      <c r="F9" s="173">
        <f>Položky!BB15</f>
        <v>0</v>
      </c>
      <c r="G9" s="173">
        <f>Položky!BC15</f>
        <v>0</v>
      </c>
      <c r="H9" s="173">
        <f>Položky!BD15</f>
        <v>0</v>
      </c>
      <c r="I9" s="174">
        <f>Položky!BE15</f>
        <v>0</v>
      </c>
    </row>
    <row r="10" spans="1:9" s="11" customFormat="1" ht="13.5" thickBot="1">
      <c r="A10" s="171" t="str">
        <f>Položky!B16</f>
        <v>764</v>
      </c>
      <c r="B10" s="86" t="str">
        <f>Položky!C16</f>
        <v>Konstrukce klempířské</v>
      </c>
      <c r="C10" s="87"/>
      <c r="D10" s="88"/>
      <c r="E10" s="172">
        <f>Položky!BA25</f>
        <v>0</v>
      </c>
      <c r="F10" s="173">
        <f>Položky!BB25</f>
        <v>0</v>
      </c>
      <c r="G10" s="173">
        <f>Položky!BC25</f>
        <v>0</v>
      </c>
      <c r="H10" s="173">
        <f>Položky!BD25</f>
        <v>0</v>
      </c>
      <c r="I10" s="174">
        <f>Položky!BE25</f>
        <v>0</v>
      </c>
    </row>
    <row r="11" spans="1:9" s="94" customFormat="1" ht="13.5" thickBot="1">
      <c r="A11" s="89"/>
      <c r="B11" s="81" t="s">
        <v>50</v>
      </c>
      <c r="C11" s="81"/>
      <c r="D11" s="90"/>
      <c r="E11" s="91">
        <f>SUM(E7:E10)</f>
        <v>0</v>
      </c>
      <c r="F11" s="92">
        <f>SUM(F7:F10)</f>
        <v>0</v>
      </c>
      <c r="G11" s="92">
        <f>SUM(G7:G10)</f>
        <v>0</v>
      </c>
      <c r="H11" s="92">
        <f>SUM(H7:H10)</f>
        <v>0</v>
      </c>
      <c r="I11" s="93">
        <f>SUM(I7:I10)</f>
        <v>0</v>
      </c>
    </row>
    <row r="12" spans="1:9" ht="12.75">
      <c r="A12" s="87"/>
      <c r="B12" s="87"/>
      <c r="C12" s="87"/>
      <c r="D12" s="87"/>
      <c r="E12" s="87"/>
      <c r="F12" s="87"/>
      <c r="G12" s="87"/>
      <c r="H12" s="87"/>
      <c r="I12" s="87"/>
    </row>
    <row r="13" spans="1:57" ht="19.5" customHeight="1">
      <c r="A13" s="95" t="s">
        <v>51</v>
      </c>
      <c r="B13" s="95"/>
      <c r="C13" s="95"/>
      <c r="D13" s="95"/>
      <c r="E13" s="95"/>
      <c r="F13" s="95"/>
      <c r="G13" s="96"/>
      <c r="H13" s="95"/>
      <c r="I13" s="95"/>
      <c r="BA13" s="30"/>
      <c r="BB13" s="30"/>
      <c r="BC13" s="30"/>
      <c r="BD13" s="30"/>
      <c r="BE13" s="30"/>
    </row>
    <row r="14" spans="1:9" ht="13.5" thickBot="1">
      <c r="A14" s="97"/>
      <c r="B14" s="97"/>
      <c r="C14" s="97"/>
      <c r="D14" s="97"/>
      <c r="E14" s="97"/>
      <c r="F14" s="97"/>
      <c r="G14" s="97"/>
      <c r="H14" s="97"/>
      <c r="I14" s="97"/>
    </row>
    <row r="15" spans="1:9" ht="12.75">
      <c r="A15" s="98" t="s">
        <v>52</v>
      </c>
      <c r="B15" s="99"/>
      <c r="C15" s="99"/>
      <c r="D15" s="100"/>
      <c r="E15" s="101" t="s">
        <v>53</v>
      </c>
      <c r="F15" s="102" t="s">
        <v>54</v>
      </c>
      <c r="G15" s="103" t="s">
        <v>55</v>
      </c>
      <c r="H15" s="104"/>
      <c r="I15" s="105" t="s">
        <v>53</v>
      </c>
    </row>
    <row r="16" spans="1:53" ht="12.75">
      <c r="A16" s="106"/>
      <c r="B16" s="107"/>
      <c r="C16" s="107"/>
      <c r="D16" s="108"/>
      <c r="E16" s="109"/>
      <c r="F16" s="110"/>
      <c r="G16" s="111">
        <f>CHOOSE(BA16+1,HSV+PSV,HSV+PSV+Mont,HSV+PSV+Dodavka+Mont,HSV,PSV,Mont,Dodavka,Mont+Dodavka,0)</f>
        <v>0</v>
      </c>
      <c r="H16" s="112"/>
      <c r="I16" s="113">
        <f>E16+F16*G16/100</f>
        <v>0</v>
      </c>
      <c r="BA16">
        <v>8</v>
      </c>
    </row>
    <row r="17" spans="1:9" ht="13.5" thickBot="1">
      <c r="A17" s="114"/>
      <c r="B17" s="115" t="s">
        <v>56</v>
      </c>
      <c r="C17" s="116"/>
      <c r="D17" s="117"/>
      <c r="E17" s="118"/>
      <c r="F17" s="119"/>
      <c r="G17" s="119"/>
      <c r="H17" s="188">
        <f>SUM(H16:H16)</f>
        <v>0</v>
      </c>
      <c r="I17" s="189"/>
    </row>
    <row r="18" spans="1:9" ht="12.75">
      <c r="A18" s="97"/>
      <c r="B18" s="97"/>
      <c r="C18" s="97"/>
      <c r="D18" s="97"/>
      <c r="E18" s="97"/>
      <c r="F18" s="97"/>
      <c r="G18" s="97"/>
      <c r="H18" s="97"/>
      <c r="I18" s="97"/>
    </row>
    <row r="19" spans="2:9" ht="12.75">
      <c r="B19" s="94"/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</sheetData>
  <mergeCells count="4">
    <mergeCell ref="A1:B1"/>
    <mergeCell ref="A2:B2"/>
    <mergeCell ref="G2:I2"/>
    <mergeCell ref="H17:I1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98"/>
  <sheetViews>
    <sheetView showGridLines="0" showZeros="0" tabSelected="1" workbookViewId="0" topLeftCell="A1">
      <selection activeCell="A25" sqref="A25:IV27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 xml:space="preserve"> 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 xml:space="preserve"> Oprava střechy jídelny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70</v>
      </c>
      <c r="C8" s="153" t="s">
        <v>71</v>
      </c>
      <c r="D8" s="154" t="s">
        <v>72</v>
      </c>
      <c r="E8" s="155">
        <v>13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0.16177</v>
      </c>
    </row>
    <row r="9" spans="1:57" ht="12.75">
      <c r="A9" s="157"/>
      <c r="B9" s="158" t="s">
        <v>66</v>
      </c>
      <c r="C9" s="159" t="str">
        <f>CONCATENATE(B7," ",C7)</f>
        <v>4 Vodorovné konstrukce</v>
      </c>
      <c r="D9" s="157"/>
      <c r="E9" s="160"/>
      <c r="F9" s="160"/>
      <c r="G9" s="161">
        <f>SUM(G7:G8)</f>
        <v>0</v>
      </c>
      <c r="O9" s="150">
        <v>4</v>
      </c>
      <c r="BA9" s="162">
        <f>SUM(BA7:BA8)</f>
        <v>0</v>
      </c>
      <c r="BB9" s="162">
        <f>SUM(BB7:BB8)</f>
        <v>0</v>
      </c>
      <c r="BC9" s="162">
        <f>SUM(BC7:BC8)</f>
        <v>0</v>
      </c>
      <c r="BD9" s="162">
        <f>SUM(BD7:BD8)</f>
        <v>0</v>
      </c>
      <c r="BE9" s="162">
        <f>SUM(BE7:BE8)</f>
        <v>0</v>
      </c>
    </row>
    <row r="10" spans="1:15" ht="12.75">
      <c r="A10" s="143" t="s">
        <v>65</v>
      </c>
      <c r="B10" s="144" t="s">
        <v>73</v>
      </c>
      <c r="C10" s="145" t="s">
        <v>74</v>
      </c>
      <c r="D10" s="146"/>
      <c r="E10" s="147"/>
      <c r="F10" s="147"/>
      <c r="G10" s="148"/>
      <c r="H10" s="149"/>
      <c r="I10" s="149"/>
      <c r="O10" s="150">
        <v>1</v>
      </c>
    </row>
    <row r="11" spans="1:104" ht="22.5">
      <c r="A11" s="151">
        <v>2</v>
      </c>
      <c r="B11" s="152" t="s">
        <v>75</v>
      </c>
      <c r="C11" s="153" t="s">
        <v>76</v>
      </c>
      <c r="D11" s="154" t="s">
        <v>77</v>
      </c>
      <c r="E11" s="155">
        <v>3.12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2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0.00128</v>
      </c>
    </row>
    <row r="12" spans="1:57" ht="12.75">
      <c r="A12" s="157"/>
      <c r="B12" s="158" t="s">
        <v>66</v>
      </c>
      <c r="C12" s="159" t="str">
        <f>CONCATENATE(B10," ",C10)</f>
        <v>96 Bourání konstrukcí</v>
      </c>
      <c r="D12" s="157"/>
      <c r="E12" s="160"/>
      <c r="F12" s="160"/>
      <c r="G12" s="161">
        <f>SUM(G10:G11)</f>
        <v>0</v>
      </c>
      <c r="O12" s="150">
        <v>4</v>
      </c>
      <c r="BA12" s="162">
        <f>SUM(BA10:BA11)</f>
        <v>0</v>
      </c>
      <c r="BB12" s="162">
        <f>SUM(BB10:BB11)</f>
        <v>0</v>
      </c>
      <c r="BC12" s="162">
        <f>SUM(BC10:BC11)</f>
        <v>0</v>
      </c>
      <c r="BD12" s="162">
        <f>SUM(BD10:BD11)</f>
        <v>0</v>
      </c>
      <c r="BE12" s="162">
        <f>SUM(BE10:BE11)</f>
        <v>0</v>
      </c>
    </row>
    <row r="13" spans="1:15" ht="12.75">
      <c r="A13" s="143" t="s">
        <v>65</v>
      </c>
      <c r="B13" s="144" t="s">
        <v>78</v>
      </c>
      <c r="C13" s="145" t="s">
        <v>79</v>
      </c>
      <c r="D13" s="146"/>
      <c r="E13" s="147"/>
      <c r="F13" s="147"/>
      <c r="G13" s="148"/>
      <c r="H13" s="149"/>
      <c r="I13" s="149"/>
      <c r="O13" s="150">
        <v>1</v>
      </c>
    </row>
    <row r="14" spans="1:104" ht="12.75">
      <c r="A14" s="151">
        <v>3</v>
      </c>
      <c r="B14" s="152" t="s">
        <v>80</v>
      </c>
      <c r="C14" s="153" t="s">
        <v>81</v>
      </c>
      <c r="D14" s="154" t="s">
        <v>82</v>
      </c>
      <c r="E14" s="155">
        <v>98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3</v>
      </c>
      <c r="AZ14" s="123">
        <v>2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0.0298</v>
      </c>
    </row>
    <row r="15" spans="1:57" ht="12.75">
      <c r="A15" s="157"/>
      <c r="B15" s="158" t="s">
        <v>66</v>
      </c>
      <c r="C15" s="159" t="str">
        <f>CONCATENATE(B13," ",C13)</f>
        <v>762 Konstrukce tesařské</v>
      </c>
      <c r="D15" s="157"/>
      <c r="E15" s="160"/>
      <c r="F15" s="160"/>
      <c r="G15" s="161">
        <f>SUM(G13:G14)</f>
        <v>0</v>
      </c>
      <c r="O15" s="150">
        <v>4</v>
      </c>
      <c r="BA15" s="162">
        <f>SUM(BA13:BA14)</f>
        <v>0</v>
      </c>
      <c r="BB15" s="162">
        <f>SUM(BB13:BB14)</f>
        <v>0</v>
      </c>
      <c r="BC15" s="162">
        <f>SUM(BC13:BC14)</f>
        <v>0</v>
      </c>
      <c r="BD15" s="162">
        <f>SUM(BD13:BD14)</f>
        <v>0</v>
      </c>
      <c r="BE15" s="162">
        <f>SUM(BE13:BE14)</f>
        <v>0</v>
      </c>
    </row>
    <row r="16" spans="1:15" ht="12.75">
      <c r="A16" s="143" t="s">
        <v>65</v>
      </c>
      <c r="B16" s="144" t="s">
        <v>83</v>
      </c>
      <c r="C16" s="145" t="s">
        <v>84</v>
      </c>
      <c r="D16" s="146"/>
      <c r="E16" s="147"/>
      <c r="F16" s="147"/>
      <c r="G16" s="148"/>
      <c r="H16" s="149"/>
      <c r="I16" s="149"/>
      <c r="O16" s="150">
        <v>1</v>
      </c>
    </row>
    <row r="17" spans="1:104" ht="12.75">
      <c r="A17" s="151">
        <v>4</v>
      </c>
      <c r="B17" s="152" t="s">
        <v>85</v>
      </c>
      <c r="C17" s="153" t="s">
        <v>86</v>
      </c>
      <c r="D17" s="154" t="s">
        <v>82</v>
      </c>
      <c r="E17" s="155">
        <v>91</v>
      </c>
      <c r="F17" s="155">
        <v>0</v>
      </c>
      <c r="G17" s="156">
        <f aca="true" t="shared" si="0" ref="G17:G24">E17*F17</f>
        <v>0</v>
      </c>
      <c r="O17" s="150">
        <v>2</v>
      </c>
      <c r="AA17" s="123">
        <v>12</v>
      </c>
      <c r="AB17" s="123">
        <v>0</v>
      </c>
      <c r="AC17" s="123">
        <v>4</v>
      </c>
      <c r="AZ17" s="123">
        <v>2</v>
      </c>
      <c r="BA17" s="123">
        <f aca="true" t="shared" si="1" ref="BA17:BA24">IF(AZ17=1,G17,0)</f>
        <v>0</v>
      </c>
      <c r="BB17" s="123">
        <f aca="true" t="shared" si="2" ref="BB17:BB24">IF(AZ17=2,G17,0)</f>
        <v>0</v>
      </c>
      <c r="BC17" s="123">
        <f aca="true" t="shared" si="3" ref="BC17:BC24">IF(AZ17=3,G17,0)</f>
        <v>0</v>
      </c>
      <c r="BD17" s="123">
        <f aca="true" t="shared" si="4" ref="BD17:BD24">IF(AZ17=4,G17,0)</f>
        <v>0</v>
      </c>
      <c r="BE17" s="123">
        <f aca="true" t="shared" si="5" ref="BE17:BE24">IF(AZ17=5,G17,0)</f>
        <v>0</v>
      </c>
      <c r="CZ17" s="123">
        <v>0.01563</v>
      </c>
    </row>
    <row r="18" spans="1:104" ht="12.75">
      <c r="A18" s="151">
        <v>5</v>
      </c>
      <c r="B18" s="152" t="s">
        <v>87</v>
      </c>
      <c r="C18" s="153" t="s">
        <v>88</v>
      </c>
      <c r="D18" s="154" t="s">
        <v>72</v>
      </c>
      <c r="E18" s="155">
        <v>28</v>
      </c>
      <c r="F18" s="155">
        <v>0</v>
      </c>
      <c r="G18" s="156">
        <f t="shared" si="0"/>
        <v>0</v>
      </c>
      <c r="O18" s="150">
        <v>2</v>
      </c>
      <c r="AA18" s="123">
        <v>12</v>
      </c>
      <c r="AB18" s="123">
        <v>0</v>
      </c>
      <c r="AC18" s="123">
        <v>5</v>
      </c>
      <c r="AZ18" s="123">
        <v>2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0.00111</v>
      </c>
    </row>
    <row r="19" spans="1:104" ht="12.75">
      <c r="A19" s="151">
        <v>6</v>
      </c>
      <c r="B19" s="152" t="s">
        <v>89</v>
      </c>
      <c r="C19" s="153" t="s">
        <v>90</v>
      </c>
      <c r="D19" s="154" t="s">
        <v>72</v>
      </c>
      <c r="E19" s="155">
        <v>14</v>
      </c>
      <c r="F19" s="155">
        <v>0</v>
      </c>
      <c r="G19" s="156">
        <f t="shared" si="0"/>
        <v>0</v>
      </c>
      <c r="O19" s="150">
        <v>2</v>
      </c>
      <c r="AA19" s="123">
        <v>12</v>
      </c>
      <c r="AB19" s="123">
        <v>0</v>
      </c>
      <c r="AC19" s="123">
        <v>6</v>
      </c>
      <c r="AZ19" s="123">
        <v>2</v>
      </c>
      <c r="BA19" s="123">
        <f t="shared" si="1"/>
        <v>0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0.00171</v>
      </c>
    </row>
    <row r="20" spans="1:104" ht="22.5">
      <c r="A20" s="151">
        <v>7</v>
      </c>
      <c r="B20" s="152" t="s">
        <v>91</v>
      </c>
      <c r="C20" s="153" t="s">
        <v>92</v>
      </c>
      <c r="D20" s="154" t="s">
        <v>72</v>
      </c>
      <c r="E20" s="155">
        <v>14</v>
      </c>
      <c r="F20" s="155">
        <v>0</v>
      </c>
      <c r="G20" s="156">
        <f t="shared" si="0"/>
        <v>0</v>
      </c>
      <c r="O20" s="150">
        <v>2</v>
      </c>
      <c r="AA20" s="123">
        <v>12</v>
      </c>
      <c r="AB20" s="123">
        <v>0</v>
      </c>
      <c r="AC20" s="123">
        <v>7</v>
      </c>
      <c r="AZ20" s="123">
        <v>2</v>
      </c>
      <c r="BA20" s="123">
        <f t="shared" si="1"/>
        <v>0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0.00225</v>
      </c>
    </row>
    <row r="21" spans="1:104" ht="12.75">
      <c r="A21" s="151">
        <v>8</v>
      </c>
      <c r="B21" s="152" t="s">
        <v>93</v>
      </c>
      <c r="C21" s="153" t="s">
        <v>94</v>
      </c>
      <c r="D21" s="154" t="s">
        <v>72</v>
      </c>
      <c r="E21" s="155">
        <v>6</v>
      </c>
      <c r="F21" s="155">
        <v>0</v>
      </c>
      <c r="G21" s="156">
        <f t="shared" si="0"/>
        <v>0</v>
      </c>
      <c r="O21" s="150">
        <v>2</v>
      </c>
      <c r="AA21" s="123">
        <v>12</v>
      </c>
      <c r="AB21" s="123">
        <v>0</v>
      </c>
      <c r="AC21" s="123">
        <v>8</v>
      </c>
      <c r="AZ21" s="123">
        <v>2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0.00312</v>
      </c>
    </row>
    <row r="22" spans="1:104" ht="12.75">
      <c r="A22" s="151">
        <v>9</v>
      </c>
      <c r="B22" s="152" t="s">
        <v>95</v>
      </c>
      <c r="C22" s="153" t="s">
        <v>96</v>
      </c>
      <c r="D22" s="154" t="s">
        <v>82</v>
      </c>
      <c r="E22" s="155">
        <v>98</v>
      </c>
      <c r="F22" s="155">
        <v>0</v>
      </c>
      <c r="G22" s="156">
        <f t="shared" si="0"/>
        <v>0</v>
      </c>
      <c r="O22" s="150">
        <v>2</v>
      </c>
      <c r="AA22" s="123">
        <v>12</v>
      </c>
      <c r="AB22" s="123">
        <v>0</v>
      </c>
      <c r="AC22" s="123">
        <v>9</v>
      </c>
      <c r="AZ22" s="123">
        <v>2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0.00042</v>
      </c>
    </row>
    <row r="23" spans="1:104" ht="12.75">
      <c r="A23" s="151">
        <v>10</v>
      </c>
      <c r="B23" s="152" t="s">
        <v>97</v>
      </c>
      <c r="C23" s="153" t="s">
        <v>98</v>
      </c>
      <c r="D23" s="154" t="s">
        <v>72</v>
      </c>
      <c r="E23" s="155">
        <v>40</v>
      </c>
      <c r="F23" s="155">
        <v>0</v>
      </c>
      <c r="G23" s="156">
        <f t="shared" si="0"/>
        <v>0</v>
      </c>
      <c r="O23" s="150">
        <v>2</v>
      </c>
      <c r="AA23" s="123">
        <v>12</v>
      </c>
      <c r="AB23" s="123">
        <v>0</v>
      </c>
      <c r="AC23" s="123">
        <v>10</v>
      </c>
      <c r="AZ23" s="123">
        <v>2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</v>
      </c>
    </row>
    <row r="24" spans="1:104" ht="12.75">
      <c r="A24" s="151">
        <v>11</v>
      </c>
      <c r="B24" s="152" t="s">
        <v>99</v>
      </c>
      <c r="C24" s="153" t="s">
        <v>100</v>
      </c>
      <c r="D24" s="154" t="s">
        <v>72</v>
      </c>
      <c r="E24" s="155">
        <v>13</v>
      </c>
      <c r="F24" s="155">
        <v>0</v>
      </c>
      <c r="G24" s="156">
        <f t="shared" si="0"/>
        <v>0</v>
      </c>
      <c r="O24" s="150">
        <v>2</v>
      </c>
      <c r="AA24" s="123">
        <v>12</v>
      </c>
      <c r="AB24" s="123">
        <v>0</v>
      </c>
      <c r="AC24" s="123">
        <v>11</v>
      </c>
      <c r="AZ24" s="123">
        <v>2</v>
      </c>
      <c r="BA24" s="123">
        <f t="shared" si="1"/>
        <v>0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</v>
      </c>
    </row>
    <row r="25" spans="1:57" ht="12.75">
      <c r="A25" s="157"/>
      <c r="B25" s="158" t="s">
        <v>66</v>
      </c>
      <c r="C25" s="159" t="str">
        <f>CONCATENATE(B16," ",C16)</f>
        <v>764 Konstrukce klempířské</v>
      </c>
      <c r="D25" s="157"/>
      <c r="E25" s="160"/>
      <c r="F25" s="160"/>
      <c r="G25" s="161">
        <f>SUM(G16:G24)</f>
        <v>0</v>
      </c>
      <c r="O25" s="150">
        <v>4</v>
      </c>
      <c r="BA25" s="162">
        <f>SUM(BA16:BA24)</f>
        <v>0</v>
      </c>
      <c r="BB25" s="162">
        <f>SUM(BB16:BB24)</f>
        <v>0</v>
      </c>
      <c r="BC25" s="162">
        <f>SUM(BC16:BC24)</f>
        <v>0</v>
      </c>
      <c r="BD25" s="162">
        <f>SUM(BD16:BD24)</f>
        <v>0</v>
      </c>
      <c r="BE25" s="162">
        <f>SUM(BE16:BE24)</f>
        <v>0</v>
      </c>
    </row>
    <row r="26" spans="1:7" ht="12.75">
      <c r="A26" s="124"/>
      <c r="B26" s="124"/>
      <c r="C26" s="124"/>
      <c r="D26" s="124"/>
      <c r="E26" s="124"/>
      <c r="F26" s="124"/>
      <c r="G26" s="124"/>
    </row>
    <row r="27" ht="12.75">
      <c r="E27" s="123"/>
    </row>
    <row r="28" ht="12.75">
      <c r="E28" s="123"/>
    </row>
    <row r="29" ht="12.75">
      <c r="E29" s="123"/>
    </row>
    <row r="30" ht="12.75">
      <c r="E30" s="123"/>
    </row>
    <row r="31" ht="12.75">
      <c r="E31" s="123"/>
    </row>
    <row r="32" ht="12.75">
      <c r="E32" s="123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spans="1:7" ht="12.75">
      <c r="A49" s="163"/>
      <c r="B49" s="163"/>
      <c r="C49" s="163"/>
      <c r="D49" s="163"/>
      <c r="E49" s="163"/>
      <c r="F49" s="163"/>
      <c r="G49" s="163"/>
    </row>
    <row r="50" spans="1:7" ht="12.75">
      <c r="A50" s="163"/>
      <c r="B50" s="163"/>
      <c r="C50" s="163"/>
      <c r="D50" s="163"/>
      <c r="E50" s="163"/>
      <c r="F50" s="163"/>
      <c r="G50" s="163"/>
    </row>
    <row r="51" spans="1:7" ht="12.75">
      <c r="A51" s="163"/>
      <c r="B51" s="163"/>
      <c r="C51" s="163"/>
      <c r="D51" s="163"/>
      <c r="E51" s="163"/>
      <c r="F51" s="163"/>
      <c r="G51" s="163"/>
    </row>
    <row r="52" spans="1:7" ht="12.75">
      <c r="A52" s="163"/>
      <c r="B52" s="163"/>
      <c r="C52" s="163"/>
      <c r="D52" s="163"/>
      <c r="E52" s="163"/>
      <c r="F52" s="163"/>
      <c r="G52" s="16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spans="1:2" ht="12.75">
      <c r="A84" s="164"/>
      <c r="B84" s="164"/>
    </row>
    <row r="85" spans="1:7" ht="12.75">
      <c r="A85" s="163"/>
      <c r="B85" s="163"/>
      <c r="C85" s="166"/>
      <c r="D85" s="166"/>
      <c r="E85" s="167"/>
      <c r="F85" s="166"/>
      <c r="G85" s="168"/>
    </row>
    <row r="86" spans="1:7" ht="12.75">
      <c r="A86" s="169"/>
      <c r="B86" s="169"/>
      <c r="C86" s="163"/>
      <c r="D86" s="163"/>
      <c r="E86" s="170"/>
      <c r="F86" s="163"/>
      <c r="G86" s="163"/>
    </row>
    <row r="87" spans="1:7" ht="12.75">
      <c r="A87" s="163"/>
      <c r="B87" s="163"/>
      <c r="C87" s="163"/>
      <c r="D87" s="163"/>
      <c r="E87" s="170"/>
      <c r="F87" s="163"/>
      <c r="G87" s="163"/>
    </row>
    <row r="88" spans="1:7" ht="12.75">
      <c r="A88" s="163"/>
      <c r="B88" s="163"/>
      <c r="C88" s="163"/>
      <c r="D88" s="163"/>
      <c r="E88" s="170"/>
      <c r="F88" s="163"/>
      <c r="G88" s="163"/>
    </row>
    <row r="89" spans="1:7" ht="12.75">
      <c r="A89" s="163"/>
      <c r="B89" s="163"/>
      <c r="C89" s="163"/>
      <c r="D89" s="163"/>
      <c r="E89" s="170"/>
      <c r="F89" s="163"/>
      <c r="G89" s="163"/>
    </row>
    <row r="90" spans="1:7" ht="12.75">
      <c r="A90" s="163"/>
      <c r="B90" s="163"/>
      <c r="C90" s="163"/>
      <c r="D90" s="163"/>
      <c r="E90" s="170"/>
      <c r="F90" s="163"/>
      <c r="G90" s="163"/>
    </row>
    <row r="91" spans="1:7" ht="12.75">
      <c r="A91" s="163"/>
      <c r="B91" s="163"/>
      <c r="C91" s="163"/>
      <c r="D91" s="163"/>
      <c r="E91" s="170"/>
      <c r="F91" s="163"/>
      <c r="G91" s="163"/>
    </row>
    <row r="92" spans="1:7" ht="12.75">
      <c r="A92" s="163"/>
      <c r="B92" s="163"/>
      <c r="C92" s="163"/>
      <c r="D92" s="163"/>
      <c r="E92" s="170"/>
      <c r="F92" s="163"/>
      <c r="G92" s="163"/>
    </row>
    <row r="93" spans="1:7" ht="12.75">
      <c r="A93" s="163"/>
      <c r="B93" s="163"/>
      <c r="C93" s="163"/>
      <c r="D93" s="163"/>
      <c r="E93" s="170"/>
      <c r="F93" s="163"/>
      <c r="G93" s="163"/>
    </row>
    <row r="94" spans="1:7" ht="12.75">
      <c r="A94" s="163"/>
      <c r="B94" s="163"/>
      <c r="C94" s="163"/>
      <c r="D94" s="163"/>
      <c r="E94" s="170"/>
      <c r="F94" s="163"/>
      <c r="G94" s="163"/>
    </row>
    <row r="95" spans="1:7" ht="12.75">
      <c r="A95" s="163"/>
      <c r="B95" s="163"/>
      <c r="C95" s="163"/>
      <c r="D95" s="163"/>
      <c r="E95" s="170"/>
      <c r="F95" s="163"/>
      <c r="G95" s="163"/>
    </row>
    <row r="96" spans="1:7" ht="12.75">
      <c r="A96" s="163"/>
      <c r="B96" s="163"/>
      <c r="C96" s="163"/>
      <c r="D96" s="163"/>
      <c r="E96" s="170"/>
      <c r="F96" s="163"/>
      <c r="G96" s="163"/>
    </row>
    <row r="97" spans="1:7" ht="12.75">
      <c r="A97" s="163"/>
      <c r="B97" s="163"/>
      <c r="C97" s="163"/>
      <c r="D97" s="163"/>
      <c r="E97" s="170"/>
      <c r="F97" s="163"/>
      <c r="G97" s="163"/>
    </row>
    <row r="98" spans="1:7" ht="12.75">
      <c r="A98" s="163"/>
      <c r="B98" s="163"/>
      <c r="C98" s="163"/>
      <c r="D98" s="163"/>
      <c r="E98" s="170"/>
      <c r="F98" s="163"/>
      <c r="G98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MÜNNICH s.r.o.</dc:creator>
  <cp:keywords/>
  <dc:description/>
  <cp:lastModifiedBy>Aleš Jinoch</cp:lastModifiedBy>
  <dcterms:created xsi:type="dcterms:W3CDTF">2020-09-02T06:11:32Z</dcterms:created>
  <dcterms:modified xsi:type="dcterms:W3CDTF">2020-09-02T07:44:07Z</dcterms:modified>
  <cp:category/>
  <cp:version/>
  <cp:contentType/>
  <cp:contentStatus/>
</cp:coreProperties>
</file>