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150" yWindow="-75" windowWidth="20610" windowHeight="11640"/>
  </bookViews>
  <sheets>
    <sheet name="List1" sheetId="1" r:id="rId1"/>
  </sheets>
  <definedNames>
    <definedName name="_xlnm.Print_Area" localSheetId="0">List1!$A$1:$J$129</definedName>
  </definedNames>
  <calcPr calcId="125725"/>
</workbook>
</file>

<file path=xl/calcChain.xml><?xml version="1.0" encoding="utf-8"?>
<calcChain xmlns="http://schemas.openxmlformats.org/spreadsheetml/2006/main">
  <c r="J10" i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71"/>
  <c r="J72"/>
  <c r="J70"/>
  <c r="J73" s="1"/>
  <c r="H121" s="1"/>
  <c r="I121" s="1"/>
  <c r="J121" s="1"/>
  <c r="J77"/>
  <c r="J78"/>
  <c r="J65" l="1"/>
  <c r="J53" l="1"/>
  <c r="J52"/>
  <c r="J51"/>
  <c r="J92" l="1"/>
  <c r="J91"/>
  <c r="J90"/>
  <c r="J89"/>
  <c r="J88"/>
  <c r="J87"/>
  <c r="J86"/>
  <c r="J85"/>
  <c r="J84"/>
  <c r="J81"/>
  <c r="J80"/>
  <c r="J79"/>
  <c r="J76"/>
  <c r="J75"/>
  <c r="J67"/>
  <c r="J66"/>
  <c r="J64"/>
  <c r="J63"/>
  <c r="J62"/>
  <c r="J61"/>
  <c r="J60"/>
  <c r="J59"/>
  <c r="J58"/>
  <c r="J55"/>
  <c r="J54"/>
  <c r="J50"/>
  <c r="J49"/>
  <c r="J48"/>
  <c r="J9"/>
  <c r="J56" l="1"/>
  <c r="J82"/>
  <c r="H122" s="1"/>
  <c r="I122" s="1"/>
  <c r="J122" s="1"/>
  <c r="J46"/>
  <c r="J68"/>
  <c r="H120" s="1"/>
  <c r="I120" s="1"/>
  <c r="J120" s="1"/>
  <c r="J93"/>
  <c r="I106" l="1"/>
  <c r="J106"/>
  <c r="J107" s="1"/>
  <c r="J110" s="1"/>
  <c r="H119"/>
  <c r="I119" s="1"/>
  <c r="J119" s="1"/>
  <c r="H118"/>
  <c r="I118" s="1"/>
  <c r="J118" s="1"/>
  <c r="H123"/>
  <c r="I123" s="1"/>
  <c r="J123" s="1"/>
  <c r="H124" l="1"/>
  <c r="I124" s="1"/>
  <c r="J124" s="1"/>
  <c r="J125" s="1"/>
  <c r="H125" l="1"/>
  <c r="J127" s="1"/>
  <c r="J128" s="1"/>
  <c r="J129" s="1"/>
  <c r="I125"/>
</calcChain>
</file>

<file path=xl/sharedStrings.xml><?xml version="1.0" encoding="utf-8"?>
<sst xmlns="http://schemas.openxmlformats.org/spreadsheetml/2006/main" count="304" uniqueCount="134">
  <si>
    <t>Modře doplní uchazeč</t>
  </si>
  <si>
    <t>Položka</t>
  </si>
  <si>
    <t>Výkon / dodávka prací</t>
  </si>
  <si>
    <t>počet</t>
  </si>
  <si>
    <t>jedn.</t>
  </si>
  <si>
    <t>cena</t>
  </si>
  <si>
    <t>m.j.</t>
  </si>
  <si>
    <t>Kč</t>
  </si>
  <si>
    <t>1.</t>
  </si>
  <si>
    <t xml:space="preserve">VRTÁNÍ  A  ODKRYVNÉ  PRÁCE </t>
  </si>
  <si>
    <t>1.1.</t>
  </si>
  <si>
    <r>
      <t>A-</t>
    </r>
    <r>
      <rPr>
        <sz val="9"/>
        <rFont val="Arial CE"/>
        <family val="2"/>
        <charset val="238"/>
      </rPr>
      <t xml:space="preserve"> VRTNÉ PRÁCE </t>
    </r>
  </si>
  <si>
    <t>Jádrové vrty vrtané TK v hloubkovém intervalu 0,0 - 10,0 m</t>
  </si>
  <si>
    <t>bm</t>
  </si>
  <si>
    <t>ks</t>
  </si>
  <si>
    <t>1.2.</t>
  </si>
  <si>
    <r>
      <t>B-</t>
    </r>
    <r>
      <rPr>
        <sz val="9"/>
        <rFont val="Arial CE"/>
        <charset val="238"/>
      </rPr>
      <t xml:space="preserve"> SOUVISEJÍCÍ PRÁCE </t>
    </r>
  </si>
  <si>
    <t>Příprava sondážního pracoviště pro vrty vrtané TK</t>
  </si>
  <si>
    <t>prac.</t>
  </si>
  <si>
    <t>kp</t>
  </si>
  <si>
    <t>Provozní pažení a odpažení vrtů</t>
  </si>
  <si>
    <t>hod.</t>
  </si>
  <si>
    <t>Likvidace vrtů hutněným záhozem</t>
  </si>
  <si>
    <t>m</t>
  </si>
  <si>
    <t>Skartace vrtného jádra</t>
  </si>
  <si>
    <t>Doprava vrtné a doprovodné techniky</t>
  </si>
  <si>
    <t>km</t>
  </si>
  <si>
    <t>Škody na pozemcích (odhad nákladů celkem)</t>
  </si>
  <si>
    <t>1.3.</t>
  </si>
  <si>
    <r>
      <t>C-</t>
    </r>
    <r>
      <rPr>
        <sz val="9"/>
        <rFont val="Arial CE"/>
        <family val="2"/>
        <charset val="238"/>
      </rPr>
      <t xml:space="preserve"> ODBĚR VZORKŮ</t>
    </r>
  </si>
  <si>
    <t>Odběr vzorků  zemin / hornin - porušené - třída 3B</t>
  </si>
  <si>
    <t>Odběr vzorků  zemin / hornin - neporušené -  třída 1 (2) A - vtlačným břitovým odběrákem</t>
  </si>
  <si>
    <t>Doprava vzorků do laboratoře</t>
  </si>
  <si>
    <t>dílčí mezisoučet - pol. 1.</t>
  </si>
  <si>
    <t>bez DPH</t>
  </si>
  <si>
    <t>2.</t>
  </si>
  <si>
    <t xml:space="preserve">POLNÍ ZKOUŠKY </t>
  </si>
  <si>
    <t>zk.</t>
  </si>
  <si>
    <t>Komplexní vyhodnocení polních zkoušek</t>
  </si>
  <si>
    <t>dílčí mezisoučet - pol. 2.</t>
  </si>
  <si>
    <t>3.</t>
  </si>
  <si>
    <t>Zpracování dat, vypracování závěrečné zprávy</t>
  </si>
  <si>
    <t>dílčí mezisoučet - pol. 3.</t>
  </si>
  <si>
    <t>4.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</si>
  <si>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</si>
  <si>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</si>
  <si>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</si>
  <si>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 - prostý tlak</t>
  </si>
  <si>
    <t>Zpracování souhrnné zprávy o laboratorních zkouškách</t>
  </si>
  <si>
    <t>dílčí mezisoučet - pol. 4.</t>
  </si>
  <si>
    <t>5.</t>
  </si>
  <si>
    <t>GEODETICKÉ PRÁCE</t>
  </si>
  <si>
    <t xml:space="preserve">Vytýčení sond a polních zkoušek </t>
  </si>
  <si>
    <t>Polohopisné a výškopisné zaměření sond a zk.  JTSK, Bpv</t>
  </si>
  <si>
    <t>Doprava měřící aparatury a měřičské skupiny</t>
  </si>
  <si>
    <t>Vytyčení a ověření podzemních inž. sítí</t>
  </si>
  <si>
    <t>Zajištění vstupů na pozemky</t>
  </si>
  <si>
    <t>dílčí mezisoučet - pol. 5.</t>
  </si>
  <si>
    <t>6.</t>
  </si>
  <si>
    <t>HYDROGEOLOGICKÉ PRÁCE</t>
  </si>
  <si>
    <t>Rešerše archivních podkladů</t>
  </si>
  <si>
    <t>Rekognoskace terénu</t>
  </si>
  <si>
    <t>Sled a řízení prací, hydrogeologická dokumentace</t>
  </si>
  <si>
    <t>Odběry vzorků - dynamicky</t>
  </si>
  <si>
    <r>
      <t>Rozbor vody - ÚCHR, NEL,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>, TOC</t>
    </r>
  </si>
  <si>
    <t>Dopravní náklady</t>
  </si>
  <si>
    <t>dílčí mezisoučet - pol. 6.</t>
  </si>
  <si>
    <t>VÝKONY GEOLOGICKÉ SLUŽBY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</si>
  <si>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</si>
  <si>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</si>
  <si>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</si>
  <si>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</si>
  <si>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Inženýrskogeologické a hydrogeologické zhodnocení zájmového území</t>
  </si>
  <si>
    <t>Vyhodnocení geotechnických vlastností zemin a hornin</t>
  </si>
  <si>
    <t>Geotechnické výpočty - násypy, zářezy, přechodové oblasti (stabilita, sedání)</t>
  </si>
  <si>
    <t>Zpracování předběžné zprávy</t>
  </si>
  <si>
    <t>Zpracování závěrečné zprávy (včetně graf. a digitálních výstupů, fotodokumentace)</t>
  </si>
  <si>
    <t>základ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</si>
  <si>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</si>
  <si>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</si>
  <si>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</si>
  <si>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</si>
  <si>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</si>
  <si>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</si>
  <si>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Celkem včetně DPH</t>
  </si>
  <si>
    <t>Jádrové vrty vrtané TK v hloubce &gt; 10,0 m</t>
  </si>
  <si>
    <t xml:space="preserve">Jádrové vrty vrtané TK speciální soupravou do obtížně přístupných míst (např. pásový podvozek) v hloubkovém intervalu 0,0 - 10,0 m </t>
  </si>
  <si>
    <t xml:space="preserve">Jádrové vrty vrtané TK přenosnou vrtnou soupravou </t>
  </si>
  <si>
    <t>Jádrové vrty vrtané dvojitou jádrovkou DIA korunkami s výplachem v hloubkovém intervalu 0,0 - 30,0 m</t>
  </si>
  <si>
    <t>Jádrové vrty vrtané dvojitou jádrovkou DIA korunkami s výplachem, speciální soupravou do obtížně přístupných míst (např. pásový podvozek) v hloubkovém intervalu 0,0 - 30,0 m</t>
  </si>
  <si>
    <t>Jádrové vrty vrtané dvojitou jádrovkou DIA korunkami s výplachem, speciální soupravou do obtížně přístupných míst (např. pásový podvozek) příplatek za 1 m vrtu k jednotkovým cenám dle výše  uvedených hloubkových intervalů</t>
  </si>
  <si>
    <r>
      <t>Presiometrické vrty vrtané TK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</si>
  <si>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r>
      <t>Presiometrické vrty vrtané dvojitou jádrovkou s výplachem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</si>
  <si>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t>Příprava sondážního pracoviště pro vrty vrtané s výplachem</t>
  </si>
  <si>
    <t>Příprava sondážního pracoviště pro vrty vrtané v obtížně přístupném terénu</t>
  </si>
  <si>
    <t>Vybudování přístupových cest</t>
  </si>
  <si>
    <t>Prostoje vrtné soupravy při realizaci presiometrických zkoušek a karotážního měření</t>
  </si>
  <si>
    <t>Odběr vzorků  zemin / hornin - technologické - třída 3B</t>
  </si>
  <si>
    <t>Odběr vzorků  hornin - neporušené -  třída 1 (2) A - z vrtného jádra vrtaného dvojitou jádrovkou</t>
  </si>
  <si>
    <t>Odběr vzorků vody</t>
  </si>
  <si>
    <t>Presiometrické zkoušky</t>
  </si>
  <si>
    <t>Doprava presiometrické soupravy</t>
  </si>
  <si>
    <t>Příprava a likvidace pracoviště a techniky pro presiometrickou zkoušku</t>
  </si>
  <si>
    <t>Měření kapesním penetrometrem</t>
  </si>
  <si>
    <t>Zkoušky vzorků 1 (2) A (neporušených vzorků) - stlačitelnost</t>
  </si>
  <si>
    <t>Zkoušky vzorků 1 (2) A (neporušených vzorků) - stanovení bobtnacího tlaku / prosedavosti</t>
  </si>
  <si>
    <t>Zkoušky vzorků 1 (2) A (neporušených vzorků)  - krabicový smyk (4 krabice) - efektivní pevnost</t>
  </si>
  <si>
    <t>Technologické rozbory (PS + CBR + CBRsat + IBI)</t>
  </si>
  <si>
    <t>Rozbor vody - stanovení agresivity na beton a ocelové konstrukce</t>
  </si>
  <si>
    <t>Placená meteorologická data ČHMÚ - srážkové úhrny, hladiny podzemních vod</t>
  </si>
  <si>
    <t>soubor</t>
  </si>
  <si>
    <t>Jádrové vrty vrtané dvojitou jádrovkou DIA korunkami přenosnou vrtnou soupravou</t>
  </si>
  <si>
    <t>Doprava penetrační soupravy</t>
  </si>
  <si>
    <t>Kopané šachtice (do 3 m), včetně likvidace</t>
  </si>
  <si>
    <t>Odběr vzorků  zemin - technologické velkoobjemové (odebírané bagrem) - třída 3B</t>
  </si>
  <si>
    <t>Technologické rozbory s přidáním pojiva  (PS + CBR + CBR s aditivy + IBI s aditivy)</t>
  </si>
  <si>
    <t>VÝKAZ VÝMĚR
II/240 a II/101, přeložka silnic v úseku D7 - D8, II. Etapa, doplňkový geotechnický průzkum</t>
  </si>
  <si>
    <t>Statické penetrační zkoušky</t>
  </si>
  <si>
    <t>Příprava a likvidace pracoviště a techniky pro statickou penetrační zkoušku</t>
  </si>
  <si>
    <t xml:space="preserve">Čerpací zkoušky </t>
  </si>
  <si>
    <t xml:space="preserve">Vystrojení dočasných hydrogeologických vrtů </t>
  </si>
  <si>
    <t xml:space="preserve">Dokumentace skalního výchozu horolezeckou technikou </t>
  </si>
  <si>
    <t xml:space="preserve">Vytyčení sond v nepřístupném terénu </t>
  </si>
  <si>
    <t>Polohopisné a výškopisné zaměření sond v nepřístupném terénu  JTSK, Bpv</t>
  </si>
  <si>
    <t xml:space="preserve">Jádrové vrty vrtané TK v řece  z pontonu </t>
  </si>
  <si>
    <t xml:space="preserve">Jádrové vrty vrtané dvojitou jádrovkou DIA korunkami s výplachem v řece z pontonu </t>
  </si>
  <si>
    <t xml:space="preserve">Příprava pracoviště na pontonu pro vrty vrtané z Vltavy, pronájem pontonů, vlečení remorkérem, vyřízení povolení </t>
  </si>
  <si>
    <t>PEDOLOGICKÝ PRŮZKUM</t>
  </si>
  <si>
    <t>7.</t>
  </si>
  <si>
    <t>Pedologické terénní sondování</t>
  </si>
  <si>
    <t>Klasifikace půdních typů, zpracování mapy skrývkových oblastí, vypracování závěrečné zprávy</t>
  </si>
  <si>
    <t xml:space="preserve">Doprava </t>
  </si>
  <si>
    <t>dílčí mezisoučet - pol. 7.</t>
  </si>
  <si>
    <r>
      <t xml:space="preserve">Celkem </t>
    </r>
    <r>
      <rPr>
        <i/>
        <sz val="9"/>
        <color rgb="FF00B0F0"/>
        <rFont val="Arial CE"/>
        <charset val="238"/>
      </rPr>
      <t>(XX</t>
    </r>
    <r>
      <rPr>
        <i/>
        <sz val="9"/>
        <rFont val="Arial CE"/>
        <charset val="238"/>
      </rPr>
      <t>% ze základu položek 1-6)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</si>
</sst>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\ &quot;Kč&quot;"/>
    <numFmt numFmtId="166" formatCode="0.0000"/>
  </numFmts>
  <fonts count="35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vertAlign val="subscript"/>
      <sz val="9"/>
      <name val="Arial"/>
      <family val="2"/>
      <charset val="238"/>
    </font>
    <font>
      <i/>
      <sz val="9"/>
      <name val="Arial CE"/>
      <charset val="238"/>
    </font>
    <font>
      <sz val="10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 CE"/>
      <charset val="238"/>
    </font>
    <font>
      <sz val="9"/>
      <name val="Symbol"/>
      <family val="1"/>
      <charset val="2"/>
    </font>
    <font>
      <b/>
      <u/>
      <sz val="9"/>
      <color indexed="10"/>
      <name val="Arial CE"/>
      <charset val="238"/>
    </font>
    <font>
      <sz val="10"/>
      <name val="Times New Roman"/>
      <family val="1"/>
      <charset val="238"/>
    </font>
    <font>
      <i/>
      <sz val="9"/>
      <name val="Arial CE"/>
      <family val="2"/>
      <charset val="238"/>
    </font>
    <font>
      <i/>
      <sz val="9"/>
      <color rgb="FF00B0F0"/>
      <name val="Arial CE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8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8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25" fillId="0" borderId="0"/>
    <xf numFmtId="0" fontId="27" fillId="0" borderId="0"/>
    <xf numFmtId="0" fontId="26" fillId="0" borderId="0"/>
  </cellStyleXfs>
  <cellXfs count="240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/>
    <xf numFmtId="3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quotePrefix="1" applyFont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/>
    <xf numFmtId="3" fontId="2" fillId="0" borderId="1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11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/>
    <xf numFmtId="3" fontId="8" fillId="0" borderId="5" xfId="0" applyNumberFormat="1" applyFont="1" applyFill="1" applyBorder="1" applyAlignment="1">
      <alignment horizontal="right"/>
    </xf>
    <xf numFmtId="0" fontId="10" fillId="0" borderId="0" xfId="0" applyFont="1" applyBorder="1"/>
    <xf numFmtId="2" fontId="10" fillId="0" borderId="0" xfId="0" applyNumberFormat="1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11" fillId="0" borderId="0" xfId="0" applyFont="1" applyBorder="1"/>
    <xf numFmtId="0" fontId="8" fillId="0" borderId="0" xfId="0" quotePrefix="1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4" xfId="0" quotePrefix="1" applyFont="1" applyBorder="1" applyAlignment="1">
      <alignment horizontal="right"/>
    </xf>
    <xf numFmtId="0" fontId="14" fillId="0" borderId="12" xfId="0" quotePrefix="1" applyFont="1" applyBorder="1" applyAlignment="1">
      <alignment horizontal="right"/>
    </xf>
    <xf numFmtId="0" fontId="15" fillId="0" borderId="12" xfId="0" applyFont="1" applyBorder="1"/>
    <xf numFmtId="3" fontId="15" fillId="0" borderId="12" xfId="0" applyNumberFormat="1" applyFont="1" applyBorder="1"/>
    <xf numFmtId="0" fontId="15" fillId="0" borderId="12" xfId="0" applyFont="1" applyBorder="1" applyAlignment="1">
      <alignment horizontal="center"/>
    </xf>
    <xf numFmtId="165" fontId="12" fillId="0" borderId="14" xfId="0" applyNumberFormat="1" applyFont="1" applyFill="1" applyBorder="1" applyAlignment="1">
      <alignment horizontal="right"/>
    </xf>
    <xf numFmtId="0" fontId="1" fillId="0" borderId="4" xfId="0" quotePrefix="1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4" xfId="0" quotePrefix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7" fillId="0" borderId="0" xfId="0" applyFont="1" applyFill="1" applyBorder="1"/>
    <xf numFmtId="49" fontId="18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15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49" fontId="10" fillId="0" borderId="4" xfId="0" applyNumberFormat="1" applyFont="1" applyFill="1" applyBorder="1" applyAlignment="1">
      <alignment horizontal="right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15" xfId="1" applyFont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10" fillId="0" borderId="0" xfId="0" applyFont="1" applyFill="1" applyBorder="1" applyAlignment="1"/>
    <xf numFmtId="0" fontId="19" fillId="0" borderId="15" xfId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/>
    </xf>
    <xf numFmtId="164" fontId="8" fillId="0" borderId="23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8" xfId="0" applyFont="1" applyBorder="1"/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3" fontId="1" fillId="0" borderId="28" xfId="0" applyNumberFormat="1" applyFont="1" applyFill="1" applyBorder="1" applyAlignment="1">
      <alignment horizontal="center"/>
    </xf>
    <xf numFmtId="165" fontId="1" fillId="0" borderId="29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8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3" fillId="0" borderId="30" xfId="0" applyFont="1" applyBorder="1" applyAlignment="1">
      <alignment horizontal="center"/>
    </xf>
    <xf numFmtId="3" fontId="3" fillId="0" borderId="30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3" fontId="2" fillId="0" borderId="25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0" fontId="2" fillId="0" borderId="33" xfId="0" applyFont="1" applyBorder="1"/>
    <xf numFmtId="0" fontId="3" fillId="0" borderId="34" xfId="0" applyFont="1" applyBorder="1" applyAlignment="1">
      <alignment horizontal="right"/>
    </xf>
    <xf numFmtId="3" fontId="3" fillId="0" borderId="34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3" fontId="5" fillId="2" borderId="11" xfId="0" applyNumberFormat="1" applyFont="1" applyFill="1" applyBorder="1" applyAlignment="1">
      <alignment horizontal="right"/>
    </xf>
    <xf numFmtId="3" fontId="22" fillId="0" borderId="11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2" fillId="0" borderId="22" xfId="0" applyNumberFormat="1" applyFont="1" applyBorder="1" applyAlignment="1">
      <alignment horizontal="right"/>
    </xf>
    <xf numFmtId="3" fontId="22" fillId="0" borderId="9" xfId="0" applyNumberFormat="1" applyFont="1" applyFill="1" applyBorder="1" applyAlignment="1">
      <alignment horizontal="right"/>
    </xf>
    <xf numFmtId="164" fontId="22" fillId="0" borderId="10" xfId="0" applyNumberFormat="1" applyFont="1" applyFill="1" applyBorder="1" applyAlignment="1">
      <alignment horizontal="right"/>
    </xf>
    <xf numFmtId="0" fontId="2" fillId="0" borderId="36" xfId="0" applyFont="1" applyBorder="1"/>
    <xf numFmtId="0" fontId="3" fillId="0" borderId="16" xfId="0" applyFont="1" applyBorder="1" applyAlignment="1">
      <alignment horizontal="right"/>
    </xf>
    <xf numFmtId="3" fontId="3" fillId="0" borderId="16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right"/>
    </xf>
    <xf numFmtId="3" fontId="22" fillId="0" borderId="6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0" fillId="0" borderId="0" xfId="0" applyAlignment="1"/>
    <xf numFmtId="3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3" fillId="2" borderId="11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left"/>
    </xf>
    <xf numFmtId="3" fontId="23" fillId="0" borderId="11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/>
    </xf>
    <xf numFmtId="0" fontId="6" fillId="0" borderId="0" xfId="0" applyFont="1" applyBorder="1"/>
    <xf numFmtId="49" fontId="18" fillId="0" borderId="1" xfId="0" applyNumberFormat="1" applyFont="1" applyBorder="1" applyAlignment="1">
      <alignment horizontal="right"/>
    </xf>
    <xf numFmtId="0" fontId="31" fillId="0" borderId="2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5" fillId="0" borderId="1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2" xfId="0" applyFont="1" applyBorder="1" applyAlignment="1"/>
    <xf numFmtId="0" fontId="24" fillId="0" borderId="0" xfId="0" applyFont="1" applyBorder="1" applyAlignment="1">
      <alignment horizontal="center"/>
    </xf>
    <xf numFmtId="0" fontId="31" fillId="0" borderId="12" xfId="0" applyFont="1" applyBorder="1" applyAlignment="1"/>
    <xf numFmtId="3" fontId="31" fillId="0" borderId="13" xfId="0" applyNumberFormat="1" applyFont="1" applyFill="1" applyBorder="1" applyAlignment="1"/>
    <xf numFmtId="0" fontId="31" fillId="0" borderId="0" xfId="0" applyFont="1" applyBorder="1" applyAlignment="1"/>
    <xf numFmtId="3" fontId="31" fillId="0" borderId="3" xfId="0" applyNumberFormat="1" applyFont="1" applyFill="1" applyBorder="1" applyAlignment="1"/>
    <xf numFmtId="3" fontId="31" fillId="0" borderId="5" xfId="0" applyNumberFormat="1" applyFont="1" applyFill="1" applyBorder="1" applyAlignment="1"/>
    <xf numFmtId="3" fontId="31" fillId="0" borderId="10" xfId="0" applyNumberFormat="1" applyFont="1" applyFill="1" applyBorder="1" applyAlignment="1"/>
    <xf numFmtId="0" fontId="34" fillId="0" borderId="0" xfId="0" applyFont="1"/>
    <xf numFmtId="3" fontId="8" fillId="2" borderId="2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7" fillId="0" borderId="0" xfId="0" applyFont="1" applyBorder="1"/>
    <xf numFmtId="0" fontId="8" fillId="0" borderId="4" xfId="0" quotePrefix="1" applyFont="1" applyFill="1" applyBorder="1" applyAlignment="1">
      <alignment horizontal="right"/>
    </xf>
    <xf numFmtId="1" fontId="34" fillId="0" borderId="0" xfId="0" applyNumberFormat="1" applyFont="1"/>
    <xf numFmtId="0" fontId="8" fillId="0" borderId="0" xfId="0" applyFont="1" applyFill="1" applyBorder="1" applyAlignment="1">
      <alignment horizontal="left"/>
    </xf>
    <xf numFmtId="0" fontId="14" fillId="0" borderId="16" xfId="0" quotePrefix="1" applyFont="1" applyBorder="1" applyAlignment="1">
      <alignment horizontal="right"/>
    </xf>
    <xf numFmtId="0" fontId="15" fillId="0" borderId="16" xfId="0" applyFont="1" applyBorder="1"/>
    <xf numFmtId="3" fontId="15" fillId="0" borderId="16" xfId="0" applyNumberFormat="1" applyFont="1" applyBorder="1"/>
    <xf numFmtId="0" fontId="15" fillId="0" borderId="16" xfId="0" applyFont="1" applyBorder="1" applyAlignment="1">
      <alignment horizontal="center"/>
    </xf>
    <xf numFmtId="165" fontId="12" fillId="0" borderId="17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7" xfId="0" applyFont="1" applyBorder="1"/>
    <xf numFmtId="0" fontId="2" fillId="0" borderId="6" xfId="0" applyFont="1" applyBorder="1" applyAlignment="1">
      <alignment horizontal="center"/>
    </xf>
    <xf numFmtId="3" fontId="22" fillId="0" borderId="6" xfId="0" applyNumberFormat="1" applyFont="1" applyBorder="1" applyAlignment="1">
      <alignment horizontal="right"/>
    </xf>
    <xf numFmtId="164" fontId="2" fillId="0" borderId="38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right"/>
    </xf>
    <xf numFmtId="1" fontId="5" fillId="0" borderId="11" xfId="0" applyNumberFormat="1" applyFont="1" applyFill="1" applyBorder="1" applyAlignment="1">
      <alignment horizontal="right"/>
    </xf>
    <xf numFmtId="1" fontId="8" fillId="0" borderId="11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1" fillId="0" borderId="11" xfId="0" applyNumberFormat="1" applyFont="1" applyFill="1" applyBorder="1" applyAlignment="1">
      <alignment horizontal="right"/>
    </xf>
    <xf numFmtId="1" fontId="2" fillId="0" borderId="13" xfId="0" quotePrefix="1" applyNumberFormat="1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3" fontId="19" fillId="0" borderId="11" xfId="1" applyNumberFormat="1" applyFont="1" applyFill="1" applyBorder="1" applyAlignment="1">
      <alignment horizontal="right"/>
    </xf>
    <xf numFmtId="3" fontId="8" fillId="0" borderId="20" xfId="0" applyNumberFormat="1" applyFont="1" applyFill="1" applyBorder="1" applyAlignment="1">
      <alignment horizontal="right"/>
    </xf>
    <xf numFmtId="1" fontId="2" fillId="0" borderId="9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>
      <alignment horizontal="right"/>
    </xf>
    <xf numFmtId="1" fontId="5" fillId="0" borderId="24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2" fontId="2" fillId="0" borderId="11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66" fontId="1" fillId="0" borderId="2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0" xfId="0" applyFill="1" applyAlignment="1"/>
    <xf numFmtId="49" fontId="2" fillId="0" borderId="4" xfId="0" applyNumberFormat="1" applyFont="1" applyBorder="1" applyAlignment="1">
      <alignment horizontal="right"/>
    </xf>
    <xf numFmtId="0" fontId="19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center"/>
    </xf>
    <xf numFmtId="3" fontId="8" fillId="3" borderId="1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3" fontId="23" fillId="4" borderId="11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" fontId="2" fillId="0" borderId="11" xfId="0" quotePrefix="1" applyNumberFormat="1" applyFont="1" applyFill="1" applyBorder="1" applyAlignment="1">
      <alignment horizontal="right"/>
    </xf>
    <xf numFmtId="3" fontId="31" fillId="0" borderId="11" xfId="0" applyNumberFormat="1" applyFont="1" applyFill="1" applyBorder="1" applyAlignment="1"/>
    <xf numFmtId="165" fontId="12" fillId="0" borderId="5" xfId="0" applyNumberFormat="1" applyFont="1" applyFill="1" applyBorder="1" applyAlignment="1">
      <alignment horizontal="right"/>
    </xf>
    <xf numFmtId="0" fontId="14" fillId="0" borderId="0" xfId="0" quotePrefix="1" applyFont="1" applyBorder="1" applyAlignment="1">
      <alignment horizontal="left"/>
    </xf>
    <xf numFmtId="4" fontId="8" fillId="3" borderId="20" xfId="0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9" fillId="0" borderId="18" xfId="1" applyFont="1" applyFill="1" applyBorder="1" applyAlignment="1">
      <alignment horizontal="left"/>
    </xf>
    <xf numFmtId="0" fontId="10" fillId="0" borderId="18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0" xfId="0" quotePrefix="1" applyFont="1" applyBorder="1" applyAlignment="1">
      <alignment horizontal="left" vertical="top" wrapText="1"/>
    </xf>
    <xf numFmtId="0" fontId="8" fillId="0" borderId="15" xfId="0" quotePrefix="1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</cellXfs>
  <cellStyles count="5">
    <cellStyle name="normální" xfId="0" builtinId="0"/>
    <cellStyle name="Normální 2" xfId="3"/>
    <cellStyle name="normální 3" xfId="2"/>
    <cellStyle name="normální_D11-SGGT" xfId="1"/>
    <cellStyle name="Styl 1" xfId="4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view="pageBreakPreview" topLeftCell="A44" zoomScale="85" zoomScaleNormal="100" zoomScaleSheetLayoutView="85" workbookViewId="0">
      <selection activeCell="O8" sqref="O8"/>
    </sheetView>
  </sheetViews>
  <sheetFormatPr defaultRowHeight="15"/>
  <cols>
    <col min="6" max="6" width="83.42578125" customWidth="1"/>
    <col min="7" max="7" width="10.28515625" style="210" customWidth="1"/>
    <col min="8" max="8" width="11.42578125" style="141" customWidth="1"/>
    <col min="9" max="9" width="10.85546875" style="141" bestFit="1" customWidth="1"/>
    <col min="10" max="10" width="14.85546875" style="141" customWidth="1"/>
    <col min="11" max="12" width="9.140625" style="166"/>
  </cols>
  <sheetData>
    <row r="1" spans="1:12">
      <c r="A1" s="1"/>
      <c r="B1" s="2"/>
      <c r="C1" s="3"/>
      <c r="D1" s="230" t="s">
        <v>0</v>
      </c>
      <c r="E1" s="230"/>
      <c r="F1" s="3"/>
      <c r="G1" s="183"/>
      <c r="H1" s="4"/>
      <c r="I1" s="5"/>
      <c r="J1" s="6"/>
    </row>
    <row r="2" spans="1:12" ht="38.25" customHeight="1">
      <c r="A2" s="231" t="s">
        <v>116</v>
      </c>
      <c r="B2" s="232"/>
      <c r="C2" s="232"/>
      <c r="D2" s="232"/>
      <c r="E2" s="232"/>
      <c r="F2" s="232"/>
      <c r="G2" s="232"/>
      <c r="H2" s="232"/>
      <c r="I2" s="232"/>
      <c r="J2" s="233"/>
    </row>
    <row r="3" spans="1:12" ht="15.75" thickBot="1">
      <c r="A3" s="7"/>
      <c r="B3" s="8"/>
      <c r="C3" s="9"/>
      <c r="D3" s="9"/>
      <c r="E3" s="9"/>
      <c r="F3" s="9"/>
      <c r="G3" s="184"/>
      <c r="H3" s="8"/>
      <c r="I3" s="10"/>
      <c r="J3" s="11"/>
    </row>
    <row r="4" spans="1:12">
      <c r="A4" s="12" t="s">
        <v>1</v>
      </c>
      <c r="B4" s="13"/>
      <c r="C4" s="14" t="s">
        <v>2</v>
      </c>
      <c r="D4" s="15"/>
      <c r="E4" s="15"/>
      <c r="F4" s="15"/>
      <c r="G4" s="185" t="s">
        <v>3</v>
      </c>
      <c r="H4" s="158"/>
      <c r="I4" s="16" t="s">
        <v>4</v>
      </c>
      <c r="J4" s="17" t="s">
        <v>5</v>
      </c>
    </row>
    <row r="5" spans="1:12" ht="15.75" thickBot="1">
      <c r="A5" s="18"/>
      <c r="B5" s="19"/>
      <c r="C5" s="20"/>
      <c r="D5" s="20"/>
      <c r="E5" s="20"/>
      <c r="F5" s="20"/>
      <c r="G5" s="186" t="s">
        <v>6</v>
      </c>
      <c r="H5" s="21" t="s">
        <v>4</v>
      </c>
      <c r="I5" s="22" t="s">
        <v>5</v>
      </c>
      <c r="J5" s="23" t="s">
        <v>7</v>
      </c>
    </row>
    <row r="6" spans="1:12">
      <c r="A6" s="24"/>
      <c r="B6" s="2"/>
      <c r="C6" s="3"/>
      <c r="D6" s="3"/>
      <c r="E6" s="3"/>
      <c r="F6" s="3"/>
      <c r="G6" s="187"/>
      <c r="H6" s="2"/>
      <c r="I6" s="142"/>
      <c r="J6" s="143"/>
    </row>
    <row r="7" spans="1:12" ht="15" customHeight="1">
      <c r="A7" s="25" t="s">
        <v>8</v>
      </c>
      <c r="B7" s="26"/>
      <c r="C7" s="27" t="s">
        <v>9</v>
      </c>
      <c r="D7" s="28"/>
      <c r="E7" s="9"/>
      <c r="F7" s="9"/>
      <c r="G7" s="188"/>
      <c r="H7" s="126"/>
      <c r="I7" s="29"/>
      <c r="J7" s="30"/>
    </row>
    <row r="8" spans="1:12" ht="15" customHeight="1">
      <c r="A8" s="31" t="s">
        <v>10</v>
      </c>
      <c r="B8" s="32"/>
      <c r="C8" s="33" t="s">
        <v>11</v>
      </c>
      <c r="D8" s="34"/>
      <c r="E8" s="35"/>
      <c r="F8" s="36"/>
      <c r="G8" s="189"/>
      <c r="H8" s="127"/>
      <c r="I8" s="37"/>
      <c r="J8" s="30"/>
    </row>
    <row r="9" spans="1:12" ht="15" customHeight="1">
      <c r="A9" s="38" t="s">
        <v>10</v>
      </c>
      <c r="B9" s="39">
        <v>1</v>
      </c>
      <c r="C9" s="40" t="s">
        <v>12</v>
      </c>
      <c r="D9" s="41"/>
      <c r="E9" s="41"/>
      <c r="F9" s="41"/>
      <c r="G9" s="190">
        <v>593</v>
      </c>
      <c r="H9" s="159" t="s">
        <v>13</v>
      </c>
      <c r="I9" s="130"/>
      <c r="J9" s="46">
        <f>+I9*G9</f>
        <v>0</v>
      </c>
      <c r="K9" s="171"/>
    </row>
    <row r="10" spans="1:12">
      <c r="A10" s="38" t="s">
        <v>10</v>
      </c>
      <c r="B10" s="39">
        <v>2</v>
      </c>
      <c r="C10" s="40" t="s">
        <v>85</v>
      </c>
      <c r="D10" s="41"/>
      <c r="E10" s="41"/>
      <c r="F10" s="41"/>
      <c r="G10" s="190">
        <v>303</v>
      </c>
      <c r="H10" s="159" t="s">
        <v>13</v>
      </c>
      <c r="I10" s="130"/>
      <c r="J10" s="46">
        <f t="shared" ref="J10:J45" si="0">+I10*G10</f>
        <v>0</v>
      </c>
    </row>
    <row r="11" spans="1:12">
      <c r="A11" s="38" t="s">
        <v>10</v>
      </c>
      <c r="B11" s="39">
        <v>3</v>
      </c>
      <c r="C11" s="234" t="s">
        <v>86</v>
      </c>
      <c r="D11" s="234"/>
      <c r="E11" s="234"/>
      <c r="F11" s="235"/>
      <c r="G11" s="190">
        <v>0</v>
      </c>
      <c r="H11" s="159" t="s">
        <v>13</v>
      </c>
      <c r="I11" s="130"/>
      <c r="J11" s="46">
        <f t="shared" si="0"/>
        <v>0</v>
      </c>
    </row>
    <row r="12" spans="1:12">
      <c r="A12" s="38" t="s">
        <v>10</v>
      </c>
      <c r="B12" s="39">
        <v>4</v>
      </c>
      <c r="C12" s="40" t="s">
        <v>87</v>
      </c>
      <c r="D12" s="41"/>
      <c r="E12" s="41"/>
      <c r="F12" s="41"/>
      <c r="G12" s="190">
        <v>26</v>
      </c>
      <c r="H12" s="159" t="s">
        <v>13</v>
      </c>
      <c r="I12" s="130"/>
      <c r="J12" s="46">
        <f t="shared" si="0"/>
        <v>0</v>
      </c>
    </row>
    <row r="13" spans="1:12">
      <c r="A13" s="38" t="s">
        <v>10</v>
      </c>
      <c r="B13" s="39">
        <v>5</v>
      </c>
      <c r="C13" s="234" t="s">
        <v>88</v>
      </c>
      <c r="D13" s="234"/>
      <c r="E13" s="234"/>
      <c r="F13" s="235"/>
      <c r="G13" s="190">
        <v>205</v>
      </c>
      <c r="H13" s="159" t="s">
        <v>13</v>
      </c>
      <c r="I13" s="130"/>
      <c r="J13" s="46">
        <f t="shared" si="0"/>
        <v>0</v>
      </c>
    </row>
    <row r="14" spans="1:12" ht="27.75" customHeight="1">
      <c r="A14" s="38" t="s">
        <v>10</v>
      </c>
      <c r="B14" s="39">
        <v>6</v>
      </c>
      <c r="C14" s="234" t="s">
        <v>89</v>
      </c>
      <c r="D14" s="234"/>
      <c r="E14" s="234"/>
      <c r="F14" s="235"/>
      <c r="G14" s="190"/>
      <c r="H14" s="159" t="s">
        <v>13</v>
      </c>
      <c r="I14" s="130"/>
      <c r="J14" s="46">
        <f t="shared" si="0"/>
        <v>0</v>
      </c>
    </row>
    <row r="15" spans="1:12" ht="27" customHeight="1">
      <c r="A15" s="38" t="s">
        <v>10</v>
      </c>
      <c r="B15" s="39">
        <v>7</v>
      </c>
      <c r="C15" s="234" t="s">
        <v>90</v>
      </c>
      <c r="D15" s="234"/>
      <c r="E15" s="234"/>
      <c r="F15" s="235"/>
      <c r="G15" s="190"/>
      <c r="H15" s="159" t="s">
        <v>13</v>
      </c>
      <c r="I15" s="130"/>
      <c r="J15" s="46">
        <f t="shared" si="0"/>
        <v>0</v>
      </c>
    </row>
    <row r="16" spans="1:12">
      <c r="A16" s="38" t="s">
        <v>10</v>
      </c>
      <c r="B16" s="39">
        <v>8</v>
      </c>
      <c r="C16" s="234" t="s">
        <v>111</v>
      </c>
      <c r="D16" s="234"/>
      <c r="E16" s="234"/>
      <c r="F16" s="235"/>
      <c r="G16" s="190">
        <v>59</v>
      </c>
      <c r="H16" s="159" t="s">
        <v>13</v>
      </c>
      <c r="I16" s="130"/>
      <c r="J16" s="46">
        <f t="shared" si="0"/>
        <v>0</v>
      </c>
      <c r="L16" s="171"/>
    </row>
    <row r="17" spans="1:12" ht="18" customHeight="1">
      <c r="A17" s="38" t="s">
        <v>10</v>
      </c>
      <c r="B17" s="39">
        <v>9</v>
      </c>
      <c r="C17" s="234" t="s">
        <v>124</v>
      </c>
      <c r="D17" s="234"/>
      <c r="E17" s="234"/>
      <c r="F17" s="235"/>
      <c r="G17" s="190">
        <v>30</v>
      </c>
      <c r="H17" s="159" t="s">
        <v>13</v>
      </c>
      <c r="I17" s="130"/>
      <c r="J17" s="46">
        <f t="shared" si="0"/>
        <v>0</v>
      </c>
      <c r="L17" s="171"/>
    </row>
    <row r="18" spans="1:12">
      <c r="A18" s="38" t="s">
        <v>10</v>
      </c>
      <c r="B18" s="39">
        <v>10</v>
      </c>
      <c r="C18" s="234" t="s">
        <v>125</v>
      </c>
      <c r="D18" s="234"/>
      <c r="E18" s="234"/>
      <c r="F18" s="235"/>
      <c r="G18" s="190">
        <v>30</v>
      </c>
      <c r="H18" s="159" t="s">
        <v>13</v>
      </c>
      <c r="I18" s="130"/>
      <c r="J18" s="46">
        <f t="shared" si="0"/>
        <v>0</v>
      </c>
      <c r="L18" s="171"/>
    </row>
    <row r="19" spans="1:12">
      <c r="A19" s="38" t="s">
        <v>10</v>
      </c>
      <c r="B19" s="39">
        <v>11</v>
      </c>
      <c r="C19" s="234" t="s">
        <v>91</v>
      </c>
      <c r="D19" s="234"/>
      <c r="E19" s="234"/>
      <c r="F19" s="235"/>
      <c r="G19" s="190"/>
      <c r="H19" s="159" t="s">
        <v>13</v>
      </c>
      <c r="I19" s="130"/>
      <c r="J19" s="46">
        <f t="shared" si="0"/>
        <v>0</v>
      </c>
    </row>
    <row r="20" spans="1:12">
      <c r="A20" s="38" t="s">
        <v>10</v>
      </c>
      <c r="B20" s="39">
        <v>12</v>
      </c>
      <c r="C20" s="236" t="s">
        <v>92</v>
      </c>
      <c r="D20" s="236"/>
      <c r="E20" s="236"/>
      <c r="F20" s="237"/>
      <c r="G20" s="189">
        <v>70</v>
      </c>
      <c r="H20" s="159" t="s">
        <v>13</v>
      </c>
      <c r="I20" s="130"/>
      <c r="J20" s="46">
        <f t="shared" si="0"/>
        <v>0</v>
      </c>
    </row>
    <row r="21" spans="1:12" ht="15" customHeight="1">
      <c r="A21" s="38" t="s">
        <v>10</v>
      </c>
      <c r="B21" s="39">
        <v>13</v>
      </c>
      <c r="C21" s="236" t="s">
        <v>113</v>
      </c>
      <c r="D21" s="236"/>
      <c r="E21" s="236"/>
      <c r="F21" s="237"/>
      <c r="G21" s="189">
        <v>1</v>
      </c>
      <c r="H21" s="159" t="s">
        <v>14</v>
      </c>
      <c r="I21" s="130"/>
      <c r="J21" s="46">
        <f t="shared" si="0"/>
        <v>0</v>
      </c>
    </row>
    <row r="22" spans="1:12" ht="15" customHeight="1">
      <c r="A22" s="213" t="s">
        <v>10</v>
      </c>
      <c r="B22" s="39">
        <v>14</v>
      </c>
      <c r="C22" s="238" t="s">
        <v>121</v>
      </c>
      <c r="D22" s="238"/>
      <c r="E22" s="238"/>
      <c r="F22" s="239"/>
      <c r="G22" s="189">
        <v>1</v>
      </c>
      <c r="H22" s="214" t="s">
        <v>14</v>
      </c>
      <c r="I22" s="215"/>
      <c r="J22" s="46">
        <f t="shared" si="0"/>
        <v>0</v>
      </c>
    </row>
    <row r="23" spans="1:12">
      <c r="A23" s="42"/>
      <c r="B23" s="43"/>
      <c r="C23" s="44"/>
      <c r="D23" s="36"/>
      <c r="E23" s="36"/>
      <c r="F23" s="45"/>
      <c r="G23" s="191"/>
      <c r="H23" s="127"/>
      <c r="I23" s="37"/>
      <c r="J23" s="46">
        <f t="shared" si="0"/>
        <v>0</v>
      </c>
    </row>
    <row r="24" spans="1:12">
      <c r="A24" s="42" t="s">
        <v>15</v>
      </c>
      <c r="B24" s="43"/>
      <c r="C24" s="33" t="s">
        <v>16</v>
      </c>
      <c r="D24" s="47"/>
      <c r="E24" s="48"/>
      <c r="F24" s="47"/>
      <c r="G24" s="189"/>
      <c r="H24" s="43"/>
      <c r="I24" s="37"/>
      <c r="J24" s="46">
        <f t="shared" si="0"/>
        <v>0</v>
      </c>
      <c r="K24" s="171"/>
    </row>
    <row r="25" spans="1:12">
      <c r="A25" s="42" t="s">
        <v>15</v>
      </c>
      <c r="B25" s="43">
        <v>1</v>
      </c>
      <c r="C25" s="44" t="s">
        <v>17</v>
      </c>
      <c r="D25" s="36"/>
      <c r="E25" s="36"/>
      <c r="F25" s="36"/>
      <c r="G25" s="189">
        <v>46</v>
      </c>
      <c r="H25" s="127" t="s">
        <v>18</v>
      </c>
      <c r="I25" s="128"/>
      <c r="J25" s="46">
        <f t="shared" si="0"/>
        <v>0</v>
      </c>
    </row>
    <row r="26" spans="1:12">
      <c r="A26" s="42" t="s">
        <v>15</v>
      </c>
      <c r="B26" s="43">
        <v>2</v>
      </c>
      <c r="C26" s="44" t="s">
        <v>93</v>
      </c>
      <c r="D26" s="36"/>
      <c r="E26" s="36"/>
      <c r="F26" s="36"/>
      <c r="G26" s="189">
        <v>32</v>
      </c>
      <c r="H26" s="127" t="s">
        <v>18</v>
      </c>
      <c r="I26" s="130"/>
      <c r="J26" s="46">
        <f t="shared" si="0"/>
        <v>0</v>
      </c>
    </row>
    <row r="27" spans="1:12">
      <c r="A27" s="42" t="s">
        <v>15</v>
      </c>
      <c r="B27" s="43">
        <v>3</v>
      </c>
      <c r="C27" s="49" t="s">
        <v>94</v>
      </c>
      <c r="D27" s="50"/>
      <c r="E27" s="50"/>
      <c r="F27" s="50"/>
      <c r="G27" s="189">
        <v>7</v>
      </c>
      <c r="H27" s="144" t="s">
        <v>18</v>
      </c>
      <c r="I27" s="128"/>
      <c r="J27" s="46">
        <f t="shared" si="0"/>
        <v>0</v>
      </c>
    </row>
    <row r="28" spans="1:12">
      <c r="A28" s="216" t="s">
        <v>15</v>
      </c>
      <c r="B28" s="52">
        <v>4</v>
      </c>
      <c r="C28" s="49" t="s">
        <v>126</v>
      </c>
      <c r="D28" s="50"/>
      <c r="E28" s="50"/>
      <c r="F28" s="50"/>
      <c r="G28" s="189">
        <v>1</v>
      </c>
      <c r="H28" s="144" t="s">
        <v>18</v>
      </c>
      <c r="I28" s="217"/>
      <c r="J28" s="46">
        <f t="shared" si="0"/>
        <v>0</v>
      </c>
    </row>
    <row r="29" spans="1:12">
      <c r="A29" s="42" t="s">
        <v>15</v>
      </c>
      <c r="B29" s="43">
        <v>5</v>
      </c>
      <c r="C29" s="49" t="s">
        <v>95</v>
      </c>
      <c r="D29" s="50"/>
      <c r="E29" s="50"/>
      <c r="F29" s="50"/>
      <c r="G29" s="189">
        <v>1</v>
      </c>
      <c r="H29" s="52" t="s">
        <v>19</v>
      </c>
      <c r="I29" s="218"/>
      <c r="J29" s="46">
        <f t="shared" si="0"/>
        <v>0</v>
      </c>
    </row>
    <row r="30" spans="1:12">
      <c r="A30" s="42" t="s">
        <v>15</v>
      </c>
      <c r="B30" s="43">
        <v>6</v>
      </c>
      <c r="C30" s="51" t="s">
        <v>20</v>
      </c>
      <c r="D30" s="36"/>
      <c r="E30" s="36"/>
      <c r="F30" s="36"/>
      <c r="G30" s="189">
        <v>700</v>
      </c>
      <c r="H30" s="127" t="s">
        <v>13</v>
      </c>
      <c r="I30" s="219"/>
      <c r="J30" s="46">
        <f t="shared" si="0"/>
        <v>0</v>
      </c>
    </row>
    <row r="31" spans="1:12">
      <c r="A31" s="216">
        <v>1.2</v>
      </c>
      <c r="B31" s="52">
        <v>7</v>
      </c>
      <c r="C31" s="49" t="s">
        <v>120</v>
      </c>
      <c r="D31" s="50"/>
      <c r="E31" s="50"/>
      <c r="F31" s="50"/>
      <c r="G31" s="189">
        <v>52</v>
      </c>
      <c r="H31" s="144" t="s">
        <v>13</v>
      </c>
      <c r="I31" s="217"/>
      <c r="J31" s="46">
        <f t="shared" si="0"/>
        <v>0</v>
      </c>
    </row>
    <row r="32" spans="1:12">
      <c r="A32" s="42" t="s">
        <v>15</v>
      </c>
      <c r="B32" s="43">
        <v>8</v>
      </c>
      <c r="C32" s="49" t="s">
        <v>96</v>
      </c>
      <c r="D32" s="50"/>
      <c r="E32" s="50"/>
      <c r="F32" s="50"/>
      <c r="G32" s="37">
        <v>56</v>
      </c>
      <c r="H32" s="144" t="s">
        <v>21</v>
      </c>
      <c r="I32" s="128"/>
      <c r="J32" s="46">
        <f t="shared" si="0"/>
        <v>0</v>
      </c>
    </row>
    <row r="33" spans="1:10">
      <c r="A33" s="42" t="s">
        <v>15</v>
      </c>
      <c r="B33" s="43">
        <v>9</v>
      </c>
      <c r="C33" s="44" t="s">
        <v>22</v>
      </c>
      <c r="D33" s="36"/>
      <c r="E33" s="36"/>
      <c r="F33" s="36"/>
      <c r="G33" s="189">
        <v>1242</v>
      </c>
      <c r="H33" s="127" t="s">
        <v>23</v>
      </c>
      <c r="I33" s="128"/>
      <c r="J33" s="46">
        <f t="shared" si="0"/>
        <v>0</v>
      </c>
    </row>
    <row r="34" spans="1:10">
      <c r="A34" s="42" t="s">
        <v>15</v>
      </c>
      <c r="B34" s="43">
        <v>10</v>
      </c>
      <c r="C34" s="44" t="s">
        <v>24</v>
      </c>
      <c r="D34" s="36"/>
      <c r="E34" s="36"/>
      <c r="F34" s="36"/>
      <c r="G34" s="189">
        <v>1242</v>
      </c>
      <c r="H34" s="127" t="s">
        <v>23</v>
      </c>
      <c r="I34" s="128"/>
      <c r="J34" s="46">
        <f t="shared" si="0"/>
        <v>0</v>
      </c>
    </row>
    <row r="35" spans="1:10">
      <c r="A35" s="42" t="s">
        <v>15</v>
      </c>
      <c r="B35" s="43">
        <v>11</v>
      </c>
      <c r="C35" s="44" t="s">
        <v>25</v>
      </c>
      <c r="D35" s="36"/>
      <c r="E35" s="36"/>
      <c r="F35" s="36"/>
      <c r="G35" s="37">
        <v>3000</v>
      </c>
      <c r="H35" s="52" t="s">
        <v>26</v>
      </c>
      <c r="I35" s="145"/>
      <c r="J35" s="46">
        <f t="shared" si="0"/>
        <v>0</v>
      </c>
    </row>
    <row r="36" spans="1:10">
      <c r="A36" s="42" t="s">
        <v>15</v>
      </c>
      <c r="B36" s="43">
        <v>12</v>
      </c>
      <c r="C36" s="44" t="s">
        <v>27</v>
      </c>
      <c r="D36" s="36"/>
      <c r="E36" s="36"/>
      <c r="F36" s="36"/>
      <c r="G36" s="189">
        <v>1</v>
      </c>
      <c r="H36" s="52" t="s">
        <v>19</v>
      </c>
      <c r="I36" s="145"/>
      <c r="J36" s="46">
        <f t="shared" si="0"/>
        <v>0</v>
      </c>
    </row>
    <row r="37" spans="1:10">
      <c r="A37" s="42"/>
      <c r="B37" s="43"/>
      <c r="C37" s="146"/>
      <c r="D37" s="36"/>
      <c r="E37" s="36"/>
      <c r="F37" s="36"/>
      <c r="G37" s="189"/>
      <c r="H37" s="52"/>
      <c r="I37" s="147"/>
      <c r="J37" s="46">
        <f t="shared" si="0"/>
        <v>0</v>
      </c>
    </row>
    <row r="38" spans="1:10">
      <c r="A38" s="42" t="s">
        <v>28</v>
      </c>
      <c r="B38" s="148"/>
      <c r="C38" s="33" t="s">
        <v>29</v>
      </c>
      <c r="D38" s="28"/>
      <c r="E38" s="28"/>
      <c r="F38" s="28"/>
      <c r="G38" s="192"/>
      <c r="H38" s="8"/>
      <c r="I38" s="129"/>
      <c r="J38" s="46">
        <f t="shared" si="0"/>
        <v>0</v>
      </c>
    </row>
    <row r="39" spans="1:10">
      <c r="A39" s="42" t="s">
        <v>28</v>
      </c>
      <c r="B39" s="43">
        <v>1</v>
      </c>
      <c r="C39" s="51" t="s">
        <v>30</v>
      </c>
      <c r="D39" s="53"/>
      <c r="E39" s="53"/>
      <c r="F39" s="54"/>
      <c r="G39" s="189">
        <v>149</v>
      </c>
      <c r="H39" s="52" t="s">
        <v>14</v>
      </c>
      <c r="I39" s="128"/>
      <c r="J39" s="46">
        <f t="shared" si="0"/>
        <v>0</v>
      </c>
    </row>
    <row r="40" spans="1:10">
      <c r="A40" s="42" t="s">
        <v>28</v>
      </c>
      <c r="B40" s="43">
        <v>2</v>
      </c>
      <c r="C40" s="55" t="s">
        <v>97</v>
      </c>
      <c r="D40" s="56"/>
      <c r="E40" s="56"/>
      <c r="F40" s="57"/>
      <c r="G40" s="190"/>
      <c r="H40" s="58" t="s">
        <v>14</v>
      </c>
      <c r="I40" s="130"/>
      <c r="J40" s="46">
        <f t="shared" si="0"/>
        <v>0</v>
      </c>
    </row>
    <row r="41" spans="1:10">
      <c r="A41" s="42" t="s">
        <v>28</v>
      </c>
      <c r="B41" s="43">
        <v>3</v>
      </c>
      <c r="C41" s="55" t="s">
        <v>114</v>
      </c>
      <c r="D41" s="56"/>
      <c r="E41" s="56"/>
      <c r="F41" s="57"/>
      <c r="G41" s="190"/>
      <c r="H41" s="58" t="s">
        <v>14</v>
      </c>
      <c r="I41" s="130"/>
      <c r="J41" s="46">
        <f t="shared" si="0"/>
        <v>0</v>
      </c>
    </row>
    <row r="42" spans="1:10">
      <c r="A42" s="42" t="s">
        <v>28</v>
      </c>
      <c r="B42" s="43">
        <v>4</v>
      </c>
      <c r="C42" s="51" t="s">
        <v>31</v>
      </c>
      <c r="D42" s="53"/>
      <c r="E42" s="53"/>
      <c r="F42" s="54"/>
      <c r="G42" s="189">
        <v>6</v>
      </c>
      <c r="H42" s="52" t="s">
        <v>14</v>
      </c>
      <c r="I42" s="130"/>
      <c r="J42" s="46">
        <f t="shared" si="0"/>
        <v>0</v>
      </c>
    </row>
    <row r="43" spans="1:10">
      <c r="A43" s="42" t="s">
        <v>28</v>
      </c>
      <c r="B43" s="43">
        <v>5</v>
      </c>
      <c r="C43" s="51" t="s">
        <v>98</v>
      </c>
      <c r="D43" s="53"/>
      <c r="E43" s="53"/>
      <c r="F43" s="54"/>
      <c r="G43" s="189">
        <v>100</v>
      </c>
      <c r="H43" s="52" t="s">
        <v>14</v>
      </c>
      <c r="I43" s="130"/>
      <c r="J43" s="46">
        <f t="shared" si="0"/>
        <v>0</v>
      </c>
    </row>
    <row r="44" spans="1:10">
      <c r="A44" s="42" t="s">
        <v>28</v>
      </c>
      <c r="B44" s="43">
        <v>6</v>
      </c>
      <c r="C44" s="59" t="s">
        <v>99</v>
      </c>
      <c r="D44" s="56"/>
      <c r="E44" s="56"/>
      <c r="F44" s="57"/>
      <c r="G44" s="190">
        <v>14</v>
      </c>
      <c r="H44" s="58" t="s">
        <v>14</v>
      </c>
      <c r="I44" s="130"/>
      <c r="J44" s="46">
        <f t="shared" si="0"/>
        <v>0</v>
      </c>
    </row>
    <row r="45" spans="1:10">
      <c r="A45" s="42" t="s">
        <v>28</v>
      </c>
      <c r="B45" s="43">
        <v>7</v>
      </c>
      <c r="C45" s="59" t="s">
        <v>32</v>
      </c>
      <c r="D45" s="56"/>
      <c r="E45" s="56"/>
      <c r="F45" s="57"/>
      <c r="G45" s="37">
        <v>3000</v>
      </c>
      <c r="H45" s="58" t="s">
        <v>26</v>
      </c>
      <c r="I45" s="130"/>
      <c r="J45" s="46">
        <f t="shared" si="0"/>
        <v>0</v>
      </c>
    </row>
    <row r="46" spans="1:10" ht="15" customHeight="1" thickBot="1">
      <c r="A46" s="60"/>
      <c r="B46" s="8"/>
      <c r="C46" s="61" t="s">
        <v>33</v>
      </c>
      <c r="D46" s="62" t="s">
        <v>34</v>
      </c>
      <c r="E46" s="63"/>
      <c r="F46" s="64"/>
      <c r="G46" s="193"/>
      <c r="H46" s="160"/>
      <c r="I46" s="161"/>
      <c r="J46" s="65">
        <f>SUM(J9:J45)</f>
        <v>0</v>
      </c>
    </row>
    <row r="47" spans="1:10" ht="15.75" thickTop="1">
      <c r="A47" s="66" t="s">
        <v>35</v>
      </c>
      <c r="B47" s="67"/>
      <c r="C47" s="27" t="s">
        <v>36</v>
      </c>
      <c r="D47" s="28"/>
      <c r="E47" s="28"/>
      <c r="F47" s="28"/>
      <c r="G47" s="192"/>
      <c r="H47" s="8"/>
      <c r="I47" s="129"/>
      <c r="J47" s="46"/>
    </row>
    <row r="48" spans="1:10" ht="15" customHeight="1">
      <c r="A48" s="31" t="s">
        <v>35</v>
      </c>
      <c r="B48" s="43">
        <v>1</v>
      </c>
      <c r="C48" s="51" t="s">
        <v>100</v>
      </c>
      <c r="D48" s="149"/>
      <c r="E48" s="149"/>
      <c r="F48" s="36"/>
      <c r="G48" s="189">
        <v>28</v>
      </c>
      <c r="H48" s="43" t="s">
        <v>37</v>
      </c>
      <c r="I48" s="145"/>
      <c r="J48" s="46">
        <f t="shared" ref="J48:J55" si="1">+I48*G48</f>
        <v>0</v>
      </c>
    </row>
    <row r="49" spans="1:12" ht="15" customHeight="1">
      <c r="A49" s="31" t="s">
        <v>35</v>
      </c>
      <c r="B49" s="43">
        <v>2</v>
      </c>
      <c r="C49" s="44" t="s">
        <v>101</v>
      </c>
      <c r="D49" s="149"/>
      <c r="E49" s="149"/>
      <c r="F49" s="68"/>
      <c r="G49" s="194">
        <v>1800</v>
      </c>
      <c r="H49" s="43" t="s">
        <v>26</v>
      </c>
      <c r="I49" s="145"/>
      <c r="J49" s="46">
        <f t="shared" si="1"/>
        <v>0</v>
      </c>
    </row>
    <row r="50" spans="1:12" ht="15" customHeight="1">
      <c r="A50" s="31" t="s">
        <v>35</v>
      </c>
      <c r="B50" s="43">
        <v>3</v>
      </c>
      <c r="C50" s="44" t="s">
        <v>102</v>
      </c>
      <c r="D50" s="149"/>
      <c r="E50" s="149"/>
      <c r="F50" s="149"/>
      <c r="G50" s="189">
        <v>14</v>
      </c>
      <c r="H50" s="43" t="s">
        <v>37</v>
      </c>
      <c r="I50" s="145"/>
      <c r="J50" s="46">
        <f t="shared" si="1"/>
        <v>0</v>
      </c>
      <c r="K50"/>
      <c r="L50"/>
    </row>
    <row r="51" spans="1:12" ht="15" customHeight="1">
      <c r="A51" s="69" t="s">
        <v>35</v>
      </c>
      <c r="B51" s="43">
        <v>4</v>
      </c>
      <c r="C51" s="59" t="s">
        <v>117</v>
      </c>
      <c r="D51" s="68"/>
      <c r="E51" s="168"/>
      <c r="F51" s="68"/>
      <c r="G51" s="190">
        <v>118</v>
      </c>
      <c r="H51" s="70" t="s">
        <v>13</v>
      </c>
      <c r="I51" s="145"/>
      <c r="J51" s="46">
        <f t="shared" si="1"/>
        <v>0</v>
      </c>
      <c r="K51"/>
      <c r="L51"/>
    </row>
    <row r="52" spans="1:12" ht="15" customHeight="1">
      <c r="A52" s="69" t="s">
        <v>35</v>
      </c>
      <c r="B52" s="43">
        <v>5</v>
      </c>
      <c r="C52" s="59" t="s">
        <v>112</v>
      </c>
      <c r="D52" s="68"/>
      <c r="E52" s="169"/>
      <c r="F52" s="68"/>
      <c r="G52" s="194">
        <v>400</v>
      </c>
      <c r="H52" s="70" t="s">
        <v>26</v>
      </c>
      <c r="I52" s="145"/>
      <c r="J52" s="46">
        <f t="shared" si="1"/>
        <v>0</v>
      </c>
      <c r="K52"/>
      <c r="L52"/>
    </row>
    <row r="53" spans="1:12">
      <c r="A53" s="170" t="s">
        <v>35</v>
      </c>
      <c r="B53" s="43">
        <v>6</v>
      </c>
      <c r="C53" s="44" t="s">
        <v>118</v>
      </c>
      <c r="D53" s="71"/>
      <c r="E53" s="71"/>
      <c r="F53" s="71"/>
      <c r="G53" s="190">
        <v>8</v>
      </c>
      <c r="H53" s="58" t="s">
        <v>37</v>
      </c>
      <c r="I53" s="145"/>
      <c r="J53" s="46">
        <f t="shared" si="1"/>
        <v>0</v>
      </c>
    </row>
    <row r="54" spans="1:12">
      <c r="A54" s="31" t="s">
        <v>35</v>
      </c>
      <c r="B54" s="43">
        <v>7</v>
      </c>
      <c r="C54" s="44" t="s">
        <v>103</v>
      </c>
      <c r="D54" s="71"/>
      <c r="E54" s="71"/>
      <c r="F54" s="71"/>
      <c r="G54" s="190">
        <v>200</v>
      </c>
      <c r="H54" s="58" t="s">
        <v>23</v>
      </c>
      <c r="I54" s="131"/>
      <c r="J54" s="46">
        <f t="shared" si="1"/>
        <v>0</v>
      </c>
    </row>
    <row r="55" spans="1:12">
      <c r="A55" s="69" t="s">
        <v>35</v>
      </c>
      <c r="B55" s="43">
        <v>8</v>
      </c>
      <c r="C55" s="51" t="s">
        <v>38</v>
      </c>
      <c r="D55" s="51"/>
      <c r="E55" s="36"/>
      <c r="F55" s="36"/>
      <c r="G55" s="194">
        <v>50</v>
      </c>
      <c r="H55" s="52" t="s">
        <v>21</v>
      </c>
      <c r="I55" s="128"/>
      <c r="J55" s="46">
        <f t="shared" si="1"/>
        <v>0</v>
      </c>
    </row>
    <row r="56" spans="1:12" ht="15.75" thickBot="1">
      <c r="A56" s="60"/>
      <c r="B56" s="8"/>
      <c r="C56" s="61" t="s">
        <v>39</v>
      </c>
      <c r="D56" s="62" t="s">
        <v>34</v>
      </c>
      <c r="E56" s="63"/>
      <c r="F56" s="64"/>
      <c r="G56" s="193"/>
      <c r="H56" s="160"/>
      <c r="I56" s="161"/>
      <c r="J56" s="65">
        <f>SUM(J48:J55)</f>
        <v>0</v>
      </c>
    </row>
    <row r="57" spans="1:12" ht="15.75" thickTop="1">
      <c r="A57" s="150" t="s">
        <v>40</v>
      </c>
      <c r="B57" s="151"/>
      <c r="C57" s="14" t="s">
        <v>44</v>
      </c>
      <c r="D57" s="15"/>
      <c r="E57" s="15"/>
      <c r="F57" s="15"/>
      <c r="G57" s="195"/>
      <c r="H57" s="2"/>
      <c r="I57" s="139"/>
      <c r="J57" s="140"/>
    </row>
    <row r="58" spans="1:12">
      <c r="A58" s="77" t="s">
        <v>40</v>
      </c>
      <c r="B58" s="52">
        <v>1</v>
      </c>
      <c r="C58" s="49" t="s">
        <v>45</v>
      </c>
      <c r="D58" s="50"/>
      <c r="E58" s="50"/>
      <c r="F58" s="50"/>
      <c r="G58" s="189">
        <v>118</v>
      </c>
      <c r="H58" s="52" t="s">
        <v>37</v>
      </c>
      <c r="I58" s="128"/>
      <c r="J58" s="46">
        <f t="shared" ref="J58:J67" si="2">+I58*G58</f>
        <v>0</v>
      </c>
    </row>
    <row r="59" spans="1:12">
      <c r="A59" s="77" t="s">
        <v>40</v>
      </c>
      <c r="B59" s="52">
        <v>2</v>
      </c>
      <c r="C59" s="49" t="s">
        <v>46</v>
      </c>
      <c r="D59" s="50"/>
      <c r="E59" s="50"/>
      <c r="F59" s="50"/>
      <c r="G59" s="189">
        <v>6</v>
      </c>
      <c r="H59" s="52" t="s">
        <v>37</v>
      </c>
      <c r="I59" s="128"/>
      <c r="J59" s="46">
        <f t="shared" si="2"/>
        <v>0</v>
      </c>
    </row>
    <row r="60" spans="1:12">
      <c r="A60" s="77" t="s">
        <v>40</v>
      </c>
      <c r="B60" s="52">
        <v>3</v>
      </c>
      <c r="C60" s="49" t="s">
        <v>104</v>
      </c>
      <c r="D60" s="50"/>
      <c r="E60" s="50"/>
      <c r="F60" s="50"/>
      <c r="G60" s="189">
        <v>1</v>
      </c>
      <c r="H60" s="52" t="s">
        <v>37</v>
      </c>
      <c r="I60" s="130"/>
      <c r="J60" s="46">
        <f t="shared" si="2"/>
        <v>0</v>
      </c>
    </row>
    <row r="61" spans="1:12">
      <c r="A61" s="77" t="s">
        <v>40</v>
      </c>
      <c r="B61" s="52">
        <v>4</v>
      </c>
      <c r="C61" s="49" t="s">
        <v>105</v>
      </c>
      <c r="D61" s="50"/>
      <c r="E61" s="50"/>
      <c r="F61" s="50"/>
      <c r="G61" s="189"/>
      <c r="H61" s="52" t="s">
        <v>37</v>
      </c>
      <c r="I61" s="130"/>
      <c r="J61" s="46">
        <f t="shared" si="2"/>
        <v>0</v>
      </c>
    </row>
    <row r="62" spans="1:12">
      <c r="A62" s="77" t="s">
        <v>40</v>
      </c>
      <c r="B62" s="52">
        <v>5</v>
      </c>
      <c r="C62" s="49" t="s">
        <v>106</v>
      </c>
      <c r="D62" s="50"/>
      <c r="E62" s="50"/>
      <c r="F62" s="50"/>
      <c r="G62" s="189">
        <v>5</v>
      </c>
      <c r="H62" s="52" t="s">
        <v>37</v>
      </c>
      <c r="I62" s="128"/>
      <c r="J62" s="46">
        <f t="shared" si="2"/>
        <v>0</v>
      </c>
    </row>
    <row r="63" spans="1:12">
      <c r="A63" s="77" t="s">
        <v>40</v>
      </c>
      <c r="B63" s="52">
        <v>6</v>
      </c>
      <c r="C63" s="49" t="s">
        <v>47</v>
      </c>
      <c r="D63" s="50"/>
      <c r="E63" s="50"/>
      <c r="F63" s="50"/>
      <c r="G63" s="189">
        <v>133</v>
      </c>
      <c r="H63" s="52" t="s">
        <v>37</v>
      </c>
      <c r="I63" s="128"/>
      <c r="J63" s="46">
        <f t="shared" si="2"/>
        <v>0</v>
      </c>
    </row>
    <row r="64" spans="1:12">
      <c r="A64" s="77" t="s">
        <v>40</v>
      </c>
      <c r="B64" s="52">
        <v>7</v>
      </c>
      <c r="C64" s="49" t="s">
        <v>107</v>
      </c>
      <c r="D64" s="50"/>
      <c r="E64" s="50"/>
      <c r="F64" s="50"/>
      <c r="G64" s="189"/>
      <c r="H64" s="52" t="s">
        <v>37</v>
      </c>
      <c r="I64" s="128"/>
      <c r="J64" s="46">
        <f t="shared" si="2"/>
        <v>0</v>
      </c>
    </row>
    <row r="65" spans="1:10">
      <c r="A65" s="77" t="s">
        <v>40</v>
      </c>
      <c r="B65" s="52">
        <v>8</v>
      </c>
      <c r="C65" s="172" t="s">
        <v>115</v>
      </c>
      <c r="D65" s="168"/>
      <c r="E65" s="168"/>
      <c r="F65" s="168"/>
      <c r="G65" s="190"/>
      <c r="H65" s="52" t="s">
        <v>37</v>
      </c>
      <c r="I65" s="128"/>
      <c r="J65" s="46">
        <f t="shared" si="2"/>
        <v>0</v>
      </c>
    </row>
    <row r="66" spans="1:10">
      <c r="A66" s="77" t="s">
        <v>40</v>
      </c>
      <c r="B66" s="52">
        <v>9</v>
      </c>
      <c r="C66" s="49" t="s">
        <v>108</v>
      </c>
      <c r="D66" s="50"/>
      <c r="E66" s="50"/>
      <c r="F66" s="50"/>
      <c r="G66" s="189">
        <v>14</v>
      </c>
      <c r="H66" s="52" t="s">
        <v>37</v>
      </c>
      <c r="I66" s="130"/>
      <c r="J66" s="46">
        <f t="shared" si="2"/>
        <v>0</v>
      </c>
    </row>
    <row r="67" spans="1:10">
      <c r="A67" s="77" t="s">
        <v>40</v>
      </c>
      <c r="B67" s="52">
        <v>10</v>
      </c>
      <c r="C67" s="49" t="s">
        <v>48</v>
      </c>
      <c r="D67" s="50"/>
      <c r="E67" s="50"/>
      <c r="F67" s="50"/>
      <c r="G67" s="194">
        <v>80</v>
      </c>
      <c r="H67" s="58" t="s">
        <v>21</v>
      </c>
      <c r="I67" s="128"/>
      <c r="J67" s="46">
        <f t="shared" si="2"/>
        <v>0</v>
      </c>
    </row>
    <row r="68" spans="1:10" ht="15.75" thickBot="1">
      <c r="A68" s="7"/>
      <c r="B68" s="8"/>
      <c r="C68" s="61" t="s">
        <v>42</v>
      </c>
      <c r="D68" s="62" t="s">
        <v>34</v>
      </c>
      <c r="E68" s="63"/>
      <c r="F68" s="64"/>
      <c r="G68" s="193"/>
      <c r="H68" s="160"/>
      <c r="I68" s="161"/>
      <c r="J68" s="65">
        <f>SUM(J58:J67)</f>
        <v>0</v>
      </c>
    </row>
    <row r="69" spans="1:10" ht="15.75" thickTop="1">
      <c r="A69" s="150" t="s">
        <v>43</v>
      </c>
      <c r="B69" s="113"/>
      <c r="C69" s="224" t="s">
        <v>127</v>
      </c>
      <c r="D69" s="153"/>
      <c r="E69" s="154"/>
      <c r="F69" s="220"/>
      <c r="G69" s="221"/>
      <c r="H69" s="162"/>
      <c r="I69" s="222"/>
      <c r="J69" s="223"/>
    </row>
    <row r="70" spans="1:10">
      <c r="A70" s="77" t="s">
        <v>43</v>
      </c>
      <c r="B70" s="8">
        <v>1</v>
      </c>
      <c r="C70" s="49" t="s">
        <v>129</v>
      </c>
      <c r="D70" s="153"/>
      <c r="E70" s="154"/>
      <c r="F70" s="220"/>
      <c r="G70" s="221">
        <v>1</v>
      </c>
      <c r="H70" s="52" t="s">
        <v>14</v>
      </c>
      <c r="I70" s="128"/>
      <c r="J70" s="46">
        <f t="shared" ref="J70:J72" si="3">+I70*G70</f>
        <v>0</v>
      </c>
    </row>
    <row r="71" spans="1:10">
      <c r="A71" s="77" t="s">
        <v>43</v>
      </c>
      <c r="B71" s="8">
        <v>2</v>
      </c>
      <c r="C71" s="49" t="s">
        <v>130</v>
      </c>
      <c r="D71" s="153"/>
      <c r="E71" s="154"/>
      <c r="F71" s="220"/>
      <c r="G71" s="221">
        <v>1</v>
      </c>
      <c r="H71" s="52" t="s">
        <v>14</v>
      </c>
      <c r="I71" s="128"/>
      <c r="J71" s="46">
        <f t="shared" si="3"/>
        <v>0</v>
      </c>
    </row>
    <row r="72" spans="1:10">
      <c r="A72" s="77" t="s">
        <v>43</v>
      </c>
      <c r="B72" s="8">
        <v>3</v>
      </c>
      <c r="C72" s="49" t="s">
        <v>131</v>
      </c>
      <c r="D72" s="153"/>
      <c r="E72" s="154"/>
      <c r="F72" s="220"/>
      <c r="G72" s="221">
        <v>200</v>
      </c>
      <c r="H72" s="52" t="s">
        <v>26</v>
      </c>
      <c r="I72" s="128"/>
      <c r="J72" s="46">
        <f t="shared" si="3"/>
        <v>0</v>
      </c>
    </row>
    <row r="73" spans="1:10" ht="15.75" thickBot="1">
      <c r="A73" s="7"/>
      <c r="B73" s="8"/>
      <c r="C73" s="61" t="s">
        <v>49</v>
      </c>
      <c r="D73" s="62" t="s">
        <v>34</v>
      </c>
      <c r="E73" s="63"/>
      <c r="F73" s="64"/>
      <c r="G73" s="193"/>
      <c r="H73" s="160"/>
      <c r="I73" s="161"/>
      <c r="J73" s="65">
        <f>SUM(J70:J72)</f>
        <v>0</v>
      </c>
    </row>
    <row r="74" spans="1:10" ht="15.75" thickTop="1">
      <c r="A74" s="72" t="s">
        <v>50</v>
      </c>
      <c r="B74" s="67"/>
      <c r="C74" s="73" t="s">
        <v>51</v>
      </c>
      <c r="D74" s="28"/>
      <c r="E74" s="28"/>
      <c r="F74" s="28"/>
      <c r="G74" s="192"/>
      <c r="H74" s="8"/>
      <c r="I74" s="129"/>
      <c r="J74" s="46"/>
    </row>
    <row r="75" spans="1:10">
      <c r="A75" s="31" t="s">
        <v>50</v>
      </c>
      <c r="B75" s="70">
        <v>1</v>
      </c>
      <c r="C75" s="59" t="s">
        <v>52</v>
      </c>
      <c r="D75" s="68"/>
      <c r="E75" s="68"/>
      <c r="F75" s="68"/>
      <c r="G75" s="190">
        <v>77</v>
      </c>
      <c r="H75" s="70" t="s">
        <v>14</v>
      </c>
      <c r="I75" s="130"/>
      <c r="J75" s="46">
        <f t="shared" ref="J75:J81" si="4">+I75*G75</f>
        <v>0</v>
      </c>
    </row>
    <row r="76" spans="1:10">
      <c r="A76" s="31" t="s">
        <v>50</v>
      </c>
      <c r="B76" s="70">
        <v>2</v>
      </c>
      <c r="C76" s="55" t="s">
        <v>53</v>
      </c>
      <c r="D76" s="68"/>
      <c r="E76" s="68"/>
      <c r="F76" s="68"/>
      <c r="G76" s="190">
        <v>77</v>
      </c>
      <c r="H76" s="70" t="s">
        <v>14</v>
      </c>
      <c r="I76" s="130"/>
      <c r="J76" s="46">
        <f t="shared" si="4"/>
        <v>0</v>
      </c>
    </row>
    <row r="77" spans="1:10">
      <c r="A77" s="31" t="s">
        <v>50</v>
      </c>
      <c r="B77" s="70">
        <v>3</v>
      </c>
      <c r="C77" s="59" t="s">
        <v>122</v>
      </c>
      <c r="D77" s="68"/>
      <c r="E77" s="68"/>
      <c r="F77" s="68"/>
      <c r="G77" s="190">
        <v>10</v>
      </c>
      <c r="H77" s="70" t="s">
        <v>14</v>
      </c>
      <c r="I77" s="130"/>
      <c r="J77" s="46">
        <f t="shared" si="4"/>
        <v>0</v>
      </c>
    </row>
    <row r="78" spans="1:10">
      <c r="A78" s="31" t="s">
        <v>50</v>
      </c>
      <c r="B78" s="70">
        <v>4</v>
      </c>
      <c r="C78" s="55" t="s">
        <v>123</v>
      </c>
      <c r="D78" s="68"/>
      <c r="E78" s="68"/>
      <c r="F78" s="68"/>
      <c r="G78" s="190">
        <v>10</v>
      </c>
      <c r="H78" s="70" t="s">
        <v>14</v>
      </c>
      <c r="I78" s="130"/>
      <c r="J78" s="46">
        <f t="shared" si="4"/>
        <v>0</v>
      </c>
    </row>
    <row r="79" spans="1:10">
      <c r="A79" s="31" t="s">
        <v>50</v>
      </c>
      <c r="B79" s="70">
        <v>5</v>
      </c>
      <c r="C79" s="59" t="s">
        <v>54</v>
      </c>
      <c r="D79" s="68"/>
      <c r="E79" s="68"/>
      <c r="F79" s="68"/>
      <c r="G79" s="194">
        <v>2000</v>
      </c>
      <c r="H79" s="58" t="s">
        <v>26</v>
      </c>
      <c r="I79" s="131"/>
      <c r="J79" s="46">
        <f t="shared" si="4"/>
        <v>0</v>
      </c>
    </row>
    <row r="80" spans="1:10">
      <c r="A80" s="31" t="s">
        <v>50</v>
      </c>
      <c r="B80" s="70">
        <v>6</v>
      </c>
      <c r="C80" s="59" t="s">
        <v>55</v>
      </c>
      <c r="D80" s="68"/>
      <c r="E80" s="68"/>
      <c r="F80" s="68"/>
      <c r="G80" s="190">
        <v>87</v>
      </c>
      <c r="H80" s="58" t="s">
        <v>14</v>
      </c>
      <c r="I80" s="131"/>
      <c r="J80" s="46">
        <f t="shared" si="4"/>
        <v>0</v>
      </c>
    </row>
    <row r="81" spans="1:10">
      <c r="A81" s="31" t="s">
        <v>50</v>
      </c>
      <c r="B81" s="70">
        <v>7</v>
      </c>
      <c r="C81" s="59" t="s">
        <v>56</v>
      </c>
      <c r="D81" s="68"/>
      <c r="E81" s="68"/>
      <c r="F81" s="68"/>
      <c r="G81" s="190">
        <v>87</v>
      </c>
      <c r="H81" s="70" t="s">
        <v>14</v>
      </c>
      <c r="I81" s="131"/>
      <c r="J81" s="46">
        <f t="shared" si="4"/>
        <v>0</v>
      </c>
    </row>
    <row r="82" spans="1:10" ht="15.75" thickBot="1">
      <c r="A82" s="60"/>
      <c r="B82" s="8"/>
      <c r="C82" s="61" t="s">
        <v>57</v>
      </c>
      <c r="D82" s="62" t="s">
        <v>34</v>
      </c>
      <c r="E82" s="63"/>
      <c r="F82" s="64"/>
      <c r="G82" s="193"/>
      <c r="H82" s="160"/>
      <c r="I82" s="161"/>
      <c r="J82" s="65">
        <f>SUM(J75:J81)</f>
        <v>0</v>
      </c>
    </row>
    <row r="83" spans="1:10" ht="15.75" thickTop="1">
      <c r="A83" s="72" t="s">
        <v>58</v>
      </c>
      <c r="B83" s="148"/>
      <c r="C83" s="73" t="s">
        <v>59</v>
      </c>
      <c r="D83" s="28"/>
      <c r="E83" s="28"/>
      <c r="F83" s="28"/>
      <c r="G83" s="192"/>
      <c r="H83" s="8"/>
      <c r="I83" s="129"/>
      <c r="J83" s="46"/>
    </row>
    <row r="84" spans="1:10">
      <c r="A84" s="31" t="s">
        <v>58</v>
      </c>
      <c r="B84" s="78">
        <v>1</v>
      </c>
      <c r="C84" s="228" t="s">
        <v>60</v>
      </c>
      <c r="D84" s="229"/>
      <c r="E84" s="229"/>
      <c r="F84" s="229"/>
      <c r="G84" s="194">
        <v>16</v>
      </c>
      <c r="H84" s="79" t="s">
        <v>21</v>
      </c>
      <c r="I84" s="130"/>
      <c r="J84" s="46">
        <f t="shared" ref="J84:J92" si="5">+I84*G84</f>
        <v>0</v>
      </c>
    </row>
    <row r="85" spans="1:10">
      <c r="A85" s="31" t="s">
        <v>58</v>
      </c>
      <c r="B85" s="80">
        <v>2</v>
      </c>
      <c r="C85" s="226" t="s">
        <v>61</v>
      </c>
      <c r="D85" s="227"/>
      <c r="E85" s="227"/>
      <c r="F85" s="227"/>
      <c r="G85" s="194">
        <v>16</v>
      </c>
      <c r="H85" s="81" t="s">
        <v>21</v>
      </c>
      <c r="I85" s="130"/>
      <c r="J85" s="46">
        <f t="shared" si="5"/>
        <v>0</v>
      </c>
    </row>
    <row r="86" spans="1:10">
      <c r="A86" s="31" t="s">
        <v>58</v>
      </c>
      <c r="B86" s="80">
        <v>3</v>
      </c>
      <c r="C86" s="82" t="s">
        <v>62</v>
      </c>
      <c r="D86" s="83"/>
      <c r="E86" s="83"/>
      <c r="F86" s="83"/>
      <c r="G86" s="194">
        <v>24</v>
      </c>
      <c r="H86" s="81" t="s">
        <v>21</v>
      </c>
      <c r="I86" s="130"/>
      <c r="J86" s="46">
        <f t="shared" si="5"/>
        <v>0</v>
      </c>
    </row>
    <row r="87" spans="1:10">
      <c r="A87" s="31" t="s">
        <v>58</v>
      </c>
      <c r="B87" s="212">
        <v>4</v>
      </c>
      <c r="C87" s="226" t="s">
        <v>119</v>
      </c>
      <c r="D87" s="227"/>
      <c r="E87" s="227"/>
      <c r="F87" s="227"/>
      <c r="G87" s="194">
        <v>4</v>
      </c>
      <c r="H87" s="84" t="s">
        <v>37</v>
      </c>
      <c r="I87" s="130"/>
      <c r="J87" s="46">
        <f t="shared" si="5"/>
        <v>0</v>
      </c>
    </row>
    <row r="88" spans="1:10">
      <c r="A88" s="31" t="s">
        <v>58</v>
      </c>
      <c r="B88" s="80">
        <v>5</v>
      </c>
      <c r="C88" s="226" t="s">
        <v>63</v>
      </c>
      <c r="D88" s="227"/>
      <c r="E88" s="227"/>
      <c r="F88" s="227"/>
      <c r="G88" s="196"/>
      <c r="H88" s="84" t="s">
        <v>14</v>
      </c>
      <c r="I88" s="130"/>
      <c r="J88" s="46">
        <f t="shared" si="5"/>
        <v>0</v>
      </c>
    </row>
    <row r="89" spans="1:10">
      <c r="A89" s="31" t="s">
        <v>58</v>
      </c>
      <c r="B89" s="80">
        <v>6</v>
      </c>
      <c r="C89" s="226" t="s">
        <v>64</v>
      </c>
      <c r="D89" s="227"/>
      <c r="E89" s="227"/>
      <c r="F89" s="227"/>
      <c r="G89" s="196"/>
      <c r="H89" s="81" t="s">
        <v>14</v>
      </c>
      <c r="I89" s="130"/>
      <c r="J89" s="46">
        <f t="shared" si="5"/>
        <v>0</v>
      </c>
    </row>
    <row r="90" spans="1:10">
      <c r="A90" s="31" t="s">
        <v>58</v>
      </c>
      <c r="B90" s="80">
        <v>7</v>
      </c>
      <c r="C90" s="226" t="s">
        <v>65</v>
      </c>
      <c r="D90" s="227"/>
      <c r="E90" s="227"/>
      <c r="F90" s="227"/>
      <c r="G90" s="194">
        <v>800</v>
      </c>
      <c r="H90" s="85" t="s">
        <v>26</v>
      </c>
      <c r="I90" s="130"/>
      <c r="J90" s="46">
        <f t="shared" si="5"/>
        <v>0</v>
      </c>
    </row>
    <row r="91" spans="1:10">
      <c r="A91" s="31" t="s">
        <v>58</v>
      </c>
      <c r="B91" s="80">
        <v>8</v>
      </c>
      <c r="C91" s="226" t="s">
        <v>109</v>
      </c>
      <c r="D91" s="227"/>
      <c r="E91" s="227"/>
      <c r="F91" s="227"/>
      <c r="G91" s="196"/>
      <c r="H91" s="85" t="s">
        <v>110</v>
      </c>
      <c r="I91" s="130"/>
      <c r="J91" s="46">
        <f t="shared" si="5"/>
        <v>0</v>
      </c>
    </row>
    <row r="92" spans="1:10">
      <c r="A92" s="31" t="s">
        <v>58</v>
      </c>
      <c r="B92" s="80">
        <v>9</v>
      </c>
      <c r="C92" s="226" t="s">
        <v>41</v>
      </c>
      <c r="D92" s="227"/>
      <c r="E92" s="227"/>
      <c r="F92" s="227"/>
      <c r="G92" s="197">
        <v>40</v>
      </c>
      <c r="H92" s="86" t="s">
        <v>21</v>
      </c>
      <c r="I92" s="167"/>
      <c r="J92" s="46">
        <f t="shared" si="5"/>
        <v>0</v>
      </c>
    </row>
    <row r="93" spans="1:10" ht="15.75" thickBot="1">
      <c r="A93" s="75"/>
      <c r="B93" s="76"/>
      <c r="C93" s="173" t="s">
        <v>66</v>
      </c>
      <c r="D93" s="174" t="s">
        <v>34</v>
      </c>
      <c r="E93" s="175"/>
      <c r="F93" s="176"/>
      <c r="G93" s="198"/>
      <c r="H93" s="76"/>
      <c r="I93" s="133"/>
      <c r="J93" s="177">
        <f>SUM(J84:J92)</f>
        <v>0</v>
      </c>
    </row>
    <row r="94" spans="1:10">
      <c r="A94" s="150" t="s">
        <v>128</v>
      </c>
      <c r="B94" s="151"/>
      <c r="C94" s="178" t="s">
        <v>67</v>
      </c>
      <c r="D94" s="15"/>
      <c r="E94" s="15"/>
      <c r="F94" s="179"/>
      <c r="G94" s="199"/>
      <c r="H94" s="180"/>
      <c r="I94" s="181"/>
      <c r="J94" s="182"/>
    </row>
    <row r="95" spans="1:10">
      <c r="A95" s="31" t="s">
        <v>128</v>
      </c>
      <c r="B95" s="43">
        <v>1</v>
      </c>
      <c r="C95" s="87" t="s">
        <v>68</v>
      </c>
      <c r="D95" s="36"/>
      <c r="E95" s="36"/>
      <c r="F95" s="74"/>
      <c r="G95" s="189"/>
      <c r="H95" s="43"/>
      <c r="I95" s="37"/>
      <c r="J95" s="88"/>
    </row>
    <row r="96" spans="1:10">
      <c r="A96" s="31" t="s">
        <v>128</v>
      </c>
      <c r="B96" s="43">
        <v>2</v>
      </c>
      <c r="C96" s="49" t="s">
        <v>69</v>
      </c>
      <c r="D96" s="36"/>
      <c r="E96" s="36"/>
      <c r="F96" s="36"/>
      <c r="G96" s="189"/>
      <c r="H96" s="43"/>
      <c r="I96" s="37"/>
      <c r="J96" s="88"/>
    </row>
    <row r="97" spans="1:10">
      <c r="A97" s="31" t="s">
        <v>128</v>
      </c>
      <c r="B97" s="43">
        <v>3</v>
      </c>
      <c r="C97" s="49" t="s">
        <v>61</v>
      </c>
      <c r="D97" s="36"/>
      <c r="E97" s="36"/>
      <c r="F97" s="36"/>
      <c r="G97" s="189"/>
      <c r="H97" s="43"/>
      <c r="I97" s="37"/>
      <c r="J97" s="88"/>
    </row>
    <row r="98" spans="1:10">
      <c r="A98" s="31" t="s">
        <v>128</v>
      </c>
      <c r="B98" s="43">
        <v>4</v>
      </c>
      <c r="C98" s="51" t="s">
        <v>70</v>
      </c>
      <c r="D98" s="36"/>
      <c r="E98" s="36"/>
      <c r="F98" s="36"/>
      <c r="G98" s="189"/>
      <c r="H98" s="43"/>
      <c r="I98" s="37"/>
      <c r="J98" s="88"/>
    </row>
    <row r="99" spans="1:10">
      <c r="A99" s="31" t="s">
        <v>128</v>
      </c>
      <c r="B99" s="43">
        <v>5</v>
      </c>
      <c r="C99" s="51" t="s">
        <v>71</v>
      </c>
      <c r="D99" s="36"/>
      <c r="E99" s="36"/>
      <c r="F99" s="36"/>
      <c r="G99" s="189"/>
      <c r="H99" s="43"/>
      <c r="I99" s="37"/>
      <c r="J99" s="88"/>
    </row>
    <row r="100" spans="1:10">
      <c r="A100" s="31" t="s">
        <v>128</v>
      </c>
      <c r="B100" s="43">
        <v>6</v>
      </c>
      <c r="C100" s="49" t="s">
        <v>72</v>
      </c>
      <c r="D100" s="36"/>
      <c r="E100" s="36"/>
      <c r="F100" s="36"/>
      <c r="G100" s="189"/>
      <c r="H100" s="43"/>
      <c r="I100" s="37"/>
      <c r="J100" s="88"/>
    </row>
    <row r="101" spans="1:10">
      <c r="A101" s="31" t="s">
        <v>128</v>
      </c>
      <c r="B101" s="43">
        <v>7</v>
      </c>
      <c r="C101" s="49" t="s">
        <v>73</v>
      </c>
      <c r="D101" s="36"/>
      <c r="E101" s="36"/>
      <c r="F101" s="36"/>
      <c r="G101" s="189"/>
      <c r="H101" s="43"/>
      <c r="I101" s="37"/>
      <c r="J101" s="88"/>
    </row>
    <row r="102" spans="1:10">
      <c r="A102" s="31" t="s">
        <v>128</v>
      </c>
      <c r="B102" s="43">
        <v>8</v>
      </c>
      <c r="C102" s="49" t="s">
        <v>74</v>
      </c>
      <c r="D102" s="36"/>
      <c r="E102" s="36"/>
      <c r="F102" s="36"/>
      <c r="G102" s="189"/>
      <c r="H102" s="43"/>
      <c r="I102" s="37"/>
      <c r="J102" s="88"/>
    </row>
    <row r="103" spans="1:10">
      <c r="A103" s="31" t="s">
        <v>128</v>
      </c>
      <c r="B103" s="43">
        <v>9</v>
      </c>
      <c r="C103" s="44" t="s">
        <v>65</v>
      </c>
      <c r="D103" s="36"/>
      <c r="E103" s="36"/>
      <c r="F103" s="36"/>
      <c r="G103" s="189"/>
      <c r="H103" s="43"/>
      <c r="I103" s="37"/>
      <c r="J103" s="88"/>
    </row>
    <row r="104" spans="1:10">
      <c r="A104" s="31" t="s">
        <v>128</v>
      </c>
      <c r="B104" s="43">
        <v>10</v>
      </c>
      <c r="C104" s="44" t="s">
        <v>75</v>
      </c>
      <c r="D104" s="36"/>
      <c r="E104" s="36"/>
      <c r="F104" s="36"/>
      <c r="G104" s="189"/>
      <c r="H104" s="43"/>
      <c r="I104" s="37"/>
      <c r="J104" s="88"/>
    </row>
    <row r="105" spans="1:10">
      <c r="A105" s="31" t="s">
        <v>128</v>
      </c>
      <c r="B105" s="43">
        <v>11</v>
      </c>
      <c r="C105" s="51" t="s">
        <v>76</v>
      </c>
      <c r="D105" s="36"/>
      <c r="E105" s="36"/>
      <c r="F105" s="36"/>
      <c r="G105" s="200"/>
      <c r="H105" s="89"/>
      <c r="I105" s="90"/>
      <c r="J105" s="91"/>
    </row>
    <row r="106" spans="1:10">
      <c r="A106" s="31"/>
      <c r="B106" s="43"/>
      <c r="C106" s="92" t="s">
        <v>133</v>
      </c>
      <c r="D106" s="36"/>
      <c r="E106" s="36"/>
      <c r="F106" s="36"/>
      <c r="G106" s="225"/>
      <c r="H106" s="93" t="s">
        <v>77</v>
      </c>
      <c r="I106" s="94">
        <f>SUM(J93,J82,J73,J68,J56,J46)</f>
        <v>0</v>
      </c>
      <c r="J106" s="95">
        <f>+I106*G106</f>
        <v>0</v>
      </c>
    </row>
    <row r="107" spans="1:10" ht="15.75" thickBot="1">
      <c r="A107" s="60"/>
      <c r="B107" s="8"/>
      <c r="C107" s="61" t="s">
        <v>132</v>
      </c>
      <c r="D107" s="62" t="s">
        <v>34</v>
      </c>
      <c r="E107" s="63"/>
      <c r="F107" s="64"/>
      <c r="G107" s="201"/>
      <c r="H107" s="96"/>
      <c r="I107" s="132"/>
      <c r="J107" s="65">
        <f>SUM(J106)</f>
        <v>0</v>
      </c>
    </row>
    <row r="108" spans="1:10" ht="15.75" thickTop="1">
      <c r="A108" s="7"/>
      <c r="B108" s="8"/>
      <c r="C108" s="152"/>
      <c r="D108" s="153"/>
      <c r="E108" s="154"/>
      <c r="F108" s="155"/>
      <c r="G108" s="202"/>
      <c r="H108" s="162"/>
      <c r="I108" s="129"/>
      <c r="J108" s="156"/>
    </row>
    <row r="109" spans="1:10" ht="15.75" thickBot="1">
      <c r="A109" s="75"/>
      <c r="B109" s="76"/>
      <c r="C109" s="97"/>
      <c r="D109" s="97"/>
      <c r="E109" s="97"/>
      <c r="F109" s="97"/>
      <c r="G109" s="203"/>
      <c r="H109" s="76"/>
      <c r="I109" s="133"/>
      <c r="J109" s="134"/>
    </row>
    <row r="110" spans="1:10" ht="15.75" thickBot="1">
      <c r="A110" s="98"/>
      <c r="B110" s="99"/>
      <c r="C110" s="100" t="s">
        <v>78</v>
      </c>
      <c r="D110" s="100"/>
      <c r="E110" s="100"/>
      <c r="F110" s="100"/>
      <c r="G110" s="204"/>
      <c r="H110" s="99"/>
      <c r="I110" s="101"/>
      <c r="J110" s="102">
        <f>SUM(J107,J93,J82,J73,J68,J56,J46)</f>
        <v>0</v>
      </c>
    </row>
    <row r="111" spans="1:10">
      <c r="A111" s="24"/>
      <c r="B111" s="2"/>
      <c r="C111" s="3"/>
      <c r="D111" s="3"/>
      <c r="E111" s="3"/>
      <c r="F111" s="3"/>
      <c r="G111" s="183"/>
      <c r="H111" s="2"/>
      <c r="I111" s="5"/>
      <c r="J111" s="163"/>
    </row>
    <row r="112" spans="1:10">
      <c r="A112" s="7"/>
      <c r="B112" s="8"/>
      <c r="C112" s="9"/>
      <c r="D112" s="9"/>
      <c r="E112" s="9"/>
      <c r="F112" s="9"/>
      <c r="G112" s="184"/>
      <c r="H112" s="8"/>
      <c r="I112" s="10"/>
      <c r="J112" s="164"/>
    </row>
    <row r="113" spans="1:10" ht="15.75" thickBot="1">
      <c r="A113" s="75"/>
      <c r="B113" s="76"/>
      <c r="C113" s="97"/>
      <c r="D113" s="97"/>
      <c r="E113" s="97"/>
      <c r="F113" s="97"/>
      <c r="G113" s="205"/>
      <c r="H113" s="76"/>
      <c r="I113" s="104"/>
      <c r="J113" s="165"/>
    </row>
    <row r="114" spans="1:10">
      <c r="A114" s="24"/>
      <c r="B114" s="2"/>
      <c r="C114" s="3"/>
      <c r="D114" s="3"/>
      <c r="E114" s="3"/>
      <c r="F114" s="3"/>
      <c r="G114" s="183"/>
      <c r="H114" s="2"/>
      <c r="I114" s="5"/>
      <c r="J114" s="157"/>
    </row>
    <row r="115" spans="1:10">
      <c r="A115" s="105" t="s">
        <v>79</v>
      </c>
      <c r="B115" s="8"/>
      <c r="C115" s="9"/>
      <c r="D115" s="9"/>
      <c r="E115" s="9"/>
      <c r="F115" s="9"/>
      <c r="G115" s="184"/>
      <c r="H115" s="8"/>
      <c r="I115" s="10"/>
      <c r="J115" s="106"/>
    </row>
    <row r="116" spans="1:10" ht="15.75" thickBot="1">
      <c r="A116" s="75"/>
      <c r="B116" s="76"/>
      <c r="C116" s="97"/>
      <c r="D116" s="97"/>
      <c r="E116" s="97"/>
      <c r="F116" s="97"/>
      <c r="G116" s="205"/>
      <c r="H116" s="76"/>
      <c r="I116" s="104"/>
      <c r="J116" s="107"/>
    </row>
    <row r="117" spans="1:10">
      <c r="A117" s="24"/>
      <c r="B117" s="2"/>
      <c r="C117" s="3"/>
      <c r="D117" s="3"/>
      <c r="E117" s="3"/>
      <c r="F117" s="3"/>
      <c r="G117" s="206" t="s">
        <v>80</v>
      </c>
      <c r="H117" s="108"/>
      <c r="I117" s="109" t="s">
        <v>81</v>
      </c>
      <c r="J117" s="110" t="s">
        <v>82</v>
      </c>
    </row>
    <row r="118" spans="1:10">
      <c r="A118" s="211" t="s">
        <v>8</v>
      </c>
      <c r="B118" s="67"/>
      <c r="C118" s="111" t="s">
        <v>9</v>
      </c>
      <c r="D118" s="9"/>
      <c r="E118" s="9"/>
      <c r="F118" s="9"/>
      <c r="G118" s="112"/>
      <c r="H118" s="112">
        <f>+J46</f>
        <v>0</v>
      </c>
      <c r="I118" s="112">
        <f>+H118*0.21</f>
        <v>0</v>
      </c>
      <c r="J118" s="106">
        <f>+I118+H118</f>
        <v>0</v>
      </c>
    </row>
    <row r="119" spans="1:10">
      <c r="A119" s="211" t="s">
        <v>35</v>
      </c>
      <c r="B119" s="67"/>
      <c r="C119" s="111" t="s">
        <v>36</v>
      </c>
      <c r="D119" s="9"/>
      <c r="E119" s="9"/>
      <c r="F119" s="9"/>
      <c r="G119" s="112"/>
      <c r="H119" s="112">
        <f>+J56</f>
        <v>0</v>
      </c>
      <c r="I119" s="112">
        <f t="shared" ref="I119:I124" si="6">+H119*0.21</f>
        <v>0</v>
      </c>
      <c r="J119" s="106">
        <f t="shared" ref="J119:J124" si="7">+I119+H119</f>
        <v>0</v>
      </c>
    </row>
    <row r="120" spans="1:10">
      <c r="A120" s="211" t="s">
        <v>40</v>
      </c>
      <c r="B120" s="67"/>
      <c r="C120" s="111" t="s">
        <v>44</v>
      </c>
      <c r="D120" s="9"/>
      <c r="E120" s="9"/>
      <c r="F120" s="9"/>
      <c r="G120" s="112"/>
      <c r="H120" s="112">
        <f>+J68</f>
        <v>0</v>
      </c>
      <c r="I120" s="112">
        <f t="shared" si="6"/>
        <v>0</v>
      </c>
      <c r="J120" s="106">
        <f t="shared" si="7"/>
        <v>0</v>
      </c>
    </row>
    <row r="121" spans="1:10">
      <c r="A121" s="211" t="s">
        <v>43</v>
      </c>
      <c r="B121" s="67"/>
      <c r="C121" s="113" t="s">
        <v>127</v>
      </c>
      <c r="D121" s="9"/>
      <c r="E121" s="9"/>
      <c r="F121" s="9"/>
      <c r="G121" s="112"/>
      <c r="H121" s="112">
        <f>+J73</f>
        <v>0</v>
      </c>
      <c r="I121" s="112">
        <f t="shared" si="6"/>
        <v>0</v>
      </c>
      <c r="J121" s="106">
        <f t="shared" si="7"/>
        <v>0</v>
      </c>
    </row>
    <row r="122" spans="1:10">
      <c r="A122" s="211" t="s">
        <v>50</v>
      </c>
      <c r="B122" s="67"/>
      <c r="C122" s="111" t="s">
        <v>51</v>
      </c>
      <c r="D122" s="9"/>
      <c r="E122" s="9"/>
      <c r="F122" s="9"/>
      <c r="G122" s="112"/>
      <c r="H122" s="112">
        <f>+J82</f>
        <v>0</v>
      </c>
      <c r="I122" s="112">
        <f t="shared" si="6"/>
        <v>0</v>
      </c>
      <c r="J122" s="106">
        <f t="shared" si="7"/>
        <v>0</v>
      </c>
    </row>
    <row r="123" spans="1:10">
      <c r="A123" s="211" t="s">
        <v>58</v>
      </c>
      <c r="B123" s="67"/>
      <c r="C123" s="113" t="s">
        <v>59</v>
      </c>
      <c r="D123" s="9"/>
      <c r="E123" s="9"/>
      <c r="F123" s="9"/>
      <c r="G123" s="112"/>
      <c r="H123" s="112">
        <f>+J93</f>
        <v>0</v>
      </c>
      <c r="I123" s="112">
        <f t="shared" si="6"/>
        <v>0</v>
      </c>
      <c r="J123" s="106">
        <f t="shared" si="7"/>
        <v>0</v>
      </c>
    </row>
    <row r="124" spans="1:10">
      <c r="A124" s="211" t="s">
        <v>128</v>
      </c>
      <c r="B124" s="114"/>
      <c r="C124" s="115" t="s">
        <v>67</v>
      </c>
      <c r="D124" s="116"/>
      <c r="E124" s="116"/>
      <c r="F124" s="116"/>
      <c r="G124" s="117"/>
      <c r="H124" s="117">
        <f>+J107</f>
        <v>0</v>
      </c>
      <c r="I124" s="117">
        <f t="shared" si="6"/>
        <v>0</v>
      </c>
      <c r="J124" s="118">
        <f t="shared" si="7"/>
        <v>0</v>
      </c>
    </row>
    <row r="125" spans="1:10">
      <c r="A125" s="7"/>
      <c r="B125" s="67"/>
      <c r="C125" s="113"/>
      <c r="D125" s="9"/>
      <c r="E125" s="9"/>
      <c r="F125" s="9"/>
      <c r="G125" s="207" t="s">
        <v>83</v>
      </c>
      <c r="H125" s="119">
        <f>SUM(H118:H124)</f>
        <v>0</v>
      </c>
      <c r="I125" s="120">
        <f>SUM(I118:I124)</f>
        <v>0</v>
      </c>
      <c r="J125" s="121">
        <f>SUM(J118:J124)</f>
        <v>0</v>
      </c>
    </row>
    <row r="126" spans="1:10">
      <c r="A126" s="7"/>
      <c r="B126" s="8"/>
      <c r="C126" s="9"/>
      <c r="D126" s="9"/>
      <c r="E126" s="9"/>
      <c r="F126" s="9"/>
      <c r="G126" s="184"/>
      <c r="H126" s="8"/>
      <c r="I126" s="10"/>
      <c r="J126" s="106"/>
    </row>
    <row r="127" spans="1:10">
      <c r="A127" s="7"/>
      <c r="B127" s="8"/>
      <c r="C127" s="9"/>
      <c r="D127" s="9"/>
      <c r="E127" s="9"/>
      <c r="F127" s="122"/>
      <c r="G127" s="208"/>
      <c r="H127" s="123" t="s">
        <v>80</v>
      </c>
      <c r="I127" s="124" t="s">
        <v>7</v>
      </c>
      <c r="J127" s="125">
        <f>+H125</f>
        <v>0</v>
      </c>
    </row>
    <row r="128" spans="1:10">
      <c r="A128" s="7"/>
      <c r="B128" s="8"/>
      <c r="C128" s="9"/>
      <c r="D128" s="9"/>
      <c r="E128" s="9"/>
      <c r="F128" s="122"/>
      <c r="G128" s="184"/>
      <c r="H128" s="103" t="s">
        <v>81</v>
      </c>
      <c r="I128" s="10" t="s">
        <v>7</v>
      </c>
      <c r="J128" s="106">
        <f>+J127*0.21</f>
        <v>0</v>
      </c>
    </row>
    <row r="129" spans="1:10" ht="15.75" thickBot="1">
      <c r="A129" s="75"/>
      <c r="B129" s="76"/>
      <c r="C129" s="97"/>
      <c r="D129" s="97"/>
      <c r="E129" s="97"/>
      <c r="F129" s="135"/>
      <c r="G129" s="209"/>
      <c r="H129" s="136" t="s">
        <v>84</v>
      </c>
      <c r="I129" s="137" t="s">
        <v>7</v>
      </c>
      <c r="J129" s="138">
        <f>+J128+J127</f>
        <v>0</v>
      </c>
    </row>
  </sheetData>
  <mergeCells count="21">
    <mergeCell ref="C84:F84"/>
    <mergeCell ref="C85:F85"/>
    <mergeCell ref="D1:E1"/>
    <mergeCell ref="A2:J2"/>
    <mergeCell ref="C11:F11"/>
    <mergeCell ref="C13:F13"/>
    <mergeCell ref="C19:F19"/>
    <mergeCell ref="C14:F14"/>
    <mergeCell ref="C15:F15"/>
    <mergeCell ref="C16:F16"/>
    <mergeCell ref="C20:F20"/>
    <mergeCell ref="C21:F21"/>
    <mergeCell ref="C22:F22"/>
    <mergeCell ref="C17:F17"/>
    <mergeCell ref="C18:F18"/>
    <mergeCell ref="C90:F90"/>
    <mergeCell ref="C91:F91"/>
    <mergeCell ref="C92:F92"/>
    <mergeCell ref="C87:F87"/>
    <mergeCell ref="C88:F88"/>
    <mergeCell ref="C89:F89"/>
  </mergeCells>
  <phoneticPr fontId="0" type="noConversion"/>
  <pageMargins left="0.70866141732283472" right="0.70866141732283472" top="0.78740157480314965" bottom="0.78740157480314965" header="0.31496062992125984" footer="0.31496062992125984"/>
  <pageSetup paperSize="8" scale="74" fitToWidth="2" fitToHeight="2" orientation="portrait" r:id="rId1"/>
  <headerFooter>
    <oddFooter>&amp;R&amp;"Arial,Tučné"&amp;14Příloha č. 3 - VÝKAZ VÝMĚR</oddFooter>
  </headerFooter>
  <rowBreaks count="1" manualBreakCount="1">
    <brk id="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Urbanová</dc:creator>
  <cp:lastModifiedBy>sabina.kolocova</cp:lastModifiedBy>
  <cp:lastPrinted>2017-08-30T11:29:36Z</cp:lastPrinted>
  <dcterms:created xsi:type="dcterms:W3CDTF">2015-04-27T08:51:59Z</dcterms:created>
  <dcterms:modified xsi:type="dcterms:W3CDTF">2017-08-30T11:31:54Z</dcterms:modified>
</cp:coreProperties>
</file>