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.01" sheetId="2" r:id="rId2"/>
    <sheet name="VON" sheetId="3" r:id="rId3"/>
  </sheets>
  <definedNames/>
  <calcPr fullCalcOnLoad="1"/>
</workbook>
</file>

<file path=xl/sharedStrings.xml><?xml version="1.0" encoding="utf-8"?>
<sst xmlns="http://schemas.openxmlformats.org/spreadsheetml/2006/main" count="647" uniqueCount="210">
  <si>
    <t>Firma: Firma</t>
  </si>
  <si>
    <t>Soupis objektů s DPH</t>
  </si>
  <si>
    <t>Stavba: 2020-030 - Provizorní OK v Benátkách nad Jizerou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</si>
  <si>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</si>
  <si>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</si>
  <si>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</si>
  <si>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</si>
  <si>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</si>
  <si>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</si>
  <si>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</si>
  <si>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</si>
  <si>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</si>
  <si>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</si>
  <si>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</si>
  <si>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</si>
  <si>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2020-030</t>
  </si>
  <si>
    <t>Provizorní OK v Benátkách nad Jizerou</t>
  </si>
  <si>
    <t>O</t>
  </si>
  <si>
    <t>Rozpočet:</t>
  </si>
  <si>
    <t>0,00</t>
  </si>
  <si>
    <t>15,00</t>
  </si>
  <si>
    <t>21,00</t>
  </si>
  <si>
    <t>3</t>
  </si>
  <si>
    <t>2</t>
  </si>
  <si>
    <t>SO.01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</si>
  <si>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</si>
  <si>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</si>
  <si>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</si>
  <si>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</si>
  <si>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</si>
  <si>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</si>
  <si>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</si>
  <si>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</si>
  <si>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</si>
  <si>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</si>
  <si>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</si>
  <si>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</si>
  <si>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</si>
  <si>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</si>
  <si>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</si>
  <si>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</si>
  <si>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</si>
  <si>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</si>
  <si>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</si>
  <si>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</si>
  <si>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</si>
  <si>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</si>
  <si>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</si>
  <si>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</si>
  <si>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</si>
  <si>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</si>
  <si>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VV</t>
  </si>
  <si>
    <t>TS</t>
  </si>
  <si>
    <t>zahrnuje veškeré poplatky provozovateli skládky související s uložením odpadu na skládce.</t>
  </si>
  <si>
    <t>014102</t>
  </si>
  <si>
    <t>T</t>
  </si>
  <si>
    <t>Zemní práce</t>
  </si>
  <si>
    <t>113138</t>
  </si>
  <si>
    <t>ODSTRANĚNÍ KRYTU ZPEVNĚNÝCH PLOCH S ASFALT POJIVEM, ODVOZ DO 20KM</t>
  </si>
  <si>
    <t>139,250*0,10=13,925 [A] 
52,50*0,05=2,625 [B] 
A+B=16,550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</si>
  <si>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</si>
  <si>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113178</t>
  </si>
  <si>
    <t>ODSTRAN KRYTU ZPEVNĚNÝCH PLOCH Z DLAŽEB KOSTEK, ODVOZ DO 20KM</t>
  </si>
  <si>
    <t>113188</t>
  </si>
  <si>
    <t>ODSTRANĚNÍ KRYTU ZPEVNĚNÝCH PLOCH Z DLAŽDIC, ODVOZ DO 20KM</t>
  </si>
  <si>
    <t>113328</t>
  </si>
  <si>
    <t>ODSTRAN PODKL ZPEVNĚNÝCH PLOCH Z KAMENIVA NESTMEL, ODVOZ DO 20KM</t>
  </si>
  <si>
    <t>538,50*0,20=107,700 [A]</t>
  </si>
  <si>
    <t>7</t>
  </si>
  <si>
    <t>11352</t>
  </si>
  <si>
    <t>ODSTRANĚNÍ CHODNÍKOVÝCH A SILNIČNÍCH OBRUBNÍKŮ BETONOVÝCH</t>
  </si>
  <si>
    <t>M</t>
  </si>
  <si>
    <t>8</t>
  </si>
  <si>
    <t>11352B</t>
  </si>
  <si>
    <t>ODSTRANĚNÍ CHODNÍKOVÝCH A SILNIČNÍCH OBRUBNÍKŮ BETONOVÝCH - DOPRAVA</t>
  </si>
  <si>
    <t>tkm</t>
  </si>
  <si>
    <t>278,5*0,205*20=1 141,850 [A]</t>
  </si>
  <si>
    <t>Položka zahrnuje samostatnou dopravu suti a vybouraných hmot. Množství se určí jako součin hmotnosti [t] a požadované vzdálenosti [km].</t>
  </si>
  <si>
    <t>122738</t>
  </si>
  <si>
    <t>ODKOPÁVKY A PROKOPÁVKY OBECNÉ TŘ. I, ODVOZ DO 20KM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</si>
  <si>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</si>
  <si>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18110</t>
  </si>
  <si>
    <t>ÚPRAVA PLÁNĚ SE ZHUTNĚNÍM V HORNINĚ TŘ. I</t>
  </si>
  <si>
    <t>M2</t>
  </si>
  <si>
    <t>položka zahrnuje úpravu pláně včetně vyrovnání výškových rozdílů. Míru zhutnění určuje projekt.</t>
  </si>
  <si>
    <t>Vodorovné konstrukce</t>
  </si>
  <si>
    <t>11</t>
  </si>
  <si>
    <t>45157R</t>
  </si>
  <si>
    <t>Kryt vymývaným dekoračním kamenivem (kačírkem) tl 200 mm</t>
  </si>
  <si>
    <t>791,4=791,400 [A]</t>
  </si>
  <si>
    <t>položka zahrnuje dodávku předepsaného kameniva, mimostaveništní a vnitrostaveništní dopravu a jeho uložení  
není-li v zadávací dokumentaci uvedeno jinak, jedná se o nakupovaný materiál</t>
  </si>
  <si>
    <t>12</t>
  </si>
  <si>
    <t>56333</t>
  </si>
  <si>
    <t>VOZOVKOVÉ VRSTVY ZE ŠTĚRKODRTI TL. DO 150MM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</si>
  <si>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</si>
  <si>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13</t>
  </si>
  <si>
    <t>572221</t>
  </si>
  <si>
    <t>SPOJOVACÍ POSTŘIK Z ASFALTU DO 1,0KG/M2</t>
  </si>
  <si>
    <t>179,250+237,750=417,000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</si>
  <si>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</si>
  <si>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14</t>
  </si>
  <si>
    <t>574A43</t>
  </si>
  <si>
    <t>ASFALTOVÝ BETON PRO OBRUSNÉ VRSTVY ACO 11 TL. 50MM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</si>
  <si>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</si>
  <si>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15</t>
  </si>
  <si>
    <t>574E66</t>
  </si>
  <si>
    <t>ASFALTOVÝ BETON PRO PODKLADNÍ VRSTVY ACP 16+, 16S TL. 70MM</t>
  </si>
  <si>
    <t>16</t>
  </si>
  <si>
    <t>5774EG</t>
  </si>
  <si>
    <t>VRSTVY PRO OBNOVU A OPRAVY Z ASF BETONU ACP 16+, 16S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</si>
  <si>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</si>
  <si>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17</t>
  </si>
  <si>
    <t>582611</t>
  </si>
  <si>
    <t>KRYTY Z BETON DLAŽDIC SE ZÁMKEM ŠEDÝCH TL 60MM DO LOŽE Z KAM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</si>
  <si>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</si>
  <si>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18</t>
  </si>
  <si>
    <t>58261A</t>
  </si>
  <si>
    <t>KRYTY Z BETON DLAŽDIC SE ZÁMKEM BAREV RELIÉF TL 60MM DO LOŽE Z KAM</t>
  </si>
  <si>
    <t>Přidružená stavební výroba</t>
  </si>
  <si>
    <t>19</t>
  </si>
  <si>
    <t>743532R</t>
  </si>
  <si>
    <t>Vypnutí VO u přechodu</t>
  </si>
  <si>
    <t>KUS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</si>
  <si>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</si>
  <si>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20</t>
  </si>
  <si>
    <t>743Z33R</t>
  </si>
  <si>
    <t>Demontáž lampy v. 12 m a osazení lampy nové v 12 m se 4 výložníky a svítidly včetně kabelů a demontáže kamery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</si>
  <si>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</si>
  <si>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Ostatní konstrukce a práce</t>
  </si>
  <si>
    <t>21</t>
  </si>
  <si>
    <t>911CA1R</t>
  </si>
  <si>
    <t>Městská ochranná zábrana betonová průběžná délky 1 m výšky 0,5 m</t>
  </si>
  <si>
    <t>položka zahrnuje:  
- kompletní dodávku všech dílů betonového svodidla včetně spojovacích prvků  
- osazení svodidla  
- přechod na jiný typ svodidla nebo přes mostní závěr  
nezahrnuje odrazky nebo retroreflexní fólie  
nezahrnuje podkladní vrstvu</t>
  </si>
  <si>
    <t>22</t>
  </si>
  <si>
    <t>91252111R</t>
  </si>
  <si>
    <t>Zpomalovací plastový polštář pro přejezdovou rychlost 20 km/h</t>
  </si>
  <si>
    <t>23</t>
  </si>
  <si>
    <t>912A8</t>
  </si>
  <si>
    <t>BALISETY Z PLASTICKÝCH HMOT</t>
  </si>
  <si>
    <t>položka zahrnuje:  
- dodání a osazení balisety včetně nutných zemních prací  
- vnitrostaveništní a mimostaveništní dopravu  
- odrazky plastové nebo z retroreflexní fólie</t>
  </si>
  <si>
    <t>24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</si>
  <si>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</si>
  <si>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</si>
  <si>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</si>
  <si>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25</t>
  </si>
  <si>
    <t>914131</t>
  </si>
  <si>
    <t>DOPRAVNÍ ZNAČKY ZÁKLADNÍ VELIKOSTI OCELOVÉ FÓLIE TŘ 2 - DODÁVKA A MONTÁŽ</t>
  </si>
  <si>
    <t>položka zahrnuje:  
- dodávku a montáž značek v požadovaném provedení</t>
  </si>
  <si>
    <t>26</t>
  </si>
  <si>
    <t>914521</t>
  </si>
  <si>
    <t>DOPRAV ZNAČ VELKOPLOŠ OCEL LAMELY FÓLIE TŘ 2 - DOD A MONT</t>
  </si>
  <si>
    <t>27</t>
  </si>
  <si>
    <t>915211</t>
  </si>
  <si>
    <t>VODOROVNÉ DOPRAVNÍ ZNAČENÍ PLASTEM HLADKÉ - DODÁVKA A POKLÁDKA</t>
  </si>
  <si>
    <t>322,0*0,125=40,250 [A] 
976,0*0,250=244,000 [B] 
572=572,000 [C] 
A+B+C=856,250 [D]</t>
  </si>
  <si>
    <t>položka zahrnuje:  
- dodání a pokládku nátěrového materiálu (měří se pouze natíraná plocha)  
- předznačení a reflexní úpravu</t>
  </si>
  <si>
    <t>28</t>
  </si>
  <si>
    <t>915223</t>
  </si>
  <si>
    <t>VODOR DOPRAV ZNAČ PLASTEM PROFIL NEHLUČ - ODSTRANĚNÍ FRÉZOVÁNÍM</t>
  </si>
  <si>
    <t>370,0*0,125=46,250 [A] 
660,0*0,250=165,000 [B] 
1098,0=1 098,000 [C] 
A+B+C=1 309,250 [D]</t>
  </si>
  <si>
    <t>zahrnuje odstranění značení předepsaným způsobem provedení a odklizení vzniklé suti</t>
  </si>
  <si>
    <t>29</t>
  </si>
  <si>
    <t>916781112</t>
  </si>
  <si>
    <t>Zpomalovací plastový práh pro přejezdovou rychlost 20 km/h</t>
  </si>
  <si>
    <t>30</t>
  </si>
  <si>
    <t>917224</t>
  </si>
  <si>
    <t>SILNIČNÍ A CHODNÍKOVÉ OBRUBY Z BETONOVÝCH OBRUBNÍKŮ ŠÍŘ 150MM</t>
  </si>
  <si>
    <t>Položka zahrnuje:  
dodání a pokládku betonových obrubníků o rozměrech předepsaných zadávací dokumentací  
betonové lože i boční betonovou opěrku.</t>
  </si>
  <si>
    <t>31</t>
  </si>
  <si>
    <t>917525R</t>
  </si>
  <si>
    <t>Vymezovací obrubník z recyklovaného PVC 580×160×158mm kotvený vruty</t>
  </si>
  <si>
    <t>Položka zahrnuje:  
- dodání a pokládku silničních obrubníků z recyklované pryže o rozměrech předepsaných zadávací dokumentací  
- lože předepsané zadávací dokumentací.</t>
  </si>
  <si>
    <t>32</t>
  </si>
  <si>
    <t>919111</t>
  </si>
  <si>
    <t>ŘEZÁNÍ ASFALTOVÉHO KRYTU VOZOVEK TL DO 50MM</t>
  </si>
  <si>
    <t>položka zahrnuje řezání vozovkové vrstvy v předepsané tloušťce, včetně spotřeby vody</t>
  </si>
  <si>
    <t>33</t>
  </si>
  <si>
    <t>919112</t>
  </si>
  <si>
    <t>ŘEZÁNÍ ASFALTOVÉHO KRYTU VOZOVEK TL DO 100MM</t>
  </si>
  <si>
    <t>34</t>
  </si>
  <si>
    <t>92392911R</t>
  </si>
  <si>
    <t>Hmatné pásy eleastomerové pokryté křemennými fragmenty lepením</t>
  </si>
  <si>
    <t>35</t>
  </si>
  <si>
    <t>931314</t>
  </si>
  <si>
    <t>TĚSNĚNÍ DILATAČ SPAR ASF ZÁLIVKOU PRŮŘ DO 400MM2</t>
  </si>
  <si>
    <t>položka zahrnuje dodávku a osazení předepsaného materiálu, očištění ploch spáry před úpravou, očištění okolí spáry po úpravě  
nezahrnuje těsnící profil</t>
  </si>
  <si>
    <t>36</t>
  </si>
  <si>
    <t>93818</t>
  </si>
  <si>
    <t>OČIŠTĚNÍ ASFALT VOZOVEK ZAMETENÍM</t>
  </si>
  <si>
    <t>položka zahrnuje očištění předepsaným způsobem včetně odklizení vzniklého odpadu</t>
  </si>
  <si>
    <t>VON</t>
  </si>
  <si>
    <t>Vedlejší a ostatní náklady</t>
  </si>
  <si>
    <t>027111R</t>
  </si>
  <si>
    <t>PROVIZORNÍ OBJÍŽĎKY - ZŘÍZENÍ</t>
  </si>
  <si>
    <t>KPL</t>
  </si>
  <si>
    <t>Projednání a zřízení DIO a zajištění DIR komunikace I. třídy</t>
  </si>
  <si>
    <t>zahrnuje veškeré náklady spojené s objednatelem požadovanými zařízeními</t>
  </si>
  <si>
    <t>027113R</t>
  </si>
  <si>
    <t>PROVIZORNÍ OBJÍŽĎKY - ZRUŠENÍ</t>
  </si>
  <si>
    <t>02911</t>
  </si>
  <si>
    <t>OSTATNÍ POŽADAVKY - GEODETICKÉ ZAMĚŘENÍ</t>
  </si>
  <si>
    <t>Vytyčení staveniště.</t>
  </si>
  <si>
    <t>zahrnuje veškeré náklady spojené s objednatelem požadovanými pracemi</t>
  </si>
  <si>
    <t>029113</t>
  </si>
  <si>
    <t>OSTATNÍ POŽADAVKY - GEODETICKÉ ZAMĚŘENÍ - CELKY</t>
  </si>
  <si>
    <t>Geodetické zaměření skutečného provedení stavby.</t>
  </si>
  <si>
    <t>03710</t>
  </si>
  <si>
    <t>POMOC PRÁCE ZAJIŠŤ NEBO ZŘÍZ OBJÍŽĎKY A PŘÍSTUP CESTY</t>
  </si>
  <si>
    <t>Dopravní značení na staveništi. Provizorní komunikace a cesty.</t>
  </si>
  <si>
    <t>zahrnuje objednatelem povolené náklady na požadovaná zařízení zhotovitele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</si>
</sst>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SUM(C10:C11)</f>
      </c>
      <c r="D6" s="1"/>
      <c r="E6" s="1"/>
    </row>
    <row r="7" spans="1:5" ht="12.75" customHeight="1">
      <c r="A7" s="1"/>
      <c r="B7" s="4" t="s">
        <v>5</v>
      </c>
      <c r="C7" s="7">
        <f>SUM(E10:E11)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'SO.01'!I3</f>
      </c>
      <c r="D10" s="21">
        <f>'SO.01'!O2</f>
      </c>
      <c r="E10" s="21">
        <f>C10+D10</f>
      </c>
    </row>
    <row r="11" spans="1:5" ht="12.75" customHeight="1">
      <c r="A11" s="20" t="s">
        <v>190</v>
      </c>
      <c r="B11" s="20" t="s">
        <v>191</v>
      </c>
      <c r="C11" s="21">
        <f>VON!I3</f>
      </c>
      <c r="D11" s="21">
        <f>VON!O2</f>
      </c>
      <c r="E11" s="21">
        <f>C11+D11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0+O8+O17+O50+O55+O84+O93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0+I8+I17+I50+I55+I84+I93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42.25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2.75">
      <c r="A11" s="36" t="s">
        <v>51</v>
      </c>
      <c r="E11" s="37" t="s">
        <v>47</v>
      </c>
    </row>
    <row r="12" spans="1:5" ht="25.5">
      <c r="A12" t="s">
        <v>52</v>
      </c>
      <c r="E12" s="35" t="s">
        <v>53</v>
      </c>
    </row>
    <row r="13" spans="1:16" ht="12.75">
      <c r="A13" s="25" t="s">
        <v>45</v>
      </c>
      <c r="B13" s="29" t="s">
        <v>23</v>
      </c>
      <c r="C13" s="29" t="s">
        <v>54</v>
      </c>
      <c r="D13" s="25" t="s">
        <v>47</v>
      </c>
      <c r="E13" s="30" t="s">
        <v>48</v>
      </c>
      <c r="F13" s="31" t="s">
        <v>55</v>
      </c>
      <c r="G13" s="32">
        <v>432.104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51</v>
      </c>
      <c r="E15" s="37" t="s">
        <v>47</v>
      </c>
    </row>
    <row r="16" spans="1:5" ht="25.5">
      <c r="A16" t="s">
        <v>52</v>
      </c>
      <c r="E16" s="35" t="s">
        <v>53</v>
      </c>
    </row>
    <row r="17" spans="1:18" ht="12.75" customHeight="1">
      <c r="A17" s="6" t="s">
        <v>43</v>
      </c>
      <c r="B17" s="6"/>
      <c r="C17" s="39" t="s">
        <v>29</v>
      </c>
      <c r="D17" s="6"/>
      <c r="E17" s="27" t="s">
        <v>56</v>
      </c>
      <c r="F17" s="6"/>
      <c r="G17" s="6"/>
      <c r="H17" s="6"/>
      <c r="I17" s="40">
        <f>0+Q17</f>
      </c>
      <c r="O17">
        <f>0+R17</f>
      </c>
      <c r="Q17">
        <f>0+I18+I22+I26+I30+I34+I38+I42+I46</f>
      </c>
      <c r="R17">
        <f>0+O18+O22+O26+O30+O34+O38+O42+O46</f>
      </c>
    </row>
    <row r="18" spans="1:16" ht="25.5">
      <c r="A18" s="25" t="s">
        <v>45</v>
      </c>
      <c r="B18" s="29" t="s">
        <v>22</v>
      </c>
      <c r="C18" s="29" t="s">
        <v>57</v>
      </c>
      <c r="D18" s="25" t="s">
        <v>47</v>
      </c>
      <c r="E18" s="30" t="s">
        <v>58</v>
      </c>
      <c r="F18" s="31" t="s">
        <v>49</v>
      </c>
      <c r="G18" s="32">
        <v>16.55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38.25">
      <c r="A20" s="36" t="s">
        <v>51</v>
      </c>
      <c r="E20" s="37" t="s">
        <v>59</v>
      </c>
    </row>
    <row r="21" spans="1:5" ht="63.75">
      <c r="A21" t="s">
        <v>52</v>
      </c>
      <c r="E21" s="35" t="s">
        <v>60</v>
      </c>
    </row>
    <row r="22" spans="1:16" ht="12.75">
      <c r="A22" s="25" t="s">
        <v>45</v>
      </c>
      <c r="B22" s="29" t="s">
        <v>33</v>
      </c>
      <c r="C22" s="29" t="s">
        <v>61</v>
      </c>
      <c r="D22" s="25" t="s">
        <v>47</v>
      </c>
      <c r="E22" s="30" t="s">
        <v>62</v>
      </c>
      <c r="F22" s="31" t="s">
        <v>49</v>
      </c>
      <c r="G22" s="32">
        <v>3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6" t="s">
        <v>51</v>
      </c>
      <c r="E24" s="37" t="s">
        <v>47</v>
      </c>
    </row>
    <row r="25" spans="1:5" ht="63.75">
      <c r="A25" t="s">
        <v>52</v>
      </c>
      <c r="E25" s="35" t="s">
        <v>60</v>
      </c>
    </row>
    <row r="26" spans="1:16" ht="12.75">
      <c r="A26" s="25" t="s">
        <v>45</v>
      </c>
      <c r="B26" s="29" t="s">
        <v>35</v>
      </c>
      <c r="C26" s="29" t="s">
        <v>63</v>
      </c>
      <c r="D26" s="25" t="s">
        <v>47</v>
      </c>
      <c r="E26" s="30" t="s">
        <v>64</v>
      </c>
      <c r="F26" s="31" t="s">
        <v>49</v>
      </c>
      <c r="G26" s="32">
        <v>42.6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51</v>
      </c>
      <c r="E28" s="37" t="s">
        <v>47</v>
      </c>
    </row>
    <row r="29" spans="1:5" ht="63.75">
      <c r="A29" t="s">
        <v>52</v>
      </c>
      <c r="E29" s="35" t="s">
        <v>60</v>
      </c>
    </row>
    <row r="30" spans="1:16" ht="25.5">
      <c r="A30" s="25" t="s">
        <v>45</v>
      </c>
      <c r="B30" s="29" t="s">
        <v>37</v>
      </c>
      <c r="C30" s="29" t="s">
        <v>65</v>
      </c>
      <c r="D30" s="25" t="s">
        <v>47</v>
      </c>
      <c r="E30" s="30" t="s">
        <v>66</v>
      </c>
      <c r="F30" s="31" t="s">
        <v>49</v>
      </c>
      <c r="G30" s="32">
        <v>107.7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51</v>
      </c>
      <c r="E32" s="37" t="s">
        <v>67</v>
      </c>
    </row>
    <row r="33" spans="1:5" ht="63.75">
      <c r="A33" t="s">
        <v>52</v>
      </c>
      <c r="E33" s="35" t="s">
        <v>60</v>
      </c>
    </row>
    <row r="34" spans="1:16" ht="12.75">
      <c r="A34" s="25" t="s">
        <v>45</v>
      </c>
      <c r="B34" s="29" t="s">
        <v>68</v>
      </c>
      <c r="C34" s="29" t="s">
        <v>69</v>
      </c>
      <c r="D34" s="25" t="s">
        <v>47</v>
      </c>
      <c r="E34" s="30" t="s">
        <v>70</v>
      </c>
      <c r="F34" s="31" t="s">
        <v>71</v>
      </c>
      <c r="G34" s="32">
        <v>278.5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.75">
      <c r="A36" s="36" t="s">
        <v>51</v>
      </c>
      <c r="E36" s="37" t="s">
        <v>47</v>
      </c>
    </row>
    <row r="37" spans="1:5" ht="63.75">
      <c r="A37" t="s">
        <v>52</v>
      </c>
      <c r="E37" s="35" t="s">
        <v>60</v>
      </c>
    </row>
    <row r="38" spans="1:16" ht="25.5">
      <c r="A38" s="25" t="s">
        <v>45</v>
      </c>
      <c r="B38" s="29" t="s">
        <v>72</v>
      </c>
      <c r="C38" s="29" t="s">
        <v>73</v>
      </c>
      <c r="D38" s="25" t="s">
        <v>47</v>
      </c>
      <c r="E38" s="30" t="s">
        <v>74</v>
      </c>
      <c r="F38" s="31" t="s">
        <v>75</v>
      </c>
      <c r="G38" s="32">
        <v>1141.85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51</v>
      </c>
      <c r="E40" s="37" t="s">
        <v>76</v>
      </c>
    </row>
    <row r="41" spans="1:5" ht="25.5">
      <c r="A41" t="s">
        <v>52</v>
      </c>
      <c r="E41" s="35" t="s">
        <v>77</v>
      </c>
    </row>
    <row r="42" spans="1:16" ht="12.75">
      <c r="A42" s="25" t="s">
        <v>45</v>
      </c>
      <c r="B42" s="29" t="s">
        <v>40</v>
      </c>
      <c r="C42" s="29" t="s">
        <v>78</v>
      </c>
      <c r="D42" s="25" t="s">
        <v>47</v>
      </c>
      <c r="E42" s="30" t="s">
        <v>79</v>
      </c>
      <c r="F42" s="31" t="s">
        <v>49</v>
      </c>
      <c r="G42" s="32">
        <v>42.25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12.75">
      <c r="A44" s="36" t="s">
        <v>51</v>
      </c>
      <c r="E44" s="37" t="s">
        <v>47</v>
      </c>
    </row>
    <row r="45" spans="1:5" ht="369.75">
      <c r="A45" t="s">
        <v>52</v>
      </c>
      <c r="E45" s="35" t="s">
        <v>80</v>
      </c>
    </row>
    <row r="46" spans="1:16" ht="12.75">
      <c r="A46" s="25" t="s">
        <v>45</v>
      </c>
      <c r="B46" s="29" t="s">
        <v>42</v>
      </c>
      <c r="C46" s="29" t="s">
        <v>81</v>
      </c>
      <c r="D46" s="25" t="s">
        <v>47</v>
      </c>
      <c r="E46" s="30" t="s">
        <v>82</v>
      </c>
      <c r="F46" s="31" t="s">
        <v>83</v>
      </c>
      <c r="G46" s="32">
        <v>589.25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51</v>
      </c>
      <c r="E48" s="37" t="s">
        <v>47</v>
      </c>
    </row>
    <row r="49" spans="1:5" ht="25.5">
      <c r="A49" t="s">
        <v>52</v>
      </c>
      <c r="E49" s="35" t="s">
        <v>84</v>
      </c>
    </row>
    <row r="50" spans="1:18" ht="12.75" customHeight="1">
      <c r="A50" s="6" t="s">
        <v>43</v>
      </c>
      <c r="B50" s="6"/>
      <c r="C50" s="39" t="s">
        <v>33</v>
      </c>
      <c r="D50" s="6"/>
      <c r="E50" s="27" t="s">
        <v>85</v>
      </c>
      <c r="F50" s="6"/>
      <c r="G50" s="6"/>
      <c r="H50" s="6"/>
      <c r="I50" s="40">
        <f>0+Q50</f>
      </c>
      <c r="O50">
        <f>0+R50</f>
      </c>
      <c r="Q50">
        <f>0+I51</f>
      </c>
      <c r="R50">
        <f>0+O51</f>
      </c>
    </row>
    <row r="51" spans="1:16" ht="12.75">
      <c r="A51" s="25" t="s">
        <v>45</v>
      </c>
      <c r="B51" s="29" t="s">
        <v>86</v>
      </c>
      <c r="C51" s="29" t="s">
        <v>87</v>
      </c>
      <c r="D51" s="25" t="s">
        <v>47</v>
      </c>
      <c r="E51" s="30" t="s">
        <v>88</v>
      </c>
      <c r="F51" s="31" t="s">
        <v>83</v>
      </c>
      <c r="G51" s="32">
        <v>791.4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12.75">
      <c r="A53" s="36" t="s">
        <v>51</v>
      </c>
      <c r="E53" s="37" t="s">
        <v>89</v>
      </c>
    </row>
    <row r="54" spans="1:5" ht="38.25">
      <c r="A54" t="s">
        <v>52</v>
      </c>
      <c r="E54" s="35" t="s">
        <v>90</v>
      </c>
    </row>
    <row r="55" spans="1:18" ht="12.75" customHeight="1">
      <c r="A55" s="6" t="s">
        <v>43</v>
      </c>
      <c r="B55" s="6"/>
      <c r="C55" s="39" t="s">
        <v>35</v>
      </c>
      <c r="D55" s="6"/>
      <c r="E55" s="27" t="s">
        <v>25</v>
      </c>
      <c r="F55" s="6"/>
      <c r="G55" s="6"/>
      <c r="H55" s="6"/>
      <c r="I55" s="40">
        <f>0+Q55</f>
      </c>
      <c r="O55">
        <f>0+R55</f>
      </c>
      <c r="Q55">
        <f>0+I56+I60+I64+I68+I72+I76+I80</f>
      </c>
      <c r="R55">
        <f>0+O56+O60+O64+O68+O72+O76+O80</f>
      </c>
    </row>
    <row r="56" spans="1:16" ht="12.75">
      <c r="A56" s="25" t="s">
        <v>45</v>
      </c>
      <c r="B56" s="29" t="s">
        <v>91</v>
      </c>
      <c r="C56" s="29" t="s">
        <v>92</v>
      </c>
      <c r="D56" s="25" t="s">
        <v>47</v>
      </c>
      <c r="E56" s="30" t="s">
        <v>93</v>
      </c>
      <c r="F56" s="31" t="s">
        <v>83</v>
      </c>
      <c r="G56" s="32">
        <v>589.25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47</v>
      </c>
    </row>
    <row r="58" spans="1:5" ht="12.75">
      <c r="A58" s="36" t="s">
        <v>51</v>
      </c>
      <c r="E58" s="37" t="s">
        <v>47</v>
      </c>
    </row>
    <row r="59" spans="1:5" ht="51">
      <c r="A59" t="s">
        <v>52</v>
      </c>
      <c r="E59" s="35" t="s">
        <v>94</v>
      </c>
    </row>
    <row r="60" spans="1:16" ht="12.75">
      <c r="A60" s="25" t="s">
        <v>45</v>
      </c>
      <c r="B60" s="29" t="s">
        <v>95</v>
      </c>
      <c r="C60" s="29" t="s">
        <v>96</v>
      </c>
      <c r="D60" s="25" t="s">
        <v>47</v>
      </c>
      <c r="E60" s="30" t="s">
        <v>97</v>
      </c>
      <c r="F60" s="31" t="s">
        <v>83</v>
      </c>
      <c r="G60" s="32">
        <v>417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12.75">
      <c r="A62" s="36" t="s">
        <v>51</v>
      </c>
      <c r="E62" s="37" t="s">
        <v>98</v>
      </c>
    </row>
    <row r="63" spans="1:5" ht="51">
      <c r="A63" t="s">
        <v>52</v>
      </c>
      <c r="E63" s="35" t="s">
        <v>99</v>
      </c>
    </row>
    <row r="64" spans="1:16" ht="12.75">
      <c r="A64" s="25" t="s">
        <v>45</v>
      </c>
      <c r="B64" s="29" t="s">
        <v>100</v>
      </c>
      <c r="C64" s="29" t="s">
        <v>101</v>
      </c>
      <c r="D64" s="25" t="s">
        <v>47</v>
      </c>
      <c r="E64" s="30" t="s">
        <v>102</v>
      </c>
      <c r="F64" s="31" t="s">
        <v>83</v>
      </c>
      <c r="G64" s="32">
        <v>237.75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12.75">
      <c r="A66" s="36" t="s">
        <v>51</v>
      </c>
      <c r="E66" s="37" t="s">
        <v>47</v>
      </c>
    </row>
    <row r="67" spans="1:5" ht="140.25">
      <c r="A67" t="s">
        <v>52</v>
      </c>
      <c r="E67" s="35" t="s">
        <v>103</v>
      </c>
    </row>
    <row r="68" spans="1:16" ht="12.75">
      <c r="A68" s="25" t="s">
        <v>45</v>
      </c>
      <c r="B68" s="29" t="s">
        <v>104</v>
      </c>
      <c r="C68" s="29" t="s">
        <v>105</v>
      </c>
      <c r="D68" s="25" t="s">
        <v>47</v>
      </c>
      <c r="E68" s="30" t="s">
        <v>106</v>
      </c>
      <c r="F68" s="31" t="s">
        <v>83</v>
      </c>
      <c r="G68" s="32">
        <v>179.25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47</v>
      </c>
    </row>
    <row r="70" spans="1:5" ht="12.75">
      <c r="A70" s="36" t="s">
        <v>51</v>
      </c>
      <c r="E70" s="37" t="s">
        <v>47</v>
      </c>
    </row>
    <row r="71" spans="1:5" ht="140.25">
      <c r="A71" t="s">
        <v>52</v>
      </c>
      <c r="E71" s="35" t="s">
        <v>103</v>
      </c>
    </row>
    <row r="72" spans="1:16" ht="12.75">
      <c r="A72" s="25" t="s">
        <v>45</v>
      </c>
      <c r="B72" s="29" t="s">
        <v>107</v>
      </c>
      <c r="C72" s="29" t="s">
        <v>108</v>
      </c>
      <c r="D72" s="25" t="s">
        <v>47</v>
      </c>
      <c r="E72" s="30" t="s">
        <v>109</v>
      </c>
      <c r="F72" s="31" t="s">
        <v>49</v>
      </c>
      <c r="G72" s="32">
        <v>4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47</v>
      </c>
    </row>
    <row r="74" spans="1:5" ht="12.75">
      <c r="A74" s="36" t="s">
        <v>51</v>
      </c>
      <c r="E74" s="37" t="s">
        <v>47</v>
      </c>
    </row>
    <row r="75" spans="1:5" ht="204">
      <c r="A75" t="s">
        <v>52</v>
      </c>
      <c r="E75" s="35" t="s">
        <v>110</v>
      </c>
    </row>
    <row r="76" spans="1:16" ht="12.75">
      <c r="A76" s="25" t="s">
        <v>45</v>
      </c>
      <c r="B76" s="29" t="s">
        <v>111</v>
      </c>
      <c r="C76" s="29" t="s">
        <v>112</v>
      </c>
      <c r="D76" s="25" t="s">
        <v>47</v>
      </c>
      <c r="E76" s="30" t="s">
        <v>113</v>
      </c>
      <c r="F76" s="31" t="s">
        <v>83</v>
      </c>
      <c r="G76" s="32">
        <v>290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12.75">
      <c r="A78" s="36" t="s">
        <v>51</v>
      </c>
      <c r="E78" s="37" t="s">
        <v>47</v>
      </c>
    </row>
    <row r="79" spans="1:5" ht="153">
      <c r="A79" t="s">
        <v>52</v>
      </c>
      <c r="E79" s="35" t="s">
        <v>114</v>
      </c>
    </row>
    <row r="80" spans="1:16" ht="25.5">
      <c r="A80" s="25" t="s">
        <v>45</v>
      </c>
      <c r="B80" s="29" t="s">
        <v>115</v>
      </c>
      <c r="C80" s="29" t="s">
        <v>116</v>
      </c>
      <c r="D80" s="25" t="s">
        <v>47</v>
      </c>
      <c r="E80" s="30" t="s">
        <v>117</v>
      </c>
      <c r="F80" s="31" t="s">
        <v>83</v>
      </c>
      <c r="G80" s="32">
        <v>120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47</v>
      </c>
    </row>
    <row r="82" spans="1:5" ht="12.75">
      <c r="A82" s="36" t="s">
        <v>51</v>
      </c>
      <c r="E82" s="37" t="s">
        <v>47</v>
      </c>
    </row>
    <row r="83" spans="1:5" ht="153">
      <c r="A83" t="s">
        <v>52</v>
      </c>
      <c r="E83" s="35" t="s">
        <v>114</v>
      </c>
    </row>
    <row r="84" spans="1:18" ht="12.75" customHeight="1">
      <c r="A84" s="6" t="s">
        <v>43</v>
      </c>
      <c r="B84" s="6"/>
      <c r="C84" s="39" t="s">
        <v>68</v>
      </c>
      <c r="D84" s="6"/>
      <c r="E84" s="27" t="s">
        <v>118</v>
      </c>
      <c r="F84" s="6"/>
      <c r="G84" s="6"/>
      <c r="H84" s="6"/>
      <c r="I84" s="40">
        <f>0+Q84</f>
      </c>
      <c r="O84">
        <f>0+R84</f>
      </c>
      <c r="Q84">
        <f>0+I85+I89</f>
      </c>
      <c r="R84">
        <f>0+O85+O89</f>
      </c>
    </row>
    <row r="85" spans="1:16" ht="12.75">
      <c r="A85" s="25" t="s">
        <v>45</v>
      </c>
      <c r="B85" s="29" t="s">
        <v>119</v>
      </c>
      <c r="C85" s="29" t="s">
        <v>120</v>
      </c>
      <c r="D85" s="25" t="s">
        <v>47</v>
      </c>
      <c r="E85" s="30" t="s">
        <v>121</v>
      </c>
      <c r="F85" s="31" t="s">
        <v>122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51</v>
      </c>
      <c r="E87" s="37" t="s">
        <v>47</v>
      </c>
    </row>
    <row r="88" spans="1:5" ht="89.25">
      <c r="A88" t="s">
        <v>52</v>
      </c>
      <c r="E88" s="35" t="s">
        <v>123</v>
      </c>
    </row>
    <row r="89" spans="1:16" ht="25.5">
      <c r="A89" s="25" t="s">
        <v>45</v>
      </c>
      <c r="B89" s="29" t="s">
        <v>124</v>
      </c>
      <c r="C89" s="29" t="s">
        <v>125</v>
      </c>
      <c r="D89" s="25" t="s">
        <v>47</v>
      </c>
      <c r="E89" s="30" t="s">
        <v>126</v>
      </c>
      <c r="F89" s="31" t="s">
        <v>122</v>
      </c>
      <c r="G89" s="32">
        <v>1</v>
      </c>
      <c r="H89" s="33">
        <v>0</v>
      </c>
      <c r="I89" s="33">
        <f>ROUND(ROUND(H89,2)*ROUND(G89,3),2)</f>
      </c>
      <c r="O89">
        <f>(I89*21)/100</f>
      </c>
      <c r="P89" t="s">
        <v>23</v>
      </c>
    </row>
    <row r="90" spans="1:5" ht="12.75">
      <c r="A90" s="34" t="s">
        <v>50</v>
      </c>
      <c r="E90" s="35" t="s">
        <v>47</v>
      </c>
    </row>
    <row r="91" spans="1:5" ht="12.75">
      <c r="A91" s="36" t="s">
        <v>51</v>
      </c>
      <c r="E91" s="37" t="s">
        <v>47</v>
      </c>
    </row>
    <row r="92" spans="1:5" ht="114.75">
      <c r="A92" t="s">
        <v>52</v>
      </c>
      <c r="E92" s="35" t="s">
        <v>127</v>
      </c>
    </row>
    <row r="93" spans="1:18" ht="12.75" customHeight="1">
      <c r="A93" s="6" t="s">
        <v>43</v>
      </c>
      <c r="B93" s="6"/>
      <c r="C93" s="39" t="s">
        <v>40</v>
      </c>
      <c r="D93" s="6"/>
      <c r="E93" s="27" t="s">
        <v>128</v>
      </c>
      <c r="F93" s="6"/>
      <c r="G93" s="6"/>
      <c r="H93" s="6"/>
      <c r="I93" s="40">
        <f>0+Q93</f>
      </c>
      <c r="O93">
        <f>0+R93</f>
      </c>
      <c r="Q93">
        <f>0+I94+I98+I102+I106+I110+I114+I118+I122+I126+I130+I134+I138+I142+I146+I150+I154</f>
      </c>
      <c r="R93">
        <f>0+O94+O98+O102+O106+O110+O114+O118+O122+O126+O130+O134+O138+O142+O146+O150+O154</f>
      </c>
    </row>
    <row r="94" spans="1:16" ht="12.75">
      <c r="A94" s="25" t="s">
        <v>45</v>
      </c>
      <c r="B94" s="29" t="s">
        <v>129</v>
      </c>
      <c r="C94" s="29" t="s">
        <v>130</v>
      </c>
      <c r="D94" s="25" t="s">
        <v>47</v>
      </c>
      <c r="E94" s="30" t="s">
        <v>131</v>
      </c>
      <c r="F94" s="31" t="s">
        <v>71</v>
      </c>
      <c r="G94" s="32">
        <v>45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12.75">
      <c r="A96" s="36" t="s">
        <v>51</v>
      </c>
      <c r="E96" s="37" t="s">
        <v>47</v>
      </c>
    </row>
    <row r="97" spans="1:5" ht="76.5">
      <c r="A97" t="s">
        <v>52</v>
      </c>
      <c r="E97" s="35" t="s">
        <v>132</v>
      </c>
    </row>
    <row r="98" spans="1:16" ht="12.75">
      <c r="A98" s="25" t="s">
        <v>45</v>
      </c>
      <c r="B98" s="29" t="s">
        <v>133</v>
      </c>
      <c r="C98" s="29" t="s">
        <v>134</v>
      </c>
      <c r="D98" s="25" t="s">
        <v>47</v>
      </c>
      <c r="E98" s="30" t="s">
        <v>135</v>
      </c>
      <c r="F98" s="31" t="s">
        <v>122</v>
      </c>
      <c r="G98" s="32">
        <v>6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2.75">
      <c r="A100" s="36" t="s">
        <v>51</v>
      </c>
      <c r="E100" s="37" t="s">
        <v>47</v>
      </c>
    </row>
    <row r="101" spans="1:5" ht="12.75">
      <c r="A101" t="s">
        <v>52</v>
      </c>
      <c r="E101" s="35" t="s">
        <v>47</v>
      </c>
    </row>
    <row r="102" spans="1:16" ht="12.75">
      <c r="A102" s="25" t="s">
        <v>45</v>
      </c>
      <c r="B102" s="29" t="s">
        <v>136</v>
      </c>
      <c r="C102" s="29" t="s">
        <v>137</v>
      </c>
      <c r="D102" s="25" t="s">
        <v>47</v>
      </c>
      <c r="E102" s="30" t="s">
        <v>138</v>
      </c>
      <c r="F102" s="31" t="s">
        <v>122</v>
      </c>
      <c r="G102" s="32">
        <v>4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47</v>
      </c>
    </row>
    <row r="104" spans="1:5" ht="12.75">
      <c r="A104" s="36" t="s">
        <v>51</v>
      </c>
      <c r="E104" s="37" t="s">
        <v>47</v>
      </c>
    </row>
    <row r="105" spans="1:5" ht="51">
      <c r="A105" t="s">
        <v>52</v>
      </c>
      <c r="E105" s="35" t="s">
        <v>139</v>
      </c>
    </row>
    <row r="106" spans="1:16" ht="25.5">
      <c r="A106" s="25" t="s">
        <v>45</v>
      </c>
      <c r="B106" s="29" t="s">
        <v>140</v>
      </c>
      <c r="C106" s="29" t="s">
        <v>141</v>
      </c>
      <c r="D106" s="25" t="s">
        <v>47</v>
      </c>
      <c r="E106" s="30" t="s">
        <v>142</v>
      </c>
      <c r="F106" s="31" t="s">
        <v>122</v>
      </c>
      <c r="G106" s="32">
        <v>33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47</v>
      </c>
    </row>
    <row r="108" spans="1:5" ht="12.75">
      <c r="A108" s="36" t="s">
        <v>51</v>
      </c>
      <c r="E108" s="37" t="s">
        <v>47</v>
      </c>
    </row>
    <row r="109" spans="1:5" ht="25.5">
      <c r="A109" t="s">
        <v>52</v>
      </c>
      <c r="E109" s="35" t="s">
        <v>143</v>
      </c>
    </row>
    <row r="110" spans="1:16" ht="25.5">
      <c r="A110" s="25" t="s">
        <v>45</v>
      </c>
      <c r="B110" s="29" t="s">
        <v>144</v>
      </c>
      <c r="C110" s="29" t="s">
        <v>145</v>
      </c>
      <c r="D110" s="25" t="s">
        <v>47</v>
      </c>
      <c r="E110" s="30" t="s">
        <v>146</v>
      </c>
      <c r="F110" s="31" t="s">
        <v>122</v>
      </c>
      <c r="G110" s="32">
        <v>74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47</v>
      </c>
    </row>
    <row r="112" spans="1:5" ht="12.75">
      <c r="A112" s="36" t="s">
        <v>51</v>
      </c>
      <c r="E112" s="37" t="s">
        <v>47</v>
      </c>
    </row>
    <row r="113" spans="1:5" ht="25.5">
      <c r="A113" t="s">
        <v>52</v>
      </c>
      <c r="E113" s="35" t="s">
        <v>147</v>
      </c>
    </row>
    <row r="114" spans="1:16" ht="12.75">
      <c r="A114" s="25" t="s">
        <v>45</v>
      </c>
      <c r="B114" s="29" t="s">
        <v>148</v>
      </c>
      <c r="C114" s="29" t="s">
        <v>149</v>
      </c>
      <c r="D114" s="25" t="s">
        <v>47</v>
      </c>
      <c r="E114" s="30" t="s">
        <v>150</v>
      </c>
      <c r="F114" s="31" t="s">
        <v>83</v>
      </c>
      <c r="G114" s="32">
        <v>40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47</v>
      </c>
    </row>
    <row r="116" spans="1:5" ht="12.75">
      <c r="A116" s="36" t="s">
        <v>51</v>
      </c>
      <c r="E116" s="37" t="s">
        <v>47</v>
      </c>
    </row>
    <row r="117" spans="1:5" ht="25.5">
      <c r="A117" t="s">
        <v>52</v>
      </c>
      <c r="E117" s="35" t="s">
        <v>147</v>
      </c>
    </row>
    <row r="118" spans="1:16" ht="25.5">
      <c r="A118" s="25" t="s">
        <v>45</v>
      </c>
      <c r="B118" s="29" t="s">
        <v>151</v>
      </c>
      <c r="C118" s="29" t="s">
        <v>152</v>
      </c>
      <c r="D118" s="25" t="s">
        <v>47</v>
      </c>
      <c r="E118" s="30" t="s">
        <v>153</v>
      </c>
      <c r="F118" s="31" t="s">
        <v>83</v>
      </c>
      <c r="G118" s="32">
        <v>856.25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51">
      <c r="A120" s="36" t="s">
        <v>51</v>
      </c>
      <c r="E120" s="37" t="s">
        <v>154</v>
      </c>
    </row>
    <row r="121" spans="1:5" ht="38.25">
      <c r="A121" t="s">
        <v>52</v>
      </c>
      <c r="E121" s="35" t="s">
        <v>155</v>
      </c>
    </row>
    <row r="122" spans="1:16" ht="25.5">
      <c r="A122" s="25" t="s">
        <v>45</v>
      </c>
      <c r="B122" s="29" t="s">
        <v>156</v>
      </c>
      <c r="C122" s="29" t="s">
        <v>157</v>
      </c>
      <c r="D122" s="25" t="s">
        <v>47</v>
      </c>
      <c r="E122" s="30" t="s">
        <v>158</v>
      </c>
      <c r="F122" s="31" t="s">
        <v>83</v>
      </c>
      <c r="G122" s="32">
        <v>1309.25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47</v>
      </c>
    </row>
    <row r="124" spans="1:5" ht="51">
      <c r="A124" s="36" t="s">
        <v>51</v>
      </c>
      <c r="E124" s="37" t="s">
        <v>159</v>
      </c>
    </row>
    <row r="125" spans="1:5" ht="25.5">
      <c r="A125" t="s">
        <v>52</v>
      </c>
      <c r="E125" s="35" t="s">
        <v>160</v>
      </c>
    </row>
    <row r="126" spans="1:16" ht="12.75">
      <c r="A126" s="25" t="s">
        <v>45</v>
      </c>
      <c r="B126" s="29" t="s">
        <v>161</v>
      </c>
      <c r="C126" s="29" t="s">
        <v>162</v>
      </c>
      <c r="D126" s="25" t="s">
        <v>47</v>
      </c>
      <c r="E126" s="30" t="s">
        <v>163</v>
      </c>
      <c r="F126" s="31" t="s">
        <v>71</v>
      </c>
      <c r="G126" s="32">
        <v>36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47</v>
      </c>
    </row>
    <row r="128" spans="1:5" ht="12.75">
      <c r="A128" s="36" t="s">
        <v>51</v>
      </c>
      <c r="E128" s="37" t="s">
        <v>47</v>
      </c>
    </row>
    <row r="129" spans="1:5" ht="12.75">
      <c r="A129" t="s">
        <v>52</v>
      </c>
      <c r="E129" s="35" t="s">
        <v>47</v>
      </c>
    </row>
    <row r="130" spans="1:16" ht="12.75">
      <c r="A130" s="25" t="s">
        <v>45</v>
      </c>
      <c r="B130" s="29" t="s">
        <v>164</v>
      </c>
      <c r="C130" s="29" t="s">
        <v>165</v>
      </c>
      <c r="D130" s="25" t="s">
        <v>47</v>
      </c>
      <c r="E130" s="30" t="s">
        <v>166</v>
      </c>
      <c r="F130" s="31" t="s">
        <v>71</v>
      </c>
      <c r="G130" s="32">
        <v>178.5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>
      <c r="A131" s="34" t="s">
        <v>50</v>
      </c>
      <c r="E131" s="35" t="s">
        <v>47</v>
      </c>
    </row>
    <row r="132" spans="1:5" ht="12.75">
      <c r="A132" s="36" t="s">
        <v>51</v>
      </c>
      <c r="E132" s="37" t="s">
        <v>47</v>
      </c>
    </row>
    <row r="133" spans="1:5" ht="51">
      <c r="A133" t="s">
        <v>52</v>
      </c>
      <c r="E133" s="35" t="s">
        <v>167</v>
      </c>
    </row>
    <row r="134" spans="1:16" ht="12.75">
      <c r="A134" s="25" t="s">
        <v>45</v>
      </c>
      <c r="B134" s="29" t="s">
        <v>168</v>
      </c>
      <c r="C134" s="29" t="s">
        <v>169</v>
      </c>
      <c r="D134" s="25" t="s">
        <v>47</v>
      </c>
      <c r="E134" s="30" t="s">
        <v>170</v>
      </c>
      <c r="F134" s="31" t="s">
        <v>71</v>
      </c>
      <c r="G134" s="32">
        <v>515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47</v>
      </c>
    </row>
    <row r="136" spans="1:5" ht="12.75">
      <c r="A136" s="36" t="s">
        <v>51</v>
      </c>
      <c r="E136" s="37" t="s">
        <v>47</v>
      </c>
    </row>
    <row r="137" spans="1:5" ht="51">
      <c r="A137" t="s">
        <v>52</v>
      </c>
      <c r="E137" s="35" t="s">
        <v>171</v>
      </c>
    </row>
    <row r="138" spans="1:16" ht="12.75">
      <c r="A138" s="25" t="s">
        <v>45</v>
      </c>
      <c r="B138" s="29" t="s">
        <v>172</v>
      </c>
      <c r="C138" s="29" t="s">
        <v>173</v>
      </c>
      <c r="D138" s="25" t="s">
        <v>47</v>
      </c>
      <c r="E138" s="30" t="s">
        <v>174</v>
      </c>
      <c r="F138" s="31" t="s">
        <v>71</v>
      </c>
      <c r="G138" s="32">
        <v>115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47</v>
      </c>
    </row>
    <row r="140" spans="1:5" ht="12.75">
      <c r="A140" s="36" t="s">
        <v>51</v>
      </c>
      <c r="E140" s="37" t="s">
        <v>47</v>
      </c>
    </row>
    <row r="141" spans="1:5" ht="25.5">
      <c r="A141" t="s">
        <v>52</v>
      </c>
      <c r="E141" s="35" t="s">
        <v>175</v>
      </c>
    </row>
    <row r="142" spans="1:16" ht="12.75">
      <c r="A142" s="25" t="s">
        <v>45</v>
      </c>
      <c r="B142" s="29" t="s">
        <v>176</v>
      </c>
      <c r="C142" s="29" t="s">
        <v>177</v>
      </c>
      <c r="D142" s="25" t="s">
        <v>47</v>
      </c>
      <c r="E142" s="30" t="s">
        <v>178</v>
      </c>
      <c r="F142" s="31" t="s">
        <v>71</v>
      </c>
      <c r="G142" s="32">
        <v>278.5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47</v>
      </c>
    </row>
    <row r="144" spans="1:5" ht="12.75">
      <c r="A144" s="36" t="s">
        <v>51</v>
      </c>
      <c r="E144" s="37" t="s">
        <v>47</v>
      </c>
    </row>
    <row r="145" spans="1:5" ht="25.5">
      <c r="A145" t="s">
        <v>52</v>
      </c>
      <c r="E145" s="35" t="s">
        <v>175</v>
      </c>
    </row>
    <row r="146" spans="1:16" ht="12.75">
      <c r="A146" s="25" t="s">
        <v>45</v>
      </c>
      <c r="B146" s="29" t="s">
        <v>179</v>
      </c>
      <c r="C146" s="29" t="s">
        <v>180</v>
      </c>
      <c r="D146" s="25" t="s">
        <v>47</v>
      </c>
      <c r="E146" s="30" t="s">
        <v>181</v>
      </c>
      <c r="F146" s="31" t="s">
        <v>83</v>
      </c>
      <c r="G146" s="32">
        <v>60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47</v>
      </c>
    </row>
    <row r="148" spans="1:5" ht="12.75">
      <c r="A148" s="36" t="s">
        <v>51</v>
      </c>
      <c r="E148" s="37" t="s">
        <v>47</v>
      </c>
    </row>
    <row r="149" spans="1:5" ht="12.75">
      <c r="A149" t="s">
        <v>52</v>
      </c>
      <c r="E149" s="35" t="s">
        <v>47</v>
      </c>
    </row>
    <row r="150" spans="1:16" ht="12.75">
      <c r="A150" s="25" t="s">
        <v>45</v>
      </c>
      <c r="B150" s="29" t="s">
        <v>182</v>
      </c>
      <c r="C150" s="29" t="s">
        <v>183</v>
      </c>
      <c r="D150" s="25" t="s">
        <v>47</v>
      </c>
      <c r="E150" s="30" t="s">
        <v>184</v>
      </c>
      <c r="F150" s="31" t="s">
        <v>71</v>
      </c>
      <c r="G150" s="32">
        <v>343.5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47</v>
      </c>
    </row>
    <row r="152" spans="1:5" ht="12.75">
      <c r="A152" s="36" t="s">
        <v>51</v>
      </c>
      <c r="E152" s="37" t="s">
        <v>47</v>
      </c>
    </row>
    <row r="153" spans="1:5" ht="38.25">
      <c r="A153" t="s">
        <v>52</v>
      </c>
      <c r="E153" s="35" t="s">
        <v>185</v>
      </c>
    </row>
    <row r="154" spans="1:16" ht="12.75">
      <c r="A154" s="25" t="s">
        <v>45</v>
      </c>
      <c r="B154" s="29" t="s">
        <v>186</v>
      </c>
      <c r="C154" s="29" t="s">
        <v>187</v>
      </c>
      <c r="D154" s="25" t="s">
        <v>47</v>
      </c>
      <c r="E154" s="30" t="s">
        <v>188</v>
      </c>
      <c r="F154" s="31" t="s">
        <v>83</v>
      </c>
      <c r="G154" s="32">
        <v>3000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12.75">
      <c r="A155" s="34" t="s">
        <v>50</v>
      </c>
      <c r="E155" s="35" t="s">
        <v>47</v>
      </c>
    </row>
    <row r="156" spans="1:5" ht="12.75">
      <c r="A156" s="36" t="s">
        <v>51</v>
      </c>
      <c r="E156" s="37" t="s">
        <v>47</v>
      </c>
    </row>
    <row r="157" spans="1:5" ht="25.5">
      <c r="A157" t="s">
        <v>52</v>
      </c>
      <c r="E157" s="35" t="s">
        <v>189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190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190</v>
      </c>
      <c r="D4" s="6"/>
      <c r="E4" s="18" t="s">
        <v>191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192</v>
      </c>
      <c r="D9" s="25" t="s">
        <v>47</v>
      </c>
      <c r="E9" s="30" t="s">
        <v>193</v>
      </c>
      <c r="F9" s="31" t="s">
        <v>194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195</v>
      </c>
    </row>
    <row r="11" spans="1:5" ht="12.75">
      <c r="A11" s="36" t="s">
        <v>51</v>
      </c>
      <c r="E11" s="37" t="s">
        <v>47</v>
      </c>
    </row>
    <row r="12" spans="1:5" ht="12.75">
      <c r="A12" t="s">
        <v>52</v>
      </c>
      <c r="E12" s="35" t="s">
        <v>196</v>
      </c>
    </row>
    <row r="13" spans="1:16" ht="12.75">
      <c r="A13" s="25" t="s">
        <v>45</v>
      </c>
      <c r="B13" s="29" t="s">
        <v>23</v>
      </c>
      <c r="C13" s="29" t="s">
        <v>197</v>
      </c>
      <c r="D13" s="25" t="s">
        <v>47</v>
      </c>
      <c r="E13" s="30" t="s">
        <v>198</v>
      </c>
      <c r="F13" s="31" t="s">
        <v>194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51</v>
      </c>
      <c r="E15" s="37" t="s">
        <v>47</v>
      </c>
    </row>
    <row r="16" spans="1:5" ht="12.75">
      <c r="A16" t="s">
        <v>52</v>
      </c>
      <c r="E16" s="35" t="s">
        <v>196</v>
      </c>
    </row>
    <row r="17" spans="1:16" ht="12.75">
      <c r="A17" s="25" t="s">
        <v>45</v>
      </c>
      <c r="B17" s="29" t="s">
        <v>22</v>
      </c>
      <c r="C17" s="29" t="s">
        <v>199</v>
      </c>
      <c r="D17" s="25" t="s">
        <v>47</v>
      </c>
      <c r="E17" s="30" t="s">
        <v>200</v>
      </c>
      <c r="F17" s="31" t="s">
        <v>194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201</v>
      </c>
    </row>
    <row r="19" spans="1:5" ht="12.75">
      <c r="A19" s="36" t="s">
        <v>51</v>
      </c>
      <c r="E19" s="37" t="s">
        <v>47</v>
      </c>
    </row>
    <row r="20" spans="1:5" ht="12.75">
      <c r="A20" t="s">
        <v>52</v>
      </c>
      <c r="E20" s="35" t="s">
        <v>202</v>
      </c>
    </row>
    <row r="21" spans="1:16" ht="12.75">
      <c r="A21" s="25" t="s">
        <v>45</v>
      </c>
      <c r="B21" s="29" t="s">
        <v>33</v>
      </c>
      <c r="C21" s="29" t="s">
        <v>203</v>
      </c>
      <c r="D21" s="25" t="s">
        <v>47</v>
      </c>
      <c r="E21" s="30" t="s">
        <v>204</v>
      </c>
      <c r="F21" s="31" t="s">
        <v>194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205</v>
      </c>
    </row>
    <row r="23" spans="1:5" ht="12.75">
      <c r="A23" s="36" t="s">
        <v>51</v>
      </c>
      <c r="E23" s="37" t="s">
        <v>47</v>
      </c>
    </row>
    <row r="24" spans="1:5" ht="12.75">
      <c r="A24" t="s">
        <v>52</v>
      </c>
      <c r="E24" s="35" t="s">
        <v>202</v>
      </c>
    </row>
    <row r="25" spans="1:16" ht="12.75">
      <c r="A25" s="25" t="s">
        <v>45</v>
      </c>
      <c r="B25" s="29" t="s">
        <v>35</v>
      </c>
      <c r="C25" s="29" t="s">
        <v>206</v>
      </c>
      <c r="D25" s="25" t="s">
        <v>47</v>
      </c>
      <c r="E25" s="30" t="s">
        <v>207</v>
      </c>
      <c r="F25" s="31" t="s">
        <v>194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208</v>
      </c>
    </row>
    <row r="27" spans="1:5" ht="12.75">
      <c r="A27" s="36" t="s">
        <v>51</v>
      </c>
      <c r="E27" s="37" t="s">
        <v>47</v>
      </c>
    </row>
    <row r="28" spans="1:5" ht="12.75">
      <c r="A28" t="s">
        <v>52</v>
      </c>
      <c r="E28" s="35" t="s">
        <v>209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