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 rozpočet neoceněný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<sst xmlns="http://schemas.openxmlformats.org/spreadsheetml/2006/main" count="120" uniqueCount="94">
  <si>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</si>
  <si>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</si>
  <si>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</si>
  <si>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</si>
  <si>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</si>
  <si>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</si>
  <si>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</si>
  <si>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</si>
  <si>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</si>
  <si>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</si>
  <si>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</si>
  <si>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</si>
  <si>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</si>
  <si>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</si>
  <si>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</si>
  <si>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</si>
  <si>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</si>
  <si>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</si>
  <si>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rozpočet</t>
  </si>
  <si>
    <t xml:space="preserve">Stavba:    </t>
  </si>
  <si>
    <t>m3</t>
  </si>
  <si>
    <t>574A04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</si>
  <si>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</si>
  <si>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</si>
  <si>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</si>
  <si>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</si>
  <si>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</si>
  <si>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</si>
  <si>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</si>
  <si>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</si>
  <si>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</si>
  <si>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</si>
  <si>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</si>
  <si>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</si>
  <si>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</si>
  <si>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</si>
  <si>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</si>
  <si>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</si>
  <si>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</si>
  <si>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</si>
  <si>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</si>
  <si>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</si>
  <si>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</si>
  <si>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</si>
  <si>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</si>
  <si>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</si>
  <si>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</si>
  <si>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</si>
  <si>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</si>
  <si>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</si>
  <si>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</si>
  <si>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</si>
  <si>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</si>
  <si>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</si>
  <si>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</si>
  <si>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</si>
  <si>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</si>
  <si>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</si>
  <si>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</si>
  <si>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</si>
  <si>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</si>
  <si>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</si>
  <si>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</si>
  <si>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</si>
  <si>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</si>
  <si>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</si>
  <si>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</si>
  <si>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</si>
  <si>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</si>
  <si>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</si>
  <si>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</si>
  <si>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vedoucí PÚ: Vladimír Krejča</t>
  </si>
  <si>
    <t>vedoucí TSÚ: Lenka Chmelová</t>
  </si>
  <si>
    <t>správní cestmistr: Marta Poláková</t>
  </si>
  <si>
    <t xml:space="preserve">Objekt:    sil.                     km  </t>
  </si>
  <si>
    <t>FRÉZOVÁNÍ DRÁŽKY PRŮŘEZU DO 100MM2 V ASFALTOVÉ VOZOVCE</t>
  </si>
  <si>
    <t>FRÉZOVÁNÍ ZPEVNĚNÝCH PLOCH ASFALTOVÝCH, ODVOZ DO 20KM</t>
  </si>
  <si>
    <t xml:space="preserve">POPLATKY ZA LIKVIDACŮ ODPADŮ NEKONTAMINOVANÝCH - 17 05 04 </t>
  </si>
  <si>
    <t>ČIŠTĚNÍ KRAJNIC OD NÁNOSU TL. DO 100MM</t>
  </si>
  <si>
    <t>ZPEVNĚNÍ KRAJNIC Z RECYKLOVANÉHO MATERIÁLU TL DO 100MM</t>
  </si>
  <si>
    <t>SPOJOVACÍ POSTŘIK Z EMULZE DO 1,0KG/M2</t>
  </si>
  <si>
    <t>ASFALTOVÝ BETON PRO OBRUSNÉ VRSTVY ACO 11+, 11S</t>
  </si>
  <si>
    <t>OČIŠTĚNÍ ASFALT VOZOVEK ZAMETENÍM</t>
  </si>
  <si>
    <t xml:space="preserve">TĚSNĚNÍ DILATAČ SPAR ASF ZÁLIVKOU PRŮŘ DO 200MM2 </t>
  </si>
  <si>
    <t>VODOROVNÉ DOPRAVNÍ ZNAČENÍ BARVOU HLADKÉ - DODÁVKA A POKLÁDKAí</t>
  </si>
  <si>
    <t xml:space="preserve">Zpracoval: Bc. Tomáš Karásek  </t>
  </si>
  <si>
    <t>574C06</t>
  </si>
  <si>
    <t xml:space="preserve">ASFALTOVÝ BETON PRO LOŽNÍ VRSTVY ACL 16+, 16S   </t>
  </si>
  <si>
    <t xml:space="preserve">Datum: 12.8.2019  </t>
  </si>
  <si>
    <t xml:space="preserve">III-10162 Čelákovice st. 4,491-8,708 km </t>
  </si>
  <si>
    <t>Opravy 2020</t>
  </si>
  <si>
    <t>Bc. Tomáš Karásek</t>
  </si>
  <si>
    <t xml:space="preserve">provozní cestmistr: </t>
  </si>
  <si>
    <t>III/10162 Čelákovice - Mstětice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</si>
</sst>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/>
    </xf>
    <xf numFmtId="49" fontId="18" fillId="34" borderId="20" xfId="0" applyNumberFormat="1" applyFont="1" applyFill="1" applyBorder="1" applyAlignment="1" applyProtection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2" xfId="0" applyNumberFormat="1" applyFont="1" applyFill="1" applyBorder="1" applyAlignment="1" applyProtection="1">
      <alignment vertical="center"/>
      <protection/>
    </xf>
    <xf numFmtId="0" fontId="14" fillId="0" borderId="23" xfId="0" applyNumberFormat="1" applyFont="1" applyFill="1" applyBorder="1" applyAlignment="1" applyProtection="1">
      <alignment vertical="center"/>
      <protection/>
    </xf>
    <xf numFmtId="0" fontId="14" fillId="0" borderId="24" xfId="0" applyNumberFormat="1" applyFont="1" applyFill="1" applyBorder="1" applyAlignment="1" applyProtection="1">
      <alignment vertical="center"/>
      <protection/>
    </xf>
    <xf numFmtId="4" fontId="20" fillId="34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25" xfId="0" applyNumberFormat="1" applyFont="1" applyFill="1" applyBorder="1" applyAlignment="1" applyProtection="1">
      <alignment vertical="center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10" fillId="33" borderId="27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2" fontId="12" fillId="0" borderId="0" xfId="0" applyNumberFormat="1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35" borderId="32" xfId="0" applyFont="1" applyFill="1" applyBorder="1" applyAlignment="1" applyProtection="1">
      <alignment horizontal="center" vertical="center"/>
      <protection/>
    </xf>
    <xf numFmtId="4" fontId="9" fillId="0" borderId="32" xfId="0" applyNumberFormat="1" applyFont="1" applyBorder="1" applyAlignment="1" applyProtection="1">
      <alignment vertical="top"/>
      <protection/>
    </xf>
    <xf numFmtId="4" fontId="9" fillId="0" borderId="33" xfId="0" applyNumberFormat="1" applyFont="1" applyBorder="1" applyAlignment="1" applyProtection="1">
      <alignment vertical="top"/>
      <protection/>
    </xf>
    <xf numFmtId="4" fontId="9" fillId="0" borderId="34" xfId="0" applyNumberFormat="1" applyFont="1" applyBorder="1" applyAlignment="1" applyProtection="1">
      <alignment vertical="top"/>
      <protection/>
    </xf>
    <xf numFmtId="0" fontId="10" fillId="0" borderId="35" xfId="0" applyFont="1" applyBorder="1" applyAlignment="1" applyProtection="1">
      <alignment vertical="top"/>
      <protection/>
    </xf>
    <xf numFmtId="4" fontId="10" fillId="0" borderId="36" xfId="0" applyNumberFormat="1" applyFont="1" applyBorder="1" applyAlignment="1" applyProtection="1">
      <alignment vertical="top"/>
      <protection/>
    </xf>
    <xf numFmtId="0" fontId="10" fillId="0" borderId="33" xfId="0" applyFont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vertical="top"/>
      <protection/>
    </xf>
    <xf numFmtId="39" fontId="9" fillId="0" borderId="17" xfId="0" applyNumberFormat="1" applyFont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49" fontId="16" fillId="0" borderId="40" xfId="0" applyNumberFormat="1" applyFont="1" applyFill="1" applyBorder="1" applyAlignment="1" applyProtection="1">
      <alignment horizontal="center" vertical="center"/>
      <protection/>
    </xf>
    <xf numFmtId="0" fontId="16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left" vertical="center" wrapText="1"/>
      <protection/>
    </xf>
    <xf numFmtId="0" fontId="14" fillId="0" borderId="41" xfId="0" applyFont="1" applyBorder="1" applyAlignment="1" applyProtection="1">
      <alignment vertical="center" wrapText="1"/>
      <protection/>
    </xf>
    <xf numFmtId="0" fontId="14" fillId="0" borderId="39" xfId="0" applyFont="1" applyBorder="1" applyAlignment="1" applyProtection="1">
      <alignment vertical="center" wrapText="1"/>
      <protection/>
    </xf>
    <xf numFmtId="0" fontId="14" fillId="0" borderId="35" xfId="0" applyFont="1" applyBorder="1" applyAlignment="1" applyProtection="1">
      <alignment vertical="center" wrapText="1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49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2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42" xfId="0" applyNumberFormat="1" applyFont="1" applyFill="1" applyBorder="1" applyAlignment="1" applyProtection="1">
      <alignment horizontal="left" vertical="center"/>
      <protection/>
    </xf>
    <xf numFmtId="0" fontId="21" fillId="0" borderId="43" xfId="0" applyNumberFormat="1" applyFont="1" applyFill="1" applyBorder="1" applyAlignment="1" applyProtection="1">
      <alignment horizontal="left" vertical="center"/>
      <protection/>
    </xf>
    <xf numFmtId="0" fontId="21" fillId="0" borderId="44" xfId="0" applyNumberFormat="1" applyFont="1" applyFill="1" applyBorder="1" applyAlignment="1" applyProtection="1">
      <alignment horizontal="left" vertical="center"/>
      <protection/>
    </xf>
    <xf numFmtId="49" fontId="20" fillId="34" borderId="21" xfId="0" applyNumberFormat="1" applyFont="1" applyFill="1" applyBorder="1" applyAlignment="1" applyProtection="1">
      <alignment horizontal="left" vertical="center"/>
      <protection/>
    </xf>
    <xf numFmtId="0" fontId="20" fillId="34" borderId="12" xfId="0" applyNumberFormat="1" applyFont="1" applyFill="1" applyBorder="1" applyAlignment="1" applyProtection="1">
      <alignment horizontal="left" vertical="center"/>
      <protection/>
    </xf>
    <xf numFmtId="49" fontId="20" fillId="34" borderId="12" xfId="0" applyNumberFormat="1" applyFont="1" applyFill="1" applyBorder="1" applyAlignment="1" applyProtection="1">
      <alignment horizontal="left" vertical="center"/>
      <protection/>
    </xf>
    <xf numFmtId="0" fontId="2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21" fillId="0" borderId="5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8" xfId="0" applyNumberFormat="1" applyFont="1" applyFill="1" applyBorder="1" applyAlignment="1" applyProtection="1">
      <alignment horizontal="left" vertical="center"/>
      <protection/>
    </xf>
    <xf numFmtId="0" fontId="21" fillId="0" borderId="25" xfId="0" applyNumberFormat="1" applyFont="1" applyFill="1" applyBorder="1" applyAlignment="1" applyProtection="1">
      <alignment horizontal="left" vertical="center"/>
      <protection/>
    </xf>
    <xf numFmtId="49" fontId="21" fillId="36" borderId="40" xfId="0" applyNumberFormat="1" applyFont="1" applyFill="1" applyBorder="1" applyAlignment="1" applyProtection="1">
      <alignment horizontal="center" vertical="center"/>
      <protection/>
    </xf>
    <xf numFmtId="0" fontId="21" fillId="36" borderId="47" xfId="0" applyNumberFormat="1" applyFont="1" applyFill="1" applyBorder="1" applyAlignment="1" applyProtection="1">
      <alignment horizontal="center" vertical="center"/>
      <protection/>
    </xf>
    <xf numFmtId="0" fontId="21" fillId="36" borderId="41" xfId="0" applyNumberFormat="1" applyFont="1" applyFill="1" applyBorder="1" applyAlignment="1" applyProtection="1">
      <alignment horizontal="center" vertical="center"/>
      <protection/>
    </xf>
    <xf numFmtId="0" fontId="21" fillId="36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1123950</xdr:colOff>
      <xdr:row>31</xdr:row>
      <xdr:rowOff>304800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81600"/>
          <a:ext cx="2705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8" sqref="J8"/>
    </sheetView>
  </sheetViews>
  <sheetFormatPr defaultColWidth="9.33203125" defaultRowHeight="10.5"/>
  <cols>
    <col min="1" max="1" width="13.5" style="0" customWidth="1"/>
    <col min="2" max="2" width="15.16015625" style="0" customWidth="1"/>
    <col min="3" max="3" width="22.83203125" style="0" customWidth="1"/>
    <col min="4" max="4" width="20.33203125" style="0" customWidth="1"/>
    <col min="5" max="7" width="18" style="0" customWidth="1"/>
    <col min="8" max="8" width="22.33203125" style="0" customWidth="1"/>
    <col min="9" max="9" width="20.5" style="0" customWidth="1"/>
  </cols>
  <sheetData>
    <row r="1" spans="1:9" ht="30.75" thickBot="1">
      <c r="A1" s="88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10.5">
      <c r="A2" s="90" t="s">
        <v>23</v>
      </c>
      <c r="B2" s="91"/>
      <c r="C2" s="94" t="s">
        <v>93</v>
      </c>
      <c r="D2" s="94"/>
      <c r="E2" s="96" t="s">
        <v>24</v>
      </c>
      <c r="F2" s="97" t="s">
        <v>25</v>
      </c>
      <c r="G2" s="98"/>
      <c r="H2" s="96" t="s">
        <v>26</v>
      </c>
      <c r="I2" s="101"/>
    </row>
    <row r="3" spans="1:9" ht="10.5">
      <c r="A3" s="92"/>
      <c r="B3" s="93"/>
      <c r="C3" s="95"/>
      <c r="D3" s="95"/>
      <c r="E3" s="93"/>
      <c r="F3" s="99"/>
      <c r="G3" s="100"/>
      <c r="H3" s="93"/>
      <c r="I3" s="102"/>
    </row>
    <row r="4" spans="1:9" ht="10.5">
      <c r="A4" s="103" t="s">
        <v>27</v>
      </c>
      <c r="B4" s="93"/>
      <c r="C4" s="104" t="s">
        <v>90</v>
      </c>
      <c r="D4" s="105"/>
      <c r="E4" s="108" t="s">
        <v>28</v>
      </c>
      <c r="F4" s="108"/>
      <c r="G4" s="93"/>
      <c r="H4" s="108" t="s">
        <v>26</v>
      </c>
      <c r="I4" s="109"/>
    </row>
    <row r="5" spans="1:9" ht="10.5">
      <c r="A5" s="92"/>
      <c r="B5" s="93"/>
      <c r="C5" s="106"/>
      <c r="D5" s="107"/>
      <c r="E5" s="93"/>
      <c r="F5" s="93"/>
      <c r="G5" s="93"/>
      <c r="H5" s="93"/>
      <c r="I5" s="102"/>
    </row>
    <row r="6" spans="1:9" ht="10.5">
      <c r="A6" s="103" t="s">
        <v>29</v>
      </c>
      <c r="B6" s="93"/>
      <c r="C6" s="110" t="s">
        <v>89</v>
      </c>
      <c r="D6" s="111"/>
      <c r="E6" s="108" t="s">
        <v>30</v>
      </c>
      <c r="F6" s="108"/>
      <c r="G6" s="93"/>
      <c r="H6" s="108" t="s">
        <v>26</v>
      </c>
      <c r="I6" s="109"/>
    </row>
    <row r="7" spans="1:9" ht="10.5">
      <c r="A7" s="92"/>
      <c r="B7" s="93"/>
      <c r="C7" s="112"/>
      <c r="D7" s="113"/>
      <c r="E7" s="93"/>
      <c r="F7" s="93"/>
      <c r="G7" s="93"/>
      <c r="H7" s="93"/>
      <c r="I7" s="102"/>
    </row>
    <row r="8" spans="1:9" ht="10.5">
      <c r="A8" s="103" t="s">
        <v>31</v>
      </c>
      <c r="B8" s="93"/>
      <c r="C8" s="114"/>
      <c r="D8" s="93"/>
      <c r="E8" s="108" t="s">
        <v>32</v>
      </c>
      <c r="F8" s="93"/>
      <c r="G8" s="93"/>
      <c r="H8" s="108" t="s">
        <v>33</v>
      </c>
      <c r="I8" s="109"/>
    </row>
    <row r="9" spans="1:9" ht="10.5">
      <c r="A9" s="92"/>
      <c r="B9" s="93"/>
      <c r="C9" s="93"/>
      <c r="D9" s="93"/>
      <c r="E9" s="93"/>
      <c r="F9" s="93"/>
      <c r="G9" s="93"/>
      <c r="H9" s="93"/>
      <c r="I9" s="102"/>
    </row>
    <row r="10" spans="1:9" ht="10.5">
      <c r="A10" s="103" t="s">
        <v>34</v>
      </c>
      <c r="B10" s="93"/>
      <c r="C10" s="108"/>
      <c r="D10" s="93"/>
      <c r="E10" s="108" t="s">
        <v>35</v>
      </c>
      <c r="F10" s="108" t="s">
        <v>91</v>
      </c>
      <c r="G10" s="93"/>
      <c r="H10" s="108" t="s">
        <v>36</v>
      </c>
      <c r="I10" s="115"/>
    </row>
    <row r="11" spans="1:9" ht="10.5">
      <c r="A11" s="92"/>
      <c r="B11" s="93"/>
      <c r="C11" s="93"/>
      <c r="D11" s="93"/>
      <c r="E11" s="93"/>
      <c r="F11" s="93"/>
      <c r="G11" s="93"/>
      <c r="H11" s="93"/>
      <c r="I11" s="102"/>
    </row>
    <row r="12" spans="1:9" ht="24" thickBot="1">
      <c r="A12" s="116" t="s">
        <v>37</v>
      </c>
      <c r="B12" s="117"/>
      <c r="C12" s="117"/>
      <c r="D12" s="117"/>
      <c r="E12" s="117"/>
      <c r="F12" s="117"/>
      <c r="G12" s="117"/>
      <c r="H12" s="117"/>
      <c r="I12" s="118"/>
    </row>
    <row r="13" spans="1:9" ht="26.25">
      <c r="A13" s="53" t="s">
        <v>38</v>
      </c>
      <c r="B13" s="119" t="s">
        <v>39</v>
      </c>
      <c r="C13" s="120"/>
      <c r="D13" s="54" t="s">
        <v>40</v>
      </c>
      <c r="E13" s="119" t="s">
        <v>41</v>
      </c>
      <c r="F13" s="120"/>
      <c r="G13" s="54" t="s">
        <v>42</v>
      </c>
      <c r="H13" s="119" t="s">
        <v>43</v>
      </c>
      <c r="I13" s="121"/>
    </row>
    <row r="14" spans="1:9" ht="15.75">
      <c r="A14" s="55" t="s">
        <v>44</v>
      </c>
      <c r="B14" s="56" t="s">
        <v>45</v>
      </c>
      <c r="C14" s="57">
        <v>0</v>
      </c>
      <c r="D14" s="122" t="s">
        <v>46</v>
      </c>
      <c r="E14" s="123"/>
      <c r="F14" s="57">
        <v>0</v>
      </c>
      <c r="G14" s="122" t="s">
        <v>47</v>
      </c>
      <c r="H14" s="123"/>
      <c r="I14" s="58">
        <v>0</v>
      </c>
    </row>
    <row r="15" spans="1:9" ht="15.75">
      <c r="A15" s="55"/>
      <c r="B15" s="56" t="s">
        <v>48</v>
      </c>
      <c r="C15" s="57">
        <v>0</v>
      </c>
      <c r="D15" s="122" t="s">
        <v>49</v>
      </c>
      <c r="E15" s="123"/>
      <c r="F15" s="57">
        <v>0</v>
      </c>
      <c r="G15" s="122" t="s">
        <v>50</v>
      </c>
      <c r="H15" s="123"/>
      <c r="I15" s="58">
        <v>0</v>
      </c>
    </row>
    <row r="16" spans="1:9" ht="15.75">
      <c r="A16" s="55" t="s">
        <v>51</v>
      </c>
      <c r="B16" s="56" t="s">
        <v>45</v>
      </c>
      <c r="C16" s="57">
        <v>0</v>
      </c>
      <c r="D16" s="122" t="s">
        <v>52</v>
      </c>
      <c r="E16" s="123"/>
      <c r="F16" s="57">
        <v>0</v>
      </c>
      <c r="G16" s="122" t="s">
        <v>53</v>
      </c>
      <c r="H16" s="123"/>
      <c r="I16" s="58">
        <v>0</v>
      </c>
    </row>
    <row r="17" spans="1:9" ht="15.75">
      <c r="A17" s="55"/>
      <c r="B17" s="56" t="s">
        <v>48</v>
      </c>
      <c r="C17" s="57">
        <v>0</v>
      </c>
      <c r="D17" s="122"/>
      <c r="E17" s="123"/>
      <c r="F17" s="59"/>
      <c r="G17" s="122" t="s">
        <v>54</v>
      </c>
      <c r="H17" s="123"/>
      <c r="I17" s="58">
        <v>0</v>
      </c>
    </row>
    <row r="18" spans="1:9" ht="15.75">
      <c r="A18" s="55" t="s">
        <v>55</v>
      </c>
      <c r="B18" s="56" t="s">
        <v>45</v>
      </c>
      <c r="C18" s="57">
        <v>0</v>
      </c>
      <c r="D18" s="122"/>
      <c r="E18" s="123"/>
      <c r="F18" s="59"/>
      <c r="G18" s="122" t="s">
        <v>56</v>
      </c>
      <c r="H18" s="123"/>
      <c r="I18" s="58">
        <v>0</v>
      </c>
    </row>
    <row r="19" spans="1:9" ht="15.75">
      <c r="A19" s="55"/>
      <c r="B19" s="56" t="s">
        <v>48</v>
      </c>
      <c r="C19" s="57">
        <v>0</v>
      </c>
      <c r="D19" s="122"/>
      <c r="E19" s="123"/>
      <c r="F19" s="59"/>
      <c r="G19" s="122" t="s">
        <v>57</v>
      </c>
      <c r="H19" s="123"/>
      <c r="I19" s="58">
        <v>0</v>
      </c>
    </row>
    <row r="20" spans="1:9" ht="15.75">
      <c r="A20" s="124" t="s">
        <v>58</v>
      </c>
      <c r="B20" s="125"/>
      <c r="C20" s="57">
        <v>0</v>
      </c>
      <c r="D20" s="122"/>
      <c r="E20" s="123"/>
      <c r="F20" s="59"/>
      <c r="G20" s="122"/>
      <c r="H20" s="123"/>
      <c r="I20" s="60"/>
    </row>
    <row r="21" spans="1:9" ht="15.75">
      <c r="A21" s="124" t="s">
        <v>59</v>
      </c>
      <c r="B21" s="125"/>
      <c r="C21" s="57">
        <v>0</v>
      </c>
      <c r="D21" s="122"/>
      <c r="E21" s="123"/>
      <c r="F21" s="59"/>
      <c r="G21" s="122"/>
      <c r="H21" s="123"/>
      <c r="I21" s="60"/>
    </row>
    <row r="22" spans="1:9" ht="15.75">
      <c r="A22" s="124" t="s">
        <v>60</v>
      </c>
      <c r="B22" s="125"/>
      <c r="C22" s="57">
        <f>SUM(C14:C21)</f>
        <v>0</v>
      </c>
      <c r="D22" s="126" t="s">
        <v>61</v>
      </c>
      <c r="E22" s="125"/>
      <c r="F22" s="57">
        <f>SUM(F14:F21)</f>
        <v>0</v>
      </c>
      <c r="G22" s="126" t="s">
        <v>62</v>
      </c>
      <c r="H22" s="125"/>
      <c r="I22" s="58">
        <f>SUM(I14:I21)</f>
        <v>0</v>
      </c>
    </row>
    <row r="23" spans="1:9" ht="12.75">
      <c r="A23" s="61"/>
      <c r="B23" s="62"/>
      <c r="C23" s="62"/>
      <c r="D23" s="62"/>
      <c r="E23" s="62"/>
      <c r="F23" s="62"/>
      <c r="G23" s="62"/>
      <c r="H23" s="62"/>
      <c r="I23" s="63"/>
    </row>
    <row r="24" spans="1:9" ht="15.75">
      <c r="A24" s="130" t="s">
        <v>63</v>
      </c>
      <c r="B24" s="131"/>
      <c r="C24" s="64">
        <v>0</v>
      </c>
      <c r="D24" s="65"/>
      <c r="E24" s="65"/>
      <c r="F24" s="65"/>
      <c r="G24" s="65"/>
      <c r="H24" s="65"/>
      <c r="I24" s="66"/>
    </row>
    <row r="25" spans="1:9" ht="15.75">
      <c r="A25" s="130" t="s">
        <v>64</v>
      </c>
      <c r="B25" s="131"/>
      <c r="C25" s="64">
        <v>0</v>
      </c>
      <c r="D25" s="132" t="s">
        <v>65</v>
      </c>
      <c r="E25" s="131"/>
      <c r="F25" s="64">
        <f>ROUND(C25*(14/100),2)</f>
        <v>0</v>
      </c>
      <c r="G25" s="132" t="s">
        <v>14</v>
      </c>
      <c r="H25" s="131"/>
      <c r="I25" s="67">
        <f>SUM(C24:C26)</f>
        <v>0</v>
      </c>
    </row>
    <row r="26" spans="1:9" ht="15.75">
      <c r="A26" s="130" t="s">
        <v>66</v>
      </c>
      <c r="B26" s="131"/>
      <c r="C26" s="64">
        <f>C22+F22*I22</f>
        <v>0</v>
      </c>
      <c r="D26" s="132" t="s">
        <v>6</v>
      </c>
      <c r="E26" s="131"/>
      <c r="F26" s="64">
        <f>ROUND(C26*(21/100),2)</f>
        <v>0</v>
      </c>
      <c r="G26" s="132" t="s">
        <v>67</v>
      </c>
      <c r="H26" s="131"/>
      <c r="I26" s="67">
        <f>SUM(F25:F26)+I25</f>
        <v>0</v>
      </c>
    </row>
    <row r="27" spans="1:9" ht="12.75">
      <c r="A27" s="68"/>
      <c r="B27" s="65"/>
      <c r="C27" s="65"/>
      <c r="D27" s="65"/>
      <c r="E27" s="65"/>
      <c r="F27" s="65"/>
      <c r="G27" s="65"/>
      <c r="H27" s="65"/>
      <c r="I27" s="66"/>
    </row>
    <row r="28" spans="1:9" ht="15.75">
      <c r="A28" s="134"/>
      <c r="B28" s="135"/>
      <c r="C28" s="136"/>
      <c r="D28" s="147" t="s">
        <v>68</v>
      </c>
      <c r="E28" s="148"/>
      <c r="F28" s="149"/>
      <c r="G28" s="147" t="s">
        <v>69</v>
      </c>
      <c r="H28" s="148"/>
      <c r="I28" s="150"/>
    </row>
    <row r="29" spans="1:9" ht="15.75">
      <c r="A29" s="137"/>
      <c r="B29" s="138"/>
      <c r="C29" s="139"/>
      <c r="D29" s="143" t="s">
        <v>71</v>
      </c>
      <c r="E29" s="144"/>
      <c r="F29" s="145"/>
      <c r="G29" s="143" t="s">
        <v>92</v>
      </c>
      <c r="H29" s="144"/>
      <c r="I29" s="146"/>
    </row>
    <row r="30" spans="1:9" ht="15.75">
      <c r="A30" s="137"/>
      <c r="B30" s="138"/>
      <c r="C30" s="139"/>
      <c r="D30" s="143" t="s">
        <v>72</v>
      </c>
      <c r="E30" s="144"/>
      <c r="F30" s="145"/>
      <c r="G30" s="143" t="s">
        <v>73</v>
      </c>
      <c r="H30" s="144"/>
      <c r="I30" s="146"/>
    </row>
    <row r="31" spans="1:9" ht="15.75">
      <c r="A31" s="137"/>
      <c r="B31" s="138"/>
      <c r="C31" s="139"/>
      <c r="D31" s="143"/>
      <c r="E31" s="144"/>
      <c r="F31" s="145"/>
      <c r="G31" s="143"/>
      <c r="H31" s="144"/>
      <c r="I31" s="146"/>
    </row>
    <row r="32" spans="1:9" ht="25.5" customHeight="1" thickBot="1">
      <c r="A32" s="140"/>
      <c r="B32" s="141"/>
      <c r="C32" s="142"/>
      <c r="D32" s="127" t="s">
        <v>70</v>
      </c>
      <c r="E32" s="128"/>
      <c r="F32" s="129"/>
      <c r="G32" s="127" t="s">
        <v>70</v>
      </c>
      <c r="H32" s="128"/>
      <c r="I32" s="133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27" sqref="D27"/>
    </sheetView>
  </sheetViews>
  <sheetFormatPr defaultColWidth="9.33203125" defaultRowHeight="10.5"/>
  <cols>
    <col min="1" max="1" width="12.16015625" style="0" customWidth="1"/>
    <col min="2" max="2" width="89.83203125" style="0" customWidth="1"/>
    <col min="4" max="4" width="13.33203125" style="0" customWidth="1"/>
    <col min="5" max="5" width="14.83203125" style="0" customWidth="1"/>
    <col min="6" max="6" width="17.5" style="0" customWidth="1"/>
    <col min="7" max="7" width="11.83203125" style="0" customWidth="1"/>
  </cols>
  <sheetData>
    <row r="1" spans="1:8" ht="18">
      <c r="A1" s="151" t="s">
        <v>5</v>
      </c>
      <c r="B1" s="151"/>
      <c r="C1" s="151"/>
      <c r="D1" s="151"/>
      <c r="E1" s="151"/>
      <c r="F1" s="151"/>
      <c r="G1" s="5"/>
      <c r="H1" s="45"/>
    </row>
    <row r="2" spans="1:8" ht="12.75">
      <c r="A2" s="18" t="s">
        <v>19</v>
      </c>
      <c r="B2" s="6" t="s">
        <v>93</v>
      </c>
      <c r="C2" s="19" t="s">
        <v>5</v>
      </c>
      <c r="D2" s="6"/>
      <c r="E2" s="6"/>
      <c r="F2" s="6"/>
      <c r="G2" s="46"/>
      <c r="H2" s="45"/>
    </row>
    <row r="3" spans="1:8" ht="12">
      <c r="A3" s="18" t="s">
        <v>74</v>
      </c>
      <c r="B3" s="6" t="s">
        <v>89</v>
      </c>
      <c r="C3" s="6"/>
      <c r="D3" s="6"/>
      <c r="E3" s="13"/>
      <c r="F3" s="6"/>
      <c r="G3" s="46"/>
      <c r="H3" s="45"/>
    </row>
    <row r="4" spans="1:8" ht="12">
      <c r="A4" s="7"/>
      <c r="B4" s="6"/>
      <c r="C4" s="7"/>
      <c r="D4" s="6"/>
      <c r="E4" s="6"/>
      <c r="F4" s="6"/>
      <c r="G4" s="46"/>
      <c r="H4" s="45"/>
    </row>
    <row r="5" spans="1:8" ht="11.25">
      <c r="A5" s="8"/>
      <c r="B5" s="9"/>
      <c r="C5" s="10"/>
      <c r="D5" s="9"/>
      <c r="E5" s="11"/>
      <c r="F5" s="12"/>
      <c r="G5" s="47"/>
      <c r="H5" s="45"/>
    </row>
    <row r="6" spans="1:8" ht="15.75">
      <c r="A6" s="13" t="s">
        <v>16</v>
      </c>
      <c r="B6" s="13"/>
      <c r="C6" s="16"/>
      <c r="D6" s="13"/>
      <c r="E6" s="13"/>
      <c r="F6" s="13"/>
      <c r="G6" s="48"/>
      <c r="H6" s="45"/>
    </row>
    <row r="7" spans="1:8" ht="12.75">
      <c r="A7" s="13" t="s">
        <v>1</v>
      </c>
      <c r="B7" s="13"/>
      <c r="C7" s="16"/>
      <c r="D7" s="13" t="s">
        <v>85</v>
      </c>
      <c r="E7" s="13"/>
      <c r="F7" s="43" t="s">
        <v>5</v>
      </c>
      <c r="G7" s="48"/>
      <c r="H7" s="45"/>
    </row>
    <row r="8" spans="1:8" ht="24">
      <c r="A8" s="13" t="s">
        <v>18</v>
      </c>
      <c r="B8" s="14"/>
      <c r="C8" s="17"/>
      <c r="D8" s="14" t="s">
        <v>88</v>
      </c>
      <c r="E8" s="69" t="s">
        <v>5</v>
      </c>
      <c r="F8" s="44" t="s">
        <v>5</v>
      </c>
      <c r="G8" s="48"/>
      <c r="H8" s="45"/>
    </row>
    <row r="9" spans="1:8" ht="10.5">
      <c r="A9" s="15"/>
      <c r="B9" s="15"/>
      <c r="C9" s="15"/>
      <c r="D9" s="15"/>
      <c r="E9" s="15" t="s">
        <v>5</v>
      </c>
      <c r="F9" s="15"/>
      <c r="G9" s="49"/>
      <c r="H9" s="45"/>
    </row>
    <row r="10" spans="1:8" ht="11.25" thickBot="1">
      <c r="A10" s="1"/>
      <c r="B10" s="2"/>
      <c r="C10" s="2"/>
      <c r="D10" s="2"/>
      <c r="E10" s="3"/>
      <c r="F10" s="4"/>
      <c r="G10" s="50"/>
      <c r="H10" s="51"/>
    </row>
    <row r="11" spans="1:8" ht="15.75" thickBot="1">
      <c r="A11" s="70" t="s">
        <v>7</v>
      </c>
      <c r="B11" s="24" t="s">
        <v>8</v>
      </c>
      <c r="C11" s="26" t="s">
        <v>0</v>
      </c>
      <c r="D11" s="25" t="s">
        <v>9</v>
      </c>
      <c r="E11" s="25" t="s">
        <v>10</v>
      </c>
      <c r="F11" s="27" t="s">
        <v>11</v>
      </c>
      <c r="G11" s="71"/>
      <c r="H11" s="71"/>
    </row>
    <row r="12" spans="1:8" ht="15">
      <c r="A12" s="77" t="s">
        <v>12</v>
      </c>
      <c r="B12" s="74" t="s">
        <v>17</v>
      </c>
      <c r="C12" s="28" t="s">
        <v>13</v>
      </c>
      <c r="D12" s="32">
        <v>1</v>
      </c>
      <c r="E12" s="20"/>
      <c r="F12" s="21">
        <f aca="true" t="shared" si="0" ref="F12:F23">E12*D12</f>
        <v>0</v>
      </c>
      <c r="G12" s="52"/>
      <c r="H12" s="52"/>
    </row>
    <row r="13" spans="1:8" ht="15">
      <c r="A13" s="78">
        <v>113728</v>
      </c>
      <c r="B13" s="75" t="s">
        <v>76</v>
      </c>
      <c r="C13" s="30" t="s">
        <v>20</v>
      </c>
      <c r="D13" s="33">
        <v>1349</v>
      </c>
      <c r="E13" s="22"/>
      <c r="F13" s="23">
        <f t="shared" si="0"/>
        <v>0</v>
      </c>
      <c r="G13" s="72"/>
      <c r="H13" s="73"/>
    </row>
    <row r="14" spans="1:8" ht="15">
      <c r="A14" s="78">
        <v>93818</v>
      </c>
      <c r="B14" s="75" t="s">
        <v>82</v>
      </c>
      <c r="C14" s="30" t="s">
        <v>2</v>
      </c>
      <c r="D14" s="33">
        <v>26989</v>
      </c>
      <c r="E14" s="22"/>
      <c r="F14" s="23">
        <f t="shared" si="0"/>
        <v>0</v>
      </c>
      <c r="G14" s="72"/>
      <c r="H14" s="72"/>
    </row>
    <row r="15" spans="1:8" ht="15">
      <c r="A15" s="78" t="s">
        <v>21</v>
      </c>
      <c r="B15" s="75" t="s">
        <v>81</v>
      </c>
      <c r="C15" s="30" t="s">
        <v>20</v>
      </c>
      <c r="D15" s="33">
        <v>1349</v>
      </c>
      <c r="E15" s="22"/>
      <c r="F15" s="23">
        <f t="shared" si="0"/>
        <v>0</v>
      </c>
      <c r="G15" s="72"/>
      <c r="H15" s="72"/>
    </row>
    <row r="16" spans="1:8" ht="15">
      <c r="A16" s="78" t="s">
        <v>86</v>
      </c>
      <c r="B16" s="75" t="s">
        <v>87</v>
      </c>
      <c r="C16" s="30" t="s">
        <v>20</v>
      </c>
      <c r="D16" s="33">
        <v>1349</v>
      </c>
      <c r="E16" s="22"/>
      <c r="F16" s="23">
        <f t="shared" si="0"/>
        <v>0</v>
      </c>
      <c r="G16" s="72"/>
      <c r="H16" s="72"/>
    </row>
    <row r="17" spans="1:8" ht="15">
      <c r="A17" s="78">
        <v>572223</v>
      </c>
      <c r="B17" s="75" t="s">
        <v>80</v>
      </c>
      <c r="C17" s="30" t="s">
        <v>2</v>
      </c>
      <c r="D17" s="33">
        <v>53977.6</v>
      </c>
      <c r="E17" s="22"/>
      <c r="F17" s="23">
        <f t="shared" si="0"/>
        <v>0</v>
      </c>
      <c r="G17" s="72"/>
      <c r="H17" s="72"/>
    </row>
    <row r="18" spans="1:8" ht="15">
      <c r="A18" s="79">
        <v>113761</v>
      </c>
      <c r="B18" s="75" t="s">
        <v>75</v>
      </c>
      <c r="C18" s="30" t="s">
        <v>4</v>
      </c>
      <c r="D18" s="33">
        <v>3976</v>
      </c>
      <c r="E18" s="22"/>
      <c r="F18" s="23">
        <f t="shared" si="0"/>
        <v>0</v>
      </c>
      <c r="G18" s="72"/>
      <c r="H18" s="72"/>
    </row>
    <row r="19" spans="1:8" ht="15">
      <c r="A19" s="79">
        <v>931312</v>
      </c>
      <c r="B19" s="75" t="s">
        <v>83</v>
      </c>
      <c r="C19" s="30" t="s">
        <v>4</v>
      </c>
      <c r="D19" s="33">
        <v>3976</v>
      </c>
      <c r="E19" s="22"/>
      <c r="F19" s="23">
        <f t="shared" si="0"/>
        <v>0</v>
      </c>
      <c r="G19" s="72"/>
      <c r="H19" s="72"/>
    </row>
    <row r="20" spans="1:8" ht="15">
      <c r="A20" s="78">
        <v>12922</v>
      </c>
      <c r="B20" s="75" t="s">
        <v>78</v>
      </c>
      <c r="C20" s="30" t="s">
        <v>2</v>
      </c>
      <c r="D20" s="33">
        <v>2000</v>
      </c>
      <c r="E20" s="31"/>
      <c r="F20" s="23">
        <f t="shared" si="0"/>
        <v>0</v>
      </c>
      <c r="G20" s="72"/>
      <c r="H20" s="73"/>
    </row>
    <row r="21" spans="1:8" ht="15">
      <c r="A21" s="78">
        <v>56962</v>
      </c>
      <c r="B21" s="75" t="s">
        <v>79</v>
      </c>
      <c r="C21" s="30" t="s">
        <v>2</v>
      </c>
      <c r="D21" s="33">
        <v>4217</v>
      </c>
      <c r="E21" s="31"/>
      <c r="F21" s="23">
        <f t="shared" si="0"/>
        <v>0</v>
      </c>
      <c r="G21" s="72"/>
      <c r="H21" s="72"/>
    </row>
    <row r="22" spans="1:8" ht="15">
      <c r="A22" s="78">
        <v>15112</v>
      </c>
      <c r="B22" s="75" t="s">
        <v>77</v>
      </c>
      <c r="C22" s="30" t="s">
        <v>3</v>
      </c>
      <c r="D22" s="33">
        <v>320</v>
      </c>
      <c r="E22" s="31"/>
      <c r="F22" s="23">
        <f t="shared" si="0"/>
        <v>0</v>
      </c>
      <c r="G22" s="72"/>
      <c r="H22" s="72"/>
    </row>
    <row r="23" spans="1:8" ht="15.75" thickBot="1">
      <c r="A23" s="85">
        <v>915111</v>
      </c>
      <c r="B23" s="76" t="s">
        <v>84</v>
      </c>
      <c r="C23" s="41" t="s">
        <v>2</v>
      </c>
      <c r="D23" s="86">
        <v>1054</v>
      </c>
      <c r="E23" s="87"/>
      <c r="F23" s="42">
        <f t="shared" si="0"/>
        <v>0</v>
      </c>
      <c r="G23" s="52"/>
      <c r="H23" s="52"/>
    </row>
    <row r="24" spans="1:8" ht="15">
      <c r="A24" s="82"/>
      <c r="B24" s="83" t="s">
        <v>14</v>
      </c>
      <c r="C24" s="39"/>
      <c r="D24" s="39"/>
      <c r="E24" s="40" t="s">
        <v>5</v>
      </c>
      <c r="F24" s="84">
        <f>SUM(F12:F23)</f>
        <v>0</v>
      </c>
      <c r="G24" s="52"/>
      <c r="H24" s="52"/>
    </row>
    <row r="25" spans="1:8" ht="15">
      <c r="A25" s="80"/>
      <c r="B25" s="75" t="s">
        <v>6</v>
      </c>
      <c r="C25" s="29"/>
      <c r="D25" s="29"/>
      <c r="E25" s="34" t="s">
        <v>5</v>
      </c>
      <c r="F25" s="35">
        <f>F24*0.21</f>
        <v>0</v>
      </c>
      <c r="G25" s="52"/>
      <c r="H25" s="52"/>
    </row>
    <row r="26" spans="1:6" ht="15.75" thickBot="1">
      <c r="A26" s="81"/>
      <c r="B26" s="76" t="s">
        <v>15</v>
      </c>
      <c r="C26" s="36"/>
      <c r="D26" s="36"/>
      <c r="E26" s="37" t="s">
        <v>5</v>
      </c>
      <c r="F26" s="38">
        <f>F25+F24</f>
        <v>0</v>
      </c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JUDr. Hana Němečková</cp:lastModifiedBy>
  <cp:lastPrinted>2019-01-30T07:52:42Z</cp:lastPrinted>
  <dcterms:created xsi:type="dcterms:W3CDTF">2014-05-16T09:31:30Z</dcterms:created>
  <dcterms:modified xsi:type="dcterms:W3CDTF">2020-07-24T10:54:58Z</dcterms:modified>
  <cp:category/>
  <cp:version/>
  <cp:contentType/>
  <cp:contentStatus/>
</cp:coreProperties>
</file>