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6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<sst xmlns="http://schemas.openxmlformats.org/spreadsheetml/2006/main" count="124" uniqueCount="106">
  <si>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</si>
  <si>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</si>
  <si>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</si>
  <si>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</si>
  <si>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</si>
  <si>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</si>
  <si>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</si>
  <si>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</si>
  <si>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</si>
  <si>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</si>
  <si>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</si>
  <si>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</si>
  <si>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</si>
  <si>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</si>
  <si>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</si>
  <si>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</si>
  <si>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</si>
  <si>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</si>
  <si>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</si>
  <si>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</si>
  <si>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</si>
  <si>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</si>
  <si>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</si>
  <si>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</si>
  <si>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</si>
  <si>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</si>
  <si>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</si>
  <si>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</si>
  <si>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</si>
  <si>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</si>
  <si>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</si>
  <si>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</si>
  <si>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</si>
  <si>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</si>
  <si>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</si>
  <si>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</si>
  <si>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</si>
  <si>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</si>
  <si>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</si>
  <si>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</si>
  <si>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</si>
  <si>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</si>
  <si>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</si>
  <si>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</si>
  <si>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</si>
  <si>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</si>
  <si>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</si>
  <si>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</si>
  <si>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</si>
  <si>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</si>
  <si>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Celkem vč. DPH</t>
  </si>
  <si>
    <t>M</t>
  </si>
  <si>
    <t>M2</t>
  </si>
  <si>
    <t>M3</t>
  </si>
  <si>
    <t>TĚSNĚNÍ DILATAČ. SPAR ASF. ZÁLIVKOU PRŮŘEZ DO 200MM2</t>
  </si>
  <si>
    <t>ASFALTOVÝ BETON PRO OBRUSNÉ VRSTVY ACO 11+, 11S TL. 50MM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</si>
  <si>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</si>
  <si>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</si>
  <si>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</si>
  <si>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</si>
  <si>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</si>
  <si>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</si>
  <si>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</si>
  <si>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</si>
  <si>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</si>
  <si>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</si>
  <si>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</si>
  <si>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</si>
  <si>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</si>
  <si>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</si>
  <si>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</si>
  <si>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</si>
  <si>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</si>
  <si>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</si>
  <si>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</si>
  <si>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KSÚS Středočeského kraje příspěvková organizace</t>
  </si>
  <si>
    <t>Opravy 2019</t>
  </si>
  <si>
    <t>II/119 Borotice - od kř. s III/10223</t>
  </si>
  <si>
    <t>silnice č.II/119</t>
  </si>
  <si>
    <t>Jan Langhans</t>
  </si>
  <si>
    <t>vedoucí PÚ: Jiří Šrankota</t>
  </si>
  <si>
    <t>vedoucí TSÚ: JUDr. Luděk Beneš</t>
  </si>
  <si>
    <t>provozní cestmistr: Jan Langhans</t>
  </si>
  <si>
    <t>správní cestmistr: Martina Roubíková</t>
  </si>
  <si>
    <t>II/119 Borotice - kř. s III/10223</t>
  </si>
  <si>
    <t>OČIŠTĚNÍ Asf. VOZOVEK ZAMETENÍM (samosběr)</t>
  </si>
  <si>
    <t>ŘEZÁNÍ ASF: KRYTU VOZOVEK DO 50 mm</t>
  </si>
  <si>
    <t>FRÉZOVÁNÍ SPAR ŠÍŘE do 10 mm, Hl. do 20 mm</t>
  </si>
  <si>
    <t>m</t>
  </si>
  <si>
    <t>931312</t>
  </si>
  <si>
    <t>VDZ BARVOU HLADKÉ - DODÁVKA A POKLÁDKA - vod.proužek šíře 12,5 cm</t>
  </si>
  <si>
    <t>DIO - POMOCNÉ PRÁCE.ZŘÍZENÍ, NEBO ZAJIŠT.OBJÍŽDKY a PŘÍSTUP. CEST</t>
  </si>
  <si>
    <t>kpl.</t>
  </si>
  <si>
    <t>Borotice okr. Příbram</t>
  </si>
  <si>
    <t>SPOJ. POSTŘIK Z EMULZE DO 1,0 kg/M2</t>
  </si>
  <si>
    <t>574A04</t>
  </si>
  <si>
    <t>Vyrovnávka Aco 11+ tl. 30 mm</t>
  </si>
  <si>
    <t>574A44</t>
  </si>
  <si>
    <t>silnice č. II/119,  km 8,725 - 10,625</t>
  </si>
  <si>
    <t>Zdroj položek/cen: www.sfdi.cz (OTSKP 2019)</t>
  </si>
  <si>
    <t>FRÉZOVÁNÍ ASF.PLOCH , do tl. 50 mm</t>
  </si>
  <si>
    <t>POPLATKY ZA LIKVIDACI NEBEZPEČNÝCH ODPADŮ - vybourané obalované kamenivo kontaminované dehtem</t>
  </si>
  <si>
    <t>t</t>
  </si>
  <si>
    <t>11372B</t>
  </si>
  <si>
    <t>tkm</t>
  </si>
  <si>
    <t>FRÉZOVÁNÍ zpevněných ploch asfaltových - doprava do 100 Km (nebezpečný odpad)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</si>
</sst>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"/>
    <numFmt numFmtId="165" formatCode="00000"/>
  </numFmts>
  <fonts count="22">
    <font>
      <sz val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3" xfId="0" applyNumberFormat="1" applyFont="1" applyBorder="1" applyAlignment="1" applyProtection="1">
      <alignment vertical="center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4" fontId="3" fillId="0" borderId="8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4" fontId="2" fillId="0" borderId="3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horizontal="right" vertical="center"/>
      <protection/>
    </xf>
    <xf numFmtId="0" fontId="10" fillId="3" borderId="16" xfId="0" applyFont="1" applyFill="1" applyBorder="1" applyAlignment="1" applyProtection="1">
      <alignment horizontal="right" vertical="center"/>
      <protection/>
    </xf>
    <xf numFmtId="0" fontId="10" fillId="3" borderId="16" xfId="0" applyFont="1" applyFill="1" applyBorder="1" applyAlignment="1" applyProtection="1">
      <alignment horizontal="left" vertical="center"/>
      <protection/>
    </xf>
    <xf numFmtId="0" fontId="1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9" fontId="15" fillId="0" borderId="0" xfId="0" applyNumberFormat="1" applyFont="1" applyAlignment="1" applyProtection="1">
      <alignment horizontal="center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" fontId="1" fillId="0" borderId="8" xfId="0" applyNumberFormat="1" applyFont="1" applyFill="1" applyBorder="1" applyAlignment="1" applyProtection="1">
      <alignment horizontal="left" vertical="center"/>
      <protection locked="0"/>
    </xf>
    <xf numFmtId="4" fontId="21" fillId="0" borderId="19" xfId="0" applyNumberFormat="1" applyFont="1" applyBorder="1" applyAlignment="1" applyProtection="1">
      <alignment vertical="center"/>
      <protection/>
    </xf>
    <xf numFmtId="4" fontId="21" fillId="0" borderId="20" xfId="0" applyNumberFormat="1" applyFont="1" applyBorder="1" applyAlignment="1" applyProtection="1">
      <alignment vertical="center"/>
      <protection/>
    </xf>
    <xf numFmtId="165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/>
    </xf>
    <xf numFmtId="1" fontId="1" fillId="0" borderId="8" xfId="0" applyNumberFormat="1" applyFont="1" applyFill="1" applyBorder="1" applyAlignment="1" applyProtection="1">
      <alignment horizontal="left" vertical="center"/>
      <protection locked="0"/>
    </xf>
    <xf numFmtId="165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4" fontId="1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49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14" fontId="2" fillId="0" borderId="3" xfId="0" applyNumberFormat="1" applyFont="1" applyFill="1" applyBorder="1" applyAlignment="1" applyProtection="1">
      <alignment horizontal="left" vertical="center"/>
      <protection/>
    </xf>
    <xf numFmtId="14" fontId="2" fillId="0" borderId="4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19" fillId="4" borderId="27" xfId="0" applyNumberFormat="1" applyFont="1" applyFill="1" applyBorder="1" applyAlignment="1" applyProtection="1">
      <alignment horizontal="center" vertical="center"/>
      <protection/>
    </xf>
    <xf numFmtId="0" fontId="19" fillId="4" borderId="30" xfId="0" applyNumberFormat="1" applyFont="1" applyFill="1" applyBorder="1" applyAlignment="1" applyProtection="1">
      <alignment horizontal="center" vertical="center"/>
      <protection/>
    </xf>
    <xf numFmtId="0" fontId="19" fillId="4" borderId="28" xfId="0" applyNumberFormat="1" applyFont="1" applyFill="1" applyBorder="1" applyAlignment="1" applyProtection="1">
      <alignment horizontal="center" vertical="center"/>
      <protection/>
    </xf>
    <xf numFmtId="0" fontId="19" fillId="4" borderId="35" xfId="0" applyNumberFormat="1" applyFont="1" applyFill="1" applyBorder="1" applyAlignment="1" applyProtection="1">
      <alignment horizontal="center" vertical="center"/>
      <protection/>
    </xf>
    <xf numFmtId="49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04825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0">
      <selection activeCell="M38" sqref="M38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6.1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65" customHeight="1" thickBot="1">
      <c r="A1" s="100" t="s">
        <v>49</v>
      </c>
      <c r="B1" s="101"/>
      <c r="C1" s="101"/>
      <c r="D1" s="101"/>
      <c r="E1" s="101"/>
      <c r="F1" s="101"/>
      <c r="G1" s="101"/>
      <c r="H1" s="101"/>
      <c r="I1" s="101"/>
    </row>
    <row r="2" spans="1:10" ht="12.75" customHeight="1">
      <c r="A2" s="102" t="s">
        <v>48</v>
      </c>
      <c r="B2" s="103"/>
      <c r="C2" s="106" t="s">
        <v>77</v>
      </c>
      <c r="D2" s="106"/>
      <c r="E2" s="108" t="s">
        <v>47</v>
      </c>
      <c r="F2" s="109" t="s">
        <v>75</v>
      </c>
      <c r="G2" s="110"/>
      <c r="H2" s="108" t="s">
        <v>40</v>
      </c>
      <c r="I2" s="113" t="s">
        <v>46</v>
      </c>
      <c r="J2" s="2"/>
    </row>
    <row r="3" spans="1:10" ht="10.5">
      <c r="A3" s="104"/>
      <c r="B3" s="105"/>
      <c r="C3" s="107"/>
      <c r="D3" s="107"/>
      <c r="E3" s="105"/>
      <c r="F3" s="111"/>
      <c r="G3" s="112"/>
      <c r="H3" s="105"/>
      <c r="I3" s="114"/>
      <c r="J3" s="2"/>
    </row>
    <row r="4" spans="1:10" ht="10.5">
      <c r="A4" s="116" t="s">
        <v>45</v>
      </c>
      <c r="B4" s="105"/>
      <c r="C4" s="122" t="s">
        <v>76</v>
      </c>
      <c r="D4" s="123"/>
      <c r="E4" s="121" t="s">
        <v>44</v>
      </c>
      <c r="F4" s="121"/>
      <c r="G4" s="105"/>
      <c r="H4" s="121" t="s">
        <v>40</v>
      </c>
      <c r="I4" s="115"/>
      <c r="J4" s="2"/>
    </row>
    <row r="5" spans="1:10" ht="10.5">
      <c r="A5" s="104"/>
      <c r="B5" s="105"/>
      <c r="C5" s="124"/>
      <c r="D5" s="125"/>
      <c r="E5" s="105"/>
      <c r="F5" s="105"/>
      <c r="G5" s="105"/>
      <c r="H5" s="105"/>
      <c r="I5" s="114"/>
      <c r="J5" s="2"/>
    </row>
    <row r="6" spans="1:10" ht="13.2" customHeight="1">
      <c r="A6" s="116" t="s">
        <v>43</v>
      </c>
      <c r="B6" s="105"/>
      <c r="C6" s="117" t="s">
        <v>78</v>
      </c>
      <c r="D6" s="118"/>
      <c r="E6" s="121" t="s">
        <v>41</v>
      </c>
      <c r="F6" s="121"/>
      <c r="G6" s="105"/>
      <c r="H6" s="121" t="s">
        <v>40</v>
      </c>
      <c r="I6" s="115"/>
      <c r="J6" s="2"/>
    </row>
    <row r="7" spans="1:10" ht="10.5">
      <c r="A7" s="104"/>
      <c r="B7" s="105"/>
      <c r="C7" s="119"/>
      <c r="D7" s="120"/>
      <c r="E7" s="105"/>
      <c r="F7" s="105"/>
      <c r="G7" s="105"/>
      <c r="H7" s="105"/>
      <c r="I7" s="114"/>
      <c r="J7" s="2"/>
    </row>
    <row r="8" spans="1:10" ht="10.5">
      <c r="A8" s="116" t="s">
        <v>39</v>
      </c>
      <c r="B8" s="105"/>
      <c r="C8" s="127"/>
      <c r="D8" s="105"/>
      <c r="E8" s="121" t="s">
        <v>38</v>
      </c>
      <c r="F8" s="105"/>
      <c r="G8" s="105"/>
      <c r="H8" s="121" t="s">
        <v>37</v>
      </c>
      <c r="I8" s="115"/>
      <c r="J8" s="2"/>
    </row>
    <row r="9" spans="1:10" ht="10.5">
      <c r="A9" s="104"/>
      <c r="B9" s="105"/>
      <c r="C9" s="105"/>
      <c r="D9" s="105"/>
      <c r="E9" s="105"/>
      <c r="F9" s="105"/>
      <c r="G9" s="105"/>
      <c r="H9" s="105"/>
      <c r="I9" s="114"/>
      <c r="J9" s="2"/>
    </row>
    <row r="10" spans="1:10" ht="10.5">
      <c r="A10" s="116" t="s">
        <v>36</v>
      </c>
      <c r="B10" s="105"/>
      <c r="C10" s="121"/>
      <c r="D10" s="105"/>
      <c r="E10" s="121" t="s">
        <v>35</v>
      </c>
      <c r="F10" s="121" t="s">
        <v>79</v>
      </c>
      <c r="G10" s="105"/>
      <c r="H10" s="121" t="s">
        <v>34</v>
      </c>
      <c r="I10" s="126">
        <v>43511</v>
      </c>
      <c r="J10" s="2"/>
    </row>
    <row r="11" spans="1:10" ht="10.5">
      <c r="A11" s="104"/>
      <c r="B11" s="105"/>
      <c r="C11" s="105"/>
      <c r="D11" s="105"/>
      <c r="E11" s="105"/>
      <c r="F11" s="105"/>
      <c r="G11" s="105"/>
      <c r="H11" s="105"/>
      <c r="I11" s="114"/>
      <c r="J11" s="2"/>
    </row>
    <row r="12" spans="1:9" ht="23.4" customHeight="1" thickBot="1">
      <c r="A12" s="128" t="s">
        <v>33</v>
      </c>
      <c r="B12" s="129"/>
      <c r="C12" s="129"/>
      <c r="D12" s="129"/>
      <c r="E12" s="129"/>
      <c r="F12" s="129"/>
      <c r="G12" s="129"/>
      <c r="H12" s="129"/>
      <c r="I12" s="130"/>
    </row>
    <row r="13" spans="1:10" ht="26.4" customHeight="1">
      <c r="A13" s="18" t="s">
        <v>32</v>
      </c>
      <c r="B13" s="131" t="s">
        <v>31</v>
      </c>
      <c r="C13" s="132"/>
      <c r="D13" s="17" t="s">
        <v>30</v>
      </c>
      <c r="E13" s="131" t="s">
        <v>29</v>
      </c>
      <c r="F13" s="132"/>
      <c r="G13" s="17" t="s">
        <v>28</v>
      </c>
      <c r="H13" s="131" t="s">
        <v>27</v>
      </c>
      <c r="I13" s="133"/>
      <c r="J13" s="2"/>
    </row>
    <row r="14" spans="1:10" ht="15.15" customHeight="1">
      <c r="A14" s="15" t="s">
        <v>26</v>
      </c>
      <c r="B14" s="14" t="s">
        <v>16</v>
      </c>
      <c r="C14" s="11">
        <v>4784067</v>
      </c>
      <c r="D14" s="134" t="s">
        <v>25</v>
      </c>
      <c r="E14" s="135"/>
      <c r="F14" s="11">
        <v>0</v>
      </c>
      <c r="G14" s="134" t="s">
        <v>24</v>
      </c>
      <c r="H14" s="135"/>
      <c r="I14" s="10">
        <v>0</v>
      </c>
      <c r="J14" s="2"/>
    </row>
    <row r="15" spans="1:11" ht="15.15" customHeight="1">
      <c r="A15" s="15"/>
      <c r="B15" s="14" t="s">
        <v>14</v>
      </c>
      <c r="C15" s="11">
        <v>0</v>
      </c>
      <c r="D15" s="134" t="s">
        <v>23</v>
      </c>
      <c r="E15" s="135"/>
      <c r="F15" s="11">
        <v>0</v>
      </c>
      <c r="G15" s="134" t="s">
        <v>22</v>
      </c>
      <c r="H15" s="135"/>
      <c r="I15" s="10">
        <v>0</v>
      </c>
      <c r="J15" s="2"/>
      <c r="K15" s="16"/>
    </row>
    <row r="16" spans="1:10" ht="15.15" customHeight="1">
      <c r="A16" s="15" t="s">
        <v>21</v>
      </c>
      <c r="B16" s="14" t="s">
        <v>16</v>
      </c>
      <c r="C16" s="11">
        <v>0</v>
      </c>
      <c r="D16" s="134" t="s">
        <v>20</v>
      </c>
      <c r="E16" s="135"/>
      <c r="F16" s="11">
        <v>0</v>
      </c>
      <c r="G16" s="134" t="s">
        <v>19</v>
      </c>
      <c r="H16" s="135"/>
      <c r="I16" s="10">
        <v>0</v>
      </c>
      <c r="J16" s="2"/>
    </row>
    <row r="17" spans="1:10" ht="15.15" customHeight="1">
      <c r="A17" s="15"/>
      <c r="B17" s="14" t="s">
        <v>14</v>
      </c>
      <c r="C17" s="11">
        <v>0</v>
      </c>
      <c r="D17" s="134"/>
      <c r="E17" s="135"/>
      <c r="F17" s="13"/>
      <c r="G17" s="134" t="s">
        <v>18</v>
      </c>
      <c r="H17" s="135"/>
      <c r="I17" s="10">
        <v>0</v>
      </c>
      <c r="J17" s="2"/>
    </row>
    <row r="18" spans="1:10" ht="15.15" customHeight="1">
      <c r="A18" s="15" t="s">
        <v>17</v>
      </c>
      <c r="B18" s="14" t="s">
        <v>16</v>
      </c>
      <c r="C18" s="11">
        <v>0</v>
      </c>
      <c r="D18" s="134"/>
      <c r="E18" s="135"/>
      <c r="F18" s="13"/>
      <c r="G18" s="134" t="s">
        <v>15</v>
      </c>
      <c r="H18" s="135"/>
      <c r="I18" s="10">
        <v>0</v>
      </c>
      <c r="J18" s="2"/>
    </row>
    <row r="19" spans="1:10" ht="15.15" customHeight="1">
      <c r="A19" s="15"/>
      <c r="B19" s="14" t="s">
        <v>14</v>
      </c>
      <c r="C19" s="11">
        <v>0</v>
      </c>
      <c r="D19" s="134"/>
      <c r="E19" s="135"/>
      <c r="F19" s="13"/>
      <c r="G19" s="134" t="s">
        <v>13</v>
      </c>
      <c r="H19" s="135"/>
      <c r="I19" s="10">
        <v>0</v>
      </c>
      <c r="J19" s="2"/>
    </row>
    <row r="20" spans="1:10" ht="15.15" customHeight="1">
      <c r="A20" s="136" t="s">
        <v>12</v>
      </c>
      <c r="B20" s="137"/>
      <c r="C20" s="11">
        <v>0</v>
      </c>
      <c r="D20" s="134"/>
      <c r="E20" s="135"/>
      <c r="F20" s="13"/>
      <c r="G20" s="134"/>
      <c r="H20" s="135"/>
      <c r="I20" s="12"/>
      <c r="J20" s="2"/>
    </row>
    <row r="21" spans="1:10" ht="15.15" customHeight="1">
      <c r="A21" s="136" t="s">
        <v>11</v>
      </c>
      <c r="B21" s="137"/>
      <c r="C21" s="11">
        <v>0</v>
      </c>
      <c r="D21" s="134"/>
      <c r="E21" s="135"/>
      <c r="F21" s="13"/>
      <c r="G21" s="134"/>
      <c r="H21" s="135"/>
      <c r="I21" s="12"/>
      <c r="J21" s="2"/>
    </row>
    <row r="22" spans="1:10" ht="16.65" customHeight="1">
      <c r="A22" s="136" t="s">
        <v>10</v>
      </c>
      <c r="B22" s="137"/>
      <c r="C22" s="11">
        <f>SUM(C14:C21)</f>
        <v>4784067</v>
      </c>
      <c r="D22" s="138" t="s">
        <v>9</v>
      </c>
      <c r="E22" s="137"/>
      <c r="F22" s="11">
        <f>SUM(F14:F21)</f>
        <v>0</v>
      </c>
      <c r="G22" s="138" t="s">
        <v>8</v>
      </c>
      <c r="H22" s="137"/>
      <c r="I22" s="10">
        <f>SUM(I14:I21)</f>
        <v>0</v>
      </c>
      <c r="J22" s="2"/>
    </row>
    <row r="23" spans="1:9" ht="10.5">
      <c r="A23" s="9"/>
      <c r="B23" s="8"/>
      <c r="C23" s="8"/>
      <c r="D23" s="8"/>
      <c r="E23" s="8"/>
      <c r="F23" s="8"/>
      <c r="G23" s="8"/>
      <c r="H23" s="8"/>
      <c r="I23" s="7"/>
    </row>
    <row r="24" spans="1:9" ht="15.15" customHeight="1">
      <c r="A24" s="139" t="s">
        <v>7</v>
      </c>
      <c r="B24" s="140"/>
      <c r="C24" s="6">
        <v>0</v>
      </c>
      <c r="D24" s="2"/>
      <c r="E24" s="2"/>
      <c r="F24" s="2"/>
      <c r="G24" s="2"/>
      <c r="H24" s="2"/>
      <c r="I24" s="3"/>
    </row>
    <row r="25" spans="1:10" ht="15.15" customHeight="1">
      <c r="A25" s="139" t="s">
        <v>6</v>
      </c>
      <c r="B25" s="140"/>
      <c r="C25" s="6">
        <v>0</v>
      </c>
      <c r="D25" s="141" t="s">
        <v>5</v>
      </c>
      <c r="E25" s="140"/>
      <c r="F25" s="6">
        <f>ROUND(C25*(14/100),2)</f>
        <v>0</v>
      </c>
      <c r="G25" s="141" t="s">
        <v>4</v>
      </c>
      <c r="H25" s="140"/>
      <c r="I25" s="5">
        <f>SUM(C24:C26)</f>
        <v>4784067</v>
      </c>
      <c r="J25" s="2"/>
    </row>
    <row r="26" spans="1:10" ht="15.15" customHeight="1">
      <c r="A26" s="139" t="s">
        <v>3</v>
      </c>
      <c r="B26" s="140"/>
      <c r="C26" s="6">
        <f>C22+F22*I22</f>
        <v>4784067</v>
      </c>
      <c r="D26" s="141" t="s">
        <v>2</v>
      </c>
      <c r="E26" s="140"/>
      <c r="F26" s="6">
        <f>ROUND(C26*(21/100),2)</f>
        <v>1004654.07</v>
      </c>
      <c r="G26" s="141" t="s">
        <v>1</v>
      </c>
      <c r="H26" s="140"/>
      <c r="I26" s="5">
        <f>SUM(F25:F26)+I25</f>
        <v>5788721.07</v>
      </c>
      <c r="J26" s="2"/>
    </row>
    <row r="27" spans="1:9" ht="10.5">
      <c r="A27" s="4"/>
      <c r="B27" s="2"/>
      <c r="C27" s="2"/>
      <c r="D27" s="2"/>
      <c r="E27" s="2"/>
      <c r="F27" s="2"/>
      <c r="G27" s="2"/>
      <c r="H27" s="2"/>
      <c r="I27" s="3"/>
    </row>
    <row r="28" spans="1:10" ht="14.4" customHeight="1">
      <c r="A28" s="142"/>
      <c r="B28" s="143"/>
      <c r="C28" s="144"/>
      <c r="D28" s="151" t="s">
        <v>73</v>
      </c>
      <c r="E28" s="152"/>
      <c r="F28" s="153"/>
      <c r="G28" s="151" t="s">
        <v>74</v>
      </c>
      <c r="H28" s="152"/>
      <c r="I28" s="154"/>
      <c r="J28" s="2"/>
    </row>
    <row r="29" spans="1:10" ht="14.4" customHeight="1">
      <c r="A29" s="145"/>
      <c r="B29" s="146"/>
      <c r="C29" s="147"/>
      <c r="D29" s="155" t="s">
        <v>80</v>
      </c>
      <c r="E29" s="156"/>
      <c r="F29" s="157"/>
      <c r="G29" s="155" t="s">
        <v>82</v>
      </c>
      <c r="H29" s="156"/>
      <c r="I29" s="158"/>
      <c r="J29" s="2"/>
    </row>
    <row r="30" spans="1:10" ht="14.4" customHeight="1">
      <c r="A30" s="145"/>
      <c r="B30" s="146"/>
      <c r="C30" s="147"/>
      <c r="D30" s="155" t="s">
        <v>81</v>
      </c>
      <c r="E30" s="156"/>
      <c r="F30" s="157"/>
      <c r="G30" s="155" t="s">
        <v>83</v>
      </c>
      <c r="H30" s="156"/>
      <c r="I30" s="158"/>
      <c r="J30" s="2"/>
    </row>
    <row r="31" spans="1:10" ht="14.4" customHeight="1">
      <c r="A31" s="145"/>
      <c r="B31" s="146"/>
      <c r="C31" s="147"/>
      <c r="D31" s="155"/>
      <c r="E31" s="156"/>
      <c r="F31" s="157"/>
      <c r="G31" s="155"/>
      <c r="H31" s="156"/>
      <c r="I31" s="158"/>
      <c r="J31" s="2"/>
    </row>
    <row r="32" spans="1:10" ht="25.5" customHeight="1" thickBot="1">
      <c r="A32" s="148"/>
      <c r="B32" s="149"/>
      <c r="C32" s="150"/>
      <c r="D32" s="159" t="s">
        <v>0</v>
      </c>
      <c r="E32" s="160"/>
      <c r="F32" s="161"/>
      <c r="G32" s="159" t="s">
        <v>0</v>
      </c>
      <c r="H32" s="160"/>
      <c r="I32" s="162"/>
      <c r="J32" s="2"/>
    </row>
    <row r="33" spans="1:9" ht="10.5">
      <c r="A33" s="2"/>
      <c r="B33" s="2"/>
      <c r="C33" s="2"/>
      <c r="D33" s="2"/>
      <c r="E33" s="2"/>
      <c r="F33" s="2"/>
      <c r="G33" s="2"/>
      <c r="H33" s="2"/>
      <c r="I33" s="2"/>
    </row>
  </sheetData>
  <mergeCells count="74"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tabSelected="1" workbookViewId="0" topLeftCell="A1">
      <selection activeCell="J20" sqref="J20"/>
    </sheetView>
  </sheetViews>
  <sheetFormatPr defaultColWidth="10.5" defaultRowHeight="12" customHeight="1"/>
  <cols>
    <col min="1" max="1" width="4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50" customFormat="1" ht="27.75" customHeight="1">
      <c r="A1" s="163" t="s">
        <v>72</v>
      </c>
      <c r="B1" s="163"/>
      <c r="C1" s="163"/>
      <c r="D1" s="163"/>
      <c r="E1" s="163"/>
      <c r="F1" s="163"/>
      <c r="G1" s="163"/>
      <c r="H1" s="69"/>
      <c r="I1" s="51"/>
    </row>
    <row r="2" spans="1:9" s="50" customFormat="1" ht="12.75" customHeight="1">
      <c r="A2" s="70"/>
      <c r="B2" s="55" t="s">
        <v>71</v>
      </c>
      <c r="C2" s="58" t="s">
        <v>84</v>
      </c>
      <c r="D2" s="68" t="s">
        <v>42</v>
      </c>
      <c r="E2" s="66"/>
      <c r="F2" s="66"/>
      <c r="G2" s="66"/>
      <c r="H2" s="65"/>
      <c r="I2" s="51"/>
    </row>
    <row r="3" spans="1:9" s="50" customFormat="1" ht="12.75" customHeight="1">
      <c r="A3" s="70"/>
      <c r="B3" s="55" t="s">
        <v>70</v>
      </c>
      <c r="C3" s="58" t="s">
        <v>98</v>
      </c>
      <c r="D3" s="66"/>
      <c r="E3" s="66"/>
      <c r="F3" s="57"/>
      <c r="G3" s="66"/>
      <c r="H3" s="65"/>
      <c r="I3" s="51"/>
    </row>
    <row r="4" spans="1:9" s="50" customFormat="1" ht="13.5" customHeight="1">
      <c r="A4" s="70"/>
      <c r="B4" s="55" t="s">
        <v>69</v>
      </c>
      <c r="C4" s="58" t="s">
        <v>93</v>
      </c>
      <c r="D4" s="67"/>
      <c r="E4" s="66"/>
      <c r="F4" s="66"/>
      <c r="G4" s="66"/>
      <c r="H4" s="65"/>
      <c r="I4" s="51"/>
    </row>
    <row r="5" spans="1:9" s="50" customFormat="1" ht="1.5" customHeight="1">
      <c r="A5" s="70"/>
      <c r="B5" s="64"/>
      <c r="C5" s="54"/>
      <c r="D5" s="63"/>
      <c r="E5" s="62"/>
      <c r="F5" s="61"/>
      <c r="G5" s="60"/>
      <c r="H5" s="59"/>
      <c r="I5" s="51"/>
    </row>
    <row r="6" spans="1:9" s="50" customFormat="1" ht="20.25" customHeight="1">
      <c r="A6" s="70"/>
      <c r="B6" s="55" t="s">
        <v>68</v>
      </c>
      <c r="C6" s="58" t="s">
        <v>67</v>
      </c>
      <c r="D6" s="56"/>
      <c r="E6" s="57"/>
      <c r="F6" s="57"/>
      <c r="G6" s="57"/>
      <c r="H6" s="52"/>
      <c r="I6" s="51"/>
    </row>
    <row r="7" spans="1:9" s="50" customFormat="1" ht="12.75" customHeight="1">
      <c r="A7" s="70"/>
      <c r="B7" s="55" t="s">
        <v>66</v>
      </c>
      <c r="C7" s="55" t="s">
        <v>65</v>
      </c>
      <c r="D7" s="56"/>
      <c r="E7" s="56" t="s">
        <v>64</v>
      </c>
      <c r="F7" s="164" t="s">
        <v>79</v>
      </c>
      <c r="G7" s="164"/>
      <c r="H7" s="52"/>
      <c r="I7" s="51"/>
    </row>
    <row r="8" spans="1:7" s="50" customFormat="1" ht="12.75" customHeight="1">
      <c r="A8" s="70"/>
      <c r="B8" s="55"/>
      <c r="C8" s="54"/>
      <c r="D8" s="53"/>
      <c r="E8" s="53" t="s">
        <v>63</v>
      </c>
      <c r="F8" s="165">
        <v>43876</v>
      </c>
      <c r="G8" s="165"/>
    </row>
    <row r="9" spans="1:9" ht="11.25" customHeight="1" thickBot="1">
      <c r="A9" s="71"/>
      <c r="B9" s="72"/>
      <c r="C9" s="73"/>
      <c r="D9" s="73"/>
      <c r="E9" s="73"/>
      <c r="F9" s="74"/>
      <c r="G9" s="75"/>
      <c r="H9" s="19"/>
      <c r="I9" s="19"/>
    </row>
    <row r="10" spans="1:14" s="26" customFormat="1" ht="15.6" thickBot="1">
      <c r="A10" s="49" t="s">
        <v>62</v>
      </c>
      <c r="B10" s="48" t="s">
        <v>61</v>
      </c>
      <c r="C10" s="47" t="s">
        <v>60</v>
      </c>
      <c r="D10" s="46" t="s">
        <v>59</v>
      </c>
      <c r="E10" s="45" t="s">
        <v>58</v>
      </c>
      <c r="F10" s="45" t="s">
        <v>57</v>
      </c>
      <c r="G10" s="44" t="s">
        <v>56</v>
      </c>
      <c r="H10" s="84"/>
      <c r="I10" s="84"/>
      <c r="J10" s="84"/>
      <c r="K10" s="84"/>
      <c r="L10" s="84"/>
      <c r="M10" s="84"/>
      <c r="N10" s="84"/>
    </row>
    <row r="11" spans="1:14" s="41" customFormat="1" ht="13.8" thickTop="1">
      <c r="A11" s="76">
        <v>1</v>
      </c>
      <c r="B11" s="79">
        <v>11372</v>
      </c>
      <c r="C11" s="80" t="s">
        <v>100</v>
      </c>
      <c r="D11" s="80" t="s">
        <v>53</v>
      </c>
      <c r="E11" s="43">
        <v>63</v>
      </c>
      <c r="F11" s="81"/>
      <c r="G11" s="42">
        <f aca="true" t="shared" si="0" ref="G11:G22">F11*E11</f>
        <v>0</v>
      </c>
      <c r="H11" s="84"/>
      <c r="I11" s="84"/>
      <c r="J11" s="84"/>
      <c r="K11" s="84"/>
      <c r="L11" s="84"/>
      <c r="M11" s="84"/>
      <c r="N11" s="84"/>
    </row>
    <row r="12" spans="1:10" s="41" customFormat="1" ht="25.95" customHeight="1">
      <c r="A12" s="91">
        <v>2</v>
      </c>
      <c r="B12" s="92"/>
      <c r="C12" s="93" t="s">
        <v>101</v>
      </c>
      <c r="D12" s="94" t="s">
        <v>102</v>
      </c>
      <c r="E12" s="43">
        <v>150</v>
      </c>
      <c r="F12" s="95"/>
      <c r="G12" s="42">
        <f>F12*E12</f>
        <v>0</v>
      </c>
      <c r="H12" s="96"/>
      <c r="I12" s="96"/>
      <c r="J12" s="97"/>
    </row>
    <row r="13" spans="1:14" s="41" customFormat="1" ht="13.95" customHeight="1">
      <c r="A13" s="91">
        <v>3</v>
      </c>
      <c r="B13" s="92" t="s">
        <v>103</v>
      </c>
      <c r="C13" s="93" t="s">
        <v>105</v>
      </c>
      <c r="D13" s="94" t="s">
        <v>104</v>
      </c>
      <c r="E13" s="43">
        <v>15000</v>
      </c>
      <c r="F13" s="98"/>
      <c r="G13" s="42">
        <f>F13*E13</f>
        <v>0</v>
      </c>
      <c r="H13" s="99"/>
      <c r="I13" s="96"/>
      <c r="J13" s="97"/>
      <c r="K13" s="84"/>
      <c r="L13" s="84"/>
      <c r="M13" s="84"/>
      <c r="N13" s="84"/>
    </row>
    <row r="14" spans="1:14" s="41" customFormat="1" ht="13.2">
      <c r="A14" s="76">
        <v>4</v>
      </c>
      <c r="B14" s="79">
        <v>93818</v>
      </c>
      <c r="C14" s="80" t="s">
        <v>85</v>
      </c>
      <c r="D14" s="80" t="s">
        <v>52</v>
      </c>
      <c r="E14" s="43">
        <v>21470</v>
      </c>
      <c r="F14" s="81"/>
      <c r="G14" s="42">
        <f t="shared" si="0"/>
        <v>0</v>
      </c>
      <c r="H14" s="84"/>
      <c r="I14" s="84"/>
      <c r="J14" s="84"/>
      <c r="K14" s="84"/>
      <c r="L14" s="84"/>
      <c r="M14" s="84"/>
      <c r="N14" s="84"/>
    </row>
    <row r="15" spans="1:14" s="41" customFormat="1" ht="13.2">
      <c r="A15" s="76">
        <v>5</v>
      </c>
      <c r="B15" s="79" t="s">
        <v>97</v>
      </c>
      <c r="C15" s="80" t="s">
        <v>55</v>
      </c>
      <c r="D15" s="80" t="s">
        <v>52</v>
      </c>
      <c r="E15" s="43">
        <v>10735</v>
      </c>
      <c r="F15" s="81"/>
      <c r="G15" s="42">
        <f t="shared" si="0"/>
        <v>0</v>
      </c>
      <c r="H15" s="84"/>
      <c r="I15" s="84"/>
      <c r="J15" s="84"/>
      <c r="K15" s="84"/>
      <c r="L15" s="84"/>
      <c r="M15" s="84"/>
      <c r="N15" s="84"/>
    </row>
    <row r="16" spans="1:14" s="41" customFormat="1" ht="13.2">
      <c r="A16" s="76">
        <v>6</v>
      </c>
      <c r="B16" s="79">
        <v>572221</v>
      </c>
      <c r="C16" s="80" t="s">
        <v>94</v>
      </c>
      <c r="D16" s="80" t="s">
        <v>52</v>
      </c>
      <c r="E16" s="43">
        <v>21470</v>
      </c>
      <c r="F16" s="81"/>
      <c r="G16" s="42">
        <f t="shared" si="0"/>
        <v>0</v>
      </c>
      <c r="H16" s="84"/>
      <c r="I16" s="84"/>
      <c r="J16" s="84"/>
      <c r="K16" s="84"/>
      <c r="L16" s="84"/>
      <c r="M16" s="84"/>
      <c r="N16" s="84"/>
    </row>
    <row r="17" spans="1:14" s="41" customFormat="1" ht="13.2">
      <c r="A17" s="76">
        <v>7</v>
      </c>
      <c r="B17" s="79" t="s">
        <v>95</v>
      </c>
      <c r="C17" s="80" t="s">
        <v>96</v>
      </c>
      <c r="D17" s="80" t="s">
        <v>53</v>
      </c>
      <c r="E17" s="43">
        <v>332</v>
      </c>
      <c r="F17" s="81"/>
      <c r="G17" s="42">
        <f t="shared" si="0"/>
        <v>0</v>
      </c>
      <c r="H17" s="84"/>
      <c r="I17" s="84"/>
      <c r="J17" s="84"/>
      <c r="K17" s="84"/>
      <c r="L17" s="84"/>
      <c r="M17" s="84"/>
      <c r="N17" s="84"/>
    </row>
    <row r="18" spans="1:14" s="41" customFormat="1" ht="13.2">
      <c r="A18" s="76">
        <v>8</v>
      </c>
      <c r="B18" s="79">
        <v>919111</v>
      </c>
      <c r="C18" s="80" t="s">
        <v>86</v>
      </c>
      <c r="D18" s="80" t="s">
        <v>51</v>
      </c>
      <c r="E18" s="43">
        <v>70</v>
      </c>
      <c r="F18" s="81"/>
      <c r="G18" s="42">
        <f t="shared" si="0"/>
        <v>0</v>
      </c>
      <c r="H18" s="84"/>
      <c r="I18" s="84"/>
      <c r="J18" s="84"/>
      <c r="K18" s="84"/>
      <c r="L18" s="84"/>
      <c r="M18" s="84"/>
      <c r="N18" s="84"/>
    </row>
    <row r="19" spans="1:14" s="41" customFormat="1" ht="13.2">
      <c r="A19" s="76">
        <v>9</v>
      </c>
      <c r="B19" s="82">
        <v>113761</v>
      </c>
      <c r="C19" s="80" t="s">
        <v>87</v>
      </c>
      <c r="D19" s="80" t="s">
        <v>88</v>
      </c>
      <c r="E19" s="43">
        <v>70</v>
      </c>
      <c r="F19" s="81"/>
      <c r="G19" s="42">
        <f t="shared" si="0"/>
        <v>0</v>
      </c>
      <c r="H19" s="84"/>
      <c r="I19" s="84"/>
      <c r="J19" s="84"/>
      <c r="K19" s="84"/>
      <c r="L19" s="84"/>
      <c r="M19" s="84"/>
      <c r="N19" s="84"/>
    </row>
    <row r="20" spans="1:14" s="41" customFormat="1" ht="13.2">
      <c r="A20" s="76">
        <v>10</v>
      </c>
      <c r="B20" s="83" t="s">
        <v>89</v>
      </c>
      <c r="C20" s="80" t="s">
        <v>54</v>
      </c>
      <c r="D20" s="80" t="s">
        <v>88</v>
      </c>
      <c r="E20" s="43">
        <v>70</v>
      </c>
      <c r="F20" s="81"/>
      <c r="G20" s="42">
        <f t="shared" si="0"/>
        <v>0</v>
      </c>
      <c r="H20" s="84"/>
      <c r="I20" s="84"/>
      <c r="J20" s="84"/>
      <c r="K20" s="84"/>
      <c r="L20" s="84"/>
      <c r="M20" s="84"/>
      <c r="N20" s="84"/>
    </row>
    <row r="21" spans="1:14" s="41" customFormat="1" ht="13.2">
      <c r="A21" s="76">
        <v>11</v>
      </c>
      <c r="B21" s="79">
        <v>915111</v>
      </c>
      <c r="C21" s="80" t="s">
        <v>90</v>
      </c>
      <c r="D21" s="80" t="s">
        <v>52</v>
      </c>
      <c r="E21" s="43">
        <v>660</v>
      </c>
      <c r="F21" s="81"/>
      <c r="G21" s="42">
        <f t="shared" si="0"/>
        <v>0</v>
      </c>
      <c r="H21" s="84"/>
      <c r="I21" s="84"/>
      <c r="J21" s="84"/>
      <c r="K21" s="84"/>
      <c r="L21" s="84"/>
      <c r="M21" s="84"/>
      <c r="N21" s="84"/>
    </row>
    <row r="22" spans="1:14" s="41" customFormat="1" ht="13.8" thickBot="1">
      <c r="A22" s="85">
        <v>12</v>
      </c>
      <c r="B22" s="86">
        <v>2710</v>
      </c>
      <c r="C22" s="87" t="s">
        <v>91</v>
      </c>
      <c r="D22" s="87" t="s">
        <v>92</v>
      </c>
      <c r="E22" s="88">
        <v>1</v>
      </c>
      <c r="F22" s="89"/>
      <c r="G22" s="90">
        <f t="shared" si="0"/>
        <v>0</v>
      </c>
      <c r="H22" s="84"/>
      <c r="I22" s="84"/>
      <c r="J22" s="84"/>
      <c r="K22" s="84"/>
      <c r="L22" s="84"/>
      <c r="M22" s="84"/>
      <c r="N22" s="84"/>
    </row>
    <row r="23" spans="1:17" s="41" customFormat="1" ht="15.6">
      <c r="A23" s="33"/>
      <c r="B23" s="40"/>
      <c r="C23" s="39" t="s">
        <v>4</v>
      </c>
      <c r="D23" s="39"/>
      <c r="E23" s="39"/>
      <c r="F23" s="38" t="s">
        <v>42</v>
      </c>
      <c r="G23" s="77">
        <f>SUM(G11:G22)</f>
        <v>0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s="41" customFormat="1" ht="15">
      <c r="A24" s="33"/>
      <c r="B24" s="37"/>
      <c r="C24" s="36" t="s">
        <v>2</v>
      </c>
      <c r="D24" s="36"/>
      <c r="E24" s="36"/>
      <c r="F24" s="35" t="s">
        <v>42</v>
      </c>
      <c r="G24" s="34">
        <f>G23*0.21</f>
        <v>0</v>
      </c>
      <c r="H24" s="29"/>
      <c r="I24" s="29"/>
      <c r="J24" s="28"/>
      <c r="K24" s="84"/>
      <c r="L24" s="84"/>
      <c r="M24" s="84"/>
      <c r="N24" s="84"/>
      <c r="O24" s="84"/>
      <c r="P24" s="84"/>
      <c r="Q24" s="84"/>
    </row>
    <row r="25" spans="1:10" s="41" customFormat="1" ht="16.2" thickBot="1">
      <c r="A25" s="33"/>
      <c r="B25" s="32"/>
      <c r="C25" s="31" t="s">
        <v>50</v>
      </c>
      <c r="D25" s="31"/>
      <c r="E25" s="31"/>
      <c r="F25" s="30" t="s">
        <v>42</v>
      </c>
      <c r="G25" s="78">
        <f>G24+G23</f>
        <v>0</v>
      </c>
      <c r="H25" s="29"/>
      <c r="I25" s="29"/>
      <c r="J25" s="28"/>
    </row>
    <row r="26" spans="1:6" s="41" customFormat="1" ht="10.2">
      <c r="A26" s="71"/>
      <c r="B26" s="72"/>
      <c r="C26" s="73"/>
      <c r="D26" s="73"/>
      <c r="E26" s="73"/>
      <c r="F26" s="74"/>
    </row>
    <row r="27" spans="1:10" ht="12" customHeight="1">
      <c r="A27" s="71"/>
      <c r="B27" s="166" t="s">
        <v>99</v>
      </c>
      <c r="C27" s="166"/>
      <c r="D27" s="73"/>
      <c r="E27" s="73"/>
      <c r="F27" s="74"/>
      <c r="G27" s="41"/>
      <c r="H27" s="41"/>
      <c r="I27" s="41"/>
      <c r="J27" s="41"/>
    </row>
    <row r="28" spans="8:10" ht="12" customHeight="1">
      <c r="H28" s="29"/>
      <c r="I28" s="29"/>
      <c r="J28" s="28"/>
    </row>
    <row r="29" spans="8:10" ht="12" customHeight="1">
      <c r="H29" s="27"/>
      <c r="I29" s="27"/>
      <c r="J29" s="26"/>
    </row>
    <row r="30" spans="8:10" ht="12" customHeight="1">
      <c r="H30" s="27"/>
      <c r="I30" s="27"/>
      <c r="J30" s="26"/>
    </row>
    <row r="31" spans="8:10" ht="12" customHeight="1">
      <c r="H31" s="27"/>
      <c r="I31" s="27"/>
      <c r="J31" s="26"/>
    </row>
  </sheetData>
  <mergeCells count="4">
    <mergeCell ref="A1:G1"/>
    <mergeCell ref="F7:G7"/>
    <mergeCell ref="F8:G8"/>
    <mergeCell ref="B27:C27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ludek.benes</cp:lastModifiedBy>
  <cp:lastPrinted>2019-05-13T11:28:27Z</cp:lastPrinted>
  <dcterms:created xsi:type="dcterms:W3CDTF">2019-02-15T16:16:44Z</dcterms:created>
  <dcterms:modified xsi:type="dcterms:W3CDTF">2020-07-15T11:41:35Z</dcterms:modified>
  <cp:category/>
  <cp:version/>
  <cp:contentType/>
  <cp:contentStatus/>
</cp:coreProperties>
</file>