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915" activeTab="0"/>
  </bookViews>
  <sheets>
    <sheet name="Soupis prací" sheetId="1" r:id="rId1"/>
  </sheets>
  <definedNames>
    <definedName name="_r" localSheetId="0">'Soupis prací'!$A$5:$J$211</definedName>
    <definedName name="_xlnm.Print_Titles" localSheetId="0">'Soupis prací'!$6:$8</definedName>
    <definedName name="_xlnm.Print_Area" localSheetId="0">'Soupis prací'!$A$3:$K$213</definedName>
  </definedNames>
  <calcPr fullCalcOnLoad="1"/>
</workbook>
</file>

<file path=xl/sharedStrings.xml><?xml version="1.0" encoding="utf-8"?>
<sst xmlns="http://schemas.openxmlformats.org/spreadsheetml/2006/main" count="506" uniqueCount="208">
  <si>
    <t>Položka</t>
  </si>
  <si>
    <t>Výkon / dodávka prací</t>
  </si>
  <si>
    <t>jedn.</t>
  </si>
  <si>
    <t>cena</t>
  </si>
  <si>
    <t>Kč</t>
  </si>
  <si>
    <t>1.</t>
  </si>
  <si>
    <t xml:space="preserve">VRTÁNÍ  A  ODKRYVNÉ  PRÁCE </t>
  </si>
  <si>
    <t>1.1.</t>
  </si>
  <si>
    <t>bm</t>
  </si>
  <si>
    <t>1.2.</t>
  </si>
  <si>
    <t>km</t>
  </si>
  <si>
    <t>dílčí mezisoučet - pol. 1.</t>
  </si>
  <si>
    <t>bez DPH</t>
  </si>
  <si>
    <t>2.</t>
  </si>
  <si>
    <t xml:space="preserve">POLNÍ ZKOUŠKY </t>
  </si>
  <si>
    <t>zk.</t>
  </si>
  <si>
    <t>hod.</t>
  </si>
  <si>
    <t>dílčí mezisoučet - pol. 2.</t>
  </si>
  <si>
    <t>3.</t>
  </si>
  <si>
    <t>GEODETICKÉ PRÁCE</t>
  </si>
  <si>
    <t xml:space="preserve">Vytýčení sond a polních zkoušek </t>
  </si>
  <si>
    <t>Polohopisné a výškopisné zaměření sond a zk.  JTSK, Bpv</t>
  </si>
  <si>
    <t>Zaměření studní a vztažných objektů</t>
  </si>
  <si>
    <t>ks</t>
  </si>
  <si>
    <t xml:space="preserve">Doprava </t>
  </si>
  <si>
    <t>Vytyčení a ověření podzemních inž. sítí</t>
  </si>
  <si>
    <t>dílčí mezisoučet - pol. 3.</t>
  </si>
  <si>
    <t>4.</t>
  </si>
  <si>
    <t>m</t>
  </si>
  <si>
    <t>5.</t>
  </si>
  <si>
    <t>dílčí mezisoučet - pol. 5.</t>
  </si>
  <si>
    <t>6.</t>
  </si>
  <si>
    <t>VÝKONY GEOLOGICKÉ SLUŽBY</t>
  </si>
  <si>
    <t>Sled, řízení, koordinace sondážních prací, GT dozor</t>
  </si>
  <si>
    <t>dílčí mezisoučet - pol. 6.</t>
  </si>
  <si>
    <t>7.</t>
  </si>
  <si>
    <t>dílčí mezisoučet - pol. 7.</t>
  </si>
  <si>
    <t>8.</t>
  </si>
  <si>
    <t>dílčí mezisoučet - pol. 8.</t>
  </si>
  <si>
    <t>cena celkem bez DPH</t>
  </si>
  <si>
    <t xml:space="preserve">R E K A P I T U L A C E </t>
  </si>
  <si>
    <t>počet</t>
  </si>
  <si>
    <t>Komplexní vyhodnocení polních zkoušek</t>
  </si>
  <si>
    <t>Zpracování závěrečné zprávy (včetně graf. a digitálních výstupů, fotodokumentace)</t>
  </si>
  <si>
    <t>Přípravné práce - rešerše podkladů</t>
  </si>
  <si>
    <t>Dynamické penetrační zkoušky</t>
  </si>
  <si>
    <t>Zpracování předběžné zprávy</t>
  </si>
  <si>
    <t>dílčí mezisoučet - pol. 4.</t>
  </si>
  <si>
    <t>Vyhodnocení geotechnických vlastností zemin a hornin</t>
  </si>
  <si>
    <t>m.j.</t>
  </si>
  <si>
    <t>Provozní pažení a odpažení vrtů</t>
  </si>
  <si>
    <t>Osazení zhlaví vrtu (HG, inklino)</t>
  </si>
  <si>
    <t>Likvidace vrtů hutněným záhozem</t>
  </si>
  <si>
    <t>prac.</t>
  </si>
  <si>
    <t>Doprava penetrační soupravy</t>
  </si>
  <si>
    <t>Doprava presiometrické soupravy</t>
  </si>
  <si>
    <t>Presiometrické zkoušky</t>
  </si>
  <si>
    <t>Příprava a likvidace pracoviště a techniky pro penetrační zkoušku</t>
  </si>
  <si>
    <t>Příprava a likvidace pracoviště a techniky pro presiometrickou zkoušku</t>
  </si>
  <si>
    <t>LABORATORNÍ PRÁCE</t>
  </si>
  <si>
    <t>GEOFYZIKÁLNÍ PRÁCE</t>
  </si>
  <si>
    <t>Přípravné práce, rešerše</t>
  </si>
  <si>
    <t>bod</t>
  </si>
  <si>
    <t>Doprava měřící aparatury a měřící skupiny</t>
  </si>
  <si>
    <t>Vytyčení geofyzikálních profilů</t>
  </si>
  <si>
    <t>Zpracování dat, vypracování závěrečné zprávy</t>
  </si>
  <si>
    <t>Georadarové měření (GPR)</t>
  </si>
  <si>
    <t>Gravimetrie (tíhová měření)</t>
  </si>
  <si>
    <t>Odběr vzorků  zemin / hornin - porušené - třída 3B</t>
  </si>
  <si>
    <t>Odběr vzorků  zemin / hornin - technologické - třída 3B</t>
  </si>
  <si>
    <t>Odběr vzorků vody</t>
  </si>
  <si>
    <t>Doprava měřící aparatury a měřičské skupiny</t>
  </si>
  <si>
    <t>PEDOLOGICKÝ PRŮZKUM</t>
  </si>
  <si>
    <t>Likvidace vrtů jílocementovou suspenzí</t>
  </si>
  <si>
    <t>Skartace vrtného jádra</t>
  </si>
  <si>
    <t>Archivace vybraných částí vrtného jádra</t>
  </si>
  <si>
    <t>Doprava vrtné a doprovodné techniky</t>
  </si>
  <si>
    <t>Měření kapesním penetrometrem</t>
  </si>
  <si>
    <t>Pedologické terénní sondování</t>
  </si>
  <si>
    <t>Klasifikace půdních typů, zpracování mapy skrývkových oblastí, vypracování závěrečné zprávy</t>
  </si>
  <si>
    <t>soubor</t>
  </si>
  <si>
    <t>HYDROGEOLOGICKÉ PRÁCE</t>
  </si>
  <si>
    <t>Hydrodynamické přítokové zkoušky</t>
  </si>
  <si>
    <t>Slug testy</t>
  </si>
  <si>
    <t>Pasportizace - záměr hladin ve studních a vrtech po dobu realizace průzkumu</t>
  </si>
  <si>
    <t>Rekognoskace terénu</t>
  </si>
  <si>
    <t>Dopravní náklady</t>
  </si>
  <si>
    <t>Záměr průtoků - hydrologická měření</t>
  </si>
  <si>
    <t>profil</t>
  </si>
  <si>
    <t>Sled a řízení prací, hydrogeologická dokumentace</t>
  </si>
  <si>
    <t>dílčí mezisoučet - pol. 9.</t>
  </si>
  <si>
    <t>9.</t>
  </si>
  <si>
    <t>Doprava vzorků do laboratoře</t>
  </si>
  <si>
    <t xml:space="preserve">Základní klasifikační rozbory vzorku 3B ("porušený vzorek") </t>
  </si>
  <si>
    <t xml:space="preserve">Základní klasifikační rozbory vzorku 1 (2) A ("neporušený vzorek") </t>
  </si>
  <si>
    <t>Zkoušky vzorků 1 (2) A (neporušených vzorků) - stlačitelnost</t>
  </si>
  <si>
    <t>Zkoušky vzorků 1 (2) A (neporušených vzorků)  - prostý tlak</t>
  </si>
  <si>
    <t>Rozbor vody - stanovení agresivity na beton a ocelové konstrukce</t>
  </si>
  <si>
    <t>Stanovení agresivity zemin (hornin)</t>
  </si>
  <si>
    <t xml:space="preserve">Zkoušky vzorků 1 (2) A (neporušených vzorků)  - triaxiální zkouška UU </t>
  </si>
  <si>
    <t>Zkoušky vzorků 1 (2) A (neporušených vzorků) - stlačitelnost s časovým průběhem</t>
  </si>
  <si>
    <t>Stanovení obsahu organických látek</t>
  </si>
  <si>
    <t>Petrografický rozbor horniny</t>
  </si>
  <si>
    <t>Geologická dokumentace průzkumných sond</t>
  </si>
  <si>
    <t>Geologická dokumentace přirozených odkryvů a skalních výchozů</t>
  </si>
  <si>
    <t>Inženýrskogeologické mapování</t>
  </si>
  <si>
    <t>Hydrogeologické mapování</t>
  </si>
  <si>
    <t>Inženýrskogeologické a hydrogeologické zhodnocení zájmového území</t>
  </si>
  <si>
    <t>Geotechnické výpočty - násypy, zářezy, přechodové oblasti (stabilita, sedání)</t>
  </si>
  <si>
    <t>KOROZNÍ PRŮZKUM</t>
  </si>
  <si>
    <t>Měření intenzity bludných proudů a stanovení měrných odporů</t>
  </si>
  <si>
    <t>Zpracování a vyhodnocení naměřených dat, vypracování závěrečné zprávy</t>
  </si>
  <si>
    <t>Hydrogeologický monitoring - denní měření hladin</t>
  </si>
  <si>
    <t>DPH</t>
  </si>
  <si>
    <t>Celkem bez DPH</t>
  </si>
  <si>
    <t>Celkem:</t>
  </si>
  <si>
    <t>Včetně DPH</t>
  </si>
  <si>
    <t>Seismické metody - mělká refrakční seismika (MRS)</t>
  </si>
  <si>
    <t>Doprava karotážní soupravy</t>
  </si>
  <si>
    <t>Celkem včetně DPH</t>
  </si>
  <si>
    <t xml:space="preserve">Jádrové vrty vrtané TK přenosnou vrtnou soupravou </t>
  </si>
  <si>
    <t xml:space="preserve">Jádrové vrty horizontální vrtané TK </t>
  </si>
  <si>
    <t>Kopané šachtice (do 3 m), včetně likvidace</t>
  </si>
  <si>
    <t>Příprava sondážního pracoviště pro vrty vrtané TK</t>
  </si>
  <si>
    <t>Příprava sondážního pracoviště pro vrty vrtané s výplachem</t>
  </si>
  <si>
    <t>1.3.</t>
  </si>
  <si>
    <t>Odběr vzorků  zemin / hornin - neporušené -  třída 1 (2) A - vtlačným břitovým odběrákem</t>
  </si>
  <si>
    <t>Odběr vzorků  zemin / hornin - neporušené -  třída 1 (2) A - odvrtávacím odběrným přístrojem - Denison</t>
  </si>
  <si>
    <t>Zkoušky vzorků 1 (2) A (neporušených vzorků)  - krabicový smyk (4 krabice) - efektivní pevnost</t>
  </si>
  <si>
    <t xml:space="preserve">Zkoušky vzorků 1 (2) A (neporušených vzorků)  - krabicový smyk (4 krabice) - reziduální pevnost </t>
  </si>
  <si>
    <t>Zkoušky vzorků 1 (2) A (neporušených vzorků)  - stanovení propustnosti</t>
  </si>
  <si>
    <t>Vertikální elektrické sondování (VES)</t>
  </si>
  <si>
    <t>Odběry vzorků - dynamicky</t>
  </si>
  <si>
    <t>Placená meteorologická data ČHMÚ - srážkové úhrny, hladiny podzemních vod</t>
  </si>
  <si>
    <t>Rešerše archivních podkladů</t>
  </si>
  <si>
    <t>Stanovení obsahu jílových minerálů - RTG difrakce</t>
  </si>
  <si>
    <t>Měření Schmidtovým tvrdoměrem</t>
  </si>
  <si>
    <t>Vypracování realizační dokumentace průzkumu</t>
  </si>
  <si>
    <t>Příprava sondážního pracoviště pro vrty vrtané v obtížně přístupném terénu</t>
  </si>
  <si>
    <t>Provizorní vystrojení vrtů pro realizaci Slug testů</t>
  </si>
  <si>
    <t>Odběr vzorků  hornin - neporušené -  třída 1 (2) A - z vrtného jádra vrtaného dvojitou jádrovkou</t>
  </si>
  <si>
    <t>Modře doplní uchazeč</t>
  </si>
  <si>
    <t>Statické penetrační zkoušky CPT</t>
  </si>
  <si>
    <t>Statické penetrační zkoušky CPTU</t>
  </si>
  <si>
    <t>Karotážní měření ve vrtech (komplexní GT metody)</t>
  </si>
  <si>
    <t>Karotážní měření ve vrtech (komplexní HG metody)</t>
  </si>
  <si>
    <t>Inklinometrické měření</t>
  </si>
  <si>
    <t>Extenzometrické měření</t>
  </si>
  <si>
    <t>Doprava k inklinometrickému měření</t>
  </si>
  <si>
    <t>Doprava k extenzometrickému měření</t>
  </si>
  <si>
    <t>Zkoušky vzorků 1 (2) A (neporušených vzorků) - stanovení bobtnacího tlaku / prosedavosti</t>
  </si>
  <si>
    <t>Technologické rozbory (PS + CBR + CBRsat + IBI)</t>
  </si>
  <si>
    <t>Technologické rozbory s přidáním pojiva  (PS + CBR + CBR s aditivy + IBI s aditivy)</t>
  </si>
  <si>
    <t xml:space="preserve">Stanovení znečištění zemin v rozsahu dle Vyhl. 294/2005 Sb. </t>
  </si>
  <si>
    <t>Vsakovací zkoušky</t>
  </si>
  <si>
    <t>Zpracování souhrnné zprávy o laboratorních zkouškách</t>
  </si>
  <si>
    <t>Kopané šachtice (nad 3 m), včetně likvidace</t>
  </si>
  <si>
    <t>Měření odporovými tenzometry (modul pružnosti, přetvárnosti, Poissonova konst., pevnost v tlaku)</t>
  </si>
  <si>
    <t>Speciální technologické zkoušky hornin pro tunelové stavby</t>
  </si>
  <si>
    <t>Jádrové vrty vrtané TK v hloubkovém intervalu 0,0 - 10,0 m</t>
  </si>
  <si>
    <t xml:space="preserve">Jádrové vrty vrtané TK speciální soupravou do obtížně přístupných míst (např. pásový podvozek) v hloubkovém intervalu 0,0 - 10,0 m </t>
  </si>
  <si>
    <t xml:space="preserve">Jádrové vrty vrtané TK speciální soupravou do obtížně přístupných míst (např. pásový podvozek) v hloubce &gt; 10,0 m </t>
  </si>
  <si>
    <t>Jádrové vrty vrtané TK v hloubce &gt; 10,0 m</t>
  </si>
  <si>
    <t>Prostoje vrtné soupravy při realizaci presiometrických zkoušek a karotážního měření</t>
  </si>
  <si>
    <t xml:space="preserve">Inklinometrické vrty vrtané TK se zabudováním inklinometrické pažnice </t>
  </si>
  <si>
    <t>Odporové profilování</t>
  </si>
  <si>
    <t>Elektomagnetické metody (VDV, DEMP)</t>
  </si>
  <si>
    <t>Odporová tomografie (ERT, MEM)</t>
  </si>
  <si>
    <t>Odběr vzorků  zemin - technologické velkoobjemové (odebírané bagrem) - třída 3B</t>
  </si>
  <si>
    <t>Magnetometrie</t>
  </si>
  <si>
    <t>Metoda spontání polarizace (SP)</t>
  </si>
  <si>
    <t>Odběr vzorků zemin pro rozbor kontaminace</t>
  </si>
  <si>
    <t>Speciální geofyzikální měření (např. GF měření v párových vrtech a pod.)</t>
  </si>
  <si>
    <t>Statická zatěžovací zkouška</t>
  </si>
  <si>
    <t>Rázová zatěžovací zkouška</t>
  </si>
  <si>
    <t>Doprava měřícího zařízení</t>
  </si>
  <si>
    <t>kpl</t>
  </si>
  <si>
    <t>Zajištění vstupu na pozemky</t>
  </si>
  <si>
    <t>Zajištění DIR a DIO</t>
  </si>
  <si>
    <t>*) Pozn. uchazeč tyto položky neoceňuje, jejich výše je závislá na konkrétním typu a rozsahu stavby. Výše položky je pro všechny uchazeče stejná (ve stejné výši)</t>
  </si>
  <si>
    <t xml:space="preserve">Instalace měřidla pórového tlaku do vrtu </t>
  </si>
  <si>
    <t>Vybudování přístupových cest, zajištění dopravních omezení a pronájmu dopravního značení *)</t>
  </si>
  <si>
    <t>Předpokládaná hodnota veřejné zakázky*)</t>
  </si>
  <si>
    <t>*)  Předpokládanou hodnotu dílčí části Veřejné zakázky považuje Zadavatel jako maximální a nepřekročitelnou. V případě jejího překročení si zadavatel vyhrazuje právo zadávací řízení zrušit</t>
  </si>
  <si>
    <t>Příloha č.3</t>
  </si>
  <si>
    <t>II/240 a II/101, přeložka silnic v úseku D7-D8 III. etapa – Obchvat Kralup nad Vltavou – D8 MÚK Úžice</t>
  </si>
  <si>
    <r>
      <t>A-</t>
    </r>
    <r>
      <rPr>
        <sz val="9"/>
        <rFont val="Arial CE"/>
        <family val="2"/>
      </rPr>
      <t xml:space="preserve"> VRTNÉ PRÁCE </t>
    </r>
  </si>
  <si>
    <r>
      <t>Presiometrické vrty vrtané TK (</t>
    </r>
    <r>
      <rPr>
        <sz val="9"/>
        <rFont val="Symbol"/>
        <family val="1"/>
      </rPr>
      <t>Æ</t>
    </r>
    <r>
      <rPr>
        <sz val="9"/>
        <rFont val="Arial"/>
        <family val="2"/>
      </rPr>
      <t>76 mm) - příplatek za 1 m vrtu k jednotkovým cenám dle výše  uvedených hloubkových intervalů</t>
    </r>
  </si>
  <si>
    <r>
      <t>Inklinometrické vrty vrtané dvojitou jádrovkou se zabudováním inklinometrické pažnice (</t>
    </r>
    <r>
      <rPr>
        <sz val="9"/>
        <rFont val="Symbol"/>
        <family val="1"/>
      </rPr>
      <t>Æ</t>
    </r>
    <r>
      <rPr>
        <sz val="9"/>
        <rFont val="Arial"/>
        <family val="2"/>
      </rPr>
      <t>112 mm)</t>
    </r>
  </si>
  <si>
    <r>
      <t>Extenzometrické vrty se zabudováním extenzometru vč. zhlaví  (</t>
    </r>
    <r>
      <rPr>
        <sz val="9"/>
        <rFont val="Symbol"/>
        <family val="1"/>
      </rPr>
      <t>Æ</t>
    </r>
    <r>
      <rPr>
        <sz val="9"/>
        <rFont val="Arial"/>
        <family val="2"/>
      </rPr>
      <t>101 až 112 mm)</t>
    </r>
  </si>
  <si>
    <r>
      <t xml:space="preserve">Přibírka HG vrtu na </t>
    </r>
    <r>
      <rPr>
        <sz val="9"/>
        <rFont val="Symbol"/>
        <family val="1"/>
      </rPr>
      <t>Æ</t>
    </r>
    <r>
      <rPr>
        <sz val="9"/>
        <rFont val="Arial CE"/>
        <family val="2"/>
      </rPr>
      <t>165 mm</t>
    </r>
  </si>
  <si>
    <r>
      <t xml:space="preserve">Vystrojení HG vrtu PVC pažnicí </t>
    </r>
    <r>
      <rPr>
        <sz val="9"/>
        <rFont val="Symbol"/>
        <family val="1"/>
      </rPr>
      <t>Æ</t>
    </r>
    <r>
      <rPr>
        <sz val="9"/>
        <rFont val="Arial CE"/>
        <family val="2"/>
      </rPr>
      <t>125 mm, obsyp, těsnění</t>
    </r>
  </si>
  <si>
    <r>
      <t>B-</t>
    </r>
    <r>
      <rPr>
        <sz val="9"/>
        <rFont val="Arial CE"/>
        <family val="0"/>
      </rPr>
      <t xml:space="preserve"> SOUVISEJÍCÍ PRÁCE </t>
    </r>
  </si>
  <si>
    <t>Jádrové vrty vrtané dvojitou DIA jádrovkou s výplachem v hloubkovém intervalu 0,0 - 30,0 m</t>
  </si>
  <si>
    <t>Jádrové vrty vrtané dvojitou DIA jádrovkou s výplachem v hloubkovém intervalu 30,0 - 75,0 m</t>
  </si>
  <si>
    <t>Jádrové vrty vrtané dvojitou DIA jádrovkou s výplachem v hloubkovém intervalu 75,0 - 150,0 m</t>
  </si>
  <si>
    <t>Jádrové vrty vrtané dvojitou DIA jádrovkou  s výplachem v hloubce &gt; 150,0 m</t>
  </si>
  <si>
    <t>Jádrové vrty vrtané dvojitou DIA jádrovkou  s výplachem, speciální soupravou do obtížně přístupných míst (např. pásový podvozek) v hloubkovém intervalu 0,0 - 30,0 m</t>
  </si>
  <si>
    <t>Jádrové vrty vrtané dvojitou DIA jádrovkou  s výplachem, speciální soupravou do obtížně přístupných míst (např. pásový podvozek) příplatek za 1 m vrtu k jednotkovým cenám dle výše  uvedených hloubkových intervalů</t>
  </si>
  <si>
    <t>Jádrové vrty horizontální vrtané dvojitou DIA jádrovkou v hloubkovém intervalu 0,00 - 30,0 m</t>
  </si>
  <si>
    <t>Jádrové vrty horizontální vrtané dvojitou DIA jádrovkou v hloubce &gt; 30,0 m</t>
  </si>
  <si>
    <r>
      <t>Presiometrické vrty vrtané dvojitou DIA jádrovkou s výplachem (</t>
    </r>
    <r>
      <rPr>
        <sz val="9"/>
        <rFont val="Symbol"/>
        <family val="1"/>
      </rPr>
      <t>Æ</t>
    </r>
    <r>
      <rPr>
        <sz val="9"/>
        <rFont val="Arial"/>
        <family val="2"/>
      </rPr>
      <t>76 mm) - příplatek za 1 m vrtu k jednotkovým cenám dle výše  uvedených hloubkových intervalů</t>
    </r>
  </si>
  <si>
    <r>
      <t>C-</t>
    </r>
    <r>
      <rPr>
        <sz val="9"/>
        <rFont val="Arial CE"/>
        <family val="2"/>
      </rPr>
      <t xml:space="preserve"> ODBĚR VZORKŮ</t>
    </r>
  </si>
  <si>
    <t>Škody na pozemcích (odhad nákladů celkem)</t>
  </si>
  <si>
    <t>Rozbor vody - úplný, znečištění</t>
  </si>
  <si>
    <t>Rozbor vody - agresivita, pro stavební účely</t>
  </si>
  <si>
    <t>Celkem (45% ze základu položek 1-8)</t>
  </si>
  <si>
    <t>základ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</si>
</sst>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.00\ &quot;Kč&quot;_-;\-* #,##0.00\ &quot;Kč&quot;_-;_-* &quot;-&quot;??\ &quot;Kč&quot;_-;_-@_-"/>
    <numFmt numFmtId="178" formatCode="_-* #,##0\ _K_č_-;\-* #,##0\ _K_č_-;_-* &quot;-&quot;\ _K_č_-;_-@_-"/>
    <numFmt numFmtId="179" formatCode="_-* #,##0.00\ _K_č_-;\-* #,##0.00\ _K_č_-;_-* &quot;-&quot;??\ _K_č_-;_-@_-"/>
    <numFmt numFmtId="180" formatCode="0.000"/>
    <numFmt numFmtId="181" formatCode="0.0"/>
    <numFmt numFmtId="182" formatCode="000.000"/>
    <numFmt numFmtId="183" formatCode="#,##0.0"/>
    <numFmt numFmtId="184" formatCode="0.0000"/>
    <numFmt numFmtId="185" formatCode="00.000"/>
    <numFmt numFmtId="186" formatCode="#,##0.0\ _K_č"/>
    <numFmt numFmtId="187" formatCode="0.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.##0.00,&quot;Kč&quot;"/>
    <numFmt numFmtId="192" formatCode="#,##0\ &quot;Kč&quot;"/>
    <numFmt numFmtId="193" formatCode="#,##0.00&quot; Kč&quot;;\-#,##0.00&quot; Kč&quot;"/>
    <numFmt numFmtId="194" formatCode="#,##0.00\ &quot;Kč&quot;"/>
    <numFmt numFmtId="195" formatCode="0.0%"/>
    <numFmt numFmtId="196" formatCode="_-* #,##0\ &quot;Kč&quot;_-;\-* #,##0\ &quot;Kč&quot;_-;_-* &quot;-&quot;??\ &quot;Kč&quot;_-;_-@_-"/>
  </numFmts>
  <fonts count="76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Arial"/>
      <family val="2"/>
    </font>
    <font>
      <sz val="9"/>
      <name val="Times New Roman"/>
      <family val="1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10"/>
      <name val="Arial CE"/>
      <family val="2"/>
    </font>
    <font>
      <sz val="9"/>
      <name val="Arial CE"/>
      <family val="2"/>
    </font>
    <font>
      <sz val="9"/>
      <name val="Times New Roman CE"/>
      <family val="0"/>
    </font>
    <font>
      <sz val="9"/>
      <color indexed="8"/>
      <name val="Arial CE"/>
      <family val="2"/>
    </font>
    <font>
      <b/>
      <sz val="10"/>
      <name val="Arial CE"/>
      <family val="2"/>
    </font>
    <font>
      <sz val="10"/>
      <name val="Times New Roman CE"/>
      <family val="0"/>
    </font>
    <font>
      <b/>
      <sz val="10"/>
      <name val="Times New Roman CE"/>
      <family val="0"/>
    </font>
    <font>
      <sz val="11"/>
      <name val="Times New Roman"/>
      <family val="1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b/>
      <sz val="9"/>
      <name val="Arial CE"/>
      <family val="2"/>
    </font>
    <font>
      <sz val="9"/>
      <name val="Arial"/>
      <family val="2"/>
    </font>
    <font>
      <sz val="9"/>
      <name val="Symbol"/>
      <family val="1"/>
    </font>
    <font>
      <b/>
      <sz val="10"/>
      <name val="Arial"/>
      <family val="2"/>
    </font>
    <font>
      <b/>
      <i/>
      <sz val="10"/>
      <name val="Arial CE"/>
      <family val="0"/>
    </font>
    <font>
      <b/>
      <sz val="9"/>
      <name val="Arial"/>
      <family val="2"/>
    </font>
    <font>
      <sz val="8"/>
      <name val="Arial"/>
      <family val="2"/>
    </font>
    <font>
      <sz val="8"/>
      <name val="Arial CE"/>
      <family val="2"/>
    </font>
    <font>
      <i/>
      <sz val="9"/>
      <name val="Arial CE"/>
      <family val="2"/>
    </font>
    <font>
      <b/>
      <u val="single"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 CE"/>
      <family val="2"/>
    </font>
    <font>
      <sz val="9"/>
      <color indexed="10"/>
      <name val="Arial CE"/>
      <family val="2"/>
    </font>
    <font>
      <b/>
      <sz val="9"/>
      <color indexed="10"/>
      <name val="Arial CE"/>
      <family val="0"/>
    </font>
    <font>
      <sz val="10"/>
      <color indexed="10"/>
      <name val="Times New Roman"/>
      <family val="1"/>
    </font>
    <font>
      <b/>
      <sz val="8"/>
      <color indexed="10"/>
      <name val="Times New Roman CE"/>
      <family val="0"/>
    </font>
    <font>
      <b/>
      <u val="single"/>
      <sz val="11"/>
      <color indexed="8"/>
      <name val="Calibri"/>
      <family val="2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2"/>
    </font>
    <font>
      <sz val="9"/>
      <color rgb="FFFF0000"/>
      <name val="Arial CE"/>
      <family val="2"/>
    </font>
    <font>
      <b/>
      <sz val="9"/>
      <color rgb="FFFF0000"/>
      <name val="Arial CE"/>
      <family val="0"/>
    </font>
    <font>
      <sz val="10"/>
      <color rgb="FFFF0000"/>
      <name val="Times New Roman"/>
      <family val="1"/>
    </font>
    <font>
      <b/>
      <sz val="8"/>
      <color rgb="FFFF0000"/>
      <name val="Times New Roman CE"/>
      <family val="0"/>
    </font>
    <font>
      <b/>
      <u val="single"/>
      <sz val="11"/>
      <color theme="1"/>
      <name val="Calibri"/>
      <family val="2"/>
    </font>
    <font>
      <b/>
      <sz val="10"/>
      <color rgb="FFFF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4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55" fillId="20" borderId="2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3" borderId="0" applyNumberFormat="0" applyBorder="0" applyAlignment="0" applyProtection="0"/>
    <xf numFmtId="0" fontId="63" fillId="24" borderId="0" applyNumberFormat="0" applyBorder="0" applyAlignment="0" applyProtection="0"/>
    <xf numFmtId="0" fontId="4" fillId="0" borderId="0">
      <alignment/>
      <protection/>
    </xf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183" fontId="8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13" fillId="0" borderId="0" xfId="0" applyFont="1" applyAlignment="1">
      <alignment/>
    </xf>
    <xf numFmtId="0" fontId="8" fillId="0" borderId="12" xfId="0" applyFont="1" applyBorder="1" applyAlignment="1">
      <alignment horizontal="right"/>
    </xf>
    <xf numFmtId="0" fontId="10" fillId="0" borderId="0" xfId="0" applyFont="1" applyFill="1" applyAlignment="1">
      <alignment/>
    </xf>
    <xf numFmtId="0" fontId="8" fillId="0" borderId="13" xfId="0" applyFont="1" applyBorder="1" applyAlignment="1">
      <alignment horizontal="right"/>
    </xf>
    <xf numFmtId="0" fontId="14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183" fontId="12" fillId="0" borderId="14" xfId="0" applyNumberFormat="1" applyFont="1" applyFill="1" applyBorder="1" applyAlignment="1">
      <alignment horizontal="right"/>
    </xf>
    <xf numFmtId="183" fontId="8" fillId="0" borderId="15" xfId="0" applyNumberFormat="1" applyFont="1" applyBorder="1" applyAlignment="1">
      <alignment horizontal="center"/>
    </xf>
    <xf numFmtId="0" fontId="15" fillId="0" borderId="0" xfId="0" applyFont="1" applyAlignment="1">
      <alignment horizontal="justify"/>
    </xf>
    <xf numFmtId="0" fontId="15" fillId="0" borderId="0" xfId="0" applyFont="1" applyAlignment="1">
      <alignment horizontal="right"/>
    </xf>
    <xf numFmtId="0" fontId="8" fillId="33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justify"/>
    </xf>
    <xf numFmtId="0" fontId="12" fillId="0" borderId="16" xfId="0" applyFont="1" applyFill="1" applyBorder="1" applyAlignment="1">
      <alignment horizontal="left"/>
    </xf>
    <xf numFmtId="2" fontId="8" fillId="0" borderId="11" xfId="0" applyNumberFormat="1" applyFont="1" applyBorder="1" applyAlignment="1">
      <alignment horizontal="center"/>
    </xf>
    <xf numFmtId="183" fontId="12" fillId="0" borderId="17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 horizontal="center"/>
    </xf>
    <xf numFmtId="192" fontId="10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192" fontId="0" fillId="0" borderId="0" xfId="0" applyNumberFormat="1" applyAlignment="1">
      <alignment/>
    </xf>
    <xf numFmtId="9" fontId="0" fillId="0" borderId="0" xfId="0" applyNumberFormat="1" applyAlignment="1">
      <alignment/>
    </xf>
    <xf numFmtId="9" fontId="13" fillId="0" borderId="0" xfId="0" applyNumberFormat="1" applyFont="1" applyAlignment="1">
      <alignment/>
    </xf>
    <xf numFmtId="9" fontId="10" fillId="0" borderId="0" xfId="0" applyNumberFormat="1" applyFont="1" applyAlignment="1">
      <alignment/>
    </xf>
    <xf numFmtId="9" fontId="5" fillId="0" borderId="0" xfId="0" applyNumberFormat="1" applyFont="1" applyAlignment="1">
      <alignment/>
    </xf>
    <xf numFmtId="9" fontId="5" fillId="0" borderId="0" xfId="0" applyNumberFormat="1" applyFont="1" applyFill="1" applyAlignment="1">
      <alignment/>
    </xf>
    <xf numFmtId="9" fontId="10" fillId="0" borderId="0" xfId="0" applyNumberFormat="1" applyFont="1" applyFill="1" applyAlignment="1">
      <alignment/>
    </xf>
    <xf numFmtId="9" fontId="9" fillId="0" borderId="0" xfId="0" applyNumberFormat="1" applyFont="1" applyBorder="1" applyAlignment="1" quotePrefix="1">
      <alignment horizontal="left"/>
    </xf>
    <xf numFmtId="9" fontId="9" fillId="0" borderId="0" xfId="0" applyNumberFormat="1" applyFont="1" applyBorder="1" applyAlignment="1">
      <alignment/>
    </xf>
    <xf numFmtId="9" fontId="14" fillId="0" borderId="0" xfId="0" applyNumberFormat="1" applyFont="1" applyAlignment="1">
      <alignment/>
    </xf>
    <xf numFmtId="192" fontId="14" fillId="0" borderId="0" xfId="0" applyNumberFormat="1" applyFont="1" applyAlignment="1">
      <alignment/>
    </xf>
    <xf numFmtId="195" fontId="9" fillId="0" borderId="0" xfId="0" applyNumberFormat="1" applyFont="1" applyBorder="1" applyAlignment="1" quotePrefix="1">
      <alignment horizontal="left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194" fontId="14" fillId="0" borderId="0" xfId="0" applyNumberFormat="1" applyFont="1" applyAlignment="1">
      <alignment horizontal="center"/>
    </xf>
    <xf numFmtId="183" fontId="14" fillId="0" borderId="0" xfId="0" applyNumberFormat="1" applyFont="1" applyAlignment="1">
      <alignment horizontal="center"/>
    </xf>
    <xf numFmtId="183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right" vertical="top"/>
    </xf>
    <xf numFmtId="0" fontId="18" fillId="0" borderId="0" xfId="0" applyFont="1" applyAlignment="1">
      <alignment wrapText="1"/>
    </xf>
    <xf numFmtId="0" fontId="18" fillId="0" borderId="0" xfId="0" applyFont="1" applyAlignment="1">
      <alignment/>
    </xf>
    <xf numFmtId="181" fontId="18" fillId="0" borderId="0" xfId="0" applyNumberFormat="1" applyFont="1" applyAlignment="1">
      <alignment/>
    </xf>
    <xf numFmtId="194" fontId="18" fillId="0" borderId="0" xfId="0" applyNumberFormat="1" applyFont="1" applyAlignment="1">
      <alignment/>
    </xf>
    <xf numFmtId="0" fontId="69" fillId="0" borderId="12" xfId="0" applyFont="1" applyBorder="1" applyAlignment="1">
      <alignment horizontal="right"/>
    </xf>
    <xf numFmtId="0" fontId="69" fillId="0" borderId="0" xfId="0" applyFont="1" applyBorder="1" applyAlignment="1">
      <alignment horizontal="center"/>
    </xf>
    <xf numFmtId="0" fontId="69" fillId="0" borderId="0" xfId="0" applyFont="1" applyBorder="1" applyAlignment="1">
      <alignment/>
    </xf>
    <xf numFmtId="0" fontId="69" fillId="0" borderId="0" xfId="0" applyFont="1" applyFill="1" applyBorder="1" applyAlignment="1">
      <alignment horizontal="center"/>
    </xf>
    <xf numFmtId="3" fontId="69" fillId="0" borderId="0" xfId="0" applyNumberFormat="1" applyFont="1" applyFill="1" applyBorder="1" applyAlignment="1">
      <alignment horizontal="center"/>
    </xf>
    <xf numFmtId="183" fontId="69" fillId="0" borderId="14" xfId="0" applyNumberFormat="1" applyFont="1" applyFill="1" applyBorder="1" applyAlignment="1">
      <alignment horizontal="center"/>
    </xf>
    <xf numFmtId="0" fontId="69" fillId="0" borderId="11" xfId="0" applyFont="1" applyBorder="1" applyAlignment="1">
      <alignment/>
    </xf>
    <xf numFmtId="0" fontId="69" fillId="0" borderId="16" xfId="0" applyFont="1" applyBorder="1" applyAlignment="1">
      <alignment horizontal="right"/>
    </xf>
    <xf numFmtId="0" fontId="69" fillId="0" borderId="11" xfId="0" applyFont="1" applyBorder="1" applyAlignment="1">
      <alignment horizontal="center"/>
    </xf>
    <xf numFmtId="0" fontId="12" fillId="0" borderId="16" xfId="0" applyFont="1" applyBorder="1" applyAlignment="1" quotePrefix="1">
      <alignment horizontal="left"/>
    </xf>
    <xf numFmtId="0" fontId="12" fillId="0" borderId="11" xfId="0" applyFont="1" applyBorder="1" applyAlignment="1" quotePrefix="1">
      <alignment horizontal="center"/>
    </xf>
    <xf numFmtId="0" fontId="12" fillId="0" borderId="11" xfId="0" applyFont="1" applyBorder="1" applyAlignment="1" quotePrefix="1">
      <alignment horizontal="left"/>
    </xf>
    <xf numFmtId="0" fontId="12" fillId="0" borderId="11" xfId="0" applyFont="1" applyBorder="1" applyAlignment="1">
      <alignment/>
    </xf>
    <xf numFmtId="0" fontId="12" fillId="0" borderId="18" xfId="0" applyFont="1" applyFill="1" applyBorder="1" applyAlignment="1">
      <alignment horizontal="center"/>
    </xf>
    <xf numFmtId="0" fontId="8" fillId="0" borderId="11" xfId="0" applyFont="1" applyBorder="1" applyAlignment="1">
      <alignment/>
    </xf>
    <xf numFmtId="3" fontId="12" fillId="0" borderId="18" xfId="0" applyNumberFormat="1" applyFont="1" applyFill="1" applyBorder="1" applyAlignment="1">
      <alignment horizontal="center"/>
    </xf>
    <xf numFmtId="183" fontId="12" fillId="0" borderId="17" xfId="0" applyNumberFormat="1" applyFont="1" applyFill="1" applyBorder="1" applyAlignment="1">
      <alignment horizontal="center"/>
    </xf>
    <xf numFmtId="0" fontId="12" fillId="0" borderId="13" xfId="0" applyFont="1" applyBorder="1" applyAlignment="1">
      <alignment horizontal="right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9" xfId="0" applyFont="1" applyFill="1" applyBorder="1" applyAlignment="1">
      <alignment horizontal="center"/>
    </xf>
    <xf numFmtId="0" fontId="12" fillId="0" borderId="10" xfId="0" applyFont="1" applyBorder="1" applyAlignment="1" quotePrefix="1">
      <alignment horizontal="center"/>
    </xf>
    <xf numFmtId="3" fontId="12" fillId="0" borderId="19" xfId="0" applyNumberFormat="1" applyFont="1" applyFill="1" applyBorder="1" applyAlignment="1">
      <alignment horizontal="center"/>
    </xf>
    <xf numFmtId="183" fontId="12" fillId="0" borderId="15" xfId="0" applyNumberFormat="1" applyFont="1" applyFill="1" applyBorder="1" applyAlignment="1">
      <alignment horizontal="center"/>
    </xf>
    <xf numFmtId="0" fontId="12" fillId="0" borderId="12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2" fillId="0" borderId="0" xfId="0" applyFont="1" applyBorder="1" applyAlignment="1" quotePrefix="1">
      <alignment horizontal="left"/>
    </xf>
    <xf numFmtId="0" fontId="12" fillId="0" borderId="0" xfId="0" applyFont="1" applyBorder="1" applyAlignment="1">
      <alignment/>
    </xf>
    <xf numFmtId="1" fontId="8" fillId="0" borderId="20" xfId="0" applyNumberFormat="1" applyFont="1" applyFill="1" applyBorder="1" applyAlignment="1">
      <alignment horizontal="right"/>
    </xf>
    <xf numFmtId="3" fontId="8" fillId="0" borderId="20" xfId="0" applyNumberFormat="1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 horizontal="right"/>
    </xf>
    <xf numFmtId="0" fontId="9" fillId="0" borderId="12" xfId="0" applyFont="1" applyBorder="1" applyAlignment="1" quotePrefix="1">
      <alignment horizontal="right"/>
    </xf>
    <xf numFmtId="0" fontId="1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2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1" fontId="9" fillId="0" borderId="20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/>
    </xf>
    <xf numFmtId="3" fontId="9" fillId="0" borderId="20" xfId="0" applyNumberFormat="1" applyFont="1" applyFill="1" applyBorder="1" applyAlignment="1">
      <alignment horizontal="right"/>
    </xf>
    <xf numFmtId="0" fontId="20" fillId="0" borderId="12" xfId="0" applyFont="1" applyBorder="1" applyAlignment="1">
      <alignment horizontal="right" vertical="top"/>
    </xf>
    <xf numFmtId="0" fontId="20" fillId="0" borderId="0" xfId="0" applyFont="1" applyBorder="1" applyAlignment="1">
      <alignment horizontal="center" vertical="top"/>
    </xf>
    <xf numFmtId="0" fontId="20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vertical="top"/>
    </xf>
    <xf numFmtId="1" fontId="20" fillId="0" borderId="20" xfId="0" applyNumberFormat="1" applyFont="1" applyFill="1" applyBorder="1" applyAlignment="1">
      <alignment horizontal="right" vertical="top"/>
    </xf>
    <xf numFmtId="3" fontId="20" fillId="34" borderId="20" xfId="0" applyNumberFormat="1" applyFont="1" applyFill="1" applyBorder="1" applyAlignment="1">
      <alignment horizontal="right" vertical="top"/>
    </xf>
    <xf numFmtId="3" fontId="20" fillId="0" borderId="14" xfId="0" applyNumberFormat="1" applyFont="1" applyFill="1" applyBorder="1" applyAlignment="1">
      <alignment horizontal="right" vertical="top"/>
    </xf>
    <xf numFmtId="1" fontId="10" fillId="0" borderId="0" xfId="0" applyNumberFormat="1" applyFont="1" applyAlignment="1">
      <alignment horizontal="center"/>
    </xf>
    <xf numFmtId="3" fontId="20" fillId="0" borderId="20" xfId="0" applyNumberFormat="1" applyFont="1" applyFill="1" applyBorder="1" applyAlignment="1">
      <alignment horizontal="right" vertical="top"/>
    </xf>
    <xf numFmtId="1" fontId="9" fillId="0" borderId="20" xfId="0" applyNumberFormat="1" applyFont="1" applyFill="1" applyBorder="1" applyAlignment="1">
      <alignment horizontal="right" vertical="top"/>
    </xf>
    <xf numFmtId="0" fontId="20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vertical="top"/>
    </xf>
    <xf numFmtId="0" fontId="20" fillId="0" borderId="12" xfId="0" applyFont="1" applyFill="1" applyBorder="1" applyAlignment="1">
      <alignment horizontal="right" vertical="top"/>
    </xf>
    <xf numFmtId="0" fontId="20" fillId="0" borderId="0" xfId="0" applyFont="1" applyFill="1" applyBorder="1" applyAlignment="1">
      <alignment horizontal="center" vertical="top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 vertical="top"/>
    </xf>
    <xf numFmtId="3" fontId="9" fillId="34" borderId="20" xfId="0" applyNumberFormat="1" applyFont="1" applyFill="1" applyBorder="1" applyAlignment="1">
      <alignment horizontal="right" vertical="top"/>
    </xf>
    <xf numFmtId="49" fontId="22" fillId="0" borderId="12" xfId="0" applyNumberFormat="1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1" fontId="20" fillId="0" borderId="20" xfId="0" applyNumberFormat="1" applyFont="1" applyFill="1" applyBorder="1" applyAlignment="1">
      <alignment horizontal="right"/>
    </xf>
    <xf numFmtId="3" fontId="8" fillId="0" borderId="20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21" xfId="0" applyFont="1" applyBorder="1" applyAlignment="1">
      <alignment/>
    </xf>
    <xf numFmtId="3" fontId="20" fillId="0" borderId="14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3" fontId="20" fillId="0" borderId="20" xfId="0" applyNumberFormat="1" applyFont="1" applyFill="1" applyBorder="1" applyAlignment="1">
      <alignment horizontal="right"/>
    </xf>
    <xf numFmtId="0" fontId="12" fillId="0" borderId="12" xfId="0" applyFont="1" applyBorder="1" applyAlignment="1" quotePrefix="1">
      <alignment horizontal="right"/>
    </xf>
    <xf numFmtId="1" fontId="12" fillId="0" borderId="20" xfId="0" applyNumberFormat="1" applyFont="1" applyFill="1" applyBorder="1" applyAlignment="1">
      <alignment horizontal="right"/>
    </xf>
    <xf numFmtId="3" fontId="8" fillId="0" borderId="20" xfId="0" applyNumberFormat="1" applyFont="1" applyFill="1" applyBorder="1" applyAlignment="1">
      <alignment horizontal="right"/>
    </xf>
    <xf numFmtId="0" fontId="9" fillId="0" borderId="0" xfId="0" applyFont="1" applyBorder="1" applyAlignment="1" quotePrefix="1">
      <alignment horizontal="left"/>
    </xf>
    <xf numFmtId="3" fontId="9" fillId="34" borderId="20" xfId="0" applyNumberFormat="1" applyFont="1" applyFill="1" applyBorder="1" applyAlignment="1">
      <alignment horizontal="right"/>
    </xf>
    <xf numFmtId="0" fontId="20" fillId="0" borderId="12" xfId="0" applyFont="1" applyBorder="1" applyAlignment="1" quotePrefix="1">
      <alignment horizontal="right"/>
    </xf>
    <xf numFmtId="0" fontId="20" fillId="0" borderId="0" xfId="0" applyFont="1" applyFill="1" applyBorder="1" applyAlignment="1">
      <alignment/>
    </xf>
    <xf numFmtId="3" fontId="20" fillId="34" borderId="20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20" fillId="0" borderId="12" xfId="0" applyFont="1" applyFill="1" applyBorder="1" applyAlignment="1" quotePrefix="1">
      <alignment horizontal="right"/>
    </xf>
    <xf numFmtId="0" fontId="5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9" fillId="0" borderId="12" xfId="0" applyFont="1" applyBorder="1" applyAlignment="1">
      <alignment horizontal="right"/>
    </xf>
    <xf numFmtId="0" fontId="8" fillId="0" borderId="12" xfId="0" applyFont="1" applyBorder="1" applyAlignment="1" quotePrefix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0" fillId="0" borderId="0" xfId="0" applyFont="1" applyBorder="1" applyAlignment="1" quotePrefix="1">
      <alignment horizontal="left"/>
    </xf>
    <xf numFmtId="49" fontId="9" fillId="0" borderId="12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left"/>
    </xf>
    <xf numFmtId="0" fontId="20" fillId="0" borderId="22" xfId="47" applyFont="1" applyBorder="1" applyAlignment="1">
      <alignment horizontal="center"/>
      <protection/>
    </xf>
    <xf numFmtId="3" fontId="20" fillId="0" borderId="23" xfId="47" applyNumberFormat="1" applyFont="1" applyFill="1" applyBorder="1" applyAlignment="1">
      <alignment horizontal="right"/>
      <protection/>
    </xf>
    <xf numFmtId="0" fontId="20" fillId="0" borderId="24" xfId="47" applyFont="1" applyBorder="1" applyAlignment="1">
      <alignment horizontal="center"/>
      <protection/>
    </xf>
    <xf numFmtId="0" fontId="20" fillId="0" borderId="0" xfId="47" applyFont="1" applyBorder="1" applyAlignment="1">
      <alignment horizontal="center"/>
      <protection/>
    </xf>
    <xf numFmtId="3" fontId="20" fillId="0" borderId="20" xfId="47" applyNumberFormat="1" applyFont="1" applyFill="1" applyBorder="1" applyAlignment="1">
      <alignment horizontal="right"/>
      <protection/>
    </xf>
    <xf numFmtId="0" fontId="20" fillId="0" borderId="21" xfId="47" applyFont="1" applyBorder="1" applyAlignment="1">
      <alignment horizontal="center"/>
      <protection/>
    </xf>
    <xf numFmtId="0" fontId="20" fillId="0" borderId="0" xfId="47" applyFont="1" applyFill="1" applyBorder="1" applyAlignment="1">
      <alignment horizontal="left"/>
      <protection/>
    </xf>
    <xf numFmtId="0" fontId="9" fillId="0" borderId="0" xfId="0" applyFont="1" applyFill="1" applyBorder="1" applyAlignment="1">
      <alignment/>
    </xf>
    <xf numFmtId="0" fontId="20" fillId="0" borderId="21" xfId="47" applyFont="1" applyFill="1" applyBorder="1" applyAlignment="1">
      <alignment horizontal="center"/>
      <protection/>
    </xf>
    <xf numFmtId="0" fontId="9" fillId="0" borderId="21" xfId="0" applyFont="1" applyFill="1" applyBorder="1" applyAlignment="1">
      <alignment horizontal="center"/>
    </xf>
    <xf numFmtId="181" fontId="20" fillId="0" borderId="20" xfId="0" applyNumberFormat="1" applyFont="1" applyFill="1" applyBorder="1" applyAlignment="1">
      <alignment horizontal="right"/>
    </xf>
    <xf numFmtId="0" fontId="12" fillId="0" borderId="21" xfId="0" applyFont="1" applyBorder="1" applyAlignment="1">
      <alignment/>
    </xf>
    <xf numFmtId="0" fontId="8" fillId="0" borderId="20" xfId="0" applyFont="1" applyBorder="1" applyAlignment="1">
      <alignment horizontal="center"/>
    </xf>
    <xf numFmtId="183" fontId="8" fillId="0" borderId="25" xfId="0" applyNumberFormat="1" applyFont="1" applyBorder="1" applyAlignment="1">
      <alignment horizontal="right"/>
    </xf>
    <xf numFmtId="0" fontId="9" fillId="0" borderId="0" xfId="0" applyFont="1" applyFill="1" applyBorder="1" applyAlignment="1" quotePrefix="1">
      <alignment horizontal="left"/>
    </xf>
    <xf numFmtId="1" fontId="9" fillId="0" borderId="26" xfId="0" applyNumberFormat="1" applyFont="1" applyFill="1" applyBorder="1" applyAlignment="1">
      <alignment horizontal="right"/>
    </xf>
    <xf numFmtId="0" fontId="9" fillId="0" borderId="26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3" fillId="0" borderId="0" xfId="0" applyFont="1" applyBorder="1" applyAlignment="1">
      <alignment/>
    </xf>
    <xf numFmtId="3" fontId="23" fillId="0" borderId="0" xfId="0" applyNumberFormat="1" applyFont="1" applyBorder="1" applyAlignment="1">
      <alignment/>
    </xf>
    <xf numFmtId="0" fontId="23" fillId="0" borderId="21" xfId="0" applyFont="1" applyBorder="1" applyAlignment="1">
      <alignment horizontal="center"/>
    </xf>
    <xf numFmtId="2" fontId="8" fillId="0" borderId="2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183" fontId="9" fillId="0" borderId="14" xfId="0" applyNumberFormat="1" applyFont="1" applyFill="1" applyBorder="1" applyAlignment="1">
      <alignment horizontal="right"/>
    </xf>
    <xf numFmtId="0" fontId="8" fillId="0" borderId="19" xfId="0" applyFont="1" applyFill="1" applyBorder="1" applyAlignment="1">
      <alignment horizontal="right"/>
    </xf>
    <xf numFmtId="3" fontId="8" fillId="0" borderId="19" xfId="0" applyNumberFormat="1" applyFont="1" applyFill="1" applyBorder="1" applyAlignment="1">
      <alignment horizontal="right"/>
    </xf>
    <xf numFmtId="183" fontId="8" fillId="0" borderId="15" xfId="0" applyNumberFormat="1" applyFont="1" applyFill="1" applyBorder="1" applyAlignment="1">
      <alignment horizontal="right"/>
    </xf>
    <xf numFmtId="0" fontId="12" fillId="0" borderId="27" xfId="0" applyFont="1" applyBorder="1" applyAlignment="1">
      <alignment horizontal="right"/>
    </xf>
    <xf numFmtId="0" fontId="12" fillId="0" borderId="28" xfId="0" applyFont="1" applyBorder="1" applyAlignment="1">
      <alignment horizontal="center"/>
    </xf>
    <xf numFmtId="0" fontId="12" fillId="0" borderId="28" xfId="0" applyFont="1" applyBorder="1" applyAlignment="1">
      <alignment/>
    </xf>
    <xf numFmtId="184" fontId="12" fillId="0" borderId="28" xfId="0" applyNumberFormat="1" applyFont="1" applyFill="1" applyBorder="1" applyAlignment="1">
      <alignment horizontal="center"/>
    </xf>
    <xf numFmtId="3" fontId="12" fillId="0" borderId="28" xfId="0" applyNumberFormat="1" applyFont="1" applyFill="1" applyBorder="1" applyAlignment="1">
      <alignment horizontal="center"/>
    </xf>
    <xf numFmtId="192" fontId="12" fillId="0" borderId="29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center"/>
    </xf>
    <xf numFmtId="0" fontId="8" fillId="0" borderId="16" xfId="0" applyFont="1" applyBorder="1" applyAlignment="1">
      <alignment horizontal="right"/>
    </xf>
    <xf numFmtId="0" fontId="12" fillId="0" borderId="12" xfId="0" applyFont="1" applyBorder="1" applyAlignment="1">
      <alignment horizontal="left"/>
    </xf>
    <xf numFmtId="3" fontId="8" fillId="0" borderId="14" xfId="0" applyNumberFormat="1" applyFont="1" applyFill="1" applyBorder="1" applyAlignment="1">
      <alignment horizontal="right"/>
    </xf>
    <xf numFmtId="3" fontId="8" fillId="0" borderId="15" xfId="0" applyNumberFormat="1" applyFont="1" applyFill="1" applyBorder="1" applyAlignment="1">
      <alignment horizontal="right"/>
    </xf>
    <xf numFmtId="0" fontId="12" fillId="0" borderId="30" xfId="0" applyFont="1" applyFill="1" applyBorder="1" applyAlignment="1">
      <alignment horizontal="left"/>
    </xf>
    <xf numFmtId="0" fontId="12" fillId="0" borderId="30" xfId="0" applyFont="1" applyBorder="1" applyAlignment="1">
      <alignment horizontal="center"/>
    </xf>
    <xf numFmtId="3" fontId="12" fillId="0" borderId="30" xfId="0" applyNumberFormat="1" applyFont="1" applyFill="1" applyBorder="1" applyAlignment="1">
      <alignment horizontal="right"/>
    </xf>
    <xf numFmtId="3" fontId="12" fillId="0" borderId="31" xfId="0" applyNumberFormat="1" applyFont="1" applyFill="1" applyBorder="1" applyAlignment="1">
      <alignment horizontal="right"/>
    </xf>
    <xf numFmtId="0" fontId="8" fillId="0" borderId="0" xfId="0" applyFont="1" applyBorder="1" applyAlignment="1" quotePrefix="1">
      <alignment horizontal="left"/>
    </xf>
    <xf numFmtId="3" fontId="8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32" xfId="0" applyFont="1" applyBorder="1" applyAlignment="1" quotePrefix="1">
      <alignment horizontal="right"/>
    </xf>
    <xf numFmtId="0" fontId="13" fillId="0" borderId="33" xfId="0" applyFont="1" applyBorder="1" applyAlignment="1">
      <alignment horizontal="center"/>
    </xf>
    <xf numFmtId="0" fontId="8" fillId="0" borderId="33" xfId="0" applyFont="1" applyBorder="1" applyAlignment="1">
      <alignment horizontal="left"/>
    </xf>
    <xf numFmtId="0" fontId="8" fillId="0" borderId="33" xfId="0" applyFont="1" applyBorder="1" applyAlignment="1">
      <alignment/>
    </xf>
    <xf numFmtId="3" fontId="8" fillId="0" borderId="33" xfId="0" applyNumberFormat="1" applyFont="1" applyFill="1" applyBorder="1" applyAlignment="1">
      <alignment horizontal="right"/>
    </xf>
    <xf numFmtId="3" fontId="8" fillId="0" borderId="34" xfId="0" applyNumberFormat="1" applyFont="1" applyFill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3" fontId="12" fillId="0" borderId="14" xfId="0" applyNumberFormat="1" applyFont="1" applyFill="1" applyBorder="1" applyAlignment="1">
      <alignment horizontal="right"/>
    </xf>
    <xf numFmtId="0" fontId="8" fillId="0" borderId="35" xfId="0" applyFont="1" applyBorder="1" applyAlignment="1">
      <alignment/>
    </xf>
    <xf numFmtId="0" fontId="12" fillId="0" borderId="36" xfId="0" applyFont="1" applyFill="1" applyBorder="1" applyAlignment="1">
      <alignment horizontal="center"/>
    </xf>
    <xf numFmtId="0" fontId="12" fillId="0" borderId="36" xfId="0" applyFont="1" applyBorder="1" applyAlignment="1">
      <alignment horizontal="right"/>
    </xf>
    <xf numFmtId="3" fontId="12" fillId="0" borderId="36" xfId="0" applyNumberFormat="1" applyFont="1" applyFill="1" applyBorder="1" applyAlignment="1">
      <alignment horizontal="center"/>
    </xf>
    <xf numFmtId="3" fontId="12" fillId="0" borderId="37" xfId="0" applyNumberFormat="1" applyFont="1" applyFill="1" applyBorder="1" applyAlignment="1">
      <alignment horizontal="right"/>
    </xf>
    <xf numFmtId="0" fontId="28" fillId="0" borderId="0" xfId="0" applyFont="1" applyBorder="1" applyAlignment="1">
      <alignment horizontal="left"/>
    </xf>
    <xf numFmtId="0" fontId="70" fillId="0" borderId="0" xfId="0" applyFont="1" applyBorder="1" applyAlignment="1">
      <alignment/>
    </xf>
    <xf numFmtId="0" fontId="70" fillId="0" borderId="0" xfId="0" applyFont="1" applyBorder="1" applyAlignment="1">
      <alignment horizontal="center"/>
    </xf>
    <xf numFmtId="3" fontId="70" fillId="0" borderId="20" xfId="0" applyNumberFormat="1" applyFont="1" applyFill="1" applyBorder="1" applyAlignment="1">
      <alignment horizontal="right"/>
    </xf>
    <xf numFmtId="0" fontId="70" fillId="0" borderId="12" xfId="0" applyFont="1" applyBorder="1" applyAlignment="1">
      <alignment horizontal="right"/>
    </xf>
    <xf numFmtId="0" fontId="70" fillId="0" borderId="0" xfId="0" applyFont="1" applyBorder="1" applyAlignment="1">
      <alignment horizontal="left"/>
    </xf>
    <xf numFmtId="0" fontId="71" fillId="0" borderId="0" xfId="0" applyFont="1" applyBorder="1" applyAlignment="1">
      <alignment/>
    </xf>
    <xf numFmtId="1" fontId="71" fillId="0" borderId="20" xfId="0" applyNumberFormat="1" applyFont="1" applyFill="1" applyBorder="1" applyAlignment="1">
      <alignment horizontal="right"/>
    </xf>
    <xf numFmtId="0" fontId="69" fillId="0" borderId="10" xfId="0" applyFont="1" applyBorder="1" applyAlignment="1">
      <alignment horizontal="center"/>
    </xf>
    <xf numFmtId="0" fontId="69" fillId="0" borderId="10" xfId="0" applyFont="1" applyBorder="1" applyAlignment="1">
      <alignment/>
    </xf>
    <xf numFmtId="0" fontId="69" fillId="0" borderId="11" xfId="0" applyFont="1" applyBorder="1" applyAlignment="1">
      <alignment horizontal="right"/>
    </xf>
    <xf numFmtId="0" fontId="69" fillId="0" borderId="11" xfId="0" applyFont="1" applyFill="1" applyBorder="1" applyAlignment="1">
      <alignment horizontal="center"/>
    </xf>
    <xf numFmtId="3" fontId="69" fillId="0" borderId="11" xfId="0" applyNumberFormat="1" applyFont="1" applyFill="1" applyBorder="1" applyAlignment="1">
      <alignment horizontal="center"/>
    </xf>
    <xf numFmtId="3" fontId="72" fillId="0" borderId="11" xfId="0" applyNumberFormat="1" applyFont="1" applyFill="1" applyBorder="1" applyAlignment="1">
      <alignment/>
    </xf>
    <xf numFmtId="0" fontId="69" fillId="0" borderId="0" xfId="0" applyFont="1" applyBorder="1" applyAlignment="1">
      <alignment horizontal="right"/>
    </xf>
    <xf numFmtId="3" fontId="72" fillId="0" borderId="0" xfId="0" applyNumberFormat="1" applyFont="1" applyFill="1" applyBorder="1" applyAlignment="1">
      <alignment/>
    </xf>
    <xf numFmtId="0" fontId="69" fillId="0" borderId="10" xfId="0" applyFont="1" applyBorder="1" applyAlignment="1">
      <alignment horizontal="right"/>
    </xf>
    <xf numFmtId="0" fontId="69" fillId="0" borderId="10" xfId="0" applyFont="1" applyFill="1" applyBorder="1" applyAlignment="1">
      <alignment horizontal="center"/>
    </xf>
    <xf numFmtId="3" fontId="69" fillId="0" borderId="10" xfId="0" applyNumberFormat="1" applyFont="1" applyFill="1" applyBorder="1" applyAlignment="1">
      <alignment horizontal="center"/>
    </xf>
    <xf numFmtId="3" fontId="72" fillId="0" borderId="10" xfId="0" applyNumberFormat="1" applyFont="1" applyFill="1" applyBorder="1" applyAlignment="1">
      <alignment/>
    </xf>
    <xf numFmtId="3" fontId="69" fillId="0" borderId="17" xfId="0" applyNumberFormat="1" applyFont="1" applyFill="1" applyBorder="1" applyAlignment="1">
      <alignment horizontal="right"/>
    </xf>
    <xf numFmtId="1" fontId="8" fillId="0" borderId="18" xfId="0" applyNumberFormat="1" applyFont="1" applyFill="1" applyBorder="1" applyAlignment="1">
      <alignment horizontal="center"/>
    </xf>
    <xf numFmtId="3" fontId="8" fillId="0" borderId="18" xfId="0" applyNumberFormat="1" applyFont="1" applyFill="1" applyBorder="1" applyAlignment="1">
      <alignment horizontal="center"/>
    </xf>
    <xf numFmtId="183" fontId="8" fillId="0" borderId="17" xfId="0" applyNumberFormat="1" applyFont="1" applyFill="1" applyBorder="1" applyAlignment="1">
      <alignment horizontal="center"/>
    </xf>
    <xf numFmtId="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8" fillId="0" borderId="38" xfId="0" applyFont="1" applyBorder="1" applyAlignment="1" quotePrefix="1">
      <alignment horizontal="right"/>
    </xf>
    <xf numFmtId="0" fontId="8" fillId="0" borderId="39" xfId="0" applyFont="1" applyBorder="1" applyAlignment="1">
      <alignment horizontal="center"/>
    </xf>
    <xf numFmtId="0" fontId="23" fillId="0" borderId="39" xfId="0" applyFont="1" applyBorder="1" applyAlignment="1" quotePrefix="1">
      <alignment horizontal="right"/>
    </xf>
    <xf numFmtId="0" fontId="23" fillId="0" borderId="39" xfId="0" applyFont="1" applyBorder="1" applyAlignment="1">
      <alignment/>
    </xf>
    <xf numFmtId="3" fontId="23" fillId="0" borderId="39" xfId="0" applyNumberFormat="1" applyFont="1" applyBorder="1" applyAlignment="1">
      <alignment/>
    </xf>
    <xf numFmtId="0" fontId="23" fillId="0" borderId="39" xfId="0" applyFont="1" applyBorder="1" applyAlignment="1">
      <alignment horizontal="center"/>
    </xf>
    <xf numFmtId="1" fontId="8" fillId="0" borderId="40" xfId="0" applyNumberFormat="1" applyFont="1" applyFill="1" applyBorder="1" applyAlignment="1" quotePrefix="1">
      <alignment horizontal="right"/>
    </xf>
    <xf numFmtId="0" fontId="0" fillId="0" borderId="39" xfId="0" applyFont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20" fillId="0" borderId="41" xfId="0" applyNumberFormat="1" applyFont="1" applyFill="1" applyBorder="1" applyAlignment="1">
      <alignment horizontal="right" vertical="top"/>
    </xf>
    <xf numFmtId="0" fontId="8" fillId="0" borderId="38" xfId="0" applyFont="1" applyBorder="1" applyAlignment="1">
      <alignment horizontal="right"/>
    </xf>
    <xf numFmtId="0" fontId="20" fillId="0" borderId="21" xfId="0" applyFont="1" applyBorder="1" applyAlignment="1">
      <alignment horizontal="center"/>
    </xf>
    <xf numFmtId="1" fontId="8" fillId="0" borderId="40" xfId="0" applyNumberFormat="1" applyFont="1" applyFill="1" applyBorder="1" applyAlignment="1">
      <alignment horizontal="right"/>
    </xf>
    <xf numFmtId="3" fontId="8" fillId="0" borderId="40" xfId="0" applyNumberFormat="1" applyFont="1" applyFill="1" applyBorder="1" applyAlignment="1">
      <alignment horizontal="right"/>
    </xf>
    <xf numFmtId="192" fontId="24" fillId="0" borderId="41" xfId="0" applyNumberFormat="1" applyFont="1" applyFill="1" applyBorder="1" applyAlignment="1">
      <alignment horizontal="right"/>
    </xf>
    <xf numFmtId="0" fontId="8" fillId="0" borderId="40" xfId="0" applyFont="1" applyFill="1" applyBorder="1" applyAlignment="1">
      <alignment horizontal="right"/>
    </xf>
    <xf numFmtId="0" fontId="8" fillId="0" borderId="42" xfId="0" applyFont="1" applyBorder="1" applyAlignment="1">
      <alignment horizontal="center"/>
    </xf>
    <xf numFmtId="3" fontId="8" fillId="0" borderId="40" xfId="0" applyNumberFormat="1" applyFont="1" applyBorder="1" applyAlignment="1">
      <alignment horizontal="right"/>
    </xf>
    <xf numFmtId="0" fontId="73" fillId="0" borderId="0" xfId="0" applyFont="1" applyFill="1" applyAlignment="1">
      <alignment horizontal="center" wrapText="1"/>
    </xf>
    <xf numFmtId="194" fontId="72" fillId="0" borderId="0" xfId="0" applyNumberFormat="1" applyFont="1" applyAlignment="1">
      <alignment horizontal="center"/>
    </xf>
    <xf numFmtId="0" fontId="10" fillId="0" borderId="0" xfId="0" applyFont="1" applyFill="1" applyAlignment="1">
      <alignment horizontal="center"/>
    </xf>
    <xf numFmtId="0" fontId="27" fillId="0" borderId="0" xfId="0" applyFont="1" applyBorder="1" applyAlignment="1" quotePrefix="1">
      <alignment horizontal="left"/>
    </xf>
    <xf numFmtId="0" fontId="9" fillId="0" borderId="43" xfId="46" applyFont="1" applyFill="1" applyBorder="1" applyAlignment="1">
      <alignment horizontal="right"/>
      <protection/>
    </xf>
    <xf numFmtId="0" fontId="9" fillId="0" borderId="33" xfId="46" applyFont="1" applyFill="1" applyBorder="1" applyAlignment="1">
      <alignment horizontal="center"/>
      <protection/>
    </xf>
    <xf numFmtId="0" fontId="20" fillId="0" borderId="0" xfId="0" applyFont="1" applyFill="1" applyBorder="1" applyAlignment="1">
      <alignment horizontal="left" vertical="top" wrapText="1"/>
    </xf>
    <xf numFmtId="0" fontId="20" fillId="0" borderId="21" xfId="0" applyFont="1" applyFill="1" applyBorder="1" applyAlignment="1">
      <alignment horizontal="left" vertical="top" wrapText="1"/>
    </xf>
    <xf numFmtId="0" fontId="20" fillId="0" borderId="22" xfId="47" applyFont="1" applyFill="1" applyBorder="1" applyAlignment="1">
      <alignment horizontal="left"/>
      <protection/>
    </xf>
    <xf numFmtId="0" fontId="9" fillId="0" borderId="22" xfId="0" applyFont="1" applyFill="1" applyBorder="1" applyAlignment="1">
      <alignment/>
    </xf>
    <xf numFmtId="0" fontId="20" fillId="0" borderId="0" xfId="0" applyFont="1" applyFill="1" applyBorder="1" applyAlignment="1" quotePrefix="1">
      <alignment horizontal="left" vertical="top" wrapText="1"/>
    </xf>
    <xf numFmtId="0" fontId="20" fillId="0" borderId="21" xfId="0" applyFont="1" applyFill="1" applyBorder="1" applyAlignment="1" quotePrefix="1">
      <alignment horizontal="left" vertical="top" wrapText="1"/>
    </xf>
    <xf numFmtId="0" fontId="20" fillId="0" borderId="0" xfId="47" applyFont="1" applyFill="1" applyBorder="1" applyAlignment="1">
      <alignment horizontal="left" wrapText="1"/>
      <protection/>
    </xf>
    <xf numFmtId="0" fontId="9" fillId="0" borderId="0" xfId="0" applyFont="1" applyFill="1" applyBorder="1" applyAlignment="1">
      <alignment wrapText="1"/>
    </xf>
    <xf numFmtId="0" fontId="20" fillId="0" borderId="0" xfId="47" applyFont="1" applyFill="1" applyBorder="1" applyAlignment="1">
      <alignment horizontal="left"/>
      <protection/>
    </xf>
    <xf numFmtId="0" fontId="9" fillId="0" borderId="0" xfId="0" applyFont="1" applyFill="1" applyBorder="1" applyAlignment="1">
      <alignment/>
    </xf>
    <xf numFmtId="0" fontId="15" fillId="0" borderId="0" xfId="0" applyFont="1" applyAlignment="1">
      <alignment horizontal="right"/>
    </xf>
    <xf numFmtId="0" fontId="0" fillId="0" borderId="0" xfId="0" applyAlignment="1">
      <alignment horizontal="right"/>
    </xf>
    <xf numFmtId="183" fontId="17" fillId="35" borderId="35" xfId="0" applyNumberFormat="1" applyFont="1" applyFill="1" applyBorder="1" applyAlignment="1">
      <alignment horizontal="center" vertical="center"/>
    </xf>
    <xf numFmtId="183" fontId="17" fillId="35" borderId="36" xfId="0" applyNumberFormat="1" applyFont="1" applyFill="1" applyBorder="1" applyAlignment="1">
      <alignment horizontal="center" vertical="center"/>
    </xf>
    <xf numFmtId="0" fontId="16" fillId="0" borderId="35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74" fillId="0" borderId="0" xfId="0" applyFont="1" applyFill="1" applyAlignment="1">
      <alignment horizontal="center" wrapText="1"/>
    </xf>
    <xf numFmtId="0" fontId="8" fillId="34" borderId="1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left"/>
    </xf>
    <xf numFmtId="0" fontId="75" fillId="0" borderId="0" xfId="0" applyFont="1" applyFill="1" applyBorder="1" applyAlignment="1">
      <alignment horizontal="left"/>
    </xf>
    <xf numFmtId="0" fontId="75" fillId="0" borderId="14" xfId="0" applyFont="1" applyFill="1" applyBorder="1" applyAlignment="1">
      <alignment horizontal="left"/>
    </xf>
    <xf numFmtId="0" fontId="20" fillId="0" borderId="0" xfId="0" applyFont="1" applyBorder="1" applyAlignment="1">
      <alignment horizontal="left" vertical="top" wrapText="1"/>
    </xf>
    <xf numFmtId="0" fontId="20" fillId="0" borderId="21" xfId="0" applyFont="1" applyBorder="1" applyAlignment="1">
      <alignment horizontal="left" vertical="top" wrapText="1"/>
    </xf>
  </cellXfs>
  <cellStyles count="5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omma" xfId="33"/>
    <cellStyle name="Comma [0]" xfId="34"/>
    <cellStyle name="Celkem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D11-SGGT" xfId="47"/>
    <cellStyle name="Followed Hyperlink" xfId="48"/>
    <cellStyle name="Poznámka" xfId="49"/>
    <cellStyle name="Percent" xfId="50"/>
    <cellStyle name="Propojená buňka" xfId="51"/>
    <cellStyle name="Špatně" xfId="52"/>
    <cellStyle name="Správně" xfId="53"/>
    <cellStyle name="Styl 1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297"/>
  <sheetViews>
    <sheetView tabSelected="1" view="pageBreakPreview" zoomScale="70" zoomScaleNormal="115" zoomScaleSheetLayoutView="70" zoomScalePageLayoutView="0" workbookViewId="0" topLeftCell="A157">
      <selection activeCell="C179" sqref="C179"/>
    </sheetView>
  </sheetViews>
  <sheetFormatPr defaultColWidth="9.33203125" defaultRowHeight="12.75"/>
  <cols>
    <col min="1" max="1" width="5.66015625" style="13" customWidth="1"/>
    <col min="2" max="2" width="5" style="4" customWidth="1"/>
    <col min="3" max="3" width="22.66015625" style="8" customWidth="1"/>
    <col min="4" max="4" width="15.16015625" style="8" customWidth="1"/>
    <col min="5" max="5" width="13.33203125" style="8" customWidth="1"/>
    <col min="6" max="6" width="46.83203125" style="8" customWidth="1"/>
    <col min="7" max="7" width="8.5" style="26" customWidth="1"/>
    <col min="8" max="8" width="13.16015625" style="4" customWidth="1"/>
    <col min="9" max="9" width="13.33203125" style="36" customWidth="1"/>
    <col min="10" max="10" width="16.83203125" style="12" customWidth="1"/>
    <col min="11" max="11" width="37.16015625" style="1" customWidth="1"/>
    <col min="12" max="13" width="9.33203125" style="1" customWidth="1"/>
    <col min="14" max="14" width="10.5" style="0" customWidth="1"/>
    <col min="15" max="15" width="28.16015625" style="55" customWidth="1"/>
    <col min="16" max="16" width="15.83203125" style="44" bestFit="1" customWidth="1"/>
  </cols>
  <sheetData>
    <row r="3" spans="3:8" ht="59.25" customHeight="1">
      <c r="C3" s="291"/>
      <c r="D3" s="291"/>
      <c r="E3" s="291"/>
      <c r="F3" s="291"/>
      <c r="G3" s="291"/>
      <c r="H3" s="291"/>
    </row>
    <row r="4" ht="13.5" thickBot="1">
      <c r="G4" s="27"/>
    </row>
    <row r="5" spans="1:16" ht="12.75">
      <c r="A5" s="32" t="s">
        <v>184</v>
      </c>
      <c r="B5" s="15"/>
      <c r="C5" s="14"/>
      <c r="D5" s="292" t="s">
        <v>141</v>
      </c>
      <c r="E5" s="292"/>
      <c r="F5" s="14"/>
      <c r="G5" s="28"/>
      <c r="H5" s="33"/>
      <c r="I5" s="35"/>
      <c r="J5" s="34"/>
      <c r="K5" s="55"/>
      <c r="L5" s="44"/>
      <c r="M5"/>
      <c r="O5"/>
      <c r="P5"/>
    </row>
    <row r="6" spans="1:16" ht="12.75">
      <c r="A6" s="293" t="s">
        <v>185</v>
      </c>
      <c r="B6" s="294"/>
      <c r="C6" s="294"/>
      <c r="D6" s="294"/>
      <c r="E6" s="294"/>
      <c r="F6" s="294"/>
      <c r="G6" s="294"/>
      <c r="H6" s="294"/>
      <c r="I6" s="294"/>
      <c r="J6" s="295"/>
      <c r="K6" s="55"/>
      <c r="L6" s="44"/>
      <c r="M6"/>
      <c r="O6"/>
      <c r="P6"/>
    </row>
    <row r="7" spans="1:16" ht="13.5" thickBot="1">
      <c r="A7" s="66"/>
      <c r="B7" s="67"/>
      <c r="C7" s="68"/>
      <c r="D7" s="68"/>
      <c r="E7" s="68"/>
      <c r="F7" s="68"/>
      <c r="G7" s="69"/>
      <c r="H7" s="67"/>
      <c r="I7" s="70"/>
      <c r="J7" s="71"/>
      <c r="K7" s="55"/>
      <c r="L7" s="44"/>
      <c r="M7"/>
      <c r="O7"/>
      <c r="P7"/>
    </row>
    <row r="8" spans="1:16" ht="12.75">
      <c r="A8" s="75" t="s">
        <v>0</v>
      </c>
      <c r="B8" s="76"/>
      <c r="C8" s="77" t="s">
        <v>1</v>
      </c>
      <c r="D8" s="78"/>
      <c r="E8" s="78"/>
      <c r="F8" s="78"/>
      <c r="G8" s="79" t="s">
        <v>41</v>
      </c>
      <c r="H8" s="80"/>
      <c r="I8" s="81" t="s">
        <v>2</v>
      </c>
      <c r="J8" s="82" t="s">
        <v>3</v>
      </c>
      <c r="K8" s="55"/>
      <c r="L8" s="44"/>
      <c r="M8"/>
      <c r="O8"/>
      <c r="P8"/>
    </row>
    <row r="9" spans="1:16" ht="12" customHeight="1" thickBot="1">
      <c r="A9" s="83"/>
      <c r="B9" s="84"/>
      <c r="C9" s="85"/>
      <c r="D9" s="85"/>
      <c r="E9" s="85"/>
      <c r="F9" s="85"/>
      <c r="G9" s="86" t="s">
        <v>49</v>
      </c>
      <c r="H9" s="87" t="s">
        <v>2</v>
      </c>
      <c r="I9" s="88" t="s">
        <v>3</v>
      </c>
      <c r="J9" s="89" t="s">
        <v>4</v>
      </c>
      <c r="K9" s="55"/>
      <c r="L9" s="44"/>
      <c r="M9"/>
      <c r="O9"/>
      <c r="P9"/>
    </row>
    <row r="10" spans="1:16" ht="6" customHeight="1">
      <c r="A10" s="198"/>
      <c r="B10" s="15"/>
      <c r="C10" s="14"/>
      <c r="D10" s="14"/>
      <c r="E10" s="14"/>
      <c r="F10" s="14"/>
      <c r="G10" s="244"/>
      <c r="H10" s="15"/>
      <c r="I10" s="245"/>
      <c r="J10" s="246"/>
      <c r="K10" s="55"/>
      <c r="L10" s="44"/>
      <c r="M10"/>
      <c r="O10"/>
      <c r="P10"/>
    </row>
    <row r="11" spans="1:12" s="16" customFormat="1" ht="15.75" customHeight="1">
      <c r="A11" s="90" t="s">
        <v>5</v>
      </c>
      <c r="B11" s="91"/>
      <c r="C11" s="92" t="s">
        <v>6</v>
      </c>
      <c r="D11" s="93"/>
      <c r="E11" s="8"/>
      <c r="F11" s="8"/>
      <c r="G11" s="94"/>
      <c r="H11" s="4"/>
      <c r="I11" s="95"/>
      <c r="J11" s="96"/>
      <c r="K11" s="56"/>
      <c r="L11" s="45"/>
    </row>
    <row r="12" spans="1:12" s="6" customFormat="1" ht="12" customHeight="1">
      <c r="A12" s="97" t="s">
        <v>7</v>
      </c>
      <c r="B12" s="98"/>
      <c r="C12" s="99" t="s">
        <v>186</v>
      </c>
      <c r="D12" s="100"/>
      <c r="E12" s="101"/>
      <c r="F12" s="102"/>
      <c r="G12" s="103"/>
      <c r="H12" s="104"/>
      <c r="I12" s="105"/>
      <c r="J12" s="96"/>
      <c r="K12" s="40"/>
      <c r="L12" s="46"/>
    </row>
    <row r="13" spans="1:12" s="6" customFormat="1" ht="12" customHeight="1">
      <c r="A13" s="106" t="s">
        <v>7</v>
      </c>
      <c r="B13" s="107">
        <v>1</v>
      </c>
      <c r="C13" s="108" t="s">
        <v>159</v>
      </c>
      <c r="D13" s="109"/>
      <c r="E13" s="109"/>
      <c r="F13" s="109"/>
      <c r="G13" s="110">
        <v>444</v>
      </c>
      <c r="H13" s="107" t="s">
        <v>8</v>
      </c>
      <c r="I13" s="111"/>
      <c r="J13" s="112">
        <f>G13*(I13)</f>
        <v>0</v>
      </c>
      <c r="K13" s="113"/>
      <c r="L13" s="46"/>
    </row>
    <row r="14" spans="1:12" s="6" customFormat="1" ht="12" customHeight="1">
      <c r="A14" s="106" t="s">
        <v>7</v>
      </c>
      <c r="B14" s="107">
        <v>2</v>
      </c>
      <c r="C14" s="108" t="s">
        <v>162</v>
      </c>
      <c r="D14" s="109"/>
      <c r="E14" s="109"/>
      <c r="F14" s="109"/>
      <c r="G14" s="110">
        <v>39</v>
      </c>
      <c r="H14" s="107" t="s">
        <v>8</v>
      </c>
      <c r="I14" s="111"/>
      <c r="J14" s="112">
        <f>G14*(I14)</f>
        <v>0</v>
      </c>
      <c r="K14" s="40"/>
      <c r="L14" s="46"/>
    </row>
    <row r="15" spans="1:12" s="6" customFormat="1" ht="24" customHeight="1">
      <c r="A15" s="106" t="s">
        <v>7</v>
      </c>
      <c r="B15" s="107">
        <v>3</v>
      </c>
      <c r="C15" s="296" t="s">
        <v>160</v>
      </c>
      <c r="D15" s="296"/>
      <c r="E15" s="296"/>
      <c r="F15" s="297"/>
      <c r="G15" s="110"/>
      <c r="H15" s="107" t="s">
        <v>8</v>
      </c>
      <c r="I15" s="114"/>
      <c r="J15" s="112">
        <f aca="true" t="shared" si="0" ref="J15:J62">G15*(I15)</f>
        <v>0</v>
      </c>
      <c r="K15" s="40"/>
      <c r="L15" s="46"/>
    </row>
    <row r="16" spans="1:12" s="6" customFormat="1" ht="24" customHeight="1">
      <c r="A16" s="106" t="s">
        <v>7</v>
      </c>
      <c r="B16" s="107">
        <v>4</v>
      </c>
      <c r="C16" s="296" t="s">
        <v>161</v>
      </c>
      <c r="D16" s="296"/>
      <c r="E16" s="296"/>
      <c r="F16" s="297"/>
      <c r="G16" s="110"/>
      <c r="H16" s="107" t="s">
        <v>8</v>
      </c>
      <c r="I16" s="114"/>
      <c r="J16" s="112">
        <f t="shared" si="0"/>
        <v>0</v>
      </c>
      <c r="K16" s="40"/>
      <c r="L16" s="46"/>
    </row>
    <row r="17" spans="1:12" s="6" customFormat="1" ht="12" customHeight="1">
      <c r="A17" s="106" t="s">
        <v>7</v>
      </c>
      <c r="B17" s="107">
        <v>5</v>
      </c>
      <c r="C17" s="108" t="s">
        <v>120</v>
      </c>
      <c r="D17" s="109"/>
      <c r="E17" s="109"/>
      <c r="F17" s="109"/>
      <c r="G17" s="110"/>
      <c r="H17" s="107" t="s">
        <v>8</v>
      </c>
      <c r="I17" s="114"/>
      <c r="J17" s="112">
        <f t="shared" si="0"/>
        <v>0</v>
      </c>
      <c r="K17" s="40"/>
      <c r="L17" s="46"/>
    </row>
    <row r="18" spans="1:12" s="6" customFormat="1" ht="12" customHeight="1">
      <c r="A18" s="106" t="s">
        <v>7</v>
      </c>
      <c r="B18" s="107">
        <v>6</v>
      </c>
      <c r="C18" s="108" t="s">
        <v>121</v>
      </c>
      <c r="D18" s="109"/>
      <c r="E18" s="109"/>
      <c r="F18" s="109"/>
      <c r="G18" s="110"/>
      <c r="H18" s="107" t="s">
        <v>8</v>
      </c>
      <c r="I18" s="114"/>
      <c r="J18" s="112">
        <f t="shared" si="0"/>
        <v>0</v>
      </c>
      <c r="K18" s="40"/>
      <c r="L18" s="46"/>
    </row>
    <row r="19" spans="1:12" s="6" customFormat="1" ht="12" customHeight="1">
      <c r="A19" s="106" t="s">
        <v>7</v>
      </c>
      <c r="B19" s="107">
        <v>7</v>
      </c>
      <c r="C19" s="273" t="s">
        <v>193</v>
      </c>
      <c r="D19" s="273"/>
      <c r="E19" s="273"/>
      <c r="F19" s="274"/>
      <c r="G19" s="110">
        <v>272</v>
      </c>
      <c r="H19" s="107" t="s">
        <v>8</v>
      </c>
      <c r="I19" s="123"/>
      <c r="J19" s="112">
        <f t="shared" si="0"/>
        <v>0</v>
      </c>
      <c r="K19" s="40"/>
      <c r="L19" s="46"/>
    </row>
    <row r="20" spans="1:12" s="6" customFormat="1" ht="12" customHeight="1">
      <c r="A20" s="106" t="s">
        <v>7</v>
      </c>
      <c r="B20" s="107">
        <v>8</v>
      </c>
      <c r="C20" s="273" t="s">
        <v>194</v>
      </c>
      <c r="D20" s="273"/>
      <c r="E20" s="273"/>
      <c r="F20" s="274"/>
      <c r="G20" s="110"/>
      <c r="H20" s="107" t="s">
        <v>8</v>
      </c>
      <c r="I20" s="114"/>
      <c r="J20" s="112">
        <f t="shared" si="0"/>
        <v>0</v>
      </c>
      <c r="K20" s="40"/>
      <c r="L20" s="46"/>
    </row>
    <row r="21" spans="1:12" s="6" customFormat="1" ht="12" customHeight="1">
      <c r="A21" s="106" t="s">
        <v>7</v>
      </c>
      <c r="B21" s="107">
        <v>9</v>
      </c>
      <c r="C21" s="273" t="s">
        <v>195</v>
      </c>
      <c r="D21" s="273"/>
      <c r="E21" s="273"/>
      <c r="F21" s="274"/>
      <c r="G21" s="110"/>
      <c r="H21" s="107" t="s">
        <v>8</v>
      </c>
      <c r="I21" s="114"/>
      <c r="J21" s="112">
        <f t="shared" si="0"/>
        <v>0</v>
      </c>
      <c r="K21" s="40"/>
      <c r="L21" s="46"/>
    </row>
    <row r="22" spans="1:12" s="6" customFormat="1" ht="12.75" customHeight="1">
      <c r="A22" s="106" t="s">
        <v>7</v>
      </c>
      <c r="B22" s="107">
        <v>10</v>
      </c>
      <c r="C22" s="273" t="s">
        <v>196</v>
      </c>
      <c r="D22" s="273"/>
      <c r="E22" s="273"/>
      <c r="F22" s="274"/>
      <c r="G22" s="110"/>
      <c r="H22" s="107" t="s">
        <v>8</v>
      </c>
      <c r="I22" s="114"/>
      <c r="J22" s="112">
        <f t="shared" si="0"/>
        <v>0</v>
      </c>
      <c r="K22" s="40"/>
      <c r="L22" s="46"/>
    </row>
    <row r="23" spans="1:12" s="6" customFormat="1" ht="24" customHeight="1">
      <c r="A23" s="106" t="s">
        <v>7</v>
      </c>
      <c r="B23" s="107">
        <v>11</v>
      </c>
      <c r="C23" s="273" t="s">
        <v>197</v>
      </c>
      <c r="D23" s="273"/>
      <c r="E23" s="273"/>
      <c r="F23" s="274"/>
      <c r="G23" s="110"/>
      <c r="H23" s="107" t="s">
        <v>8</v>
      </c>
      <c r="I23" s="114"/>
      <c r="J23" s="112">
        <f t="shared" si="0"/>
        <v>0</v>
      </c>
      <c r="K23" s="40"/>
      <c r="L23" s="46"/>
    </row>
    <row r="24" spans="1:12" s="6" customFormat="1" ht="36" customHeight="1">
      <c r="A24" s="106" t="s">
        <v>7</v>
      </c>
      <c r="B24" s="107">
        <v>12</v>
      </c>
      <c r="C24" s="273" t="s">
        <v>198</v>
      </c>
      <c r="D24" s="273"/>
      <c r="E24" s="273"/>
      <c r="F24" s="274"/>
      <c r="G24" s="110"/>
      <c r="H24" s="107" t="s">
        <v>8</v>
      </c>
      <c r="I24" s="114"/>
      <c r="J24" s="112">
        <f t="shared" si="0"/>
        <v>0</v>
      </c>
      <c r="K24" s="40"/>
      <c r="L24" s="46"/>
    </row>
    <row r="25" spans="1:12" s="6" customFormat="1" ht="12" customHeight="1">
      <c r="A25" s="106" t="s">
        <v>7</v>
      </c>
      <c r="B25" s="107">
        <v>13</v>
      </c>
      <c r="C25" s="273" t="s">
        <v>199</v>
      </c>
      <c r="D25" s="273"/>
      <c r="E25" s="273"/>
      <c r="F25" s="274"/>
      <c r="G25" s="110"/>
      <c r="H25" s="107" t="s">
        <v>8</v>
      </c>
      <c r="I25" s="114"/>
      <c r="J25" s="112">
        <f t="shared" si="0"/>
        <v>0</v>
      </c>
      <c r="K25" s="40"/>
      <c r="L25" s="46"/>
    </row>
    <row r="26" spans="1:12" s="6" customFormat="1" ht="12" customHeight="1">
      <c r="A26" s="106" t="s">
        <v>7</v>
      </c>
      <c r="B26" s="107">
        <v>14</v>
      </c>
      <c r="C26" s="273" t="s">
        <v>200</v>
      </c>
      <c r="D26" s="273"/>
      <c r="E26" s="273"/>
      <c r="F26" s="274"/>
      <c r="G26" s="110"/>
      <c r="H26" s="107" t="s">
        <v>8</v>
      </c>
      <c r="I26" s="114"/>
      <c r="J26" s="112">
        <f t="shared" si="0"/>
        <v>0</v>
      </c>
      <c r="K26" s="40"/>
      <c r="L26" s="46"/>
    </row>
    <row r="27" spans="1:12" s="6" customFormat="1" ht="24" customHeight="1">
      <c r="A27" s="106" t="s">
        <v>7</v>
      </c>
      <c r="B27" s="107">
        <v>15</v>
      </c>
      <c r="C27" s="273" t="s">
        <v>187</v>
      </c>
      <c r="D27" s="273"/>
      <c r="E27" s="273"/>
      <c r="F27" s="274"/>
      <c r="G27" s="110"/>
      <c r="H27" s="107" t="s">
        <v>8</v>
      </c>
      <c r="I27" s="114"/>
      <c r="J27" s="112">
        <f t="shared" si="0"/>
        <v>0</v>
      </c>
      <c r="K27" s="40"/>
      <c r="L27" s="46"/>
    </row>
    <row r="28" spans="1:12" s="6" customFormat="1" ht="24" customHeight="1">
      <c r="A28" s="106" t="s">
        <v>7</v>
      </c>
      <c r="B28" s="107">
        <v>16</v>
      </c>
      <c r="C28" s="277" t="s">
        <v>201</v>
      </c>
      <c r="D28" s="277"/>
      <c r="E28" s="277"/>
      <c r="F28" s="278"/>
      <c r="G28" s="115"/>
      <c r="H28" s="107" t="s">
        <v>8</v>
      </c>
      <c r="I28" s="114"/>
      <c r="J28" s="112">
        <f t="shared" si="0"/>
        <v>0</v>
      </c>
      <c r="K28" s="40"/>
      <c r="L28" s="46"/>
    </row>
    <row r="29" spans="1:12" s="6" customFormat="1" ht="12" customHeight="1">
      <c r="A29" s="106" t="s">
        <v>7</v>
      </c>
      <c r="B29" s="107">
        <v>17</v>
      </c>
      <c r="C29" s="116" t="s">
        <v>164</v>
      </c>
      <c r="D29" s="117"/>
      <c r="E29" s="117"/>
      <c r="F29" s="117"/>
      <c r="G29" s="115"/>
      <c r="H29" s="107" t="s">
        <v>8</v>
      </c>
      <c r="I29" s="114"/>
      <c r="J29" s="112">
        <f t="shared" si="0"/>
        <v>0</v>
      </c>
      <c r="K29" s="40"/>
      <c r="L29" s="46"/>
    </row>
    <row r="30" spans="1:12" s="6" customFormat="1" ht="15.75" customHeight="1">
      <c r="A30" s="106" t="s">
        <v>7</v>
      </c>
      <c r="B30" s="107">
        <v>18</v>
      </c>
      <c r="C30" s="273" t="s">
        <v>188</v>
      </c>
      <c r="D30" s="273"/>
      <c r="E30" s="273"/>
      <c r="F30" s="274"/>
      <c r="G30" s="110"/>
      <c r="H30" s="107" t="s">
        <v>8</v>
      </c>
      <c r="I30" s="114"/>
      <c r="J30" s="112">
        <f t="shared" si="0"/>
        <v>0</v>
      </c>
      <c r="K30" s="40"/>
      <c r="L30" s="46"/>
    </row>
    <row r="31" spans="1:12" s="6" customFormat="1" ht="12" customHeight="1">
      <c r="A31" s="106" t="s">
        <v>7</v>
      </c>
      <c r="B31" s="107">
        <v>19</v>
      </c>
      <c r="C31" s="273" t="s">
        <v>189</v>
      </c>
      <c r="D31" s="273"/>
      <c r="E31" s="273"/>
      <c r="F31" s="274"/>
      <c r="G31" s="110"/>
      <c r="H31" s="107" t="s">
        <v>8</v>
      </c>
      <c r="I31" s="114"/>
      <c r="J31" s="112">
        <f t="shared" si="0"/>
        <v>0</v>
      </c>
      <c r="K31" s="40"/>
      <c r="L31" s="46"/>
    </row>
    <row r="32" spans="1:12" s="6" customFormat="1" ht="12" customHeight="1">
      <c r="A32" s="118" t="s">
        <v>7</v>
      </c>
      <c r="B32" s="119">
        <v>20</v>
      </c>
      <c r="C32" s="273" t="s">
        <v>180</v>
      </c>
      <c r="D32" s="273"/>
      <c r="E32" s="273"/>
      <c r="F32" s="274"/>
      <c r="G32" s="110"/>
      <c r="H32" s="107" t="s">
        <v>23</v>
      </c>
      <c r="I32" s="114"/>
      <c r="J32" s="112">
        <f t="shared" si="0"/>
        <v>0</v>
      </c>
      <c r="K32" s="40"/>
      <c r="L32" s="46"/>
    </row>
    <row r="33" spans="1:12" s="6" customFormat="1" ht="12" customHeight="1">
      <c r="A33" s="106" t="s">
        <v>7</v>
      </c>
      <c r="B33" s="107">
        <v>21</v>
      </c>
      <c r="C33" s="120" t="s">
        <v>190</v>
      </c>
      <c r="D33" s="121"/>
      <c r="E33" s="121"/>
      <c r="F33" s="121"/>
      <c r="G33" s="115">
        <v>15</v>
      </c>
      <c r="H33" s="122" t="s">
        <v>8</v>
      </c>
      <c r="I33" s="123"/>
      <c r="J33" s="112">
        <f t="shared" si="0"/>
        <v>0</v>
      </c>
      <c r="K33" s="40"/>
      <c r="L33" s="46"/>
    </row>
    <row r="34" spans="1:12" s="6" customFormat="1" ht="12" customHeight="1">
      <c r="A34" s="106" t="s">
        <v>7</v>
      </c>
      <c r="B34" s="107">
        <v>22</v>
      </c>
      <c r="C34" s="120" t="s">
        <v>191</v>
      </c>
      <c r="D34" s="121"/>
      <c r="E34" s="121"/>
      <c r="F34" s="121"/>
      <c r="G34" s="115">
        <v>15</v>
      </c>
      <c r="H34" s="122" t="s">
        <v>8</v>
      </c>
      <c r="I34" s="123"/>
      <c r="J34" s="112">
        <f t="shared" si="0"/>
        <v>0</v>
      </c>
      <c r="K34" s="40"/>
      <c r="L34" s="46"/>
    </row>
    <row r="35" spans="1:12" s="6" customFormat="1" ht="12" customHeight="1">
      <c r="A35" s="106" t="s">
        <v>7</v>
      </c>
      <c r="B35" s="107">
        <v>23</v>
      </c>
      <c r="C35" s="108" t="s">
        <v>122</v>
      </c>
      <c r="D35" s="109"/>
      <c r="E35" s="109"/>
      <c r="F35" s="109"/>
      <c r="G35" s="110"/>
      <c r="H35" s="107" t="s">
        <v>23</v>
      </c>
      <c r="I35" s="114"/>
      <c r="J35" s="112">
        <f t="shared" si="0"/>
        <v>0</v>
      </c>
      <c r="K35" s="40"/>
      <c r="L35" s="46"/>
    </row>
    <row r="36" spans="1:12" s="6" customFormat="1" ht="12" customHeight="1">
      <c r="A36" s="106" t="s">
        <v>7</v>
      </c>
      <c r="B36" s="107">
        <v>24</v>
      </c>
      <c r="C36" s="108" t="s">
        <v>156</v>
      </c>
      <c r="D36" s="109"/>
      <c r="E36" s="109"/>
      <c r="F36" s="109"/>
      <c r="G36" s="110"/>
      <c r="H36" s="107" t="s">
        <v>8</v>
      </c>
      <c r="I36" s="114"/>
      <c r="J36" s="112">
        <f t="shared" si="0"/>
        <v>0</v>
      </c>
      <c r="K36" s="40"/>
      <c r="L36" s="46"/>
    </row>
    <row r="37" spans="1:12" s="6" customFormat="1" ht="12" customHeight="1">
      <c r="A37" s="227"/>
      <c r="B37" s="225"/>
      <c r="C37" s="228"/>
      <c r="D37" s="224"/>
      <c r="E37" s="224"/>
      <c r="F37" s="229"/>
      <c r="G37" s="230"/>
      <c r="H37" s="225"/>
      <c r="I37" s="226"/>
      <c r="J37" s="112">
        <f t="shared" si="0"/>
        <v>0</v>
      </c>
      <c r="K37" s="40"/>
      <c r="L37" s="46"/>
    </row>
    <row r="38" spans="1:12" s="6" customFormat="1" ht="12" customHeight="1">
      <c r="A38" s="152" t="s">
        <v>9</v>
      </c>
      <c r="B38" s="104"/>
      <c r="C38" s="99" t="s">
        <v>192</v>
      </c>
      <c r="D38" s="154"/>
      <c r="E38" s="155"/>
      <c r="F38" s="154"/>
      <c r="G38" s="103"/>
      <c r="H38" s="104"/>
      <c r="I38" s="105"/>
      <c r="J38" s="112">
        <f t="shared" si="0"/>
        <v>0</v>
      </c>
      <c r="K38" s="40"/>
      <c r="L38" s="46"/>
    </row>
    <row r="39" spans="1:12" s="6" customFormat="1" ht="12" customHeight="1">
      <c r="A39" s="152" t="s">
        <v>9</v>
      </c>
      <c r="B39" s="104">
        <v>1</v>
      </c>
      <c r="C39" s="129" t="s">
        <v>123</v>
      </c>
      <c r="D39" s="102"/>
      <c r="E39" s="102"/>
      <c r="F39" s="102"/>
      <c r="G39" s="103">
        <v>71</v>
      </c>
      <c r="H39" s="104" t="s">
        <v>53</v>
      </c>
      <c r="I39" s="144"/>
      <c r="J39" s="112">
        <f t="shared" si="0"/>
        <v>0</v>
      </c>
      <c r="K39" s="40"/>
      <c r="L39" s="46"/>
    </row>
    <row r="40" spans="1:12" s="6" customFormat="1" ht="12" customHeight="1">
      <c r="A40" s="152" t="s">
        <v>9</v>
      </c>
      <c r="B40" s="104">
        <v>2</v>
      </c>
      <c r="C40" s="129" t="s">
        <v>124</v>
      </c>
      <c r="D40" s="102"/>
      <c r="E40" s="102"/>
      <c r="F40" s="102"/>
      <c r="G40" s="103"/>
      <c r="H40" s="104" t="s">
        <v>53</v>
      </c>
      <c r="I40" s="144"/>
      <c r="J40" s="112">
        <f t="shared" si="0"/>
        <v>0</v>
      </c>
      <c r="K40" s="40"/>
      <c r="L40" s="46"/>
    </row>
    <row r="41" spans="1:12" s="6" customFormat="1" ht="12" customHeight="1">
      <c r="A41" s="152" t="s">
        <v>9</v>
      </c>
      <c r="B41" s="104">
        <v>3</v>
      </c>
      <c r="C41" s="133" t="s">
        <v>138</v>
      </c>
      <c r="D41" s="134"/>
      <c r="E41" s="134"/>
      <c r="F41" s="134"/>
      <c r="G41" s="103"/>
      <c r="H41" s="132" t="s">
        <v>53</v>
      </c>
      <c r="I41" s="105"/>
      <c r="J41" s="112">
        <f t="shared" si="0"/>
        <v>0</v>
      </c>
      <c r="K41" s="40"/>
      <c r="L41" s="46"/>
    </row>
    <row r="42" spans="1:12" s="6" customFormat="1" ht="15" customHeight="1">
      <c r="A42" s="152" t="s">
        <v>9</v>
      </c>
      <c r="B42" s="104">
        <v>4</v>
      </c>
      <c r="C42" s="133" t="s">
        <v>181</v>
      </c>
      <c r="D42" s="134"/>
      <c r="E42" s="134"/>
      <c r="F42" s="134"/>
      <c r="G42" s="103">
        <v>1</v>
      </c>
      <c r="H42" s="132" t="s">
        <v>176</v>
      </c>
      <c r="I42" s="144"/>
      <c r="J42" s="112">
        <f t="shared" si="0"/>
        <v>0</v>
      </c>
      <c r="K42" s="267"/>
      <c r="L42" s="46"/>
    </row>
    <row r="43" spans="1:12" s="6" customFormat="1" ht="12">
      <c r="A43" s="152" t="s">
        <v>9</v>
      </c>
      <c r="B43" s="104">
        <v>5</v>
      </c>
      <c r="C43" s="143" t="s">
        <v>50</v>
      </c>
      <c r="D43" s="102"/>
      <c r="E43" s="102"/>
      <c r="F43" s="102"/>
      <c r="G43" s="103">
        <v>483</v>
      </c>
      <c r="H43" s="104" t="s">
        <v>8</v>
      </c>
      <c r="I43" s="144"/>
      <c r="J43" s="112">
        <f t="shared" si="0"/>
        <v>0</v>
      </c>
      <c r="K43" s="40"/>
      <c r="L43" s="46"/>
    </row>
    <row r="44" spans="1:12" s="6" customFormat="1" ht="12">
      <c r="A44" s="152" t="s">
        <v>9</v>
      </c>
      <c r="B44" s="104">
        <v>6</v>
      </c>
      <c r="C44" s="129" t="s">
        <v>51</v>
      </c>
      <c r="D44" s="102"/>
      <c r="E44" s="102"/>
      <c r="F44" s="102"/>
      <c r="G44" s="103">
        <v>1</v>
      </c>
      <c r="H44" s="104" t="s">
        <v>23</v>
      </c>
      <c r="I44" s="144"/>
      <c r="J44" s="112">
        <f t="shared" si="0"/>
        <v>0</v>
      </c>
      <c r="K44" s="40"/>
      <c r="L44" s="46"/>
    </row>
    <row r="45" spans="1:12" s="6" customFormat="1" ht="12">
      <c r="A45" s="152" t="s">
        <v>9</v>
      </c>
      <c r="B45" s="104">
        <v>7</v>
      </c>
      <c r="C45" s="133" t="s">
        <v>163</v>
      </c>
      <c r="D45" s="134"/>
      <c r="E45" s="134"/>
      <c r="F45" s="134"/>
      <c r="G45" s="103"/>
      <c r="H45" s="132" t="s">
        <v>16</v>
      </c>
      <c r="I45" s="105"/>
      <c r="J45" s="112">
        <f t="shared" si="0"/>
        <v>0</v>
      </c>
      <c r="K45" s="40"/>
      <c r="L45" s="46"/>
    </row>
    <row r="46" spans="1:13" s="248" customFormat="1" ht="12.75">
      <c r="A46" s="152" t="s">
        <v>9</v>
      </c>
      <c r="B46" s="104">
        <v>8</v>
      </c>
      <c r="C46" s="129" t="s">
        <v>52</v>
      </c>
      <c r="D46" s="102"/>
      <c r="E46" s="102"/>
      <c r="F46" s="102"/>
      <c r="G46" s="103">
        <f>G13+G14+G19</f>
        <v>755</v>
      </c>
      <c r="H46" s="104" t="s">
        <v>28</v>
      </c>
      <c r="I46" s="144"/>
      <c r="J46" s="112">
        <f t="shared" si="0"/>
        <v>0</v>
      </c>
      <c r="K46" s="40"/>
      <c r="L46" s="247"/>
      <c r="M46" s="6"/>
    </row>
    <row r="47" spans="1:16" ht="12.75">
      <c r="A47" s="152" t="s">
        <v>9</v>
      </c>
      <c r="B47" s="104">
        <v>9</v>
      </c>
      <c r="C47" s="129" t="s">
        <v>73</v>
      </c>
      <c r="D47" s="102"/>
      <c r="E47" s="102"/>
      <c r="F47" s="102"/>
      <c r="G47" s="103"/>
      <c r="H47" s="104" t="s">
        <v>28</v>
      </c>
      <c r="I47" s="105"/>
      <c r="J47" s="112">
        <f t="shared" si="0"/>
        <v>0</v>
      </c>
      <c r="K47" s="40"/>
      <c r="L47" s="44"/>
      <c r="M47" s="6"/>
      <c r="O47"/>
      <c r="P47"/>
    </row>
    <row r="48" spans="1:13" s="248" customFormat="1" ht="12.75">
      <c r="A48" s="152" t="s">
        <v>9</v>
      </c>
      <c r="B48" s="104">
        <v>10</v>
      </c>
      <c r="C48" s="129" t="s">
        <v>74</v>
      </c>
      <c r="D48" s="102"/>
      <c r="E48" s="102"/>
      <c r="F48" s="102"/>
      <c r="G48" s="103">
        <f>G46</f>
        <v>755</v>
      </c>
      <c r="H48" s="104" t="s">
        <v>28</v>
      </c>
      <c r="I48" s="144"/>
      <c r="J48" s="112">
        <f t="shared" si="0"/>
        <v>0</v>
      </c>
      <c r="K48" s="40"/>
      <c r="L48" s="247"/>
      <c r="M48" s="6"/>
    </row>
    <row r="49" spans="1:16" ht="12.75">
      <c r="A49" s="152" t="s">
        <v>9</v>
      </c>
      <c r="B49" s="104">
        <v>11</v>
      </c>
      <c r="C49" s="129" t="s">
        <v>75</v>
      </c>
      <c r="D49" s="102"/>
      <c r="E49" s="102"/>
      <c r="F49" s="102"/>
      <c r="G49" s="103"/>
      <c r="H49" s="104" t="s">
        <v>28</v>
      </c>
      <c r="I49" s="105"/>
      <c r="J49" s="112">
        <f t="shared" si="0"/>
        <v>0</v>
      </c>
      <c r="K49" s="40"/>
      <c r="L49" s="44"/>
      <c r="M49" s="6"/>
      <c r="O49"/>
      <c r="P49"/>
    </row>
    <row r="50" spans="1:13" s="16" customFormat="1" ht="13.5" customHeight="1">
      <c r="A50" s="152" t="s">
        <v>9</v>
      </c>
      <c r="B50" s="104">
        <v>12</v>
      </c>
      <c r="C50" s="129" t="s">
        <v>76</v>
      </c>
      <c r="D50" s="102"/>
      <c r="E50" s="102"/>
      <c r="F50" s="102"/>
      <c r="G50" s="103">
        <v>100</v>
      </c>
      <c r="H50" s="132" t="s">
        <v>10</v>
      </c>
      <c r="I50" s="144"/>
      <c r="J50" s="112">
        <f t="shared" si="0"/>
        <v>0</v>
      </c>
      <c r="K50" s="267"/>
      <c r="L50" s="45"/>
      <c r="M50" s="6"/>
    </row>
    <row r="51" spans="1:13" s="16" customFormat="1" ht="13.5" customHeight="1">
      <c r="A51" s="152" t="s">
        <v>9</v>
      </c>
      <c r="B51" s="104">
        <v>13</v>
      </c>
      <c r="C51" s="136" t="s">
        <v>178</v>
      </c>
      <c r="D51" s="137"/>
      <c r="E51" s="137"/>
      <c r="F51" s="137"/>
      <c r="G51" s="127"/>
      <c r="H51" s="151" t="s">
        <v>23</v>
      </c>
      <c r="I51" s="139"/>
      <c r="J51" s="112">
        <f t="shared" si="0"/>
        <v>0</v>
      </c>
      <c r="K51" s="40"/>
      <c r="L51" s="45"/>
      <c r="M51" s="6"/>
    </row>
    <row r="52" spans="1:13" s="16" customFormat="1" ht="13.5" customHeight="1">
      <c r="A52" s="152" t="s">
        <v>9</v>
      </c>
      <c r="B52" s="104">
        <v>14</v>
      </c>
      <c r="C52" s="129" t="s">
        <v>203</v>
      </c>
      <c r="D52" s="102"/>
      <c r="E52" s="102"/>
      <c r="F52" s="102"/>
      <c r="G52" s="103">
        <v>1</v>
      </c>
      <c r="H52" s="151" t="s">
        <v>176</v>
      </c>
      <c r="I52" s="144"/>
      <c r="J52" s="112">
        <f t="shared" si="0"/>
        <v>0</v>
      </c>
      <c r="K52" s="267"/>
      <c r="L52" s="45"/>
      <c r="M52" s="6"/>
    </row>
    <row r="53" spans="1:13" s="16" customFormat="1" ht="13.5" customHeight="1">
      <c r="A53" s="152" t="s">
        <v>125</v>
      </c>
      <c r="B53" s="156"/>
      <c r="C53" s="99" t="s">
        <v>202</v>
      </c>
      <c r="D53" s="93"/>
      <c r="E53" s="93"/>
      <c r="F53" s="93"/>
      <c r="G53" s="141"/>
      <c r="H53" s="4"/>
      <c r="I53" s="142"/>
      <c r="J53" s="112">
        <f t="shared" si="0"/>
        <v>0</v>
      </c>
      <c r="K53" s="56"/>
      <c r="L53" s="45"/>
      <c r="M53" s="6"/>
    </row>
    <row r="54" spans="1:13" s="16" customFormat="1" ht="13.5" customHeight="1">
      <c r="A54" s="152" t="s">
        <v>125</v>
      </c>
      <c r="B54" s="104">
        <v>1</v>
      </c>
      <c r="C54" s="143" t="s">
        <v>68</v>
      </c>
      <c r="D54" s="159"/>
      <c r="E54" s="159"/>
      <c r="F54" s="160"/>
      <c r="G54" s="103">
        <v>214</v>
      </c>
      <c r="H54" s="132" t="s">
        <v>23</v>
      </c>
      <c r="I54" s="144"/>
      <c r="J54" s="112">
        <f t="shared" si="0"/>
        <v>0</v>
      </c>
      <c r="K54" s="40"/>
      <c r="L54" s="45"/>
      <c r="M54" s="6"/>
    </row>
    <row r="55" spans="1:13" s="16" customFormat="1" ht="13.5" customHeight="1">
      <c r="A55" s="152" t="s">
        <v>125</v>
      </c>
      <c r="B55" s="104">
        <v>2</v>
      </c>
      <c r="C55" s="161" t="s">
        <v>69</v>
      </c>
      <c r="D55" s="157"/>
      <c r="E55" s="157"/>
      <c r="F55" s="158"/>
      <c r="G55" s="127">
        <v>5</v>
      </c>
      <c r="H55" s="151" t="s">
        <v>23</v>
      </c>
      <c r="I55" s="144"/>
      <c r="J55" s="112">
        <f t="shared" si="0"/>
        <v>0</v>
      </c>
      <c r="K55" s="40"/>
      <c r="L55" s="45"/>
      <c r="M55" s="6"/>
    </row>
    <row r="56" spans="1:13" s="16" customFormat="1" ht="13.5" customHeight="1">
      <c r="A56" s="152" t="s">
        <v>125</v>
      </c>
      <c r="B56" s="104">
        <v>3</v>
      </c>
      <c r="C56" s="161" t="s">
        <v>168</v>
      </c>
      <c r="D56" s="157"/>
      <c r="E56" s="157"/>
      <c r="F56" s="158"/>
      <c r="G56" s="127"/>
      <c r="H56" s="151" t="s">
        <v>23</v>
      </c>
      <c r="I56" s="139"/>
      <c r="J56" s="112">
        <f t="shared" si="0"/>
        <v>0</v>
      </c>
      <c r="K56" s="40"/>
      <c r="L56" s="45"/>
      <c r="M56" s="6"/>
    </row>
    <row r="57" spans="1:13" s="16" customFormat="1" ht="13.5" customHeight="1">
      <c r="A57" s="152" t="s">
        <v>125</v>
      </c>
      <c r="B57" s="104">
        <v>4</v>
      </c>
      <c r="C57" s="143" t="s">
        <v>126</v>
      </c>
      <c r="D57" s="159"/>
      <c r="E57" s="159"/>
      <c r="F57" s="160"/>
      <c r="G57" s="103">
        <v>50</v>
      </c>
      <c r="H57" s="132" t="s">
        <v>23</v>
      </c>
      <c r="I57" s="144"/>
      <c r="J57" s="112">
        <f t="shared" si="0"/>
        <v>0</v>
      </c>
      <c r="K57" s="40"/>
      <c r="L57" s="45"/>
      <c r="M57" s="6"/>
    </row>
    <row r="58" spans="1:13" s="16" customFormat="1" ht="13.5" customHeight="1">
      <c r="A58" s="152" t="s">
        <v>125</v>
      </c>
      <c r="B58" s="104">
        <v>5</v>
      </c>
      <c r="C58" s="143" t="s">
        <v>127</v>
      </c>
      <c r="D58" s="159"/>
      <c r="E58" s="159"/>
      <c r="F58" s="160"/>
      <c r="G58" s="103"/>
      <c r="H58" s="132" t="s">
        <v>23</v>
      </c>
      <c r="I58" s="105"/>
      <c r="J58" s="112">
        <f t="shared" si="0"/>
        <v>0</v>
      </c>
      <c r="K58" s="40"/>
      <c r="L58" s="45"/>
      <c r="M58" s="6"/>
    </row>
    <row r="59" spans="1:13" s="16" customFormat="1" ht="13.5" customHeight="1">
      <c r="A59" s="152" t="s">
        <v>125</v>
      </c>
      <c r="B59" s="104">
        <v>6</v>
      </c>
      <c r="C59" s="143" t="s">
        <v>140</v>
      </c>
      <c r="D59" s="159"/>
      <c r="E59" s="159"/>
      <c r="F59" s="160"/>
      <c r="G59" s="103">
        <v>69</v>
      </c>
      <c r="H59" s="132" t="s">
        <v>23</v>
      </c>
      <c r="I59" s="147"/>
      <c r="J59" s="112">
        <f t="shared" si="0"/>
        <v>0</v>
      </c>
      <c r="K59" s="40"/>
      <c r="L59" s="45"/>
      <c r="M59" s="6"/>
    </row>
    <row r="60" spans="1:13" s="16" customFormat="1" ht="13.5" customHeight="1">
      <c r="A60" s="152" t="s">
        <v>125</v>
      </c>
      <c r="B60" s="104">
        <v>7</v>
      </c>
      <c r="C60" s="136" t="s">
        <v>70</v>
      </c>
      <c r="D60" s="157"/>
      <c r="E60" s="157"/>
      <c r="F60" s="158"/>
      <c r="G60" s="127">
        <v>15</v>
      </c>
      <c r="H60" s="151" t="s">
        <v>23</v>
      </c>
      <c r="I60" s="147"/>
      <c r="J60" s="112">
        <f t="shared" si="0"/>
        <v>0</v>
      </c>
      <c r="K60" s="40"/>
      <c r="L60" s="45"/>
      <c r="M60" s="6"/>
    </row>
    <row r="61" spans="1:13" s="16" customFormat="1" ht="13.5" customHeight="1">
      <c r="A61" s="152" t="s">
        <v>125</v>
      </c>
      <c r="B61" s="104">
        <v>8</v>
      </c>
      <c r="C61" s="136" t="s">
        <v>171</v>
      </c>
      <c r="D61" s="157"/>
      <c r="E61" s="157"/>
      <c r="F61" s="158"/>
      <c r="G61" s="127"/>
      <c r="H61" s="151" t="s">
        <v>23</v>
      </c>
      <c r="I61" s="139"/>
      <c r="J61" s="112">
        <f t="shared" si="0"/>
        <v>0</v>
      </c>
      <c r="K61" s="40"/>
      <c r="L61" s="45"/>
      <c r="M61" s="6"/>
    </row>
    <row r="62" spans="1:13" s="16" customFormat="1" ht="13.5" customHeight="1" thickBot="1">
      <c r="A62" s="152" t="s">
        <v>125</v>
      </c>
      <c r="B62" s="104">
        <v>9</v>
      </c>
      <c r="C62" s="136" t="s">
        <v>92</v>
      </c>
      <c r="D62" s="157"/>
      <c r="E62" s="157"/>
      <c r="F62" s="158"/>
      <c r="G62" s="147"/>
      <c r="H62" s="151" t="s">
        <v>10</v>
      </c>
      <c r="I62" s="147"/>
      <c r="J62" s="112">
        <f t="shared" si="0"/>
        <v>0</v>
      </c>
      <c r="K62" s="267"/>
      <c r="L62" s="45"/>
      <c r="M62" s="6"/>
    </row>
    <row r="63" spans="1:12" s="6" customFormat="1" ht="13.5" thickBot="1">
      <c r="A63" s="249"/>
      <c r="B63" s="250"/>
      <c r="C63" s="251" t="s">
        <v>11</v>
      </c>
      <c r="D63" s="252" t="s">
        <v>12</v>
      </c>
      <c r="E63" s="253"/>
      <c r="F63" s="254"/>
      <c r="G63" s="255"/>
      <c r="H63" s="256"/>
      <c r="I63" s="257"/>
      <c r="J63" s="258">
        <f>SUM(J13:J62)</f>
        <v>0</v>
      </c>
      <c r="K63" s="41"/>
      <c r="L63" s="54"/>
    </row>
    <row r="64" spans="1:12" s="6" customFormat="1" ht="24.75" customHeight="1" thickTop="1">
      <c r="A64" s="140" t="s">
        <v>13</v>
      </c>
      <c r="B64" s="125"/>
      <c r="C64" s="92" t="s">
        <v>14</v>
      </c>
      <c r="D64" s="93"/>
      <c r="E64" s="93"/>
      <c r="F64" s="93"/>
      <c r="G64" s="141"/>
      <c r="H64" s="4"/>
      <c r="I64" s="142"/>
      <c r="J64" s="112">
        <f aca="true" t="shared" si="1" ref="J64:J77">G64*(I64)</f>
        <v>0</v>
      </c>
      <c r="K64" s="40"/>
      <c r="L64" s="46"/>
    </row>
    <row r="65" spans="1:12" s="6" customFormat="1" ht="12">
      <c r="A65" s="97" t="s">
        <v>13</v>
      </c>
      <c r="B65" s="104">
        <v>1</v>
      </c>
      <c r="C65" s="143" t="s">
        <v>56</v>
      </c>
      <c r="D65" s="5"/>
      <c r="E65" s="5"/>
      <c r="F65" s="102"/>
      <c r="G65" s="103"/>
      <c r="H65" s="104" t="s">
        <v>15</v>
      </c>
      <c r="I65" s="105"/>
      <c r="J65" s="112">
        <f t="shared" si="1"/>
        <v>0</v>
      </c>
      <c r="K65" s="40"/>
      <c r="L65" s="46"/>
    </row>
    <row r="66" spans="1:12" s="6" customFormat="1" ht="12">
      <c r="A66" s="97" t="s">
        <v>13</v>
      </c>
      <c r="B66" s="104">
        <v>2</v>
      </c>
      <c r="C66" s="129" t="s">
        <v>55</v>
      </c>
      <c r="D66" s="5"/>
      <c r="E66" s="5"/>
      <c r="F66" s="137"/>
      <c r="G66" s="105"/>
      <c r="H66" s="104" t="s">
        <v>10</v>
      </c>
      <c r="I66" s="105"/>
      <c r="J66" s="112">
        <f t="shared" si="1"/>
        <v>0</v>
      </c>
      <c r="K66" s="40"/>
      <c r="L66" s="46"/>
    </row>
    <row r="67" spans="1:16" ht="13.5" customHeight="1">
      <c r="A67" s="97" t="s">
        <v>13</v>
      </c>
      <c r="B67" s="104">
        <v>3</v>
      </c>
      <c r="C67" s="129" t="s">
        <v>58</v>
      </c>
      <c r="D67" s="5"/>
      <c r="E67" s="5"/>
      <c r="F67" s="5"/>
      <c r="G67" s="103"/>
      <c r="H67" s="104" t="s">
        <v>15</v>
      </c>
      <c r="I67" s="105"/>
      <c r="J67" s="112">
        <f t="shared" si="1"/>
        <v>0</v>
      </c>
      <c r="K67" s="40"/>
      <c r="L67" s="44"/>
      <c r="M67" s="6"/>
      <c r="O67"/>
      <c r="P67"/>
    </row>
    <row r="68" spans="1:13" s="2" customFormat="1" ht="12">
      <c r="A68" s="145" t="s">
        <v>13</v>
      </c>
      <c r="B68" s="104">
        <v>4</v>
      </c>
      <c r="C68" s="136" t="s">
        <v>45</v>
      </c>
      <c r="D68" s="137"/>
      <c r="E68" s="146"/>
      <c r="F68" s="137"/>
      <c r="G68" s="127"/>
      <c r="H68" s="138" t="s">
        <v>8</v>
      </c>
      <c r="I68" s="139"/>
      <c r="J68" s="112">
        <f t="shared" si="1"/>
        <v>0</v>
      </c>
      <c r="K68" s="40"/>
      <c r="L68" s="47"/>
      <c r="M68" s="6"/>
    </row>
    <row r="69" spans="1:13" s="2" customFormat="1" ht="12">
      <c r="A69" s="145" t="s">
        <v>13</v>
      </c>
      <c r="B69" s="104">
        <v>5</v>
      </c>
      <c r="C69" s="136" t="s">
        <v>54</v>
      </c>
      <c r="D69" s="137"/>
      <c r="E69" s="148"/>
      <c r="F69" s="137"/>
      <c r="G69" s="139"/>
      <c r="H69" s="138" t="s">
        <v>10</v>
      </c>
      <c r="I69" s="139"/>
      <c r="J69" s="112">
        <f t="shared" si="1"/>
        <v>0</v>
      </c>
      <c r="K69" s="40"/>
      <c r="L69" s="47"/>
      <c r="M69" s="6"/>
    </row>
    <row r="70" spans="1:13" s="3" customFormat="1" ht="12">
      <c r="A70" s="149" t="s">
        <v>13</v>
      </c>
      <c r="B70" s="104">
        <v>6</v>
      </c>
      <c r="C70" s="129" t="s">
        <v>57</v>
      </c>
      <c r="D70" s="150"/>
      <c r="E70" s="150"/>
      <c r="F70" s="150"/>
      <c r="G70" s="127"/>
      <c r="H70" s="151" t="s">
        <v>15</v>
      </c>
      <c r="I70" s="139"/>
      <c r="J70" s="112">
        <f t="shared" si="1"/>
        <v>0</v>
      </c>
      <c r="K70" s="40"/>
      <c r="L70" s="48"/>
      <c r="M70" s="6"/>
    </row>
    <row r="71" spans="1:13" s="3" customFormat="1" ht="12">
      <c r="A71" s="97" t="s">
        <v>13</v>
      </c>
      <c r="B71" s="104">
        <v>7</v>
      </c>
      <c r="C71" s="136" t="s">
        <v>142</v>
      </c>
      <c r="D71" s="137"/>
      <c r="E71" s="146"/>
      <c r="F71" s="137"/>
      <c r="G71" s="127"/>
      <c r="H71" s="138" t="s">
        <v>8</v>
      </c>
      <c r="I71" s="139"/>
      <c r="J71" s="112">
        <f t="shared" si="1"/>
        <v>0</v>
      </c>
      <c r="K71" s="40"/>
      <c r="L71" s="48"/>
      <c r="M71" s="6"/>
    </row>
    <row r="72" spans="1:13" s="3" customFormat="1" ht="12">
      <c r="A72" s="97" t="s">
        <v>13</v>
      </c>
      <c r="B72" s="104">
        <v>8</v>
      </c>
      <c r="C72" s="136" t="s">
        <v>143</v>
      </c>
      <c r="D72" s="137"/>
      <c r="E72" s="146"/>
      <c r="F72" s="137"/>
      <c r="G72" s="127"/>
      <c r="H72" s="138" t="s">
        <v>8</v>
      </c>
      <c r="I72" s="139"/>
      <c r="J72" s="112">
        <f t="shared" si="1"/>
        <v>0</v>
      </c>
      <c r="K72" s="40"/>
      <c r="L72" s="48"/>
      <c r="M72" s="6"/>
    </row>
    <row r="73" spans="1:13" s="3" customFormat="1" ht="12">
      <c r="A73" s="145" t="s">
        <v>13</v>
      </c>
      <c r="B73" s="104">
        <v>9</v>
      </c>
      <c r="C73" s="136" t="s">
        <v>54</v>
      </c>
      <c r="D73" s="137"/>
      <c r="E73" s="148"/>
      <c r="F73" s="137"/>
      <c r="G73" s="139"/>
      <c r="H73" s="138" t="s">
        <v>10</v>
      </c>
      <c r="I73" s="139"/>
      <c r="J73" s="112">
        <f t="shared" si="1"/>
        <v>0</v>
      </c>
      <c r="K73" s="40"/>
      <c r="L73" s="48"/>
      <c r="M73" s="6"/>
    </row>
    <row r="74" spans="1:13" s="3" customFormat="1" ht="12">
      <c r="A74" s="149" t="s">
        <v>13</v>
      </c>
      <c r="B74" s="104">
        <v>10</v>
      </c>
      <c r="C74" s="129" t="s">
        <v>57</v>
      </c>
      <c r="D74" s="150"/>
      <c r="E74" s="150"/>
      <c r="F74" s="150"/>
      <c r="G74" s="127"/>
      <c r="H74" s="151" t="s">
        <v>15</v>
      </c>
      <c r="I74" s="139"/>
      <c r="J74" s="112">
        <f t="shared" si="1"/>
        <v>0</v>
      </c>
      <c r="K74" s="40"/>
      <c r="L74" s="48"/>
      <c r="M74" s="6"/>
    </row>
    <row r="75" spans="1:13" s="3" customFormat="1" ht="12">
      <c r="A75" s="145" t="s">
        <v>13</v>
      </c>
      <c r="B75" s="104">
        <v>11</v>
      </c>
      <c r="C75" s="129" t="s">
        <v>146</v>
      </c>
      <c r="D75" s="150"/>
      <c r="E75" s="150"/>
      <c r="F75" s="150"/>
      <c r="G75" s="127"/>
      <c r="H75" s="151" t="s">
        <v>23</v>
      </c>
      <c r="I75" s="139"/>
      <c r="J75" s="112">
        <f t="shared" si="1"/>
        <v>0</v>
      </c>
      <c r="K75" s="40"/>
      <c r="L75" s="48"/>
      <c r="M75" s="6"/>
    </row>
    <row r="76" spans="1:13" s="3" customFormat="1" ht="12">
      <c r="A76" s="145" t="s">
        <v>13</v>
      </c>
      <c r="B76" s="104">
        <v>12</v>
      </c>
      <c r="C76" s="129" t="s">
        <v>148</v>
      </c>
      <c r="D76" s="150"/>
      <c r="E76" s="150"/>
      <c r="F76" s="150"/>
      <c r="G76" s="127"/>
      <c r="H76" s="151" t="s">
        <v>10</v>
      </c>
      <c r="I76" s="139"/>
      <c r="J76" s="112">
        <f t="shared" si="1"/>
        <v>0</v>
      </c>
      <c r="K76" s="40"/>
      <c r="L76" s="48"/>
      <c r="M76" s="6"/>
    </row>
    <row r="77" spans="1:13" s="3" customFormat="1" ht="12">
      <c r="A77" s="145" t="s">
        <v>13</v>
      </c>
      <c r="B77" s="104">
        <v>13</v>
      </c>
      <c r="C77" s="129" t="s">
        <v>147</v>
      </c>
      <c r="D77" s="150"/>
      <c r="E77" s="150"/>
      <c r="F77" s="150"/>
      <c r="G77" s="127"/>
      <c r="H77" s="151" t="s">
        <v>23</v>
      </c>
      <c r="I77" s="139"/>
      <c r="J77" s="112">
        <f t="shared" si="1"/>
        <v>0</v>
      </c>
      <c r="K77" s="40"/>
      <c r="L77" s="48"/>
      <c r="M77" s="6"/>
    </row>
    <row r="78" spans="1:13" s="3" customFormat="1" ht="12">
      <c r="A78" s="145" t="s">
        <v>13</v>
      </c>
      <c r="B78" s="104">
        <v>14</v>
      </c>
      <c r="C78" s="129" t="s">
        <v>149</v>
      </c>
      <c r="D78" s="150"/>
      <c r="E78" s="150"/>
      <c r="F78" s="150"/>
      <c r="G78" s="127"/>
      <c r="H78" s="151" t="s">
        <v>10</v>
      </c>
      <c r="I78" s="139"/>
      <c r="J78" s="112">
        <f aca="true" t="shared" si="2" ref="J78:J84">G78*(I78)</f>
        <v>0</v>
      </c>
      <c r="K78" s="40"/>
      <c r="L78" s="48"/>
      <c r="M78" s="6"/>
    </row>
    <row r="79" spans="1:13" s="3" customFormat="1" ht="12">
      <c r="A79" s="149" t="s">
        <v>13</v>
      </c>
      <c r="B79" s="104">
        <v>15</v>
      </c>
      <c r="C79" s="129" t="s">
        <v>136</v>
      </c>
      <c r="D79" s="150"/>
      <c r="E79" s="150"/>
      <c r="F79" s="150"/>
      <c r="G79" s="127"/>
      <c r="H79" s="151" t="s">
        <v>15</v>
      </c>
      <c r="I79" s="139"/>
      <c r="J79" s="112">
        <f t="shared" si="2"/>
        <v>0</v>
      </c>
      <c r="K79" s="40"/>
      <c r="L79" s="48"/>
      <c r="M79" s="6"/>
    </row>
    <row r="80" spans="1:13" s="3" customFormat="1" ht="12">
      <c r="A80" s="97" t="s">
        <v>13</v>
      </c>
      <c r="B80" s="104">
        <v>16</v>
      </c>
      <c r="C80" s="129" t="s">
        <v>77</v>
      </c>
      <c r="D80" s="150"/>
      <c r="E80" s="150"/>
      <c r="F80" s="150"/>
      <c r="G80" s="127"/>
      <c r="H80" s="151" t="s">
        <v>28</v>
      </c>
      <c r="I80" s="139"/>
      <c r="J80" s="112">
        <f t="shared" si="2"/>
        <v>0</v>
      </c>
      <c r="K80" s="40"/>
      <c r="L80" s="48"/>
      <c r="M80" s="6"/>
    </row>
    <row r="81" spans="1:13" s="3" customFormat="1" ht="12">
      <c r="A81" s="152" t="s">
        <v>13</v>
      </c>
      <c r="B81" s="104">
        <v>17</v>
      </c>
      <c r="C81" s="133" t="s">
        <v>173</v>
      </c>
      <c r="D81" s="150"/>
      <c r="E81" s="150"/>
      <c r="F81" s="150"/>
      <c r="G81" s="127"/>
      <c r="H81" s="151" t="s">
        <v>23</v>
      </c>
      <c r="I81" s="139"/>
      <c r="J81" s="112">
        <f t="shared" si="2"/>
        <v>0</v>
      </c>
      <c r="K81" s="40"/>
      <c r="L81" s="48"/>
      <c r="M81" s="6"/>
    </row>
    <row r="82" spans="1:13" s="3" customFormat="1" ht="12">
      <c r="A82" s="152" t="s">
        <v>13</v>
      </c>
      <c r="B82" s="104">
        <v>18</v>
      </c>
      <c r="C82" s="133" t="s">
        <v>174</v>
      </c>
      <c r="D82" s="150"/>
      <c r="E82" s="150"/>
      <c r="F82" s="150"/>
      <c r="G82" s="127"/>
      <c r="H82" s="151" t="s">
        <v>23</v>
      </c>
      <c r="I82" s="139"/>
      <c r="J82" s="112">
        <f t="shared" si="2"/>
        <v>0</v>
      </c>
      <c r="K82" s="40"/>
      <c r="L82" s="48"/>
      <c r="M82" s="6"/>
    </row>
    <row r="83" spans="1:13" s="3" customFormat="1" ht="12">
      <c r="A83" s="152" t="s">
        <v>13</v>
      </c>
      <c r="B83" s="104">
        <v>19</v>
      </c>
      <c r="C83" s="129" t="s">
        <v>175</v>
      </c>
      <c r="D83" s="150"/>
      <c r="E83" s="150"/>
      <c r="F83" s="150"/>
      <c r="G83" s="127"/>
      <c r="H83" s="151" t="s">
        <v>10</v>
      </c>
      <c r="I83" s="139"/>
      <c r="J83" s="112">
        <f t="shared" si="2"/>
        <v>0</v>
      </c>
      <c r="K83" s="40"/>
      <c r="L83" s="48"/>
      <c r="M83" s="6"/>
    </row>
    <row r="84" spans="1:13" s="16" customFormat="1" ht="12.75" customHeight="1" thickBot="1">
      <c r="A84" s="145" t="s">
        <v>13</v>
      </c>
      <c r="B84" s="104">
        <v>20</v>
      </c>
      <c r="C84" s="143" t="s">
        <v>42</v>
      </c>
      <c r="D84" s="143"/>
      <c r="E84" s="102"/>
      <c r="F84" s="102"/>
      <c r="G84" s="103"/>
      <c r="H84" s="132" t="s">
        <v>16</v>
      </c>
      <c r="I84" s="105"/>
      <c r="J84" s="112">
        <f t="shared" si="2"/>
        <v>0</v>
      </c>
      <c r="K84" s="40"/>
      <c r="L84" s="45"/>
      <c r="M84" s="6"/>
    </row>
    <row r="85" spans="1:12" s="6" customFormat="1" ht="12" customHeight="1" thickBot="1">
      <c r="A85" s="249"/>
      <c r="B85" s="250"/>
      <c r="C85" s="251" t="s">
        <v>17</v>
      </c>
      <c r="D85" s="252" t="s">
        <v>12</v>
      </c>
      <c r="E85" s="253"/>
      <c r="F85" s="254"/>
      <c r="G85" s="255"/>
      <c r="H85" s="256"/>
      <c r="I85" s="257"/>
      <c r="J85" s="258">
        <f>SUM(J64:J84)</f>
        <v>0</v>
      </c>
      <c r="K85" s="41"/>
      <c r="L85" s="54"/>
    </row>
    <row r="86" spans="1:12" s="6" customFormat="1" ht="25.5" customHeight="1" thickTop="1">
      <c r="A86" s="124" t="s">
        <v>18</v>
      </c>
      <c r="B86" s="125"/>
      <c r="C86" s="126" t="s">
        <v>60</v>
      </c>
      <c r="D86" s="93"/>
      <c r="E86" s="93"/>
      <c r="F86" s="93"/>
      <c r="G86" s="127"/>
      <c r="H86" s="4"/>
      <c r="I86" s="128"/>
      <c r="J86" s="112">
        <f aca="true" t="shared" si="3" ref="J86:J134">G86*(I86)</f>
        <v>0</v>
      </c>
      <c r="K86" s="40"/>
      <c r="L86" s="46"/>
    </row>
    <row r="87" spans="1:12" s="6" customFormat="1" ht="12" customHeight="1">
      <c r="A87" s="97" t="s">
        <v>18</v>
      </c>
      <c r="B87" s="104">
        <v>1</v>
      </c>
      <c r="C87" s="129" t="s">
        <v>61</v>
      </c>
      <c r="D87" s="102"/>
      <c r="E87" s="102"/>
      <c r="F87" s="130"/>
      <c r="G87" s="127"/>
      <c r="H87" s="104" t="s">
        <v>16</v>
      </c>
      <c r="I87" s="105"/>
      <c r="J87" s="112">
        <f t="shared" si="3"/>
        <v>0</v>
      </c>
      <c r="K87" s="40"/>
      <c r="L87" s="46"/>
    </row>
    <row r="88" spans="1:12" s="6" customFormat="1" ht="12" customHeight="1">
      <c r="A88" s="97" t="s">
        <v>18</v>
      </c>
      <c r="B88" s="132">
        <v>2</v>
      </c>
      <c r="C88" s="133" t="s">
        <v>117</v>
      </c>
      <c r="D88" s="134"/>
      <c r="E88" s="134"/>
      <c r="F88" s="135"/>
      <c r="G88" s="127"/>
      <c r="H88" s="132" t="s">
        <v>28</v>
      </c>
      <c r="I88" s="105"/>
      <c r="J88" s="112">
        <f t="shared" si="3"/>
        <v>0</v>
      </c>
      <c r="K88" s="40"/>
      <c r="L88" s="46"/>
    </row>
    <row r="89" spans="1:12" s="6" customFormat="1" ht="12" customHeight="1">
      <c r="A89" s="97" t="s">
        <v>18</v>
      </c>
      <c r="B89" s="104">
        <v>3</v>
      </c>
      <c r="C89" s="129" t="s">
        <v>131</v>
      </c>
      <c r="D89" s="102"/>
      <c r="E89" s="102"/>
      <c r="F89" s="130"/>
      <c r="G89" s="127"/>
      <c r="H89" s="104" t="s">
        <v>62</v>
      </c>
      <c r="I89" s="105"/>
      <c r="J89" s="112">
        <f t="shared" si="3"/>
        <v>0</v>
      </c>
      <c r="K89" s="40"/>
      <c r="L89" s="46"/>
    </row>
    <row r="90" spans="1:12" s="6" customFormat="1" ht="12" customHeight="1">
      <c r="A90" s="97" t="s">
        <v>18</v>
      </c>
      <c r="B90" s="104">
        <v>4</v>
      </c>
      <c r="C90" s="129" t="s">
        <v>166</v>
      </c>
      <c r="D90" s="102"/>
      <c r="E90" s="102"/>
      <c r="F90" s="130"/>
      <c r="G90" s="127"/>
      <c r="H90" s="104" t="s">
        <v>62</v>
      </c>
      <c r="I90" s="105"/>
      <c r="J90" s="112">
        <f t="shared" si="3"/>
        <v>0</v>
      </c>
      <c r="K90" s="40"/>
      <c r="L90" s="46"/>
    </row>
    <row r="91" spans="1:12" s="6" customFormat="1" ht="12" customHeight="1">
      <c r="A91" s="97" t="s">
        <v>18</v>
      </c>
      <c r="B91" s="132">
        <v>5</v>
      </c>
      <c r="C91" s="129" t="s">
        <v>165</v>
      </c>
      <c r="D91" s="102"/>
      <c r="E91" s="102"/>
      <c r="F91" s="130"/>
      <c r="G91" s="127"/>
      <c r="H91" s="104" t="s">
        <v>62</v>
      </c>
      <c r="I91" s="105"/>
      <c r="J91" s="112">
        <f t="shared" si="3"/>
        <v>0</v>
      </c>
      <c r="K91" s="40"/>
      <c r="L91" s="46"/>
    </row>
    <row r="92" spans="1:12" s="6" customFormat="1" ht="12" customHeight="1">
      <c r="A92" s="97" t="s">
        <v>18</v>
      </c>
      <c r="B92" s="104">
        <v>6</v>
      </c>
      <c r="C92" s="129" t="s">
        <v>167</v>
      </c>
      <c r="D92" s="102"/>
      <c r="E92" s="102"/>
      <c r="F92" s="130"/>
      <c r="G92" s="127"/>
      <c r="H92" s="104" t="s">
        <v>28</v>
      </c>
      <c r="I92" s="105"/>
      <c r="J92" s="112">
        <f t="shared" si="3"/>
        <v>0</v>
      </c>
      <c r="K92" s="40"/>
      <c r="L92" s="46"/>
    </row>
    <row r="93" spans="1:12" s="6" customFormat="1" ht="12" customHeight="1">
      <c r="A93" s="97" t="s">
        <v>18</v>
      </c>
      <c r="B93" s="132">
        <v>7</v>
      </c>
      <c r="C93" s="129" t="s">
        <v>67</v>
      </c>
      <c r="D93" s="102"/>
      <c r="E93" s="102"/>
      <c r="F93" s="130"/>
      <c r="G93" s="127"/>
      <c r="H93" s="104" t="s">
        <v>62</v>
      </c>
      <c r="I93" s="105"/>
      <c r="J93" s="112">
        <f t="shared" si="3"/>
        <v>0</v>
      </c>
      <c r="K93" s="40"/>
      <c r="L93" s="46"/>
    </row>
    <row r="94" spans="1:12" s="6" customFormat="1" ht="12" customHeight="1">
      <c r="A94" s="97" t="s">
        <v>18</v>
      </c>
      <c r="B94" s="104">
        <v>8</v>
      </c>
      <c r="C94" s="129" t="s">
        <v>66</v>
      </c>
      <c r="D94" s="102"/>
      <c r="E94" s="102"/>
      <c r="F94" s="130"/>
      <c r="G94" s="127"/>
      <c r="H94" s="104" t="s">
        <v>28</v>
      </c>
      <c r="I94" s="105"/>
      <c r="J94" s="112">
        <f t="shared" si="3"/>
        <v>0</v>
      </c>
      <c r="K94" s="40"/>
      <c r="L94" s="46"/>
    </row>
    <row r="95" spans="1:12" s="6" customFormat="1" ht="12" customHeight="1">
      <c r="A95" s="97" t="s">
        <v>18</v>
      </c>
      <c r="B95" s="104">
        <v>9</v>
      </c>
      <c r="C95" s="129" t="s">
        <v>169</v>
      </c>
      <c r="D95" s="102"/>
      <c r="E95" s="102"/>
      <c r="F95" s="130"/>
      <c r="G95" s="127"/>
      <c r="H95" s="104" t="s">
        <v>62</v>
      </c>
      <c r="I95" s="105"/>
      <c r="J95" s="112">
        <f t="shared" si="3"/>
        <v>0</v>
      </c>
      <c r="K95" s="40"/>
      <c r="L95" s="46"/>
    </row>
    <row r="96" spans="1:12" s="6" customFormat="1" ht="12" customHeight="1">
      <c r="A96" s="97" t="s">
        <v>18</v>
      </c>
      <c r="B96" s="132">
        <v>10</v>
      </c>
      <c r="C96" s="129" t="s">
        <v>170</v>
      </c>
      <c r="D96" s="102"/>
      <c r="E96" s="102"/>
      <c r="F96" s="130"/>
      <c r="G96" s="127"/>
      <c r="H96" s="104" t="s">
        <v>62</v>
      </c>
      <c r="I96" s="105"/>
      <c r="J96" s="112">
        <f t="shared" si="3"/>
        <v>0</v>
      </c>
      <c r="K96" s="40"/>
      <c r="L96" s="46"/>
    </row>
    <row r="97" spans="1:12" s="6" customFormat="1" ht="12" customHeight="1">
      <c r="A97" s="97" t="s">
        <v>18</v>
      </c>
      <c r="B97" s="104">
        <v>11</v>
      </c>
      <c r="C97" s="133" t="s">
        <v>172</v>
      </c>
      <c r="D97" s="102"/>
      <c r="E97" s="102"/>
      <c r="F97" s="130"/>
      <c r="G97" s="127"/>
      <c r="H97" s="104" t="s">
        <v>28</v>
      </c>
      <c r="I97" s="105"/>
      <c r="J97" s="112">
        <f t="shared" si="3"/>
        <v>0</v>
      </c>
      <c r="K97" s="40"/>
      <c r="L97" s="46"/>
    </row>
    <row r="98" spans="1:12" s="6" customFormat="1" ht="12" customHeight="1">
      <c r="A98" s="97" t="s">
        <v>18</v>
      </c>
      <c r="B98" s="104">
        <v>12</v>
      </c>
      <c r="C98" s="129" t="s">
        <v>64</v>
      </c>
      <c r="D98" s="102"/>
      <c r="E98" s="102"/>
      <c r="F98" s="130"/>
      <c r="G98" s="127"/>
      <c r="H98" s="104" t="s">
        <v>28</v>
      </c>
      <c r="I98" s="105"/>
      <c r="J98" s="112">
        <f t="shared" si="3"/>
        <v>0</v>
      </c>
      <c r="K98" s="40"/>
      <c r="L98" s="46"/>
    </row>
    <row r="99" spans="1:12" s="6" customFormat="1" ht="12" customHeight="1">
      <c r="A99" s="97" t="s">
        <v>18</v>
      </c>
      <c r="B99" s="132">
        <v>13</v>
      </c>
      <c r="C99" s="129" t="s">
        <v>63</v>
      </c>
      <c r="D99" s="102"/>
      <c r="E99" s="102"/>
      <c r="F99" s="130"/>
      <c r="G99" s="127"/>
      <c r="H99" s="104" t="s">
        <v>10</v>
      </c>
      <c r="I99" s="105"/>
      <c r="J99" s="112">
        <f t="shared" si="3"/>
        <v>0</v>
      </c>
      <c r="K99" s="40"/>
      <c r="L99" s="46"/>
    </row>
    <row r="100" spans="1:12" s="6" customFormat="1" ht="12" customHeight="1">
      <c r="A100" s="97" t="s">
        <v>18</v>
      </c>
      <c r="B100" s="104">
        <v>14</v>
      </c>
      <c r="C100" s="129" t="s">
        <v>144</v>
      </c>
      <c r="D100" s="102"/>
      <c r="E100" s="102"/>
      <c r="F100" s="130"/>
      <c r="G100" s="127"/>
      <c r="H100" s="104" t="s">
        <v>28</v>
      </c>
      <c r="I100" s="105"/>
      <c r="J100" s="112">
        <f t="shared" si="3"/>
        <v>0</v>
      </c>
      <c r="K100" s="40"/>
      <c r="L100" s="46"/>
    </row>
    <row r="101" spans="1:12" s="6" customFormat="1" ht="12" customHeight="1">
      <c r="A101" s="97" t="s">
        <v>18</v>
      </c>
      <c r="B101" s="104">
        <v>15</v>
      </c>
      <c r="C101" s="129" t="s">
        <v>145</v>
      </c>
      <c r="D101" s="102"/>
      <c r="E101" s="102"/>
      <c r="F101" s="130"/>
      <c r="G101" s="127"/>
      <c r="H101" s="104" t="s">
        <v>28</v>
      </c>
      <c r="I101" s="105"/>
      <c r="J101" s="112">
        <f t="shared" si="3"/>
        <v>0</v>
      </c>
      <c r="K101" s="40"/>
      <c r="L101" s="46"/>
    </row>
    <row r="102" spans="1:12" s="6" customFormat="1" ht="12" customHeight="1">
      <c r="A102" s="97" t="s">
        <v>18</v>
      </c>
      <c r="B102" s="132">
        <v>16</v>
      </c>
      <c r="C102" s="129" t="s">
        <v>118</v>
      </c>
      <c r="D102" s="102"/>
      <c r="E102" s="102"/>
      <c r="F102" s="130"/>
      <c r="G102" s="127"/>
      <c r="H102" s="104" t="s">
        <v>10</v>
      </c>
      <c r="I102" s="105"/>
      <c r="J102" s="112">
        <f t="shared" si="3"/>
        <v>0</v>
      </c>
      <c r="K102" s="40"/>
      <c r="L102" s="46"/>
    </row>
    <row r="103" spans="1:12" s="6" customFormat="1" ht="12" customHeight="1" thickBot="1">
      <c r="A103" s="97" t="s">
        <v>18</v>
      </c>
      <c r="B103" s="104">
        <v>17</v>
      </c>
      <c r="C103" s="136" t="s">
        <v>65</v>
      </c>
      <c r="D103" s="137"/>
      <c r="E103" s="137"/>
      <c r="F103" s="137"/>
      <c r="G103" s="127"/>
      <c r="H103" s="138" t="s">
        <v>16</v>
      </c>
      <c r="I103" s="139"/>
      <c r="J103" s="112">
        <f t="shared" si="3"/>
        <v>0</v>
      </c>
      <c r="K103" s="40"/>
      <c r="L103" s="46"/>
    </row>
    <row r="104" spans="1:12" s="6" customFormat="1" ht="12" customHeight="1" thickBot="1">
      <c r="A104" s="259"/>
      <c r="B104" s="250"/>
      <c r="C104" s="251" t="s">
        <v>26</v>
      </c>
      <c r="D104" s="252" t="s">
        <v>12</v>
      </c>
      <c r="E104" s="253"/>
      <c r="F104" s="254"/>
      <c r="G104" s="255"/>
      <c r="H104" s="256"/>
      <c r="I104" s="257"/>
      <c r="J104" s="258">
        <f>SUM(J87:J103)</f>
        <v>0</v>
      </c>
      <c r="K104" s="41"/>
      <c r="L104" s="54"/>
    </row>
    <row r="105" spans="1:12" s="6" customFormat="1" ht="26.25" customHeight="1" thickTop="1">
      <c r="A105" s="124" t="s">
        <v>27</v>
      </c>
      <c r="B105" s="156"/>
      <c r="C105" s="92" t="s">
        <v>59</v>
      </c>
      <c r="D105" s="93"/>
      <c r="E105" s="93"/>
      <c r="F105" s="93"/>
      <c r="G105" s="141"/>
      <c r="H105" s="4"/>
      <c r="I105" s="142"/>
      <c r="J105" s="112">
        <f t="shared" si="3"/>
        <v>0</v>
      </c>
      <c r="K105" s="40"/>
      <c r="L105" s="46"/>
    </row>
    <row r="106" spans="1:12" s="18" customFormat="1" ht="12" customHeight="1">
      <c r="A106" s="162" t="s">
        <v>27</v>
      </c>
      <c r="B106" s="132">
        <v>1</v>
      </c>
      <c r="C106" s="133" t="s">
        <v>93</v>
      </c>
      <c r="D106" s="134"/>
      <c r="E106" s="134"/>
      <c r="F106" s="134"/>
      <c r="G106" s="103">
        <v>164</v>
      </c>
      <c r="H106" s="132" t="s">
        <v>15</v>
      </c>
      <c r="I106" s="144"/>
      <c r="J106" s="112">
        <f t="shared" si="3"/>
        <v>0</v>
      </c>
      <c r="K106" s="40"/>
      <c r="L106" s="49"/>
    </row>
    <row r="107" spans="1:12" s="18" customFormat="1" ht="12" customHeight="1">
      <c r="A107" s="162" t="s">
        <v>27</v>
      </c>
      <c r="B107" s="132">
        <v>2</v>
      </c>
      <c r="C107" s="133" t="s">
        <v>94</v>
      </c>
      <c r="D107" s="134"/>
      <c r="E107" s="134"/>
      <c r="F107" s="134"/>
      <c r="G107" s="103">
        <v>50</v>
      </c>
      <c r="H107" s="132" t="s">
        <v>15</v>
      </c>
      <c r="I107" s="144"/>
      <c r="J107" s="112">
        <f t="shared" si="3"/>
        <v>0</v>
      </c>
      <c r="K107" s="40"/>
      <c r="L107" s="49"/>
    </row>
    <row r="108" spans="1:12" s="18" customFormat="1" ht="12" customHeight="1">
      <c r="A108" s="162" t="s">
        <v>27</v>
      </c>
      <c r="B108" s="132">
        <v>3</v>
      </c>
      <c r="C108" s="133" t="s">
        <v>95</v>
      </c>
      <c r="D108" s="134"/>
      <c r="E108" s="134"/>
      <c r="F108" s="134"/>
      <c r="G108" s="103">
        <v>30</v>
      </c>
      <c r="H108" s="132" t="s">
        <v>15</v>
      </c>
      <c r="I108" s="144"/>
      <c r="J108" s="112">
        <f t="shared" si="3"/>
        <v>0</v>
      </c>
      <c r="K108" s="40"/>
      <c r="L108" s="49"/>
    </row>
    <row r="109" spans="1:12" s="18" customFormat="1" ht="12" customHeight="1">
      <c r="A109" s="162" t="s">
        <v>27</v>
      </c>
      <c r="B109" s="132">
        <v>4</v>
      </c>
      <c r="C109" s="133" t="s">
        <v>100</v>
      </c>
      <c r="D109" s="134"/>
      <c r="E109" s="134"/>
      <c r="F109" s="134"/>
      <c r="G109" s="103"/>
      <c r="H109" s="132" t="s">
        <v>15</v>
      </c>
      <c r="I109" s="105"/>
      <c r="J109" s="112">
        <f t="shared" si="3"/>
        <v>0</v>
      </c>
      <c r="K109" s="40"/>
      <c r="L109" s="49"/>
    </row>
    <row r="110" spans="1:12" s="18" customFormat="1" ht="12" customHeight="1">
      <c r="A110" s="162" t="s">
        <v>27</v>
      </c>
      <c r="B110" s="132">
        <v>5</v>
      </c>
      <c r="C110" s="133" t="s">
        <v>150</v>
      </c>
      <c r="D110" s="134"/>
      <c r="E110" s="134"/>
      <c r="F110" s="134"/>
      <c r="G110" s="103"/>
      <c r="H110" s="132" t="s">
        <v>15</v>
      </c>
      <c r="I110" s="105"/>
      <c r="J110" s="112">
        <f t="shared" si="3"/>
        <v>0</v>
      </c>
      <c r="K110" s="40"/>
      <c r="L110" s="49"/>
    </row>
    <row r="111" spans="1:12" s="18" customFormat="1" ht="12" customHeight="1">
      <c r="A111" s="162" t="s">
        <v>27</v>
      </c>
      <c r="B111" s="132">
        <v>6</v>
      </c>
      <c r="C111" s="133" t="s">
        <v>128</v>
      </c>
      <c r="D111" s="134"/>
      <c r="E111" s="134"/>
      <c r="F111" s="134"/>
      <c r="G111" s="103">
        <v>20</v>
      </c>
      <c r="H111" s="132" t="s">
        <v>15</v>
      </c>
      <c r="I111" s="144"/>
      <c r="J111" s="112">
        <f t="shared" si="3"/>
        <v>0</v>
      </c>
      <c r="K111" s="40"/>
      <c r="L111" s="49"/>
    </row>
    <row r="112" spans="1:12" s="18" customFormat="1" ht="12" customHeight="1">
      <c r="A112" s="162" t="s">
        <v>27</v>
      </c>
      <c r="B112" s="132">
        <v>7</v>
      </c>
      <c r="C112" s="133" t="s">
        <v>129</v>
      </c>
      <c r="D112" s="134"/>
      <c r="E112" s="134"/>
      <c r="F112" s="134"/>
      <c r="G112" s="103"/>
      <c r="H112" s="132" t="s">
        <v>15</v>
      </c>
      <c r="I112" s="105"/>
      <c r="J112" s="112">
        <f t="shared" si="3"/>
        <v>0</v>
      </c>
      <c r="K112" s="40"/>
      <c r="L112" s="49"/>
    </row>
    <row r="113" spans="1:12" s="18" customFormat="1" ht="12" customHeight="1">
      <c r="A113" s="162" t="s">
        <v>27</v>
      </c>
      <c r="B113" s="132">
        <v>8</v>
      </c>
      <c r="C113" s="133" t="s">
        <v>99</v>
      </c>
      <c r="D113" s="134"/>
      <c r="E113" s="134"/>
      <c r="F113" s="134"/>
      <c r="G113" s="103"/>
      <c r="H113" s="132" t="s">
        <v>15</v>
      </c>
      <c r="I113" s="105"/>
      <c r="J113" s="112">
        <f t="shared" si="3"/>
        <v>0</v>
      </c>
      <c r="K113" s="40"/>
      <c r="L113" s="49"/>
    </row>
    <row r="114" spans="1:12" s="18" customFormat="1" ht="12" customHeight="1">
      <c r="A114" s="162" t="s">
        <v>27</v>
      </c>
      <c r="B114" s="132">
        <v>9</v>
      </c>
      <c r="C114" s="133" t="s">
        <v>130</v>
      </c>
      <c r="D114" s="134"/>
      <c r="E114" s="134"/>
      <c r="F114" s="134"/>
      <c r="G114" s="103"/>
      <c r="H114" s="132" t="s">
        <v>15</v>
      </c>
      <c r="I114" s="105"/>
      <c r="J114" s="112">
        <f t="shared" si="3"/>
        <v>0</v>
      </c>
      <c r="K114" s="40"/>
      <c r="L114" s="49"/>
    </row>
    <row r="115" spans="1:12" s="18" customFormat="1" ht="12" customHeight="1">
      <c r="A115" s="162" t="s">
        <v>27</v>
      </c>
      <c r="B115" s="132">
        <v>10</v>
      </c>
      <c r="C115" s="133" t="s">
        <v>96</v>
      </c>
      <c r="D115" s="134"/>
      <c r="E115" s="134"/>
      <c r="F115" s="134"/>
      <c r="G115" s="103">
        <v>73</v>
      </c>
      <c r="H115" s="132" t="s">
        <v>15</v>
      </c>
      <c r="I115" s="144"/>
      <c r="J115" s="112">
        <f t="shared" si="3"/>
        <v>0</v>
      </c>
      <c r="K115" s="40"/>
      <c r="L115" s="49"/>
    </row>
    <row r="116" spans="1:12" s="18" customFormat="1" ht="12" customHeight="1">
      <c r="A116" s="162" t="s">
        <v>27</v>
      </c>
      <c r="B116" s="132">
        <v>11</v>
      </c>
      <c r="C116" s="133" t="s">
        <v>157</v>
      </c>
      <c r="D116" s="134"/>
      <c r="E116" s="134"/>
      <c r="F116" s="134"/>
      <c r="G116" s="103"/>
      <c r="H116" s="132" t="s">
        <v>15</v>
      </c>
      <c r="I116" s="105"/>
      <c r="J116" s="112">
        <f t="shared" si="3"/>
        <v>0</v>
      </c>
      <c r="K116" s="40"/>
      <c r="L116" s="49"/>
    </row>
    <row r="117" spans="1:12" s="18" customFormat="1" ht="12" customHeight="1">
      <c r="A117" s="162" t="s">
        <v>27</v>
      </c>
      <c r="B117" s="132">
        <v>12</v>
      </c>
      <c r="C117" s="133" t="s">
        <v>158</v>
      </c>
      <c r="D117" s="134"/>
      <c r="E117" s="134"/>
      <c r="F117" s="134"/>
      <c r="G117" s="103"/>
      <c r="H117" s="132" t="s">
        <v>15</v>
      </c>
      <c r="I117" s="105"/>
      <c r="J117" s="112">
        <f t="shared" si="3"/>
        <v>0</v>
      </c>
      <c r="K117" s="40"/>
      <c r="L117" s="49"/>
    </row>
    <row r="118" spans="1:12" s="18" customFormat="1" ht="12" customHeight="1">
      <c r="A118" s="162" t="s">
        <v>27</v>
      </c>
      <c r="B118" s="132">
        <v>13</v>
      </c>
      <c r="C118" s="133" t="s">
        <v>151</v>
      </c>
      <c r="D118" s="134"/>
      <c r="E118" s="134"/>
      <c r="F118" s="134"/>
      <c r="G118" s="103">
        <v>5</v>
      </c>
      <c r="H118" s="132" t="s">
        <v>15</v>
      </c>
      <c r="I118" s="147"/>
      <c r="J118" s="112">
        <f t="shared" si="3"/>
        <v>0</v>
      </c>
      <c r="K118" s="40"/>
      <c r="L118" s="49"/>
    </row>
    <row r="119" spans="1:12" s="18" customFormat="1" ht="12" customHeight="1">
      <c r="A119" s="162" t="s">
        <v>27</v>
      </c>
      <c r="B119" s="132">
        <v>14</v>
      </c>
      <c r="C119" s="163" t="s">
        <v>152</v>
      </c>
      <c r="D119" s="146"/>
      <c r="E119" s="146"/>
      <c r="F119" s="146"/>
      <c r="G119" s="127">
        <v>5</v>
      </c>
      <c r="H119" s="132" t="s">
        <v>15</v>
      </c>
      <c r="I119" s="147"/>
      <c r="J119" s="112">
        <f t="shared" si="3"/>
        <v>0</v>
      </c>
      <c r="K119" s="40"/>
      <c r="L119" s="49"/>
    </row>
    <row r="120" spans="1:12" s="18" customFormat="1" ht="12" customHeight="1">
      <c r="A120" s="162" t="s">
        <v>27</v>
      </c>
      <c r="B120" s="132">
        <v>15</v>
      </c>
      <c r="C120" s="133" t="s">
        <v>97</v>
      </c>
      <c r="D120" s="134"/>
      <c r="E120" s="134"/>
      <c r="F120" s="134"/>
      <c r="G120" s="103">
        <v>15</v>
      </c>
      <c r="H120" s="132" t="s">
        <v>15</v>
      </c>
      <c r="I120" s="144"/>
      <c r="J120" s="112">
        <f t="shared" si="3"/>
        <v>0</v>
      </c>
      <c r="K120" s="40"/>
      <c r="L120" s="49"/>
    </row>
    <row r="121" spans="1:12" s="18" customFormat="1" ht="12" customHeight="1">
      <c r="A121" s="162" t="s">
        <v>27</v>
      </c>
      <c r="B121" s="132">
        <v>16</v>
      </c>
      <c r="C121" s="163" t="s">
        <v>98</v>
      </c>
      <c r="D121" s="146"/>
      <c r="E121" s="146"/>
      <c r="F121" s="146"/>
      <c r="G121" s="127"/>
      <c r="H121" s="151" t="s">
        <v>15</v>
      </c>
      <c r="I121" s="139"/>
      <c r="J121" s="112">
        <f t="shared" si="3"/>
        <v>0</v>
      </c>
      <c r="K121" s="40"/>
      <c r="L121" s="49"/>
    </row>
    <row r="122" spans="1:12" s="18" customFormat="1" ht="12" customHeight="1">
      <c r="A122" s="162" t="s">
        <v>27</v>
      </c>
      <c r="B122" s="132">
        <v>17</v>
      </c>
      <c r="C122" s="133" t="s">
        <v>101</v>
      </c>
      <c r="D122" s="134"/>
      <c r="E122" s="134"/>
      <c r="F122" s="134"/>
      <c r="G122" s="127"/>
      <c r="H122" s="132" t="s">
        <v>15</v>
      </c>
      <c r="I122" s="105"/>
      <c r="J122" s="112">
        <f t="shared" si="3"/>
        <v>0</v>
      </c>
      <c r="K122" s="40"/>
      <c r="L122" s="49"/>
    </row>
    <row r="123" spans="1:12" s="18" customFormat="1" ht="12" customHeight="1">
      <c r="A123" s="162" t="s">
        <v>27</v>
      </c>
      <c r="B123" s="132">
        <v>18</v>
      </c>
      <c r="C123" s="133" t="s">
        <v>153</v>
      </c>
      <c r="D123" s="134"/>
      <c r="E123" s="134"/>
      <c r="F123" s="134"/>
      <c r="G123" s="127"/>
      <c r="H123" s="132" t="s">
        <v>15</v>
      </c>
      <c r="I123" s="105"/>
      <c r="J123" s="112">
        <f t="shared" si="3"/>
        <v>0</v>
      </c>
      <c r="K123" s="40"/>
      <c r="L123" s="49"/>
    </row>
    <row r="124" spans="1:12" s="18" customFormat="1" ht="12" customHeight="1">
      <c r="A124" s="162" t="s">
        <v>27</v>
      </c>
      <c r="B124" s="132">
        <v>19</v>
      </c>
      <c r="C124" s="133" t="s">
        <v>102</v>
      </c>
      <c r="D124" s="134"/>
      <c r="E124" s="134"/>
      <c r="F124" s="134"/>
      <c r="G124" s="103"/>
      <c r="H124" s="132" t="s">
        <v>15</v>
      </c>
      <c r="I124" s="105"/>
      <c r="J124" s="112">
        <f t="shared" si="3"/>
        <v>0</v>
      </c>
      <c r="K124" s="40"/>
      <c r="L124" s="49"/>
    </row>
    <row r="125" spans="1:12" s="18" customFormat="1" ht="12" customHeight="1">
      <c r="A125" s="162" t="s">
        <v>27</v>
      </c>
      <c r="B125" s="132">
        <v>20</v>
      </c>
      <c r="C125" s="133" t="s">
        <v>135</v>
      </c>
      <c r="D125" s="134"/>
      <c r="E125" s="134"/>
      <c r="F125" s="134"/>
      <c r="G125" s="127"/>
      <c r="H125" s="151" t="s">
        <v>15</v>
      </c>
      <c r="I125" s="105"/>
      <c r="J125" s="112">
        <f t="shared" si="3"/>
        <v>0</v>
      </c>
      <c r="K125" s="40"/>
      <c r="L125" s="49"/>
    </row>
    <row r="126" spans="1:12" s="18" customFormat="1" ht="12" customHeight="1" thickBot="1">
      <c r="A126" s="162" t="s">
        <v>27</v>
      </c>
      <c r="B126" s="132">
        <v>21</v>
      </c>
      <c r="C126" s="133" t="s">
        <v>155</v>
      </c>
      <c r="D126" s="134"/>
      <c r="E126" s="134"/>
      <c r="F126" s="134"/>
      <c r="G126" s="127">
        <v>32</v>
      </c>
      <c r="H126" s="151" t="s">
        <v>16</v>
      </c>
      <c r="I126" s="144"/>
      <c r="J126" s="112">
        <f t="shared" si="3"/>
        <v>0</v>
      </c>
      <c r="K126" s="267"/>
      <c r="L126" s="49"/>
    </row>
    <row r="127" spans="1:12" s="6" customFormat="1" ht="12" customHeight="1" thickBot="1">
      <c r="A127" s="259"/>
      <c r="B127" s="250"/>
      <c r="C127" s="251" t="s">
        <v>47</v>
      </c>
      <c r="D127" s="252" t="s">
        <v>12</v>
      </c>
      <c r="E127" s="253"/>
      <c r="F127" s="254"/>
      <c r="G127" s="255"/>
      <c r="H127" s="256"/>
      <c r="I127" s="257"/>
      <c r="J127" s="258">
        <f>SUM(J106:J126)</f>
        <v>0</v>
      </c>
      <c r="K127" s="41"/>
      <c r="L127" s="54"/>
    </row>
    <row r="128" spans="1:12" s="6" customFormat="1" ht="24.75" customHeight="1" thickTop="1">
      <c r="A128" s="124" t="s">
        <v>29</v>
      </c>
      <c r="B128" s="125"/>
      <c r="C128" s="126" t="s">
        <v>19</v>
      </c>
      <c r="D128" s="93"/>
      <c r="E128" s="93"/>
      <c r="F128" s="93"/>
      <c r="G128" s="141"/>
      <c r="H128" s="4"/>
      <c r="I128" s="142"/>
      <c r="J128" s="112">
        <f t="shared" si="3"/>
        <v>0</v>
      </c>
      <c r="K128" s="40"/>
      <c r="L128" s="46"/>
    </row>
    <row r="129" spans="1:12" s="6" customFormat="1" ht="12">
      <c r="A129" s="97" t="s">
        <v>29</v>
      </c>
      <c r="B129" s="138">
        <v>1</v>
      </c>
      <c r="C129" s="136" t="s">
        <v>20</v>
      </c>
      <c r="D129" s="137"/>
      <c r="E129" s="137"/>
      <c r="F129" s="137"/>
      <c r="G129" s="127">
        <v>71</v>
      </c>
      <c r="H129" s="138" t="s">
        <v>23</v>
      </c>
      <c r="I129" s="147"/>
      <c r="J129" s="112">
        <f t="shared" si="3"/>
        <v>0</v>
      </c>
      <c r="K129" s="40"/>
      <c r="L129" s="46"/>
    </row>
    <row r="130" spans="1:12" s="6" customFormat="1" ht="12">
      <c r="A130" s="97" t="s">
        <v>29</v>
      </c>
      <c r="B130" s="138">
        <v>2</v>
      </c>
      <c r="C130" s="161" t="s">
        <v>21</v>
      </c>
      <c r="D130" s="137"/>
      <c r="E130" s="137"/>
      <c r="F130" s="137"/>
      <c r="G130" s="127">
        <v>71</v>
      </c>
      <c r="H130" s="138" t="s">
        <v>23</v>
      </c>
      <c r="I130" s="147"/>
      <c r="J130" s="112">
        <f t="shared" si="3"/>
        <v>0</v>
      </c>
      <c r="K130" s="40"/>
      <c r="L130" s="46"/>
    </row>
    <row r="131" spans="1:12" s="6" customFormat="1" ht="12">
      <c r="A131" s="97" t="s">
        <v>29</v>
      </c>
      <c r="B131" s="138">
        <v>3</v>
      </c>
      <c r="C131" s="161" t="s">
        <v>22</v>
      </c>
      <c r="D131" s="137"/>
      <c r="E131" s="137"/>
      <c r="F131" s="137"/>
      <c r="G131" s="127"/>
      <c r="H131" s="151" t="s">
        <v>23</v>
      </c>
      <c r="I131" s="139"/>
      <c r="J131" s="112">
        <f t="shared" si="3"/>
        <v>0</v>
      </c>
      <c r="K131" s="40"/>
      <c r="L131" s="46"/>
    </row>
    <row r="132" spans="1:16" ht="12.75">
      <c r="A132" s="97" t="s">
        <v>29</v>
      </c>
      <c r="B132" s="138">
        <v>4</v>
      </c>
      <c r="C132" s="136" t="s">
        <v>71</v>
      </c>
      <c r="D132" s="137"/>
      <c r="E132" s="137"/>
      <c r="F132" s="137"/>
      <c r="G132" s="147"/>
      <c r="H132" s="151" t="s">
        <v>10</v>
      </c>
      <c r="I132" s="147"/>
      <c r="J132" s="112">
        <f t="shared" si="3"/>
        <v>0</v>
      </c>
      <c r="K132" s="267"/>
      <c r="L132" s="46"/>
      <c r="M132" s="6"/>
      <c r="O132"/>
      <c r="P132"/>
    </row>
    <row r="133" spans="1:16" ht="12.75">
      <c r="A133" s="97" t="s">
        <v>29</v>
      </c>
      <c r="B133" s="138">
        <v>5</v>
      </c>
      <c r="C133" s="136" t="s">
        <v>25</v>
      </c>
      <c r="D133" s="137"/>
      <c r="E133" s="137"/>
      <c r="F133" s="137"/>
      <c r="G133" s="127">
        <v>71</v>
      </c>
      <c r="H133" s="151" t="s">
        <v>23</v>
      </c>
      <c r="I133" s="147"/>
      <c r="J133" s="112">
        <f t="shared" si="3"/>
        <v>0</v>
      </c>
      <c r="K133" s="40"/>
      <c r="L133" s="46"/>
      <c r="M133" s="6"/>
      <c r="O133"/>
      <c r="P133"/>
    </row>
    <row r="134" spans="1:16" ht="13.5" thickBot="1">
      <c r="A134" s="97" t="s">
        <v>29</v>
      </c>
      <c r="B134" s="138">
        <v>6</v>
      </c>
      <c r="C134" s="136" t="s">
        <v>177</v>
      </c>
      <c r="D134" s="137"/>
      <c r="E134" s="137"/>
      <c r="F134" s="137"/>
      <c r="G134" s="127">
        <v>71</v>
      </c>
      <c r="H134" s="151" t="s">
        <v>23</v>
      </c>
      <c r="I134" s="147"/>
      <c r="J134" s="112">
        <f t="shared" si="3"/>
        <v>0</v>
      </c>
      <c r="K134" s="40"/>
      <c r="L134" s="46"/>
      <c r="M134" s="6"/>
      <c r="O134"/>
      <c r="P134"/>
    </row>
    <row r="135" spans="1:19" s="6" customFormat="1" ht="13.5" thickBot="1">
      <c r="A135" s="249"/>
      <c r="B135" s="250"/>
      <c r="C135" s="251" t="s">
        <v>30</v>
      </c>
      <c r="D135" s="252" t="s">
        <v>12</v>
      </c>
      <c r="E135" s="253"/>
      <c r="F135" s="254"/>
      <c r="G135" s="255"/>
      <c r="H135" s="256"/>
      <c r="I135" s="257"/>
      <c r="J135" s="258">
        <f>SUM(J129:J134)</f>
        <v>0</v>
      </c>
      <c r="K135" s="41"/>
      <c r="L135" s="54"/>
      <c r="N135" s="5"/>
      <c r="O135" s="5"/>
      <c r="P135" s="5"/>
      <c r="Q135" s="5"/>
      <c r="R135" s="5"/>
      <c r="S135" s="5"/>
    </row>
    <row r="136" spans="1:12" s="6" customFormat="1" ht="23.25" customHeight="1" thickTop="1">
      <c r="A136" s="124" t="s">
        <v>31</v>
      </c>
      <c r="B136" s="156"/>
      <c r="C136" s="126" t="s">
        <v>81</v>
      </c>
      <c r="D136" s="93"/>
      <c r="E136" s="93"/>
      <c r="F136" s="93"/>
      <c r="G136" s="141"/>
      <c r="H136" s="4"/>
      <c r="I136" s="142"/>
      <c r="J136" s="112"/>
      <c r="K136" s="40"/>
      <c r="L136" s="46"/>
    </row>
    <row r="137" spans="1:12" s="6" customFormat="1" ht="12.75" customHeight="1">
      <c r="A137" s="145" t="s">
        <v>31</v>
      </c>
      <c r="B137" s="164">
        <v>1</v>
      </c>
      <c r="C137" s="275" t="s">
        <v>134</v>
      </c>
      <c r="D137" s="276"/>
      <c r="E137" s="276"/>
      <c r="F137" s="276"/>
      <c r="G137" s="165"/>
      <c r="H137" s="166" t="s">
        <v>16</v>
      </c>
      <c r="I137" s="105"/>
      <c r="J137" s="112">
        <f>G137*(I137)</f>
        <v>0</v>
      </c>
      <c r="K137" s="40"/>
      <c r="L137" s="46"/>
    </row>
    <row r="138" spans="1:12" s="6" customFormat="1" ht="12.75" customHeight="1">
      <c r="A138" s="145" t="s">
        <v>31</v>
      </c>
      <c r="B138" s="167">
        <v>2</v>
      </c>
      <c r="C138" s="279" t="s">
        <v>85</v>
      </c>
      <c r="D138" s="280"/>
      <c r="E138" s="280"/>
      <c r="F138" s="280"/>
      <c r="G138" s="168"/>
      <c r="H138" s="169" t="s">
        <v>16</v>
      </c>
      <c r="I138" s="105"/>
      <c r="J138" s="112">
        <f aca="true" t="shared" si="4" ref="J138:J151">G138*(I138)</f>
        <v>0</v>
      </c>
      <c r="K138" s="40"/>
      <c r="L138" s="46"/>
    </row>
    <row r="139" spans="1:12" s="6" customFormat="1" ht="12.75" customHeight="1">
      <c r="A139" s="145" t="s">
        <v>31</v>
      </c>
      <c r="B139" s="167">
        <v>3</v>
      </c>
      <c r="C139" s="170" t="s">
        <v>89</v>
      </c>
      <c r="D139" s="171"/>
      <c r="E139" s="171"/>
      <c r="F139" s="171"/>
      <c r="G139" s="168"/>
      <c r="H139" s="169" t="s">
        <v>16</v>
      </c>
      <c r="I139" s="105"/>
      <c r="J139" s="112">
        <f t="shared" si="4"/>
        <v>0</v>
      </c>
      <c r="K139" s="40"/>
      <c r="L139" s="46"/>
    </row>
    <row r="140" spans="1:12" s="6" customFormat="1" ht="12.75" customHeight="1">
      <c r="A140" s="145" t="s">
        <v>31</v>
      </c>
      <c r="B140" s="167">
        <v>4</v>
      </c>
      <c r="C140" s="281" t="s">
        <v>82</v>
      </c>
      <c r="D140" s="282"/>
      <c r="E140" s="282"/>
      <c r="F140" s="282"/>
      <c r="G140" s="168"/>
      <c r="H140" s="169" t="s">
        <v>15</v>
      </c>
      <c r="I140" s="105"/>
      <c r="J140" s="112">
        <f t="shared" si="4"/>
        <v>0</v>
      </c>
      <c r="K140" s="40"/>
      <c r="L140" s="46"/>
    </row>
    <row r="141" spans="1:12" s="6" customFormat="1" ht="12.75" customHeight="1">
      <c r="A141" s="145" t="s">
        <v>31</v>
      </c>
      <c r="B141" s="167">
        <v>5</v>
      </c>
      <c r="C141" s="170" t="s">
        <v>154</v>
      </c>
      <c r="D141" s="171"/>
      <c r="E141" s="171"/>
      <c r="F141" s="171"/>
      <c r="G141" s="139">
        <v>5</v>
      </c>
      <c r="H141" s="169" t="s">
        <v>15</v>
      </c>
      <c r="I141" s="144"/>
      <c r="J141" s="112">
        <f t="shared" si="4"/>
        <v>0</v>
      </c>
      <c r="K141" s="40"/>
      <c r="L141" s="46"/>
    </row>
    <row r="142" spans="1:12" s="6" customFormat="1" ht="12.75" customHeight="1">
      <c r="A142" s="145" t="s">
        <v>31</v>
      </c>
      <c r="B142" s="167">
        <v>6</v>
      </c>
      <c r="C142" s="170" t="s">
        <v>83</v>
      </c>
      <c r="D142" s="171"/>
      <c r="E142" s="171"/>
      <c r="F142" s="171"/>
      <c r="G142" s="168"/>
      <c r="H142" s="169" t="s">
        <v>15</v>
      </c>
      <c r="I142" s="105"/>
      <c r="J142" s="112">
        <f t="shared" si="4"/>
        <v>0</v>
      </c>
      <c r="K142" s="40"/>
      <c r="L142" s="46"/>
    </row>
    <row r="143" spans="1:12" s="6" customFormat="1" ht="12.75" customHeight="1">
      <c r="A143" s="145" t="s">
        <v>31</v>
      </c>
      <c r="B143" s="167">
        <v>7</v>
      </c>
      <c r="C143" s="170" t="s">
        <v>139</v>
      </c>
      <c r="D143" s="171"/>
      <c r="E143" s="171"/>
      <c r="F143" s="171"/>
      <c r="G143" s="168"/>
      <c r="H143" s="172" t="s">
        <v>8</v>
      </c>
      <c r="I143" s="105"/>
      <c r="J143" s="112">
        <f t="shared" si="4"/>
        <v>0</v>
      </c>
      <c r="K143" s="40"/>
      <c r="L143" s="46"/>
    </row>
    <row r="144" spans="1:12" s="6" customFormat="1" ht="12">
      <c r="A144" s="145" t="s">
        <v>31</v>
      </c>
      <c r="B144" s="167">
        <v>8</v>
      </c>
      <c r="C144" s="279" t="s">
        <v>84</v>
      </c>
      <c r="D144" s="280"/>
      <c r="E144" s="280"/>
      <c r="F144" s="280"/>
      <c r="G144" s="147"/>
      <c r="H144" s="169" t="s">
        <v>23</v>
      </c>
      <c r="I144" s="144"/>
      <c r="J144" s="112">
        <f t="shared" si="4"/>
        <v>0</v>
      </c>
      <c r="K144" s="267"/>
      <c r="L144" s="46"/>
    </row>
    <row r="145" spans="1:12" s="6" customFormat="1" ht="12">
      <c r="A145" s="145" t="s">
        <v>31</v>
      </c>
      <c r="B145" s="167">
        <v>9</v>
      </c>
      <c r="C145" s="279" t="s">
        <v>132</v>
      </c>
      <c r="D145" s="280"/>
      <c r="E145" s="280"/>
      <c r="F145" s="280"/>
      <c r="G145" s="168"/>
      <c r="H145" s="172" t="s">
        <v>23</v>
      </c>
      <c r="I145" s="105"/>
      <c r="J145" s="112">
        <f t="shared" si="4"/>
        <v>0</v>
      </c>
      <c r="K145" s="40"/>
      <c r="L145" s="46"/>
    </row>
    <row r="146" spans="1:12" s="6" customFormat="1" ht="12">
      <c r="A146" s="145" t="s">
        <v>31</v>
      </c>
      <c r="B146" s="167">
        <v>10</v>
      </c>
      <c r="C146" s="279" t="s">
        <v>204</v>
      </c>
      <c r="D146" s="280"/>
      <c r="E146" s="280"/>
      <c r="F146" s="280"/>
      <c r="G146" s="139">
        <v>1</v>
      </c>
      <c r="H146" s="169" t="s">
        <v>23</v>
      </c>
      <c r="I146" s="144"/>
      <c r="J146" s="112">
        <f t="shared" si="4"/>
        <v>0</v>
      </c>
      <c r="K146" s="40"/>
      <c r="L146" s="46"/>
    </row>
    <row r="147" spans="1:12" s="6" customFormat="1" ht="12.75" customHeight="1">
      <c r="A147" s="145" t="s">
        <v>31</v>
      </c>
      <c r="B147" s="167">
        <v>11</v>
      </c>
      <c r="C147" s="279" t="s">
        <v>205</v>
      </c>
      <c r="D147" s="280"/>
      <c r="E147" s="280"/>
      <c r="F147" s="280"/>
      <c r="G147" s="139">
        <v>1</v>
      </c>
      <c r="H147" s="169" t="s">
        <v>23</v>
      </c>
      <c r="I147" s="144"/>
      <c r="J147" s="112">
        <f t="shared" si="4"/>
        <v>0</v>
      </c>
      <c r="K147" s="40"/>
      <c r="L147" s="46"/>
    </row>
    <row r="148" spans="1:12" s="6" customFormat="1" ht="12">
      <c r="A148" s="145" t="s">
        <v>31</v>
      </c>
      <c r="B148" s="167">
        <v>12</v>
      </c>
      <c r="C148" s="279" t="s">
        <v>87</v>
      </c>
      <c r="D148" s="280"/>
      <c r="E148" s="280"/>
      <c r="F148" s="280"/>
      <c r="G148" s="168"/>
      <c r="H148" s="173" t="s">
        <v>88</v>
      </c>
      <c r="I148" s="105"/>
      <c r="J148" s="112">
        <f t="shared" si="4"/>
        <v>0</v>
      </c>
      <c r="K148" s="40"/>
      <c r="L148" s="46"/>
    </row>
    <row r="149" spans="1:12" s="6" customFormat="1" ht="12">
      <c r="A149" s="145" t="s">
        <v>31</v>
      </c>
      <c r="B149" s="167">
        <v>13</v>
      </c>
      <c r="C149" s="279" t="s">
        <v>86</v>
      </c>
      <c r="D149" s="280"/>
      <c r="E149" s="280"/>
      <c r="F149" s="280"/>
      <c r="G149" s="168"/>
      <c r="H149" s="173" t="s">
        <v>10</v>
      </c>
      <c r="I149" s="105"/>
      <c r="J149" s="112">
        <f t="shared" si="4"/>
        <v>0</v>
      </c>
      <c r="K149" s="40"/>
      <c r="L149" s="46"/>
    </row>
    <row r="150" spans="1:13" s="18" customFormat="1" ht="12">
      <c r="A150" s="145" t="s">
        <v>31</v>
      </c>
      <c r="B150" s="167">
        <v>14</v>
      </c>
      <c r="C150" s="279" t="s">
        <v>133</v>
      </c>
      <c r="D150" s="280"/>
      <c r="E150" s="280"/>
      <c r="F150" s="280"/>
      <c r="G150" s="168"/>
      <c r="H150" s="173" t="s">
        <v>80</v>
      </c>
      <c r="I150" s="105"/>
      <c r="J150" s="112">
        <f t="shared" si="4"/>
        <v>0</v>
      </c>
      <c r="K150" s="40"/>
      <c r="L150" s="49"/>
      <c r="M150" s="6"/>
    </row>
    <row r="151" spans="1:16" ht="13.5" thickBot="1">
      <c r="A151" s="145" t="s">
        <v>31</v>
      </c>
      <c r="B151" s="167">
        <v>15</v>
      </c>
      <c r="C151" s="279" t="s">
        <v>65</v>
      </c>
      <c r="D151" s="280"/>
      <c r="E151" s="280"/>
      <c r="F151" s="280"/>
      <c r="G151" s="168"/>
      <c r="H151" s="260" t="s">
        <v>16</v>
      </c>
      <c r="I151" s="105"/>
      <c r="J151" s="112">
        <f t="shared" si="4"/>
        <v>0</v>
      </c>
      <c r="K151" s="40"/>
      <c r="L151" s="46"/>
      <c r="M151" s="6"/>
      <c r="O151"/>
      <c r="P151"/>
    </row>
    <row r="152" spans="1:19" s="6" customFormat="1" ht="13.5" thickBot="1">
      <c r="A152" s="259"/>
      <c r="B152" s="250"/>
      <c r="C152" s="251" t="s">
        <v>34</v>
      </c>
      <c r="D152" s="252" t="s">
        <v>12</v>
      </c>
      <c r="E152" s="253"/>
      <c r="F152" s="254"/>
      <c r="G152" s="261"/>
      <c r="H152" s="250"/>
      <c r="I152" s="262"/>
      <c r="J152" s="263">
        <f>SUM(J137:J151)</f>
        <v>0</v>
      </c>
      <c r="K152" s="41"/>
      <c r="L152" s="54"/>
      <c r="N152" s="5"/>
      <c r="O152" s="5"/>
      <c r="P152" s="5"/>
      <c r="Q152" s="5"/>
      <c r="R152" s="5"/>
      <c r="S152" s="5"/>
    </row>
    <row r="153" spans="1:19" s="6" customFormat="1" ht="23.25" customHeight="1" thickTop="1">
      <c r="A153" s="124" t="s">
        <v>35</v>
      </c>
      <c r="B153" s="125"/>
      <c r="C153" s="126" t="s">
        <v>72</v>
      </c>
      <c r="D153" s="93"/>
      <c r="E153" s="93"/>
      <c r="F153" s="93"/>
      <c r="G153" s="141"/>
      <c r="H153" s="4"/>
      <c r="I153" s="142"/>
      <c r="J153" s="131"/>
      <c r="K153" s="7"/>
      <c r="L153" s="50"/>
      <c r="N153" s="5"/>
      <c r="O153" s="5"/>
      <c r="P153" s="5"/>
      <c r="Q153" s="5"/>
      <c r="R153" s="5"/>
      <c r="S153" s="5"/>
    </row>
    <row r="154" spans="1:19" s="6" customFormat="1" ht="12.75" customHeight="1">
      <c r="A154" s="97" t="s">
        <v>35</v>
      </c>
      <c r="B154" s="138">
        <v>1</v>
      </c>
      <c r="C154" s="136" t="s">
        <v>78</v>
      </c>
      <c r="D154" s="137"/>
      <c r="E154" s="137"/>
      <c r="F154" s="137"/>
      <c r="G154" s="174"/>
      <c r="H154" s="138" t="s">
        <v>10</v>
      </c>
      <c r="I154" s="139"/>
      <c r="J154" s="131">
        <f>G154*(I154)</f>
        <v>0</v>
      </c>
      <c r="K154" s="40"/>
      <c r="L154" s="50"/>
      <c r="N154" s="5"/>
      <c r="O154" s="5"/>
      <c r="P154" s="5"/>
      <c r="Q154" s="5"/>
      <c r="R154" s="5"/>
      <c r="S154" s="5"/>
    </row>
    <row r="155" spans="1:19" s="6" customFormat="1" ht="12.75" customHeight="1">
      <c r="A155" s="97" t="s">
        <v>35</v>
      </c>
      <c r="B155" s="138">
        <v>2</v>
      </c>
      <c r="C155" s="136" t="s">
        <v>79</v>
      </c>
      <c r="D155" s="137"/>
      <c r="E155" s="137"/>
      <c r="F155" s="137"/>
      <c r="G155" s="174"/>
      <c r="H155" s="138" t="s">
        <v>10</v>
      </c>
      <c r="I155" s="139"/>
      <c r="J155" s="131">
        <f>G155*(I155)</f>
        <v>0</v>
      </c>
      <c r="K155" s="40"/>
      <c r="L155" s="50"/>
      <c r="N155" s="5"/>
      <c r="O155" s="5"/>
      <c r="P155" s="5"/>
      <c r="Q155" s="5"/>
      <c r="R155" s="5"/>
      <c r="S155" s="5"/>
    </row>
    <row r="156" spans="1:19" s="6" customFormat="1" ht="12.75" customHeight="1" thickBot="1">
      <c r="A156" s="97" t="s">
        <v>35</v>
      </c>
      <c r="B156" s="138">
        <v>3</v>
      </c>
      <c r="C156" s="136" t="s">
        <v>24</v>
      </c>
      <c r="D156" s="137"/>
      <c r="E156" s="137"/>
      <c r="F156" s="137"/>
      <c r="G156" s="139"/>
      <c r="H156" s="151" t="s">
        <v>10</v>
      </c>
      <c r="I156" s="139"/>
      <c r="J156" s="131">
        <f>G156*(I156)</f>
        <v>0</v>
      </c>
      <c r="K156" s="40"/>
      <c r="L156" s="50"/>
      <c r="N156" s="5"/>
      <c r="O156" s="5"/>
      <c r="P156" s="5"/>
      <c r="Q156" s="5"/>
      <c r="R156" s="5"/>
      <c r="S156" s="5"/>
    </row>
    <row r="157" spans="1:19" s="6" customFormat="1" ht="13.5" thickBot="1">
      <c r="A157" s="249"/>
      <c r="B157" s="250"/>
      <c r="C157" s="251" t="s">
        <v>36</v>
      </c>
      <c r="D157" s="252" t="s">
        <v>12</v>
      </c>
      <c r="E157" s="253"/>
      <c r="F157" s="254"/>
      <c r="G157" s="255"/>
      <c r="H157" s="256"/>
      <c r="I157" s="257"/>
      <c r="J157" s="263">
        <f>SUM(J154:J156)</f>
        <v>0</v>
      </c>
      <c r="K157" s="41"/>
      <c r="L157" s="54"/>
      <c r="N157" s="5"/>
      <c r="O157" s="5"/>
      <c r="P157" s="5"/>
      <c r="Q157" s="5"/>
      <c r="R157" s="5"/>
      <c r="S157" s="5"/>
    </row>
    <row r="158" spans="1:19" s="6" customFormat="1" ht="23.25" customHeight="1" thickTop="1">
      <c r="A158" s="124" t="s">
        <v>37</v>
      </c>
      <c r="B158" s="156"/>
      <c r="C158" s="126" t="s">
        <v>109</v>
      </c>
      <c r="D158" s="93"/>
      <c r="E158" s="93"/>
      <c r="F158" s="93"/>
      <c r="G158" s="141"/>
      <c r="H158" s="4"/>
      <c r="I158" s="142"/>
      <c r="J158" s="131"/>
      <c r="K158" s="7"/>
      <c r="L158" s="50"/>
      <c r="N158" s="5"/>
      <c r="O158" s="5"/>
      <c r="P158" s="5"/>
      <c r="Q158" s="5"/>
      <c r="R158" s="5"/>
      <c r="S158" s="5"/>
    </row>
    <row r="159" spans="1:19" s="6" customFormat="1" ht="12.75" customHeight="1">
      <c r="A159" s="97" t="s">
        <v>37</v>
      </c>
      <c r="B159" s="138">
        <v>1</v>
      </c>
      <c r="C159" s="136" t="s">
        <v>110</v>
      </c>
      <c r="D159" s="137"/>
      <c r="E159" s="137"/>
      <c r="F159" s="137"/>
      <c r="G159" s="127">
        <v>24</v>
      </c>
      <c r="H159" s="138" t="s">
        <v>62</v>
      </c>
      <c r="I159" s="147"/>
      <c r="J159" s="131">
        <f>G159*(I159)</f>
        <v>0</v>
      </c>
      <c r="K159" s="269"/>
      <c r="L159" s="50"/>
      <c r="N159" s="5"/>
      <c r="O159" s="5"/>
      <c r="P159" s="5"/>
      <c r="Q159" s="5"/>
      <c r="R159" s="5"/>
      <c r="S159" s="5"/>
    </row>
    <row r="160" spans="1:19" s="6" customFormat="1" ht="12.75" customHeight="1">
      <c r="A160" s="97" t="s">
        <v>37</v>
      </c>
      <c r="B160" s="138">
        <v>2</v>
      </c>
      <c r="C160" s="136" t="s">
        <v>111</v>
      </c>
      <c r="D160" s="137"/>
      <c r="E160" s="137"/>
      <c r="F160" s="137"/>
      <c r="G160" s="127">
        <v>24</v>
      </c>
      <c r="H160" s="138" t="s">
        <v>62</v>
      </c>
      <c r="I160" s="147"/>
      <c r="J160" s="131">
        <f>G160*(I160)</f>
        <v>0</v>
      </c>
      <c r="K160" s="269"/>
      <c r="L160" s="50"/>
      <c r="N160" s="5"/>
      <c r="O160" s="5"/>
      <c r="P160" s="5"/>
      <c r="Q160" s="5"/>
      <c r="R160" s="5"/>
      <c r="S160" s="5"/>
    </row>
    <row r="161" spans="1:19" s="6" customFormat="1" ht="12.75" customHeight="1" thickBot="1">
      <c r="A161" s="97" t="s">
        <v>37</v>
      </c>
      <c r="B161" s="138">
        <v>3</v>
      </c>
      <c r="C161" s="136" t="s">
        <v>24</v>
      </c>
      <c r="D161" s="137"/>
      <c r="E161" s="137"/>
      <c r="F161" s="137"/>
      <c r="G161" s="147"/>
      <c r="H161" s="151" t="s">
        <v>10</v>
      </c>
      <c r="I161" s="147"/>
      <c r="J161" s="131">
        <f>G161*(I161)</f>
        <v>0</v>
      </c>
      <c r="K161" s="267"/>
      <c r="L161" s="50"/>
      <c r="N161" s="5"/>
      <c r="O161" s="5"/>
      <c r="P161" s="5"/>
      <c r="Q161" s="5"/>
      <c r="R161" s="5"/>
      <c r="S161" s="5"/>
    </row>
    <row r="162" spans="1:19" s="6" customFormat="1" ht="13.5" thickBot="1">
      <c r="A162" s="249"/>
      <c r="B162" s="250"/>
      <c r="C162" s="251" t="s">
        <v>38</v>
      </c>
      <c r="D162" s="252" t="s">
        <v>12</v>
      </c>
      <c r="E162" s="253"/>
      <c r="F162" s="254"/>
      <c r="G162" s="255"/>
      <c r="H162" s="256"/>
      <c r="I162" s="257"/>
      <c r="J162" s="263">
        <f>SUM(J159:J161)</f>
        <v>0</v>
      </c>
      <c r="K162" s="41"/>
      <c r="L162" s="54"/>
      <c r="N162" s="5"/>
      <c r="O162" s="5"/>
      <c r="P162" s="5"/>
      <c r="Q162" s="5"/>
      <c r="R162" s="5"/>
      <c r="S162" s="5"/>
    </row>
    <row r="163" spans="1:19" s="6" customFormat="1" ht="22.5" customHeight="1" thickTop="1">
      <c r="A163" s="124" t="s">
        <v>91</v>
      </c>
      <c r="B163" s="156"/>
      <c r="C163" s="126" t="s">
        <v>32</v>
      </c>
      <c r="D163" s="93"/>
      <c r="E163" s="93"/>
      <c r="F163" s="175"/>
      <c r="G163" s="103"/>
      <c r="H163" s="176"/>
      <c r="I163" s="128"/>
      <c r="J163" s="177"/>
      <c r="K163" s="7"/>
      <c r="L163" s="54"/>
      <c r="N163" s="5"/>
      <c r="O163" s="5"/>
      <c r="P163" s="5"/>
      <c r="Q163" s="5"/>
      <c r="R163" s="5"/>
      <c r="S163" s="5"/>
    </row>
    <row r="164" spans="1:19" s="6" customFormat="1" ht="12">
      <c r="A164" s="97" t="s">
        <v>91</v>
      </c>
      <c r="B164" s="104">
        <v>1</v>
      </c>
      <c r="C164" s="178" t="s">
        <v>44</v>
      </c>
      <c r="D164" s="102"/>
      <c r="E164" s="102"/>
      <c r="F164" s="130"/>
      <c r="G164" s="103"/>
      <c r="H164" s="104"/>
      <c r="I164" s="139"/>
      <c r="J164" s="131"/>
      <c r="K164" s="40"/>
      <c r="L164" s="51"/>
      <c r="N164" s="5"/>
      <c r="O164" s="5"/>
      <c r="P164" s="5"/>
      <c r="Q164" s="5"/>
      <c r="R164" s="5"/>
      <c r="S164" s="5"/>
    </row>
    <row r="165" spans="1:19" s="6" customFormat="1" ht="12">
      <c r="A165" s="97" t="s">
        <v>91</v>
      </c>
      <c r="B165" s="104">
        <v>2</v>
      </c>
      <c r="C165" s="133" t="s">
        <v>137</v>
      </c>
      <c r="D165" s="102"/>
      <c r="E165" s="102"/>
      <c r="F165" s="102"/>
      <c r="G165" s="103"/>
      <c r="H165" s="104"/>
      <c r="I165" s="139"/>
      <c r="J165" s="131"/>
      <c r="K165" s="7"/>
      <c r="L165" s="51"/>
      <c r="N165" s="5"/>
      <c r="O165" s="5"/>
      <c r="P165" s="5"/>
      <c r="Q165" s="5"/>
      <c r="R165" s="5"/>
      <c r="S165" s="5"/>
    </row>
    <row r="166" spans="1:19" s="6" customFormat="1" ht="12">
      <c r="A166" s="97" t="s">
        <v>91</v>
      </c>
      <c r="B166" s="104">
        <v>3</v>
      </c>
      <c r="C166" s="133" t="s">
        <v>85</v>
      </c>
      <c r="D166" s="102"/>
      <c r="E166" s="102"/>
      <c r="F166" s="102"/>
      <c r="G166" s="103"/>
      <c r="H166" s="104"/>
      <c r="I166" s="139"/>
      <c r="J166" s="131"/>
      <c r="K166" s="7"/>
      <c r="L166" s="51"/>
      <c r="N166" s="5"/>
      <c r="O166" s="5"/>
      <c r="P166" s="5"/>
      <c r="Q166" s="5"/>
      <c r="R166" s="5"/>
      <c r="S166" s="5"/>
    </row>
    <row r="167" spans="1:19" s="6" customFormat="1" ht="12">
      <c r="A167" s="97" t="s">
        <v>91</v>
      </c>
      <c r="B167" s="104">
        <v>4</v>
      </c>
      <c r="C167" s="143" t="s">
        <v>33</v>
      </c>
      <c r="D167" s="102"/>
      <c r="E167" s="102"/>
      <c r="F167" s="102"/>
      <c r="G167" s="103"/>
      <c r="H167" s="104"/>
      <c r="I167" s="139"/>
      <c r="J167" s="131"/>
      <c r="K167" s="7"/>
      <c r="L167" s="51"/>
      <c r="N167" s="5"/>
      <c r="O167" s="5"/>
      <c r="P167" s="5"/>
      <c r="Q167" s="5"/>
      <c r="R167" s="5"/>
      <c r="S167" s="5"/>
    </row>
    <row r="168" spans="1:19" s="6" customFormat="1" ht="12">
      <c r="A168" s="97" t="s">
        <v>91</v>
      </c>
      <c r="B168" s="104">
        <v>5</v>
      </c>
      <c r="C168" s="143" t="s">
        <v>103</v>
      </c>
      <c r="D168" s="102"/>
      <c r="E168" s="102"/>
      <c r="F168" s="102"/>
      <c r="G168" s="103"/>
      <c r="H168" s="104"/>
      <c r="I168" s="139"/>
      <c r="J168" s="131"/>
      <c r="K168" s="7"/>
      <c r="L168" s="51"/>
      <c r="N168" s="5"/>
      <c r="O168" s="5"/>
      <c r="P168" s="5"/>
      <c r="Q168" s="5"/>
      <c r="R168" s="5"/>
      <c r="S168" s="5"/>
    </row>
    <row r="169" spans="1:19" s="6" customFormat="1" ht="12">
      <c r="A169" s="97" t="s">
        <v>91</v>
      </c>
      <c r="B169" s="104">
        <v>6</v>
      </c>
      <c r="C169" s="129" t="s">
        <v>104</v>
      </c>
      <c r="D169" s="102"/>
      <c r="E169" s="102"/>
      <c r="F169" s="102"/>
      <c r="G169" s="103"/>
      <c r="H169" s="104"/>
      <c r="I169" s="139"/>
      <c r="J169" s="131"/>
      <c r="K169" s="7"/>
      <c r="L169" s="51"/>
      <c r="N169" s="5"/>
      <c r="O169" s="5"/>
      <c r="P169" s="5"/>
      <c r="Q169" s="5"/>
      <c r="R169" s="5"/>
      <c r="S169" s="5"/>
    </row>
    <row r="170" spans="1:19" s="6" customFormat="1" ht="12">
      <c r="A170" s="97" t="s">
        <v>91</v>
      </c>
      <c r="B170" s="104">
        <v>7</v>
      </c>
      <c r="C170" s="129" t="s">
        <v>105</v>
      </c>
      <c r="D170" s="102"/>
      <c r="E170" s="102"/>
      <c r="F170" s="102"/>
      <c r="G170" s="103"/>
      <c r="H170" s="104"/>
      <c r="I170" s="139"/>
      <c r="J170" s="131"/>
      <c r="K170" s="7"/>
      <c r="L170" s="51"/>
      <c r="N170" s="5"/>
      <c r="O170" s="5"/>
      <c r="P170" s="5"/>
      <c r="Q170" s="5"/>
      <c r="R170" s="5"/>
      <c r="S170" s="5"/>
    </row>
    <row r="171" spans="1:19" s="6" customFormat="1" ht="12">
      <c r="A171" s="97" t="s">
        <v>91</v>
      </c>
      <c r="B171" s="104">
        <v>8</v>
      </c>
      <c r="C171" s="133" t="s">
        <v>106</v>
      </c>
      <c r="D171" s="102"/>
      <c r="E171" s="102"/>
      <c r="F171" s="102"/>
      <c r="G171" s="103"/>
      <c r="H171" s="104"/>
      <c r="I171" s="139"/>
      <c r="J171" s="131"/>
      <c r="K171" s="7"/>
      <c r="L171" s="51"/>
      <c r="N171" s="5"/>
      <c r="O171" s="5"/>
      <c r="P171" s="5"/>
      <c r="Q171" s="5"/>
      <c r="R171" s="5"/>
      <c r="S171" s="5"/>
    </row>
    <row r="172" spans="1:19" s="6" customFormat="1" ht="12">
      <c r="A172" s="97" t="s">
        <v>91</v>
      </c>
      <c r="B172" s="104">
        <v>9</v>
      </c>
      <c r="C172" s="133" t="s">
        <v>107</v>
      </c>
      <c r="D172" s="102"/>
      <c r="E172" s="102"/>
      <c r="F172" s="102"/>
      <c r="G172" s="103"/>
      <c r="H172" s="104"/>
      <c r="I172" s="139"/>
      <c r="J172" s="131"/>
      <c r="K172" s="7"/>
      <c r="L172" s="51"/>
      <c r="N172" s="5"/>
      <c r="O172" s="5"/>
      <c r="P172" s="5"/>
      <c r="Q172" s="5"/>
      <c r="R172" s="5"/>
      <c r="S172" s="5"/>
    </row>
    <row r="173" spans="1:19" s="6" customFormat="1" ht="12">
      <c r="A173" s="97" t="s">
        <v>91</v>
      </c>
      <c r="B173" s="104">
        <v>10</v>
      </c>
      <c r="C173" s="133" t="s">
        <v>48</v>
      </c>
      <c r="D173" s="102"/>
      <c r="E173" s="102"/>
      <c r="F173" s="102"/>
      <c r="G173" s="103"/>
      <c r="H173" s="104"/>
      <c r="I173" s="139"/>
      <c r="J173" s="131"/>
      <c r="K173" s="7"/>
      <c r="L173" s="51"/>
      <c r="N173" s="5"/>
      <c r="O173" s="5"/>
      <c r="P173" s="5"/>
      <c r="Q173" s="5"/>
      <c r="R173" s="5"/>
      <c r="S173" s="5"/>
    </row>
    <row r="174" spans="1:19" s="6" customFormat="1" ht="12">
      <c r="A174" s="97" t="s">
        <v>91</v>
      </c>
      <c r="B174" s="104">
        <v>11</v>
      </c>
      <c r="C174" s="133" t="s">
        <v>108</v>
      </c>
      <c r="D174" s="102"/>
      <c r="E174" s="102"/>
      <c r="F174" s="102"/>
      <c r="G174" s="103"/>
      <c r="H174" s="104"/>
      <c r="I174" s="139"/>
      <c r="J174" s="131"/>
      <c r="K174" s="7"/>
      <c r="L174" s="51"/>
      <c r="N174" s="5"/>
      <c r="O174" s="5"/>
      <c r="P174" s="5"/>
      <c r="Q174" s="5"/>
      <c r="R174" s="5"/>
      <c r="S174" s="5"/>
    </row>
    <row r="175" spans="1:19" s="6" customFormat="1" ht="12">
      <c r="A175" s="97" t="s">
        <v>91</v>
      </c>
      <c r="B175" s="104">
        <v>12</v>
      </c>
      <c r="C175" s="133" t="s">
        <v>112</v>
      </c>
      <c r="D175" s="102"/>
      <c r="E175" s="102"/>
      <c r="F175" s="102"/>
      <c r="G175" s="103"/>
      <c r="H175" s="104"/>
      <c r="I175" s="139"/>
      <c r="J175" s="131"/>
      <c r="K175" s="7"/>
      <c r="L175" s="51"/>
      <c r="N175" s="5"/>
      <c r="O175" s="5"/>
      <c r="P175" s="5"/>
      <c r="Q175" s="5"/>
      <c r="R175" s="5"/>
      <c r="S175" s="5"/>
    </row>
    <row r="176" spans="1:19" s="6" customFormat="1" ht="12">
      <c r="A176" s="97" t="s">
        <v>91</v>
      </c>
      <c r="B176" s="104">
        <v>13</v>
      </c>
      <c r="C176" s="129" t="s">
        <v>86</v>
      </c>
      <c r="D176" s="102"/>
      <c r="E176" s="102"/>
      <c r="F176" s="102"/>
      <c r="G176" s="103"/>
      <c r="H176" s="104"/>
      <c r="I176" s="139"/>
      <c r="J176" s="131"/>
      <c r="K176" s="7"/>
      <c r="L176" s="51"/>
      <c r="N176" s="5"/>
      <c r="O176" s="5"/>
      <c r="P176" s="5"/>
      <c r="Q176" s="5"/>
      <c r="R176" s="5"/>
      <c r="S176" s="5"/>
    </row>
    <row r="177" spans="1:19" s="6" customFormat="1" ht="12">
      <c r="A177" s="97" t="s">
        <v>91</v>
      </c>
      <c r="B177" s="104">
        <v>14</v>
      </c>
      <c r="C177" s="129" t="s">
        <v>46</v>
      </c>
      <c r="D177" s="102"/>
      <c r="E177" s="102"/>
      <c r="F177" s="102"/>
      <c r="G177" s="103"/>
      <c r="H177" s="104"/>
      <c r="I177" s="139"/>
      <c r="J177" s="131"/>
      <c r="K177" s="7"/>
      <c r="L177" s="51"/>
      <c r="N177" s="5"/>
      <c r="O177" s="5"/>
      <c r="P177" s="5"/>
      <c r="Q177" s="5"/>
      <c r="R177" s="5"/>
      <c r="S177" s="5"/>
    </row>
    <row r="178" spans="1:19" s="6" customFormat="1" ht="12">
      <c r="A178" s="97" t="s">
        <v>91</v>
      </c>
      <c r="B178" s="104">
        <v>15</v>
      </c>
      <c r="C178" s="143" t="s">
        <v>43</v>
      </c>
      <c r="D178" s="102"/>
      <c r="E178" s="102"/>
      <c r="F178" s="102"/>
      <c r="G178" s="179"/>
      <c r="H178" s="180"/>
      <c r="I178" s="139"/>
      <c r="J178" s="131"/>
      <c r="K178" s="7"/>
      <c r="L178" s="51"/>
      <c r="N178" s="5"/>
      <c r="O178" s="5"/>
      <c r="P178" s="5"/>
      <c r="Q178" s="5"/>
      <c r="R178" s="5"/>
      <c r="S178" s="5"/>
    </row>
    <row r="179" spans="1:19" s="6" customFormat="1" ht="12.75" thickBot="1">
      <c r="A179" s="97"/>
      <c r="B179" s="104"/>
      <c r="C179" s="270" t="s">
        <v>206</v>
      </c>
      <c r="D179" s="102"/>
      <c r="E179" s="102"/>
      <c r="F179" s="102"/>
      <c r="G179" s="271">
        <v>0.45</v>
      </c>
      <c r="H179" s="272" t="s">
        <v>207</v>
      </c>
      <c r="I179" s="147"/>
      <c r="J179" s="131">
        <f>G179*I179</f>
        <v>0</v>
      </c>
      <c r="K179" s="7"/>
      <c r="L179" s="51"/>
      <c r="N179" s="5"/>
      <c r="O179" s="5"/>
      <c r="P179" s="5"/>
      <c r="Q179" s="5"/>
      <c r="R179" s="5"/>
      <c r="S179" s="5"/>
    </row>
    <row r="180" spans="1:16" ht="12" customHeight="1" thickBot="1">
      <c r="A180" s="249"/>
      <c r="B180" s="250"/>
      <c r="C180" s="251" t="s">
        <v>90</v>
      </c>
      <c r="D180" s="252" t="s">
        <v>12</v>
      </c>
      <c r="E180" s="253"/>
      <c r="F180" s="254"/>
      <c r="G180" s="264"/>
      <c r="H180" s="265"/>
      <c r="I180" s="266"/>
      <c r="J180" s="263">
        <f>J179</f>
        <v>0</v>
      </c>
      <c r="K180" s="268"/>
      <c r="L180" s="44"/>
      <c r="M180" s="6"/>
      <c r="O180"/>
      <c r="P180"/>
    </row>
    <row r="181" spans="1:13" s="20" customFormat="1" ht="12" customHeight="1" thickTop="1">
      <c r="A181" s="17"/>
      <c r="B181" s="4"/>
      <c r="C181" s="181"/>
      <c r="D181" s="182"/>
      <c r="E181" s="183"/>
      <c r="F181" s="184"/>
      <c r="G181" s="185"/>
      <c r="H181" s="186"/>
      <c r="I181" s="142"/>
      <c r="J181" s="187"/>
      <c r="K181" s="42"/>
      <c r="M181" s="6"/>
    </row>
    <row r="182" spans="1:13" s="20" customFormat="1" ht="12" customHeight="1" thickBot="1">
      <c r="A182" s="19"/>
      <c r="B182" s="10"/>
      <c r="C182" s="9"/>
      <c r="D182" s="9"/>
      <c r="E182" s="9"/>
      <c r="F182" s="9"/>
      <c r="G182" s="188"/>
      <c r="H182" s="10"/>
      <c r="I182" s="189"/>
      <c r="J182" s="190"/>
      <c r="K182" s="57"/>
      <c r="L182" s="52"/>
      <c r="M182" s="6"/>
    </row>
    <row r="183" spans="1:13" s="20" customFormat="1" ht="13.5" thickBot="1">
      <c r="A183" s="191"/>
      <c r="B183" s="192"/>
      <c r="C183" s="193" t="s">
        <v>39</v>
      </c>
      <c r="D183" s="193"/>
      <c r="E183" s="193"/>
      <c r="F183" s="193"/>
      <c r="G183" s="194"/>
      <c r="H183" s="192"/>
      <c r="I183" s="195"/>
      <c r="J183" s="196">
        <f>SUM(J63,J85,J104,J127,J135,J152,J157,J162,J180)</f>
        <v>0</v>
      </c>
      <c r="K183" s="58"/>
      <c r="L183" s="53"/>
      <c r="M183" s="53"/>
    </row>
    <row r="184" spans="1:16" ht="12.75">
      <c r="A184" s="233"/>
      <c r="B184" s="74"/>
      <c r="C184" s="72"/>
      <c r="D184" s="72"/>
      <c r="E184" s="72"/>
      <c r="F184" s="72"/>
      <c r="G184" s="234"/>
      <c r="H184" s="74"/>
      <c r="I184" s="235"/>
      <c r="J184" s="236"/>
      <c r="K184" s="55"/>
      <c r="L184" s="43"/>
      <c r="M184"/>
      <c r="O184"/>
      <c r="P184"/>
    </row>
    <row r="185" spans="1:16" ht="12.75">
      <c r="A185" s="237"/>
      <c r="B185" s="67"/>
      <c r="C185" s="68"/>
      <c r="D185" s="68"/>
      <c r="E185" s="68"/>
      <c r="F185" s="68"/>
      <c r="G185" s="69"/>
      <c r="H185" s="67"/>
      <c r="I185" s="70"/>
      <c r="J185" s="238"/>
      <c r="K185" s="55"/>
      <c r="L185" s="44"/>
      <c r="M185"/>
      <c r="O185"/>
      <c r="P185"/>
    </row>
    <row r="186" spans="1:16" ht="13.5" thickBot="1">
      <c r="A186" s="239"/>
      <c r="B186" s="231"/>
      <c r="C186" s="232"/>
      <c r="D186" s="232"/>
      <c r="E186" s="232"/>
      <c r="F186" s="232"/>
      <c r="G186" s="240"/>
      <c r="H186" s="231"/>
      <c r="I186" s="241"/>
      <c r="J186" s="242"/>
      <c r="K186" s="55"/>
      <c r="L186" s="44"/>
      <c r="M186"/>
      <c r="O186"/>
      <c r="P186"/>
    </row>
    <row r="187" spans="1:16" ht="12.75">
      <c r="A187" s="73"/>
      <c r="B187" s="74"/>
      <c r="C187" s="72"/>
      <c r="D187" s="72"/>
      <c r="E187" s="72"/>
      <c r="F187" s="72"/>
      <c r="G187" s="234"/>
      <c r="H187" s="74"/>
      <c r="I187" s="235"/>
      <c r="J187" s="243"/>
      <c r="K187" s="55"/>
      <c r="L187" s="44"/>
      <c r="M187"/>
      <c r="O187"/>
      <c r="P187"/>
    </row>
    <row r="188" spans="1:16" ht="12.75">
      <c r="A188" s="199" t="s">
        <v>40</v>
      </c>
      <c r="G188" s="27"/>
      <c r="J188" s="200"/>
      <c r="K188" s="55"/>
      <c r="L188" s="44"/>
      <c r="M188"/>
      <c r="O188"/>
      <c r="P188"/>
    </row>
    <row r="189" spans="1:12" s="16" customFormat="1" ht="13.5" thickBot="1">
      <c r="A189" s="19"/>
      <c r="B189" s="10"/>
      <c r="C189" s="9"/>
      <c r="D189" s="9"/>
      <c r="E189" s="9"/>
      <c r="F189" s="9"/>
      <c r="G189" s="29"/>
      <c r="H189" s="10"/>
      <c r="I189" s="197"/>
      <c r="J189" s="201"/>
      <c r="K189" s="56"/>
      <c r="L189" s="45"/>
    </row>
    <row r="190" spans="1:12" s="16" customFormat="1" ht="12.75">
      <c r="A190" s="198"/>
      <c r="B190" s="15"/>
      <c r="C190" s="14"/>
      <c r="D190" s="14"/>
      <c r="E190" s="14"/>
      <c r="F190" s="14"/>
      <c r="G190" s="202" t="s">
        <v>114</v>
      </c>
      <c r="H190" s="203"/>
      <c r="I190" s="204" t="s">
        <v>113</v>
      </c>
      <c r="J190" s="205" t="s">
        <v>116</v>
      </c>
      <c r="K190" s="56"/>
      <c r="L190" s="45"/>
    </row>
    <row r="191" spans="1:12" s="16" customFormat="1" ht="12.75">
      <c r="A191" s="17" t="s">
        <v>5</v>
      </c>
      <c r="B191" s="125"/>
      <c r="C191" s="206" t="str">
        <f>C11</f>
        <v>VRTÁNÍ  A  ODKRYVNÉ  PRÁCE </v>
      </c>
      <c r="D191" s="8"/>
      <c r="E191" s="8"/>
      <c r="F191" s="8"/>
      <c r="G191" s="207"/>
      <c r="H191" s="207">
        <f>J63</f>
        <v>0</v>
      </c>
      <c r="I191" s="207">
        <f>H191*0.2</f>
        <v>0</v>
      </c>
      <c r="J191" s="200">
        <f>SUM(H191:I191)</f>
        <v>0</v>
      </c>
      <c r="K191" s="56"/>
      <c r="L191" s="45"/>
    </row>
    <row r="192" spans="1:12" s="16" customFormat="1" ht="12.75">
      <c r="A192" s="153" t="s">
        <v>13</v>
      </c>
      <c r="B192" s="125"/>
      <c r="C192" s="206" t="str">
        <f>C64</f>
        <v>POLNÍ ZKOUŠKY </v>
      </c>
      <c r="D192" s="8"/>
      <c r="E192" s="8"/>
      <c r="F192" s="8"/>
      <c r="G192" s="207"/>
      <c r="H192" s="207">
        <f>J85</f>
        <v>0</v>
      </c>
      <c r="I192" s="207">
        <f aca="true" t="shared" si="5" ref="I192:I199">H192*0.2</f>
        <v>0</v>
      </c>
      <c r="J192" s="200">
        <f aca="true" t="shared" si="6" ref="J192:J199">SUM(H192:I192)</f>
        <v>0</v>
      </c>
      <c r="K192" s="56"/>
      <c r="L192" s="45"/>
    </row>
    <row r="193" spans="1:12" s="16" customFormat="1" ht="12.75">
      <c r="A193" s="17" t="s">
        <v>18</v>
      </c>
      <c r="B193" s="125"/>
      <c r="C193" s="208" t="str">
        <f>C86</f>
        <v>GEOFYZIKÁLNÍ PRÁCE</v>
      </c>
      <c r="D193" s="8"/>
      <c r="E193" s="8"/>
      <c r="F193" s="8"/>
      <c r="G193" s="207"/>
      <c r="H193" s="207">
        <f>J104</f>
        <v>0</v>
      </c>
      <c r="I193" s="207">
        <f t="shared" si="5"/>
        <v>0</v>
      </c>
      <c r="J193" s="200">
        <f t="shared" si="6"/>
        <v>0</v>
      </c>
      <c r="K193" s="56"/>
      <c r="L193" s="45"/>
    </row>
    <row r="194" spans="1:12" s="16" customFormat="1" ht="12.75">
      <c r="A194" s="17" t="s">
        <v>27</v>
      </c>
      <c r="B194" s="125"/>
      <c r="C194" s="206" t="str">
        <f>C105</f>
        <v>LABORATORNÍ PRÁCE</v>
      </c>
      <c r="D194" s="8"/>
      <c r="E194" s="8"/>
      <c r="F194" s="8"/>
      <c r="G194" s="207"/>
      <c r="H194" s="207">
        <f>J127</f>
        <v>0</v>
      </c>
      <c r="I194" s="207">
        <f t="shared" si="5"/>
        <v>0</v>
      </c>
      <c r="J194" s="200">
        <f t="shared" si="6"/>
        <v>0</v>
      </c>
      <c r="K194" s="56"/>
      <c r="L194" s="45"/>
    </row>
    <row r="195" spans="1:12" s="16" customFormat="1" ht="12.75">
      <c r="A195" s="153" t="s">
        <v>29</v>
      </c>
      <c r="B195" s="125"/>
      <c r="C195" s="206" t="str">
        <f>C128</f>
        <v>GEODETICKÉ PRÁCE</v>
      </c>
      <c r="D195" s="8"/>
      <c r="E195" s="8"/>
      <c r="F195" s="8"/>
      <c r="G195" s="207"/>
      <c r="H195" s="207">
        <f>J135</f>
        <v>0</v>
      </c>
      <c r="I195" s="207">
        <f t="shared" si="5"/>
        <v>0</v>
      </c>
      <c r="J195" s="200">
        <f t="shared" si="6"/>
        <v>0</v>
      </c>
      <c r="K195" s="56"/>
      <c r="L195" s="45"/>
    </row>
    <row r="196" spans="1:12" s="16" customFormat="1" ht="12.75">
      <c r="A196" s="17" t="s">
        <v>31</v>
      </c>
      <c r="B196" s="125"/>
      <c r="C196" s="208" t="str">
        <f>C136</f>
        <v>HYDROGEOLOGICKÉ PRÁCE</v>
      </c>
      <c r="D196" s="8"/>
      <c r="E196" s="8"/>
      <c r="F196" s="8"/>
      <c r="G196" s="207"/>
      <c r="H196" s="207">
        <f>J152</f>
        <v>0</v>
      </c>
      <c r="I196" s="207">
        <f t="shared" si="5"/>
        <v>0</v>
      </c>
      <c r="J196" s="200">
        <f t="shared" si="6"/>
        <v>0</v>
      </c>
      <c r="K196" s="56"/>
      <c r="L196" s="45"/>
    </row>
    <row r="197" spans="1:12" s="16" customFormat="1" ht="12.75">
      <c r="A197" s="17" t="s">
        <v>35</v>
      </c>
      <c r="B197" s="125"/>
      <c r="C197" s="208" t="str">
        <f>C153</f>
        <v>PEDOLOGICKÝ PRŮZKUM</v>
      </c>
      <c r="D197" s="8"/>
      <c r="E197" s="8"/>
      <c r="F197" s="8"/>
      <c r="G197" s="207"/>
      <c r="H197" s="207">
        <f>J157</f>
        <v>0</v>
      </c>
      <c r="I197" s="207">
        <f t="shared" si="5"/>
        <v>0</v>
      </c>
      <c r="J197" s="200">
        <f t="shared" si="6"/>
        <v>0</v>
      </c>
      <c r="K197" s="56"/>
      <c r="L197" s="45"/>
    </row>
    <row r="198" spans="1:16" ht="12.75">
      <c r="A198" s="153" t="s">
        <v>37</v>
      </c>
      <c r="B198" s="125"/>
      <c r="C198" s="208" t="str">
        <f>C158</f>
        <v>KOROZNÍ PRŮZKUM</v>
      </c>
      <c r="G198" s="207"/>
      <c r="H198" s="207">
        <f>J162</f>
        <v>0</v>
      </c>
      <c r="I198" s="207">
        <f t="shared" si="5"/>
        <v>0</v>
      </c>
      <c r="J198" s="200">
        <f t="shared" si="6"/>
        <v>0</v>
      </c>
      <c r="K198" s="55"/>
      <c r="L198" s="44"/>
      <c r="M198"/>
      <c r="O198"/>
      <c r="P198"/>
    </row>
    <row r="199" spans="1:16" ht="12.75">
      <c r="A199" s="209" t="s">
        <v>91</v>
      </c>
      <c r="B199" s="210"/>
      <c r="C199" s="211" t="str">
        <f>C163</f>
        <v>VÝKONY GEOLOGICKÉ SLUŽBY</v>
      </c>
      <c r="D199" s="212"/>
      <c r="E199" s="212"/>
      <c r="F199" s="212"/>
      <c r="G199" s="213"/>
      <c r="H199" s="213">
        <f>J180</f>
        <v>0</v>
      </c>
      <c r="I199" s="213">
        <f t="shared" si="5"/>
        <v>0</v>
      </c>
      <c r="J199" s="214">
        <f t="shared" si="6"/>
        <v>0</v>
      </c>
      <c r="K199" s="59"/>
      <c r="L199" s="44"/>
      <c r="M199"/>
      <c r="O199"/>
      <c r="P199"/>
    </row>
    <row r="200" spans="1:16" ht="12.75">
      <c r="A200" s="66"/>
      <c r="B200" s="125"/>
      <c r="C200" s="208"/>
      <c r="G200" s="30" t="s">
        <v>115</v>
      </c>
      <c r="H200" s="215">
        <f>SUM(H191:H199)</f>
        <v>0</v>
      </c>
      <c r="I200" s="216">
        <f>SUM(I191:I199)</f>
        <v>0</v>
      </c>
      <c r="J200" s="217">
        <f>SUM(J191:J199)</f>
        <v>0</v>
      </c>
      <c r="K200" s="59"/>
      <c r="L200" s="44"/>
      <c r="M200"/>
      <c r="O200"/>
      <c r="P200"/>
    </row>
    <row r="201" spans="1:16" ht="12.75">
      <c r="A201" s="66"/>
      <c r="G201" s="27"/>
      <c r="J201" s="200"/>
      <c r="K201" s="55"/>
      <c r="L201" s="44"/>
      <c r="M201"/>
      <c r="O201"/>
      <c r="P201"/>
    </row>
    <row r="202" spans="1:16" ht="12.75">
      <c r="A202" s="66"/>
      <c r="F202" s="218"/>
      <c r="G202" s="219"/>
      <c r="H202" s="220" t="s">
        <v>114</v>
      </c>
      <c r="I202" s="221" t="s">
        <v>4</v>
      </c>
      <c r="J202" s="222">
        <f>SUM(H191:H199)</f>
        <v>0</v>
      </c>
      <c r="K202" s="55"/>
      <c r="L202" s="44"/>
      <c r="M202"/>
      <c r="O202"/>
      <c r="P202"/>
    </row>
    <row r="203" spans="1:16" ht="12.75">
      <c r="A203" s="66"/>
      <c r="F203" s="218"/>
      <c r="G203" s="27"/>
      <c r="H203" s="13" t="s">
        <v>113</v>
      </c>
      <c r="I203" s="36" t="s">
        <v>4</v>
      </c>
      <c r="J203" s="200">
        <f>SUM(I191:I199)</f>
        <v>0</v>
      </c>
      <c r="K203" s="55"/>
      <c r="L203" s="44"/>
      <c r="M203"/>
      <c r="O203"/>
      <c r="P203"/>
    </row>
    <row r="204" spans="1:16" ht="12.75">
      <c r="A204" s="66"/>
      <c r="F204" s="218"/>
      <c r="G204" s="219"/>
      <c r="H204" s="220" t="s">
        <v>119</v>
      </c>
      <c r="I204" s="221" t="s">
        <v>4</v>
      </c>
      <c r="J204" s="222">
        <f>SUM(J202:J203)</f>
        <v>0</v>
      </c>
      <c r="K204" s="55"/>
      <c r="L204" s="44"/>
      <c r="M204"/>
      <c r="O204"/>
      <c r="P204"/>
    </row>
    <row r="205" spans="1:16" ht="12.75">
      <c r="A205" s="17"/>
      <c r="G205" s="30"/>
      <c r="H205" s="21"/>
      <c r="I205" s="37"/>
      <c r="J205" s="22"/>
      <c r="K205" s="55"/>
      <c r="L205" s="44"/>
      <c r="M205"/>
      <c r="O205"/>
      <c r="P205"/>
    </row>
    <row r="206" spans="1:16" ht="13.5" thickBot="1">
      <c r="A206" s="19"/>
      <c r="B206" s="10"/>
      <c r="C206" s="223" t="s">
        <v>179</v>
      </c>
      <c r="D206" s="9"/>
      <c r="E206" s="9"/>
      <c r="F206" s="9"/>
      <c r="G206" s="29"/>
      <c r="H206" s="10"/>
      <c r="I206" s="38"/>
      <c r="J206" s="23"/>
      <c r="K206" s="55"/>
      <c r="L206" s="44"/>
      <c r="M206"/>
      <c r="O206"/>
      <c r="P206"/>
    </row>
    <row r="207" spans="7:16" ht="12.75">
      <c r="G207" s="27"/>
      <c r="K207" s="55"/>
      <c r="L207" s="44"/>
      <c r="M207"/>
      <c r="O207"/>
      <c r="P207"/>
    </row>
    <row r="208" spans="7:16" ht="12.75">
      <c r="G208" s="27"/>
      <c r="K208" s="55"/>
      <c r="L208" s="44"/>
      <c r="M208"/>
      <c r="O208"/>
      <c r="P208"/>
    </row>
    <row r="209" spans="1:16" ht="15.75">
      <c r="A209" s="287" t="s">
        <v>182</v>
      </c>
      <c r="B209" s="288"/>
      <c r="C209" s="288"/>
      <c r="D209" s="288"/>
      <c r="E209" s="288"/>
      <c r="F209" s="288"/>
      <c r="G209" s="289"/>
      <c r="H209" s="285"/>
      <c r="I209" s="286"/>
      <c r="J209" s="286"/>
      <c r="K209" s="55"/>
      <c r="L209" s="44"/>
      <c r="M209"/>
      <c r="O209"/>
      <c r="P209"/>
    </row>
    <row r="210" spans="1:16" ht="12.75">
      <c r="A210" s="61"/>
      <c r="B210" s="62"/>
      <c r="C210" s="63"/>
      <c r="D210" s="63"/>
      <c r="E210" s="63"/>
      <c r="F210" s="63"/>
      <c r="G210" s="64"/>
      <c r="H210" s="65"/>
      <c r="K210" s="55"/>
      <c r="L210" s="44"/>
      <c r="M210"/>
      <c r="O210"/>
      <c r="P210"/>
    </row>
    <row r="211" spans="1:16" ht="29.25" customHeight="1">
      <c r="A211" s="290" t="s">
        <v>183</v>
      </c>
      <c r="B211" s="290"/>
      <c r="C211" s="290"/>
      <c r="D211" s="290"/>
      <c r="E211" s="290"/>
      <c r="F211" s="290"/>
      <c r="G211" s="290"/>
      <c r="H211" s="290"/>
      <c r="I211" s="290"/>
      <c r="J211" s="290"/>
      <c r="K211" s="55"/>
      <c r="L211" s="44"/>
      <c r="M211"/>
      <c r="O211"/>
      <c r="P211"/>
    </row>
    <row r="212" spans="7:16" ht="12.75">
      <c r="G212" s="27"/>
      <c r="K212" s="55"/>
      <c r="L212" s="44"/>
      <c r="M212"/>
      <c r="O212"/>
      <c r="P212"/>
    </row>
    <row r="213" spans="7:16" ht="12.75">
      <c r="G213" s="27"/>
      <c r="K213" s="55"/>
      <c r="L213" s="44"/>
      <c r="M213"/>
      <c r="O213"/>
      <c r="P213"/>
    </row>
    <row r="214" spans="3:16" ht="15">
      <c r="C214" s="24"/>
      <c r="D214" s="60"/>
      <c r="E214" s="60"/>
      <c r="F214" s="60"/>
      <c r="G214" s="11"/>
      <c r="H214"/>
      <c r="I214" s="39"/>
      <c r="K214" s="55"/>
      <c r="L214" s="44"/>
      <c r="M214"/>
      <c r="O214"/>
      <c r="P214"/>
    </row>
    <row r="215" spans="3:16" ht="15">
      <c r="C215" s="25"/>
      <c r="D215" s="60"/>
      <c r="E215" s="60"/>
      <c r="F215" s="60"/>
      <c r="G215" s="31"/>
      <c r="H215" s="283"/>
      <c r="I215" s="284"/>
      <c r="K215" s="55"/>
      <c r="L215" s="44"/>
      <c r="M215"/>
      <c r="O215"/>
      <c r="P215"/>
    </row>
    <row r="216" spans="3:16" ht="15">
      <c r="C216" s="25"/>
      <c r="D216" s="60"/>
      <c r="E216" s="60"/>
      <c r="F216" s="60"/>
      <c r="G216" s="11"/>
      <c r="H216" s="283"/>
      <c r="I216" s="283"/>
      <c r="K216" s="55"/>
      <c r="L216" s="44"/>
      <c r="M216"/>
      <c r="O216"/>
      <c r="P216"/>
    </row>
    <row r="217" spans="7:16" ht="12.75">
      <c r="G217" s="27"/>
      <c r="K217" s="55"/>
      <c r="L217" s="44"/>
      <c r="M217"/>
      <c r="O217"/>
      <c r="P217"/>
    </row>
    <row r="218" spans="7:16" ht="12.75">
      <c r="G218" s="27"/>
      <c r="K218" s="55"/>
      <c r="L218" s="44"/>
      <c r="M218"/>
      <c r="O218"/>
      <c r="P218"/>
    </row>
    <row r="219" spans="7:16" ht="12.75">
      <c r="G219" s="27"/>
      <c r="K219" s="55"/>
      <c r="L219" s="44"/>
      <c r="M219"/>
      <c r="O219"/>
      <c r="P219"/>
    </row>
    <row r="220" spans="7:16" ht="12.75">
      <c r="G220" s="27"/>
      <c r="K220" s="55"/>
      <c r="L220" s="44"/>
      <c r="M220"/>
      <c r="O220"/>
      <c r="P220"/>
    </row>
    <row r="221" spans="7:16" ht="12.75">
      <c r="G221" s="27"/>
      <c r="K221" s="55"/>
      <c r="L221" s="44"/>
      <c r="M221"/>
      <c r="O221"/>
      <c r="P221"/>
    </row>
    <row r="222" spans="7:16" ht="12.75">
      <c r="G222" s="27"/>
      <c r="K222" s="55"/>
      <c r="L222" s="44"/>
      <c r="M222"/>
      <c r="O222"/>
      <c r="P222"/>
    </row>
    <row r="223" spans="7:16" ht="12.75">
      <c r="G223" s="27"/>
      <c r="K223" s="55"/>
      <c r="L223" s="44"/>
      <c r="M223"/>
      <c r="O223"/>
      <c r="P223"/>
    </row>
    <row r="224" spans="7:16" ht="12.75">
      <c r="G224" s="27"/>
      <c r="K224" s="55"/>
      <c r="L224" s="44"/>
      <c r="M224"/>
      <c r="O224"/>
      <c r="P224"/>
    </row>
    <row r="225" spans="7:16" ht="12.75">
      <c r="G225" s="27"/>
      <c r="K225" s="55"/>
      <c r="L225" s="44"/>
      <c r="M225"/>
      <c r="O225"/>
      <c r="P225"/>
    </row>
    <row r="226" spans="7:16" ht="12.75">
      <c r="G226" s="27"/>
      <c r="K226" s="55"/>
      <c r="L226" s="44"/>
      <c r="M226"/>
      <c r="O226"/>
      <c r="P226"/>
    </row>
    <row r="227" spans="7:16" ht="12.75">
      <c r="G227" s="27"/>
      <c r="K227" s="55"/>
      <c r="L227" s="44"/>
      <c r="M227"/>
      <c r="O227"/>
      <c r="P227"/>
    </row>
    <row r="228" spans="7:16" ht="12.75">
      <c r="G228" s="27"/>
      <c r="K228" s="55"/>
      <c r="L228" s="44"/>
      <c r="M228"/>
      <c r="O228"/>
      <c r="P228"/>
    </row>
    <row r="229" spans="7:16" ht="12.75">
      <c r="G229" s="27"/>
      <c r="K229" s="55"/>
      <c r="L229" s="44"/>
      <c r="M229"/>
      <c r="O229"/>
      <c r="P229"/>
    </row>
    <row r="230" spans="7:16" ht="12.75">
      <c r="G230" s="27"/>
      <c r="K230" s="55"/>
      <c r="L230" s="44"/>
      <c r="M230"/>
      <c r="O230"/>
      <c r="P230"/>
    </row>
    <row r="231" spans="7:16" ht="12.75">
      <c r="G231" s="27"/>
      <c r="K231" s="55"/>
      <c r="L231" s="44"/>
      <c r="M231"/>
      <c r="O231"/>
      <c r="P231"/>
    </row>
    <row r="232" spans="7:16" ht="12.75">
      <c r="G232" s="27"/>
      <c r="K232" s="55"/>
      <c r="L232" s="44"/>
      <c r="M232"/>
      <c r="O232"/>
      <c r="P232"/>
    </row>
    <row r="233" spans="7:16" ht="12.75">
      <c r="G233" s="27"/>
      <c r="K233" s="55"/>
      <c r="L233" s="44"/>
      <c r="M233"/>
      <c r="O233"/>
      <c r="P233"/>
    </row>
    <row r="234" spans="7:16" ht="12.75">
      <c r="G234" s="27"/>
      <c r="K234" s="55"/>
      <c r="L234" s="44"/>
      <c r="M234"/>
      <c r="O234"/>
      <c r="P234"/>
    </row>
    <row r="235" spans="7:16" ht="12.75">
      <c r="G235" s="27"/>
      <c r="K235" s="55"/>
      <c r="L235" s="44"/>
      <c r="M235"/>
      <c r="O235"/>
      <c r="P235"/>
    </row>
    <row r="236" spans="7:16" ht="12.75">
      <c r="G236" s="27"/>
      <c r="K236" s="55"/>
      <c r="L236" s="44"/>
      <c r="M236"/>
      <c r="O236"/>
      <c r="P236"/>
    </row>
    <row r="237" spans="7:16" ht="12.75">
      <c r="G237" s="27"/>
      <c r="K237" s="55"/>
      <c r="L237" s="44"/>
      <c r="M237"/>
      <c r="O237"/>
      <c r="P237"/>
    </row>
    <row r="238" spans="7:16" ht="12.75">
      <c r="G238" s="27"/>
      <c r="K238" s="55"/>
      <c r="L238" s="44"/>
      <c r="M238"/>
      <c r="O238"/>
      <c r="P238"/>
    </row>
    <row r="239" spans="7:16" ht="12.75">
      <c r="G239" s="27"/>
      <c r="K239" s="55"/>
      <c r="L239" s="44"/>
      <c r="M239"/>
      <c r="O239"/>
      <c r="P239"/>
    </row>
    <row r="240" spans="7:16" ht="12.75">
      <c r="G240" s="27"/>
      <c r="K240" s="55"/>
      <c r="L240" s="44"/>
      <c r="M240"/>
      <c r="O240"/>
      <c r="P240"/>
    </row>
    <row r="241" spans="7:16" ht="12.75">
      <c r="G241" s="27"/>
      <c r="K241" s="55"/>
      <c r="L241" s="44"/>
      <c r="M241"/>
      <c r="O241"/>
      <c r="P241"/>
    </row>
    <row r="242" spans="7:16" ht="12.75">
      <c r="G242" s="27"/>
      <c r="K242" s="55"/>
      <c r="L242" s="44"/>
      <c r="M242"/>
      <c r="O242"/>
      <c r="P242"/>
    </row>
    <row r="243" spans="7:16" ht="12.75">
      <c r="G243" s="27"/>
      <c r="K243" s="55"/>
      <c r="L243" s="44"/>
      <c r="M243"/>
      <c r="O243"/>
      <c r="P243"/>
    </row>
    <row r="244" spans="7:16" ht="12.75">
      <c r="G244" s="27"/>
      <c r="K244" s="55"/>
      <c r="L244" s="44"/>
      <c r="M244"/>
      <c r="O244"/>
      <c r="P244"/>
    </row>
    <row r="245" spans="7:16" ht="12.75">
      <c r="G245" s="27"/>
      <c r="K245" s="55"/>
      <c r="L245" s="44"/>
      <c r="M245"/>
      <c r="O245"/>
      <c r="P245"/>
    </row>
    <row r="246" spans="7:16" ht="12.75">
      <c r="G246" s="27"/>
      <c r="K246" s="55"/>
      <c r="L246" s="44"/>
      <c r="M246"/>
      <c r="O246"/>
      <c r="P246"/>
    </row>
    <row r="247" spans="7:16" ht="12.75">
      <c r="G247" s="27"/>
      <c r="K247" s="55"/>
      <c r="L247" s="44"/>
      <c r="M247"/>
      <c r="O247"/>
      <c r="P247"/>
    </row>
    <row r="248" spans="7:16" ht="12.75">
      <c r="G248" s="27"/>
      <c r="K248" s="55"/>
      <c r="L248" s="44"/>
      <c r="M248"/>
      <c r="O248"/>
      <c r="P248"/>
    </row>
    <row r="249" spans="7:16" ht="12.75">
      <c r="G249" s="27"/>
      <c r="K249" s="55"/>
      <c r="L249" s="44"/>
      <c r="M249"/>
      <c r="O249"/>
      <c r="P249"/>
    </row>
    <row r="250" spans="7:16" ht="12.75">
      <c r="G250" s="27"/>
      <c r="K250" s="55"/>
      <c r="L250" s="44"/>
      <c r="M250"/>
      <c r="O250"/>
      <c r="P250"/>
    </row>
    <row r="251" spans="7:16" ht="12.75">
      <c r="G251" s="27"/>
      <c r="K251" s="55"/>
      <c r="L251" s="44"/>
      <c r="M251"/>
      <c r="O251"/>
      <c r="P251"/>
    </row>
    <row r="252" spans="7:16" ht="12.75">
      <c r="G252" s="27"/>
      <c r="K252" s="55"/>
      <c r="L252" s="44"/>
      <c r="M252"/>
      <c r="O252"/>
      <c r="P252"/>
    </row>
    <row r="253" spans="7:16" ht="12.75">
      <c r="G253" s="27"/>
      <c r="K253" s="55"/>
      <c r="L253" s="44"/>
      <c r="M253"/>
      <c r="O253"/>
      <c r="P253"/>
    </row>
    <row r="254" spans="7:16" ht="12.75">
      <c r="G254" s="27"/>
      <c r="K254" s="55"/>
      <c r="L254" s="44"/>
      <c r="M254"/>
      <c r="O254"/>
      <c r="P254"/>
    </row>
    <row r="255" spans="7:16" ht="12.75">
      <c r="G255" s="27"/>
      <c r="K255" s="55"/>
      <c r="L255" s="44"/>
      <c r="M255"/>
      <c r="O255"/>
      <c r="P255"/>
    </row>
    <row r="256" spans="7:16" ht="12.75">
      <c r="G256" s="27"/>
      <c r="K256" s="55"/>
      <c r="L256" s="44"/>
      <c r="M256"/>
      <c r="O256"/>
      <c r="P256"/>
    </row>
    <row r="257" spans="7:16" ht="12.75">
      <c r="G257" s="27"/>
      <c r="K257" s="55"/>
      <c r="L257" s="44"/>
      <c r="M257"/>
      <c r="O257"/>
      <c r="P257"/>
    </row>
    <row r="258" spans="7:16" ht="12.75">
      <c r="G258" s="27"/>
      <c r="K258" s="55"/>
      <c r="L258" s="44"/>
      <c r="M258"/>
      <c r="O258"/>
      <c r="P258"/>
    </row>
    <row r="259" spans="7:16" ht="12.75">
      <c r="G259" s="27"/>
      <c r="K259" s="55"/>
      <c r="L259" s="44"/>
      <c r="M259"/>
      <c r="O259"/>
      <c r="P259"/>
    </row>
    <row r="260" spans="7:16" ht="12.75">
      <c r="G260" s="27"/>
      <c r="K260" s="55"/>
      <c r="L260" s="44"/>
      <c r="M260"/>
      <c r="O260"/>
      <c r="P260"/>
    </row>
    <row r="261" spans="7:16" ht="12.75">
      <c r="G261" s="27"/>
      <c r="K261" s="55"/>
      <c r="L261" s="44"/>
      <c r="M261"/>
      <c r="O261"/>
      <c r="P261"/>
    </row>
    <row r="262" spans="7:16" ht="12.75">
      <c r="G262" s="27"/>
      <c r="K262" s="55"/>
      <c r="L262" s="44"/>
      <c r="M262"/>
      <c r="O262"/>
      <c r="P262"/>
    </row>
    <row r="263" spans="7:16" ht="12.75">
      <c r="G263" s="27"/>
      <c r="K263" s="55"/>
      <c r="L263" s="44"/>
      <c r="M263"/>
      <c r="O263"/>
      <c r="P263"/>
    </row>
    <row r="264" spans="7:16" ht="12.75">
      <c r="G264" s="27"/>
      <c r="K264" s="55"/>
      <c r="L264" s="44"/>
      <c r="M264"/>
      <c r="O264"/>
      <c r="P264"/>
    </row>
    <row r="265" spans="7:16" ht="12.75">
      <c r="G265" s="27"/>
      <c r="K265" s="55"/>
      <c r="L265" s="44"/>
      <c r="M265"/>
      <c r="O265"/>
      <c r="P265"/>
    </row>
    <row r="266" spans="7:16" ht="12.75">
      <c r="G266" s="27"/>
      <c r="K266" s="55"/>
      <c r="L266" s="44"/>
      <c r="M266"/>
      <c r="O266"/>
      <c r="P266"/>
    </row>
    <row r="267" spans="7:16" ht="12.75">
      <c r="G267" s="27"/>
      <c r="K267" s="55"/>
      <c r="L267" s="44"/>
      <c r="M267"/>
      <c r="O267"/>
      <c r="P267"/>
    </row>
    <row r="268" spans="7:16" ht="12.75">
      <c r="G268" s="27"/>
      <c r="K268" s="55"/>
      <c r="L268" s="44"/>
      <c r="M268"/>
      <c r="O268"/>
      <c r="P268"/>
    </row>
    <row r="269" spans="7:16" ht="12.75">
      <c r="G269" s="27"/>
      <c r="K269" s="55"/>
      <c r="L269" s="44"/>
      <c r="M269"/>
      <c r="O269"/>
      <c r="P269"/>
    </row>
    <row r="270" spans="7:16" ht="12.75">
      <c r="G270" s="27"/>
      <c r="K270" s="55"/>
      <c r="L270" s="44"/>
      <c r="M270"/>
      <c r="O270"/>
      <c r="P270"/>
    </row>
    <row r="271" spans="7:16" ht="12.75">
      <c r="G271" s="27"/>
      <c r="K271" s="55"/>
      <c r="L271" s="44"/>
      <c r="M271"/>
      <c r="O271"/>
      <c r="P271"/>
    </row>
    <row r="272" spans="7:16" ht="12.75">
      <c r="G272" s="27"/>
      <c r="K272" s="55"/>
      <c r="L272" s="44"/>
      <c r="M272"/>
      <c r="O272"/>
      <c r="P272"/>
    </row>
    <row r="273" spans="7:16" ht="12.75">
      <c r="G273" s="27"/>
      <c r="K273" s="55"/>
      <c r="L273" s="44"/>
      <c r="M273"/>
      <c r="O273"/>
      <c r="P273"/>
    </row>
    <row r="274" spans="7:16" ht="12.75">
      <c r="G274" s="27"/>
      <c r="K274" s="55"/>
      <c r="L274" s="44"/>
      <c r="M274"/>
      <c r="O274"/>
      <c r="P274"/>
    </row>
    <row r="275" spans="7:16" ht="12.75">
      <c r="G275" s="27"/>
      <c r="K275" s="55"/>
      <c r="L275" s="44"/>
      <c r="M275"/>
      <c r="O275"/>
      <c r="P275"/>
    </row>
    <row r="276" spans="7:16" ht="12.75">
      <c r="G276" s="27"/>
      <c r="K276" s="55"/>
      <c r="L276" s="44"/>
      <c r="M276"/>
      <c r="O276"/>
      <c r="P276"/>
    </row>
    <row r="277" spans="7:16" ht="12.75">
      <c r="G277" s="27"/>
      <c r="K277" s="55"/>
      <c r="L277" s="44"/>
      <c r="M277"/>
      <c r="O277"/>
      <c r="P277"/>
    </row>
    <row r="278" spans="7:16" ht="12.75">
      <c r="G278" s="27"/>
      <c r="K278" s="55"/>
      <c r="L278" s="44"/>
      <c r="M278"/>
      <c r="O278"/>
      <c r="P278"/>
    </row>
    <row r="279" spans="7:16" ht="12.75">
      <c r="G279" s="27"/>
      <c r="K279" s="55"/>
      <c r="L279" s="44"/>
      <c r="M279"/>
      <c r="O279"/>
      <c r="P279"/>
    </row>
    <row r="280" spans="7:16" ht="12.75">
      <c r="G280" s="27"/>
      <c r="K280" s="55"/>
      <c r="L280" s="44"/>
      <c r="M280"/>
      <c r="O280"/>
      <c r="P280"/>
    </row>
    <row r="281" spans="7:16" ht="12.75">
      <c r="G281" s="27"/>
      <c r="K281" s="55"/>
      <c r="L281" s="44"/>
      <c r="M281"/>
      <c r="O281"/>
      <c r="P281"/>
    </row>
    <row r="282" spans="7:16" ht="12.75">
      <c r="G282" s="27"/>
      <c r="K282" s="55"/>
      <c r="L282" s="44"/>
      <c r="M282"/>
      <c r="O282"/>
      <c r="P282"/>
    </row>
    <row r="283" spans="7:16" ht="12.75">
      <c r="G283" s="27"/>
      <c r="K283" s="55"/>
      <c r="L283" s="44"/>
      <c r="M283"/>
      <c r="O283"/>
      <c r="P283"/>
    </row>
    <row r="284" spans="7:16" ht="12.75">
      <c r="G284" s="27"/>
      <c r="K284" s="55"/>
      <c r="L284" s="44"/>
      <c r="M284"/>
      <c r="O284"/>
      <c r="P284"/>
    </row>
    <row r="285" spans="7:16" ht="12.75">
      <c r="G285" s="27"/>
      <c r="K285" s="55"/>
      <c r="L285" s="44"/>
      <c r="M285"/>
      <c r="O285"/>
      <c r="P285"/>
    </row>
    <row r="286" spans="7:16" ht="12.75">
      <c r="G286" s="27"/>
      <c r="K286" s="55"/>
      <c r="L286" s="44"/>
      <c r="M286"/>
      <c r="O286"/>
      <c r="P286"/>
    </row>
    <row r="287" spans="7:16" ht="12.75">
      <c r="G287" s="27"/>
      <c r="K287" s="55"/>
      <c r="L287" s="44"/>
      <c r="M287"/>
      <c r="O287"/>
      <c r="P287"/>
    </row>
    <row r="288" spans="7:16" ht="12.75">
      <c r="G288" s="27"/>
      <c r="K288" s="55"/>
      <c r="L288" s="44"/>
      <c r="M288"/>
      <c r="O288"/>
      <c r="P288"/>
    </row>
    <row r="289" spans="7:16" ht="12.75">
      <c r="G289" s="27"/>
      <c r="K289" s="55"/>
      <c r="L289" s="44"/>
      <c r="M289"/>
      <c r="O289"/>
      <c r="P289"/>
    </row>
    <row r="290" spans="7:16" ht="12.75">
      <c r="G290" s="27"/>
      <c r="K290" s="55"/>
      <c r="L290" s="44"/>
      <c r="M290"/>
      <c r="O290"/>
      <c r="P290"/>
    </row>
    <row r="291" spans="7:16" ht="12.75">
      <c r="G291" s="27"/>
      <c r="K291" s="55"/>
      <c r="L291" s="44"/>
      <c r="M291"/>
      <c r="O291"/>
      <c r="P291"/>
    </row>
    <row r="292" spans="7:16" ht="12.75">
      <c r="G292" s="27"/>
      <c r="K292" s="55"/>
      <c r="L292" s="44"/>
      <c r="M292"/>
      <c r="O292"/>
      <c r="P292"/>
    </row>
    <row r="293" spans="7:16" ht="12.75">
      <c r="G293" s="27"/>
      <c r="K293" s="55"/>
      <c r="L293" s="44"/>
      <c r="M293"/>
      <c r="O293"/>
      <c r="P293"/>
    </row>
    <row r="294" spans="7:16" ht="12.75">
      <c r="G294" s="27"/>
      <c r="K294" s="55"/>
      <c r="L294" s="44"/>
      <c r="M294"/>
      <c r="O294"/>
      <c r="P294"/>
    </row>
    <row r="295" spans="7:16" ht="12.75">
      <c r="G295" s="27"/>
      <c r="K295" s="55"/>
      <c r="L295" s="44"/>
      <c r="M295"/>
      <c r="O295"/>
      <c r="P295"/>
    </row>
    <row r="296" spans="7:16" ht="12.75">
      <c r="G296" s="27"/>
      <c r="K296" s="55"/>
      <c r="L296" s="44"/>
      <c r="M296"/>
      <c r="O296"/>
      <c r="P296"/>
    </row>
    <row r="297" spans="7:16" ht="12.75">
      <c r="G297" s="27"/>
      <c r="K297" s="55"/>
      <c r="L297" s="44"/>
      <c r="M297"/>
      <c r="O297"/>
      <c r="P297"/>
    </row>
  </sheetData>
  <sheetProtection/>
  <mergeCells count="34">
    <mergeCell ref="C3:H3"/>
    <mergeCell ref="C20:F20"/>
    <mergeCell ref="C21:F21"/>
    <mergeCell ref="D5:E5"/>
    <mergeCell ref="A6:J6"/>
    <mergeCell ref="C23:F23"/>
    <mergeCell ref="C16:F16"/>
    <mergeCell ref="C19:F19"/>
    <mergeCell ref="C15:F15"/>
    <mergeCell ref="C22:F22"/>
    <mergeCell ref="H216:I216"/>
    <mergeCell ref="C145:F145"/>
    <mergeCell ref="C146:F146"/>
    <mergeCell ref="C144:F144"/>
    <mergeCell ref="C147:F147"/>
    <mergeCell ref="C149:F149"/>
    <mergeCell ref="H215:I215"/>
    <mergeCell ref="H209:J209"/>
    <mergeCell ref="A209:G209"/>
    <mergeCell ref="A211:J211"/>
    <mergeCell ref="C151:F151"/>
    <mergeCell ref="C140:F140"/>
    <mergeCell ref="C148:F148"/>
    <mergeCell ref="C138:F138"/>
    <mergeCell ref="C30:F30"/>
    <mergeCell ref="C150:F150"/>
    <mergeCell ref="C24:F24"/>
    <mergeCell ref="C32:F32"/>
    <mergeCell ref="C25:F25"/>
    <mergeCell ref="C26:F26"/>
    <mergeCell ref="C31:F31"/>
    <mergeCell ref="C137:F137"/>
    <mergeCell ref="C27:F27"/>
    <mergeCell ref="C28:F28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55" r:id="rId1"/>
  <rowBreaks count="2" manualBreakCount="2">
    <brk id="63" max="10" man="1"/>
    <brk id="12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2016-04-18T14:47:22Z</dcterms:created>
  <dcterms:modified xsi:type="dcterms:W3CDTF">2020-07-03T13:22:21Z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RSDCR-886359185-108</vt:lpwstr>
  </property>
  <property fmtid="{D5CDD505-2E9C-101B-9397-08002B2CF9AE}" pid="3" name="_dlc_DocIdItemGuid">
    <vt:lpwstr>c35814d8-b026-4e6c-b44d-eb32cd6df9c5</vt:lpwstr>
  </property>
  <property fmtid="{D5CDD505-2E9C-101B-9397-08002B2CF9AE}" pid="4" name="_dlc_DocIdUrl">
    <vt:lpwstr>http://intranet.rsd.cz/vna/prilohy/_layouts/15/DocIdRedir.aspx?ID=RSDCR-886359185-108, RSDCR-886359185-108</vt:lpwstr>
  </property>
</Properties>
</file>