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ka\Documents\25. KSUS-ZAKÁZKY K VYHLÁŠENÍ\5) SEMBRATEC\"/>
    </mc:Choice>
  </mc:AlternateContent>
  <bookViews>
    <workbookView xWindow="0" yWindow="0" windowWidth="25200" windowHeight="11856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rozpočet!$A$1:$G$27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F22" i="1"/>
  <c r="I22" i="1"/>
  <c r="F25" i="1"/>
  <c r="G23" i="2" l="1"/>
  <c r="G24" i="2" s="1"/>
  <c r="G25" i="2" s="1"/>
  <c r="C14" i="1" l="1"/>
  <c r="C22" i="1" s="1"/>
  <c r="C26" i="1" s="1"/>
  <c r="I25" i="1" s="1"/>
  <c r="F26" i="1" l="1"/>
  <c r="I26" i="1" s="1"/>
</calcChain>
</file>

<file path=xl/sharedStrings.xml><?xml version="1.0" encoding="utf-8"?>
<sst xmlns="http://schemas.openxmlformats.org/spreadsheetml/2006/main" count="128" uniqueCount="107">
  <si>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</si>
  <si>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</si>
  <si>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</si>
  <si>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</si>
  <si>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</si>
  <si>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</si>
  <si>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</si>
  <si>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</si>
  <si>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</si>
  <si>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</si>
  <si>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</si>
  <si>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</si>
  <si>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</si>
  <si>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</si>
  <si>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</si>
  <si>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</si>
  <si>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</si>
  <si>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</si>
  <si>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</si>
  <si>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</si>
  <si>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</si>
  <si>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</si>
  <si>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</si>
  <si>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</si>
  <si>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</si>
  <si>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</si>
  <si>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</si>
  <si>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</si>
  <si>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</si>
  <si>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</si>
  <si>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</si>
  <si>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</si>
  <si>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</si>
  <si>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</si>
  <si>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</si>
  <si>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</si>
  <si>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</si>
  <si>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</si>
  <si>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</si>
  <si>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</si>
  <si>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</si>
  <si>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</si>
  <si>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</si>
  <si>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</si>
  <si>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</si>
  <si>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</si>
  <si>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</si>
  <si>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</si>
  <si>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</si>
  <si>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</si>
  <si>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Zdroj položek/cen: www.sfdi.cz (OTSKP 2018)</t>
  </si>
  <si>
    <t>Celkem vč. DPH</t>
  </si>
  <si>
    <t>M</t>
  </si>
  <si>
    <t>M2</t>
  </si>
  <si>
    <t>VODOROVNÉ DOPRAVNÍ ZNAČENÍ BARVOU HLADKÉ - DODÁVKA A POKLÁDKA</t>
  </si>
  <si>
    <t>M3</t>
  </si>
  <si>
    <t>ZPEVNĚNÍ KRAJNIC Z RECYKLOVANÉHO MATERIÁLU TL. DO 150MM</t>
  </si>
  <si>
    <t>ČIŠTĚNÍ KRAJNIC OD NÁNOSU TL. DO 100MM  (vč. odvozu na skládku)</t>
  </si>
  <si>
    <t>TĚSNĚNÍ DILATAČ. SPAR ASF. ZÁLIVKOU PRŮŘEZ DO 200MM2</t>
  </si>
  <si>
    <t>FRÉZOVÁNÍ DRÁŽKY PRŮŘEZU DO 200MM2 V ASFALTOVÉ VOZOVCE</t>
  </si>
  <si>
    <t>SPOJOVACÍ POSTŘIK Z EMULZE DO 0,5KG/M2</t>
  </si>
  <si>
    <t>ASFALTOVÝ BETON PRO OBRUSNÉ VRSTVY ACO 11+, 11S TL. 50MM</t>
  </si>
  <si>
    <t>574A44</t>
  </si>
  <si>
    <t>ASFALTOVÝ BETON PRO LOŽNÍ VRSTVY ACL 16+, 16S</t>
  </si>
  <si>
    <t>574C06</t>
  </si>
  <si>
    <t>OČIŠTĚNÍ ASFALTOVÝCH VOZOVEK ZAMETENÍM (samosběr)</t>
  </si>
  <si>
    <t>ŘEZÁNÍ ASFALTOVÉHO KRYTU VOZOVEK TL. DO 50MM</t>
  </si>
  <si>
    <t>FRÉZOVÁNÍ ZPEVNĚNÝCH PLOCH ASFALTOVÝCH, ODVOZ DO 5KM</t>
  </si>
  <si>
    <t>KPL</t>
  </si>
  <si>
    <t>POMOC. PRÁCE ZŘÍZENÍ NEBO ZAJIŠŤĚNÍ OBJÍŽĎKY A PŘÍSTUP. CESTY</t>
  </si>
  <si>
    <t>02710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</si>
  <si>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</si>
  <si>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</si>
  <si>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</si>
  <si>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</si>
  <si>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</si>
  <si>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</si>
  <si>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</si>
  <si>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</si>
  <si>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</si>
  <si>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</si>
  <si>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</si>
  <si>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</si>
  <si>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</si>
  <si>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</si>
  <si>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</si>
  <si>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</si>
  <si>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  <r>
      <rPr>
        <b/>
        <sz val="9"/>
        <rFont val="Arial CE"/>
        <family val="2"/>
        <charset val="238"/>
      </rPr>
      <t/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</si>
  <si>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</si>
  <si>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</si>
  <si>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</si>
  <si>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</si>
  <si>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</si>
  <si>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</si>
  <si>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vedoucí PÚ:</t>
  </si>
  <si>
    <t>provozní cestmistr:</t>
  </si>
  <si>
    <t>vedoucí TSÚ:</t>
  </si>
  <si>
    <t>správní cestmistr:</t>
  </si>
  <si>
    <t>KSÚS Středočeského kraje příspěvková organizace</t>
  </si>
  <si>
    <t>Opravy 2019</t>
  </si>
  <si>
    <t>Vladimír Sochůrek</t>
  </si>
  <si>
    <t>pokládka pbrusné vrstvy bude provedena v celé šíři (bez středové spáry)</t>
  </si>
  <si>
    <t>III/1102 Sebratec-Teplýšovice</t>
  </si>
  <si>
    <t>III/1102, v km cca 4,300-6,000</t>
  </si>
  <si>
    <t>Teplýšovice, Kozmice</t>
  </si>
  <si>
    <t>Obec Teplýšovice a Kozmice</t>
  </si>
  <si>
    <t>III/1102 Sembratec-Teplýšovice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</si>
</sst>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00000"/>
  </numFmts>
  <fonts count="24" x14ac:knownFonts="1">
    <font>
      <sz val="8"/>
      <name val="MS Sans Serif"/>
      <charset val="1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sz val="12"/>
      <color indexed="8"/>
      <name val="Book Antiqua"/>
      <family val="1"/>
      <charset val="238"/>
    </font>
    <font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156">
    <xf numFmtId="0" fontId="0" fillId="0" borderId="0" xfId="0" applyAlignment="1"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4" fontId="3" fillId="2" borderId="15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49" fontId="2" fillId="0" borderId="15" xfId="0" applyNumberFormat="1" applyFont="1" applyFill="1" applyBorder="1" applyAlignment="1" applyProtection="1">
      <alignment horizontal="right" vertical="center"/>
    </xf>
    <xf numFmtId="49" fontId="2" fillId="0" borderId="16" xfId="0" applyNumberFormat="1" applyFont="1" applyFill="1" applyBorder="1" applyAlignment="1" applyProtection="1">
      <alignment horizontal="right" vertical="center"/>
    </xf>
    <xf numFmtId="49" fontId="2" fillId="0" borderId="16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top"/>
      <protection locked="0"/>
    </xf>
    <xf numFmtId="0" fontId="0" fillId="0" borderId="0" xfId="0" applyFont="1" applyAlignment="1">
      <alignment horizontal="center" vertical="top"/>
      <protection locked="0"/>
    </xf>
    <xf numFmtId="39" fontId="0" fillId="0" borderId="0" xfId="0" applyNumberFormat="1" applyAlignment="1">
      <alignment horizontal="center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4" fontId="9" fillId="0" borderId="26" xfId="0" applyNumberFormat="1" applyFont="1" applyBorder="1" applyAlignment="1" applyProtection="1">
      <alignment vertical="center"/>
    </xf>
    <xf numFmtId="4" fontId="2" fillId="0" borderId="27" xfId="0" applyNumberFormat="1" applyFont="1" applyBorder="1" applyAlignment="1" applyProtection="1">
      <alignment horizontal="right" vertical="center"/>
    </xf>
    <xf numFmtId="0" fontId="9" fillId="0" borderId="27" xfId="0" applyFont="1" applyBorder="1" applyAlignment="1" applyProtection="1">
      <alignment vertical="center"/>
    </xf>
    <xf numFmtId="4" fontId="2" fillId="0" borderId="28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9" fillId="0" borderId="15" xfId="0" applyNumberFormat="1" applyFont="1" applyBorder="1" applyAlignment="1" applyProtection="1">
      <alignment vertical="center"/>
    </xf>
    <xf numFmtId="4" fontId="2" fillId="0" borderId="16" xfId="0" applyNumberFormat="1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vertical="center"/>
    </xf>
    <xf numFmtId="4" fontId="2" fillId="0" borderId="17" xfId="0" applyNumberFormat="1" applyFont="1" applyBorder="1" applyAlignment="1" applyProtection="1">
      <alignment vertical="center"/>
    </xf>
    <xf numFmtId="4" fontId="9" fillId="0" borderId="29" xfId="0" applyNumberFormat="1" applyFont="1" applyBorder="1" applyAlignment="1" applyProtection="1">
      <alignment vertical="center"/>
    </xf>
    <xf numFmtId="4" fontId="2" fillId="0" borderId="30" xfId="0" applyNumberFormat="1" applyFont="1" applyBorder="1" applyAlignment="1" applyProtection="1">
      <alignment horizontal="right" vertical="center"/>
    </xf>
    <xf numFmtId="0" fontId="9" fillId="0" borderId="30" xfId="0" applyFont="1" applyBorder="1" applyAlignment="1" applyProtection="1">
      <alignment vertical="center"/>
    </xf>
    <xf numFmtId="4" fontId="2" fillId="0" borderId="31" xfId="0" applyNumberFormat="1" applyFont="1" applyBorder="1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0" fillId="0" borderId="16" xfId="0" applyFill="1" applyBorder="1" applyAlignment="1" applyProtection="1">
      <alignment vertical="top"/>
    </xf>
    <xf numFmtId="0" fontId="0" fillId="0" borderId="16" xfId="0" applyFill="1" applyBorder="1" applyAlignment="1" applyProtection="1">
      <alignment horizontal="center" vertical="top"/>
    </xf>
    <xf numFmtId="0" fontId="0" fillId="0" borderId="17" xfId="0" applyFill="1" applyBorder="1" applyAlignment="1" applyProtection="1">
      <alignment horizontal="center" vertical="top"/>
    </xf>
    <xf numFmtId="4" fontId="1" fillId="0" borderId="15" xfId="0" applyNumberFormat="1" applyFont="1" applyFill="1" applyBorder="1" applyAlignment="1" applyProtection="1">
      <alignment vertical="center"/>
    </xf>
    <xf numFmtId="4" fontId="10" fillId="0" borderId="16" xfId="0" applyNumberFormat="1" applyFont="1" applyFill="1" applyBorder="1" applyAlignment="1">
      <alignment vertical="center"/>
      <protection locked="0"/>
    </xf>
    <xf numFmtId="4" fontId="1" fillId="0" borderId="16" xfId="0" applyNumberFormat="1" applyFont="1" applyFill="1" applyBorder="1" applyAlignment="1" applyProtection="1">
      <alignment vertical="center"/>
    </xf>
    <xf numFmtId="0" fontId="10" fillId="0" borderId="16" xfId="0" applyFont="1" applyFill="1" applyBorder="1" applyAlignment="1">
      <alignment vertical="center"/>
      <protection locked="0"/>
    </xf>
    <xf numFmtId="0" fontId="10" fillId="0" borderId="32" xfId="0" applyFont="1" applyFill="1" applyBorder="1" applyAlignment="1">
      <alignment horizontal="center" vertical="center"/>
      <protection locked="0"/>
    </xf>
    <xf numFmtId="1" fontId="10" fillId="0" borderId="17" xfId="0" applyNumberFormat="1" applyFont="1" applyFill="1" applyBorder="1" applyAlignment="1">
      <alignment horizontal="left" vertical="center"/>
      <protection locked="0"/>
    </xf>
    <xf numFmtId="165" fontId="10" fillId="0" borderId="32" xfId="0" applyNumberFormat="1" applyFont="1" applyFill="1" applyBorder="1" applyAlignment="1">
      <alignment horizontal="center" vertical="center"/>
      <protection locked="0"/>
    </xf>
    <xf numFmtId="4" fontId="1" fillId="0" borderId="33" xfId="0" applyNumberFormat="1" applyFont="1" applyFill="1" applyBorder="1" applyAlignment="1" applyProtection="1">
      <alignment vertical="center"/>
    </xf>
    <xf numFmtId="4" fontId="10" fillId="0" borderId="34" xfId="0" applyNumberFormat="1" applyFont="1" applyFill="1" applyBorder="1" applyAlignment="1">
      <alignment vertical="center"/>
      <protection locked="0"/>
    </xf>
    <xf numFmtId="4" fontId="1" fillId="0" borderId="34" xfId="0" applyNumberFormat="1" applyFont="1" applyFill="1" applyBorder="1" applyAlignment="1" applyProtection="1">
      <alignment vertical="center"/>
    </xf>
    <xf numFmtId="0" fontId="10" fillId="0" borderId="34" xfId="0" applyFont="1" applyFill="1" applyBorder="1" applyAlignment="1">
      <alignment vertical="center"/>
      <protection locked="0"/>
    </xf>
    <xf numFmtId="49" fontId="10" fillId="0" borderId="35" xfId="0" applyNumberFormat="1" applyFont="1" applyFill="1" applyBorder="1" applyAlignment="1">
      <alignment horizontal="center" vertical="center"/>
      <protection locked="0"/>
    </xf>
    <xf numFmtId="1" fontId="10" fillId="0" borderId="31" xfId="0" applyNumberFormat="1" applyFont="1" applyFill="1" applyBorder="1" applyAlignment="1">
      <alignment horizontal="left" vertical="center"/>
      <protection locked="0"/>
    </xf>
    <xf numFmtId="0" fontId="0" fillId="0" borderId="16" xfId="0" applyBorder="1" applyAlignment="1" applyProtection="1">
      <alignment vertical="top"/>
    </xf>
    <xf numFmtId="0" fontId="0" fillId="0" borderId="16" xfId="0" applyBorder="1" applyAlignment="1" applyProtection="1">
      <alignment horizontal="center" vertical="top" wrapText="1"/>
    </xf>
    <xf numFmtId="0" fontId="0" fillId="0" borderId="17" xfId="0" applyBorder="1" applyAlignment="1" applyProtection="1">
      <alignment horizontal="center" vertical="top" wrapText="1"/>
    </xf>
    <xf numFmtId="0" fontId="9" fillId="3" borderId="36" xfId="0" applyFont="1" applyFill="1" applyBorder="1" applyAlignment="1" applyProtection="1">
      <alignment horizontal="right" vertical="center"/>
    </xf>
    <xf numFmtId="0" fontId="9" fillId="3" borderId="37" xfId="0" applyFont="1" applyFill="1" applyBorder="1" applyAlignment="1" applyProtection="1">
      <alignment horizontal="right" vertical="center"/>
    </xf>
    <xf numFmtId="0" fontId="9" fillId="3" borderId="37" xfId="0" applyFont="1" applyFill="1" applyBorder="1" applyAlignment="1" applyProtection="1">
      <alignment horizontal="left" vertical="center"/>
    </xf>
    <xf numFmtId="0" fontId="9" fillId="3" borderId="37" xfId="0" applyFont="1" applyFill="1" applyBorder="1" applyAlignment="1" applyProtection="1">
      <alignment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39" xfId="0" applyFont="1" applyFill="1" applyBorder="1" applyAlignment="1" applyProtection="1">
      <alignment vertical="center"/>
    </xf>
    <xf numFmtId="0" fontId="0" fillId="0" borderId="0" xfId="0" applyAlignment="1">
      <alignment horizontal="left" vertical="top"/>
      <protection locked="0"/>
    </xf>
    <xf numFmtId="0" fontId="0" fillId="0" borderId="0" xfId="0" applyAlignment="1">
      <alignment horizontal="center" vertical="top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39" fontId="16" fillId="0" borderId="0" xfId="0" applyNumberFormat="1" applyFont="1" applyAlignment="1" applyProtection="1">
      <alignment horizontal="center" vertical="top"/>
    </xf>
    <xf numFmtId="39" fontId="16" fillId="0" borderId="0" xfId="0" applyNumberFormat="1" applyFont="1" applyAlignment="1" applyProtection="1">
      <alignment horizontal="right" vertical="top"/>
    </xf>
    <xf numFmtId="164" fontId="17" fillId="0" borderId="0" xfId="0" applyNumberFormat="1" applyFont="1" applyAlignment="1" applyProtection="1">
      <alignment horizontal="right" vertical="top"/>
    </xf>
    <xf numFmtId="0" fontId="16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37" fontId="14" fillId="0" borderId="0" xfId="0" applyNumberFormat="1" applyFont="1" applyAlignment="1" applyProtection="1">
      <alignment horizontal="center" vertical="top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2" fillId="4" borderId="12" xfId="0" applyNumberFormat="1" applyFont="1" applyFill="1" applyBorder="1" applyAlignment="1" applyProtection="1">
      <alignment horizontal="center" vertical="center"/>
    </xf>
    <xf numFmtId="0" fontId="22" fillId="4" borderId="11" xfId="0" applyNumberFormat="1" applyFont="1" applyFill="1" applyBorder="1" applyAlignment="1" applyProtection="1">
      <alignment horizontal="center" vertical="center"/>
    </xf>
    <xf numFmtId="0" fontId="22" fillId="4" borderId="13" xfId="0" applyNumberFormat="1" applyFont="1" applyFill="1" applyBorder="1" applyAlignment="1" applyProtection="1">
      <alignment horizontal="center" vertical="center"/>
    </xf>
    <xf numFmtId="0" fontId="22" fillId="4" borderId="10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6" xfId="0" applyNumberFormat="1" applyFont="1" applyFill="1" applyBorder="1" applyAlignment="1" applyProtection="1">
      <alignment horizontal="left" vertical="center"/>
    </xf>
    <xf numFmtId="49" fontId="22" fillId="0" borderId="3" xfId="0" applyNumberFormat="1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49" fontId="3" fillId="2" borderId="17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49" fontId="3" fillId="2" borderId="16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49" fontId="2" fillId="0" borderId="16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horizontal="left" vertical="center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1" xfId="0" applyNumberFormat="1" applyFont="1" applyFill="1" applyBorder="1" applyAlignment="1" applyProtection="1">
      <alignment horizontal="left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49" fontId="1" fillId="0" borderId="16" xfId="0" applyNumberFormat="1" applyFont="1" applyFill="1" applyBorder="1" applyAlignment="1" applyProtection="1">
      <alignment horizontal="left" vertical="center"/>
    </xf>
    <xf numFmtId="14" fontId="1" fillId="0" borderId="15" xfId="0" applyNumberFormat="1" applyFont="1" applyFill="1" applyBorder="1" applyAlignment="1" applyProtection="1">
      <alignment horizontal="left" vertical="center"/>
    </xf>
    <xf numFmtId="14" fontId="1" fillId="0" borderId="16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 wrapText="1"/>
    </xf>
    <xf numFmtId="49" fontId="23" fillId="0" borderId="12" xfId="0" applyNumberFormat="1" applyFont="1" applyFill="1" applyBorder="1" applyAlignment="1" applyProtection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/>
    </xf>
    <xf numFmtId="0" fontId="23" fillId="0" borderId="25" xfId="0" applyNumberFormat="1" applyFont="1" applyFill="1" applyBorder="1" applyAlignment="1" applyProtection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0" fontId="1" fillId="0" borderId="22" xfId="0" applyNumberFormat="1" applyFont="1" applyFill="1" applyBorder="1" applyAlignment="1" applyProtection="1">
      <alignment horizontal="left" vertical="center"/>
    </xf>
    <xf numFmtId="49" fontId="7" fillId="0" borderId="22" xfId="0" applyNumberFormat="1" applyFont="1" applyFill="1" applyBorder="1" applyAlignment="1" applyProtection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left" vertical="center" wrapText="1"/>
    </xf>
    <xf numFmtId="49" fontId="1" fillId="0" borderId="22" xfId="0" applyNumberFormat="1" applyFont="1" applyFill="1" applyBorder="1" applyAlignment="1" applyProtection="1">
      <alignment horizontal="left" vertical="center"/>
    </xf>
    <xf numFmtId="49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8" sqref="C8:D9"/>
    </sheetView>
  </sheetViews>
  <sheetFormatPr defaultColWidth="13.28515625" defaultRowHeight="13.2" x14ac:dyDescent="0.2"/>
  <cols>
    <col min="1" max="1" width="13.28515625" style="1" customWidth="1"/>
    <col min="2" max="2" width="11.85546875" style="1" customWidth="1"/>
    <col min="3" max="3" width="25.28515625" style="1" customWidth="1"/>
    <col min="4" max="4" width="11.85546875" style="1" customWidth="1"/>
    <col min="5" max="5" width="16.28515625" style="1" customWidth="1"/>
    <col min="6" max="6" width="26.28515625" style="1" customWidth="1"/>
    <col min="7" max="7" width="13.28515625" style="1" customWidth="1"/>
    <col min="8" max="8" width="13.85546875" style="1" customWidth="1"/>
    <col min="9" max="9" width="26.140625" style="1" customWidth="1"/>
    <col min="10" max="10" width="13.28515625" style="1"/>
    <col min="11" max="11" width="13.7109375" style="1" bestFit="1" customWidth="1"/>
    <col min="12" max="16384" width="13.28515625" style="1"/>
  </cols>
  <sheetData>
    <row r="1" spans="1:11" ht="28.65" customHeight="1" thickBot="1" x14ac:dyDescent="0.25">
      <c r="A1" s="140" t="s">
        <v>49</v>
      </c>
      <c r="B1" s="141"/>
      <c r="C1" s="141"/>
      <c r="D1" s="141"/>
      <c r="E1" s="141"/>
      <c r="F1" s="141"/>
      <c r="G1" s="141"/>
      <c r="H1" s="141"/>
      <c r="I1" s="141"/>
    </row>
    <row r="2" spans="1:11" ht="12.75" customHeight="1" x14ac:dyDescent="0.2">
      <c r="A2" s="142" t="s">
        <v>48</v>
      </c>
      <c r="B2" s="143"/>
      <c r="C2" s="144" t="s">
        <v>102</v>
      </c>
      <c r="D2" s="144"/>
      <c r="E2" s="146" t="s">
        <v>47</v>
      </c>
      <c r="F2" s="147" t="s">
        <v>98</v>
      </c>
      <c r="G2" s="148"/>
      <c r="H2" s="146" t="s">
        <v>40</v>
      </c>
      <c r="I2" s="151" t="s">
        <v>46</v>
      </c>
      <c r="J2" s="2"/>
    </row>
    <row r="3" spans="1:11" x14ac:dyDescent="0.2">
      <c r="A3" s="128"/>
      <c r="B3" s="127"/>
      <c r="C3" s="145"/>
      <c r="D3" s="145"/>
      <c r="E3" s="127"/>
      <c r="F3" s="149"/>
      <c r="G3" s="150"/>
      <c r="H3" s="127"/>
      <c r="I3" s="125"/>
      <c r="J3" s="2"/>
    </row>
    <row r="4" spans="1:11" x14ac:dyDescent="0.2">
      <c r="A4" s="126" t="s">
        <v>45</v>
      </c>
      <c r="B4" s="127"/>
      <c r="C4" s="136" t="s">
        <v>99</v>
      </c>
      <c r="D4" s="137"/>
      <c r="E4" s="129" t="s">
        <v>44</v>
      </c>
      <c r="F4" s="129"/>
      <c r="G4" s="127"/>
      <c r="H4" s="129" t="s">
        <v>40</v>
      </c>
      <c r="I4" s="124"/>
      <c r="J4" s="2"/>
    </row>
    <row r="5" spans="1:11" x14ac:dyDescent="0.2">
      <c r="A5" s="128"/>
      <c r="B5" s="127"/>
      <c r="C5" s="138"/>
      <c r="D5" s="139"/>
      <c r="E5" s="127"/>
      <c r="F5" s="127"/>
      <c r="G5" s="127"/>
      <c r="H5" s="127"/>
      <c r="I5" s="125"/>
      <c r="J5" s="2"/>
    </row>
    <row r="6" spans="1:11" ht="13.2" customHeight="1" x14ac:dyDescent="0.2">
      <c r="A6" s="126" t="s">
        <v>43</v>
      </c>
      <c r="B6" s="127"/>
      <c r="C6" s="132" t="s">
        <v>105</v>
      </c>
      <c r="D6" s="133"/>
      <c r="E6" s="129" t="s">
        <v>41</v>
      </c>
      <c r="F6" s="129"/>
      <c r="G6" s="127"/>
      <c r="H6" s="129" t="s">
        <v>40</v>
      </c>
      <c r="I6" s="124"/>
      <c r="J6" s="2"/>
    </row>
    <row r="7" spans="1:11" x14ac:dyDescent="0.2">
      <c r="A7" s="128"/>
      <c r="B7" s="127"/>
      <c r="C7" s="134"/>
      <c r="D7" s="135"/>
      <c r="E7" s="127"/>
      <c r="F7" s="127"/>
      <c r="G7" s="127"/>
      <c r="H7" s="127"/>
      <c r="I7" s="125"/>
      <c r="J7" s="2"/>
    </row>
    <row r="8" spans="1:11" x14ac:dyDescent="0.2">
      <c r="A8" s="126" t="s">
        <v>39</v>
      </c>
      <c r="B8" s="127"/>
      <c r="C8" s="131"/>
      <c r="D8" s="127"/>
      <c r="E8" s="129" t="s">
        <v>38</v>
      </c>
      <c r="F8" s="127"/>
      <c r="G8" s="127"/>
      <c r="H8" s="129" t="s">
        <v>37</v>
      </c>
      <c r="I8" s="124"/>
      <c r="J8" s="2"/>
    </row>
    <row r="9" spans="1:11" x14ac:dyDescent="0.2">
      <c r="A9" s="128"/>
      <c r="B9" s="127"/>
      <c r="C9" s="127"/>
      <c r="D9" s="127"/>
      <c r="E9" s="127"/>
      <c r="F9" s="127"/>
      <c r="G9" s="127"/>
      <c r="H9" s="127"/>
      <c r="I9" s="125"/>
      <c r="J9" s="2"/>
    </row>
    <row r="10" spans="1:11" x14ac:dyDescent="0.2">
      <c r="A10" s="126" t="s">
        <v>36</v>
      </c>
      <c r="B10" s="127"/>
      <c r="C10" s="129"/>
      <c r="D10" s="127"/>
      <c r="E10" s="129" t="s">
        <v>35</v>
      </c>
      <c r="F10" s="129" t="s">
        <v>100</v>
      </c>
      <c r="G10" s="127"/>
      <c r="H10" s="129" t="s">
        <v>34</v>
      </c>
      <c r="I10" s="130">
        <v>43521</v>
      </c>
      <c r="J10" s="2"/>
    </row>
    <row r="11" spans="1:11" x14ac:dyDescent="0.2">
      <c r="A11" s="128"/>
      <c r="B11" s="127"/>
      <c r="C11" s="127"/>
      <c r="D11" s="127"/>
      <c r="E11" s="127"/>
      <c r="F11" s="127"/>
      <c r="G11" s="127"/>
      <c r="H11" s="127"/>
      <c r="I11" s="125"/>
      <c r="J11" s="2"/>
    </row>
    <row r="12" spans="1:11" ht="23.4" customHeight="1" thickBot="1" x14ac:dyDescent="0.25">
      <c r="A12" s="118" t="s">
        <v>33</v>
      </c>
      <c r="B12" s="119"/>
      <c r="C12" s="119"/>
      <c r="D12" s="119"/>
      <c r="E12" s="119"/>
      <c r="F12" s="119"/>
      <c r="G12" s="119"/>
      <c r="H12" s="119"/>
      <c r="I12" s="120"/>
    </row>
    <row r="13" spans="1:11" ht="26.4" customHeight="1" x14ac:dyDescent="0.2">
      <c r="A13" s="18" t="s">
        <v>32</v>
      </c>
      <c r="B13" s="121" t="s">
        <v>31</v>
      </c>
      <c r="C13" s="122"/>
      <c r="D13" s="17" t="s">
        <v>30</v>
      </c>
      <c r="E13" s="121" t="s">
        <v>29</v>
      </c>
      <c r="F13" s="122"/>
      <c r="G13" s="17" t="s">
        <v>28</v>
      </c>
      <c r="H13" s="121" t="s">
        <v>27</v>
      </c>
      <c r="I13" s="123"/>
      <c r="J13" s="2"/>
    </row>
    <row r="14" spans="1:11" ht="15.15" customHeight="1" x14ac:dyDescent="0.2">
      <c r="A14" s="15" t="s">
        <v>26</v>
      </c>
      <c r="B14" s="14" t="s">
        <v>16</v>
      </c>
      <c r="C14" s="11">
        <f>SUM(rozpočet!G23)</f>
        <v>0</v>
      </c>
      <c r="D14" s="115" t="s">
        <v>25</v>
      </c>
      <c r="E14" s="116"/>
      <c r="F14" s="11">
        <v>0</v>
      </c>
      <c r="G14" s="115" t="s">
        <v>24</v>
      </c>
      <c r="H14" s="116"/>
      <c r="I14" s="10">
        <v>0</v>
      </c>
      <c r="J14" s="2"/>
    </row>
    <row r="15" spans="1:11" ht="15.15" customHeight="1" x14ac:dyDescent="0.2">
      <c r="A15" s="15"/>
      <c r="B15" s="14" t="s">
        <v>14</v>
      </c>
      <c r="C15" s="11">
        <v>0</v>
      </c>
      <c r="D15" s="115" t="s">
        <v>23</v>
      </c>
      <c r="E15" s="116"/>
      <c r="F15" s="11">
        <v>0</v>
      </c>
      <c r="G15" s="115" t="s">
        <v>22</v>
      </c>
      <c r="H15" s="116"/>
      <c r="I15" s="10">
        <v>0</v>
      </c>
      <c r="J15" s="2"/>
      <c r="K15" s="16"/>
    </row>
    <row r="16" spans="1:11" ht="15.15" customHeight="1" x14ac:dyDescent="0.2">
      <c r="A16" s="15" t="s">
        <v>21</v>
      </c>
      <c r="B16" s="14" t="s">
        <v>16</v>
      </c>
      <c r="C16" s="11">
        <v>0</v>
      </c>
      <c r="D16" s="115" t="s">
        <v>20</v>
      </c>
      <c r="E16" s="116"/>
      <c r="F16" s="11">
        <v>0</v>
      </c>
      <c r="G16" s="115" t="s">
        <v>19</v>
      </c>
      <c r="H16" s="116"/>
      <c r="I16" s="10">
        <v>0</v>
      </c>
      <c r="J16" s="2"/>
    </row>
    <row r="17" spans="1:10" ht="15.15" customHeight="1" x14ac:dyDescent="0.2">
      <c r="A17" s="15"/>
      <c r="B17" s="14" t="s">
        <v>14</v>
      </c>
      <c r="C17" s="11">
        <v>0</v>
      </c>
      <c r="D17" s="115"/>
      <c r="E17" s="116"/>
      <c r="F17" s="13"/>
      <c r="G17" s="115" t="s">
        <v>18</v>
      </c>
      <c r="H17" s="116"/>
      <c r="I17" s="10">
        <v>0</v>
      </c>
      <c r="J17" s="2"/>
    </row>
    <row r="18" spans="1:10" ht="15.15" customHeight="1" x14ac:dyDescent="0.2">
      <c r="A18" s="15" t="s">
        <v>17</v>
      </c>
      <c r="B18" s="14" t="s">
        <v>16</v>
      </c>
      <c r="C18" s="11">
        <v>0</v>
      </c>
      <c r="D18" s="115"/>
      <c r="E18" s="116"/>
      <c r="F18" s="13"/>
      <c r="G18" s="115" t="s">
        <v>15</v>
      </c>
      <c r="H18" s="116"/>
      <c r="I18" s="10">
        <v>0</v>
      </c>
      <c r="J18" s="2"/>
    </row>
    <row r="19" spans="1:10" ht="15.15" customHeight="1" x14ac:dyDescent="0.2">
      <c r="A19" s="15"/>
      <c r="B19" s="14" t="s">
        <v>14</v>
      </c>
      <c r="C19" s="11">
        <v>0</v>
      </c>
      <c r="D19" s="115"/>
      <c r="E19" s="116"/>
      <c r="F19" s="13"/>
      <c r="G19" s="115" t="s">
        <v>13</v>
      </c>
      <c r="H19" s="116"/>
      <c r="I19" s="10">
        <v>0</v>
      </c>
      <c r="J19" s="2"/>
    </row>
    <row r="20" spans="1:10" ht="15.15" customHeight="1" x14ac:dyDescent="0.2">
      <c r="A20" s="113" t="s">
        <v>12</v>
      </c>
      <c r="B20" s="114"/>
      <c r="C20" s="11">
        <v>0</v>
      </c>
      <c r="D20" s="115"/>
      <c r="E20" s="116"/>
      <c r="F20" s="13"/>
      <c r="G20" s="115"/>
      <c r="H20" s="116"/>
      <c r="I20" s="12"/>
      <c r="J20" s="2"/>
    </row>
    <row r="21" spans="1:10" ht="15.15" customHeight="1" x14ac:dyDescent="0.2">
      <c r="A21" s="113" t="s">
        <v>11</v>
      </c>
      <c r="B21" s="114"/>
      <c r="C21" s="11">
        <v>0</v>
      </c>
      <c r="D21" s="115"/>
      <c r="E21" s="116"/>
      <c r="F21" s="13"/>
      <c r="G21" s="115"/>
      <c r="H21" s="116"/>
      <c r="I21" s="12"/>
      <c r="J21" s="2"/>
    </row>
    <row r="22" spans="1:10" ht="16.649999999999999" customHeight="1" x14ac:dyDescent="0.2">
      <c r="A22" s="113" t="s">
        <v>10</v>
      </c>
      <c r="B22" s="114"/>
      <c r="C22" s="11">
        <f>SUM(C14:C21)</f>
        <v>0</v>
      </c>
      <c r="D22" s="117" t="s">
        <v>9</v>
      </c>
      <c r="E22" s="114"/>
      <c r="F22" s="11">
        <f>SUM(F14:F21)</f>
        <v>0</v>
      </c>
      <c r="G22" s="117" t="s">
        <v>8</v>
      </c>
      <c r="H22" s="114"/>
      <c r="I22" s="10">
        <f>SUM(I14:I21)</f>
        <v>0</v>
      </c>
      <c r="J22" s="2"/>
    </row>
    <row r="23" spans="1:10" x14ac:dyDescent="0.2">
      <c r="A23" s="9"/>
      <c r="B23" s="8"/>
      <c r="C23" s="8"/>
      <c r="D23" s="8"/>
      <c r="E23" s="8"/>
      <c r="F23" s="8"/>
      <c r="G23" s="8"/>
      <c r="H23" s="8"/>
      <c r="I23" s="7"/>
    </row>
    <row r="24" spans="1:10" ht="15.15" customHeight="1" x14ac:dyDescent="0.2">
      <c r="A24" s="110" t="s">
        <v>7</v>
      </c>
      <c r="B24" s="111"/>
      <c r="C24" s="6">
        <v>0</v>
      </c>
      <c r="D24" s="2"/>
      <c r="E24" s="2"/>
      <c r="F24" s="2"/>
      <c r="G24" s="2"/>
      <c r="H24" s="2"/>
      <c r="I24" s="3"/>
    </row>
    <row r="25" spans="1:10" ht="15.15" customHeight="1" x14ac:dyDescent="0.2">
      <c r="A25" s="110" t="s">
        <v>6</v>
      </c>
      <c r="B25" s="111"/>
      <c r="C25" s="6">
        <v>0</v>
      </c>
      <c r="D25" s="112" t="s">
        <v>5</v>
      </c>
      <c r="E25" s="111"/>
      <c r="F25" s="6">
        <f>ROUND(C25*(14/100),2)</f>
        <v>0</v>
      </c>
      <c r="G25" s="112" t="s">
        <v>4</v>
      </c>
      <c r="H25" s="111"/>
      <c r="I25" s="5">
        <f>SUM(C24:C26)</f>
        <v>0</v>
      </c>
      <c r="J25" s="2"/>
    </row>
    <row r="26" spans="1:10" ht="15.15" customHeight="1" x14ac:dyDescent="0.2">
      <c r="A26" s="110" t="s">
        <v>3</v>
      </c>
      <c r="B26" s="111"/>
      <c r="C26" s="6">
        <f>C22+F22*I22</f>
        <v>0</v>
      </c>
      <c r="D26" s="112" t="s">
        <v>2</v>
      </c>
      <c r="E26" s="111"/>
      <c r="F26" s="6">
        <f>ROUND(C26*(21/100),2)</f>
        <v>0</v>
      </c>
      <c r="G26" s="112" t="s">
        <v>1</v>
      </c>
      <c r="H26" s="111"/>
      <c r="I26" s="5">
        <f>SUM(F25:F26)+I25</f>
        <v>0</v>
      </c>
      <c r="J26" s="2"/>
    </row>
    <row r="27" spans="1:10" x14ac:dyDescent="0.2">
      <c r="A27" s="4"/>
      <c r="B27" s="2"/>
      <c r="C27" s="2"/>
      <c r="D27" s="2"/>
      <c r="E27" s="2"/>
      <c r="F27" s="2"/>
      <c r="G27" s="2"/>
      <c r="H27" s="2"/>
      <c r="I27" s="3"/>
    </row>
    <row r="28" spans="1:10" ht="14.4" customHeight="1" x14ac:dyDescent="0.2">
      <c r="A28" s="89"/>
      <c r="B28" s="90"/>
      <c r="C28" s="91"/>
      <c r="D28" s="98" t="s">
        <v>92</v>
      </c>
      <c r="E28" s="99"/>
      <c r="F28" s="100"/>
      <c r="G28" s="98" t="s">
        <v>93</v>
      </c>
      <c r="H28" s="99"/>
      <c r="I28" s="101"/>
      <c r="J28" s="2"/>
    </row>
    <row r="29" spans="1:10" ht="14.4" customHeight="1" x14ac:dyDescent="0.2">
      <c r="A29" s="92"/>
      <c r="B29" s="93"/>
      <c r="C29" s="94"/>
      <c r="D29" s="102" t="s">
        <v>94</v>
      </c>
      <c r="E29" s="103"/>
      <c r="F29" s="104"/>
      <c r="G29" s="102" t="s">
        <v>95</v>
      </c>
      <c r="H29" s="103"/>
      <c r="I29" s="105"/>
      <c r="J29" s="2"/>
    </row>
    <row r="30" spans="1:10" ht="14.4" customHeight="1" x14ac:dyDescent="0.2">
      <c r="A30" s="92"/>
      <c r="B30" s="93"/>
      <c r="C30" s="94"/>
      <c r="D30" s="102" t="s">
        <v>96</v>
      </c>
      <c r="E30" s="103"/>
      <c r="F30" s="104"/>
      <c r="G30" s="102" t="s">
        <v>97</v>
      </c>
      <c r="H30" s="103"/>
      <c r="I30" s="105"/>
      <c r="J30" s="2"/>
    </row>
    <row r="31" spans="1:10" ht="14.4" customHeight="1" x14ac:dyDescent="0.2">
      <c r="A31" s="92"/>
      <c r="B31" s="93"/>
      <c r="C31" s="94"/>
      <c r="D31" s="102"/>
      <c r="E31" s="103"/>
      <c r="F31" s="104"/>
      <c r="G31" s="102"/>
      <c r="H31" s="103"/>
      <c r="I31" s="105"/>
      <c r="J31" s="2"/>
    </row>
    <row r="32" spans="1:10" ht="25.5" customHeight="1" thickBot="1" x14ac:dyDescent="0.25">
      <c r="A32" s="95"/>
      <c r="B32" s="96"/>
      <c r="C32" s="97"/>
      <c r="D32" s="106" t="s">
        <v>0</v>
      </c>
      <c r="E32" s="107"/>
      <c r="F32" s="108"/>
      <c r="G32" s="106" t="s">
        <v>0</v>
      </c>
      <c r="H32" s="107"/>
      <c r="I32" s="109"/>
      <c r="J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opLeftCell="B4" workbookViewId="0">
      <selection activeCell="C3" sqref="C3"/>
    </sheetView>
  </sheetViews>
  <sheetFormatPr defaultColWidth="10.42578125" defaultRowHeight="12" customHeight="1" x14ac:dyDescent="0.2"/>
  <cols>
    <col min="1" max="1" width="3.7109375" style="19" customWidth="1"/>
    <col min="2" max="2" width="17.85546875" style="25" customWidth="1"/>
    <col min="3" max="3" width="92.28515625" style="24" customWidth="1"/>
    <col min="4" max="4" width="10.140625" style="24" customWidth="1"/>
    <col min="5" max="5" width="15.28515625" style="24" customWidth="1"/>
    <col min="6" max="6" width="17.140625" style="23" customWidth="1"/>
    <col min="7" max="7" width="18.7109375" style="22" customWidth="1"/>
    <col min="8" max="8" width="14.28515625" style="21" customWidth="1"/>
    <col min="9" max="9" width="10.42578125" style="20"/>
    <col min="10" max="10" width="75.7109375" style="19" customWidth="1"/>
    <col min="11" max="16384" width="10.42578125" style="19"/>
  </cols>
  <sheetData>
    <row r="1" spans="1:10" s="69" customFormat="1" ht="27.75" customHeight="1" x14ac:dyDescent="0.2">
      <c r="A1" s="153" t="s">
        <v>91</v>
      </c>
      <c r="B1" s="153"/>
      <c r="C1" s="153"/>
      <c r="D1" s="153"/>
      <c r="E1" s="153"/>
      <c r="F1" s="153"/>
      <c r="G1" s="153"/>
      <c r="H1" s="88"/>
      <c r="I1" s="70"/>
    </row>
    <row r="2" spans="1:10" s="69" customFormat="1" ht="12.75" customHeight="1" x14ac:dyDescent="0.25">
      <c r="B2" s="74" t="s">
        <v>90</v>
      </c>
      <c r="C2" s="77" t="s">
        <v>106</v>
      </c>
      <c r="D2" s="87" t="s">
        <v>42</v>
      </c>
      <c r="E2" s="85"/>
      <c r="F2" s="85"/>
      <c r="G2" s="85"/>
      <c r="H2" s="84"/>
      <c r="I2" s="70"/>
    </row>
    <row r="3" spans="1:10" s="69" customFormat="1" ht="12.75" customHeight="1" x14ac:dyDescent="0.25">
      <c r="B3" s="74" t="s">
        <v>89</v>
      </c>
      <c r="C3" s="77" t="s">
        <v>103</v>
      </c>
      <c r="D3" s="85"/>
      <c r="E3" s="85"/>
      <c r="F3" s="76"/>
      <c r="G3" s="85"/>
      <c r="H3" s="84"/>
      <c r="I3" s="70"/>
    </row>
    <row r="4" spans="1:10" s="69" customFormat="1" ht="13.5" customHeight="1" x14ac:dyDescent="0.25">
      <c r="B4" s="74" t="s">
        <v>88</v>
      </c>
      <c r="C4" s="77" t="s">
        <v>104</v>
      </c>
      <c r="D4" s="86"/>
      <c r="E4" s="85"/>
      <c r="F4" s="85"/>
      <c r="G4" s="85"/>
      <c r="H4" s="84"/>
      <c r="I4" s="70"/>
    </row>
    <row r="5" spans="1:10" s="69" customFormat="1" ht="1.5" customHeight="1" x14ac:dyDescent="0.2">
      <c r="B5" s="83"/>
      <c r="C5" s="73"/>
      <c r="D5" s="82"/>
      <c r="E5" s="81"/>
      <c r="F5" s="80"/>
      <c r="G5" s="79"/>
      <c r="H5" s="78"/>
      <c r="I5" s="70"/>
    </row>
    <row r="6" spans="1:10" s="69" customFormat="1" ht="20.25" customHeight="1" x14ac:dyDescent="0.25">
      <c r="B6" s="74" t="s">
        <v>87</v>
      </c>
      <c r="C6" s="77" t="s">
        <v>86</v>
      </c>
      <c r="D6" s="75"/>
      <c r="E6" s="76"/>
      <c r="F6" s="76"/>
      <c r="G6" s="76"/>
      <c r="H6" s="71"/>
      <c r="I6" s="70"/>
    </row>
    <row r="7" spans="1:10" s="69" customFormat="1" ht="12.75" customHeight="1" x14ac:dyDescent="0.25">
      <c r="B7" s="74" t="s">
        <v>85</v>
      </c>
      <c r="C7" s="74" t="s">
        <v>84</v>
      </c>
      <c r="D7" s="75"/>
      <c r="E7" s="75" t="s">
        <v>83</v>
      </c>
      <c r="F7" s="154">
        <v>43521</v>
      </c>
      <c r="G7" s="155"/>
      <c r="H7" s="71"/>
      <c r="I7" s="70"/>
    </row>
    <row r="8" spans="1:10" s="69" customFormat="1" ht="12.75" customHeight="1" x14ac:dyDescent="0.25">
      <c r="B8" s="74"/>
      <c r="C8" s="73"/>
      <c r="D8" s="72"/>
      <c r="E8" s="72" t="s">
        <v>82</v>
      </c>
      <c r="F8" s="154" t="s">
        <v>100</v>
      </c>
      <c r="G8" s="154"/>
      <c r="H8" s="71"/>
      <c r="I8" s="70"/>
    </row>
    <row r="9" spans="1:10" ht="11.25" customHeight="1" thickBot="1" x14ac:dyDescent="0.25"/>
    <row r="10" spans="1:10" s="26" customFormat="1" ht="21" thickBot="1" x14ac:dyDescent="0.25">
      <c r="A10" s="68" t="s">
        <v>81</v>
      </c>
      <c r="B10" s="67" t="s">
        <v>80</v>
      </c>
      <c r="C10" s="66" t="s">
        <v>79</v>
      </c>
      <c r="D10" s="65" t="s">
        <v>78</v>
      </c>
      <c r="E10" s="64" t="s">
        <v>77</v>
      </c>
      <c r="F10" s="64" t="s">
        <v>76</v>
      </c>
      <c r="G10" s="63" t="s">
        <v>75</v>
      </c>
      <c r="H10" s="62" t="s">
        <v>74</v>
      </c>
      <c r="I10" s="61" t="s">
        <v>73</v>
      </c>
      <c r="J10" s="60" t="s">
        <v>72</v>
      </c>
    </row>
    <row r="11" spans="1:10" s="43" customFormat="1" ht="13.8" thickTop="1" x14ac:dyDescent="0.2">
      <c r="A11" s="59" t="s">
        <v>71</v>
      </c>
      <c r="B11" s="58" t="s">
        <v>70</v>
      </c>
      <c r="C11" s="57" t="s">
        <v>69</v>
      </c>
      <c r="D11" s="57" t="s">
        <v>68</v>
      </c>
      <c r="E11" s="56">
        <v>1</v>
      </c>
      <c r="F11" s="55"/>
      <c r="G11" s="54">
        <f t="shared" ref="G11:G22" si="0">F11*E11</f>
        <v>0</v>
      </c>
      <c r="H11" s="46"/>
      <c r="I11" s="45"/>
      <c r="J11" s="44"/>
    </row>
    <row r="12" spans="1:10" s="43" customFormat="1" ht="13.2" x14ac:dyDescent="0.2">
      <c r="A12" s="52">
        <v>2</v>
      </c>
      <c r="B12" s="53">
        <v>113724</v>
      </c>
      <c r="C12" s="50" t="s">
        <v>67</v>
      </c>
      <c r="D12" s="50" t="s">
        <v>55</v>
      </c>
      <c r="E12" s="49">
        <v>10</v>
      </c>
      <c r="F12" s="48"/>
      <c r="G12" s="47">
        <f t="shared" si="0"/>
        <v>0</v>
      </c>
      <c r="H12" s="46"/>
      <c r="I12" s="45"/>
      <c r="J12" s="44"/>
    </row>
    <row r="13" spans="1:10" s="43" customFormat="1" ht="13.2" x14ac:dyDescent="0.2">
      <c r="A13" s="52">
        <v>2</v>
      </c>
      <c r="B13" s="53">
        <v>919111</v>
      </c>
      <c r="C13" s="50" t="s">
        <v>66</v>
      </c>
      <c r="D13" s="50" t="s">
        <v>52</v>
      </c>
      <c r="E13" s="49">
        <v>12</v>
      </c>
      <c r="F13" s="48"/>
      <c r="G13" s="47">
        <f t="shared" si="0"/>
        <v>0</v>
      </c>
      <c r="H13" s="46"/>
      <c r="I13" s="45"/>
      <c r="J13" s="44"/>
    </row>
    <row r="14" spans="1:10" s="43" customFormat="1" ht="13.2" x14ac:dyDescent="0.2">
      <c r="A14" s="52">
        <v>3</v>
      </c>
      <c r="B14" s="53">
        <v>93818</v>
      </c>
      <c r="C14" s="50" t="s">
        <v>65</v>
      </c>
      <c r="D14" s="50" t="s">
        <v>53</v>
      </c>
      <c r="E14" s="49">
        <v>9350</v>
      </c>
      <c r="F14" s="48"/>
      <c r="G14" s="47">
        <f t="shared" si="0"/>
        <v>0</v>
      </c>
      <c r="H14" s="46"/>
      <c r="I14" s="45"/>
      <c r="J14" s="44"/>
    </row>
    <row r="15" spans="1:10" s="43" customFormat="1" ht="13.2" x14ac:dyDescent="0.2">
      <c r="A15" s="52">
        <v>4</v>
      </c>
      <c r="B15" s="53" t="s">
        <v>64</v>
      </c>
      <c r="C15" s="50" t="s">
        <v>63</v>
      </c>
      <c r="D15" s="50" t="s">
        <v>55</v>
      </c>
      <c r="E15" s="49">
        <v>380</v>
      </c>
      <c r="F15" s="48"/>
      <c r="G15" s="47">
        <f t="shared" si="0"/>
        <v>0</v>
      </c>
      <c r="H15" s="46"/>
      <c r="I15" s="45"/>
      <c r="J15" s="44"/>
    </row>
    <row r="16" spans="1:10" s="43" customFormat="1" ht="13.2" x14ac:dyDescent="0.2">
      <c r="A16" s="52">
        <v>5</v>
      </c>
      <c r="B16" s="53" t="s">
        <v>62</v>
      </c>
      <c r="C16" s="50" t="s">
        <v>61</v>
      </c>
      <c r="D16" s="50" t="s">
        <v>53</v>
      </c>
      <c r="E16" s="49">
        <v>9350</v>
      </c>
      <c r="F16" s="48"/>
      <c r="G16" s="47">
        <f t="shared" si="0"/>
        <v>0</v>
      </c>
      <c r="H16" s="46"/>
      <c r="I16" s="45"/>
      <c r="J16" s="44" t="s">
        <v>101</v>
      </c>
    </row>
    <row r="17" spans="1:10" s="43" customFormat="1" ht="13.2" x14ac:dyDescent="0.2">
      <c r="A17" s="52">
        <v>6</v>
      </c>
      <c r="B17" s="53">
        <v>572213</v>
      </c>
      <c r="C17" s="50" t="s">
        <v>60</v>
      </c>
      <c r="D17" s="50" t="s">
        <v>53</v>
      </c>
      <c r="E17" s="49">
        <v>18700</v>
      </c>
      <c r="F17" s="48"/>
      <c r="G17" s="47">
        <f t="shared" si="0"/>
        <v>0</v>
      </c>
      <c r="H17" s="46"/>
      <c r="I17" s="45"/>
      <c r="J17" s="44"/>
    </row>
    <row r="18" spans="1:10" s="43" customFormat="1" ht="13.2" x14ac:dyDescent="0.2">
      <c r="A18" s="52">
        <v>7</v>
      </c>
      <c r="B18" s="51">
        <v>113762</v>
      </c>
      <c r="C18" s="50" t="s">
        <v>59</v>
      </c>
      <c r="D18" s="50" t="s">
        <v>52</v>
      </c>
      <c r="E18" s="49">
        <v>25</v>
      </c>
      <c r="F18" s="48"/>
      <c r="G18" s="47">
        <f t="shared" si="0"/>
        <v>0</v>
      </c>
      <c r="H18" s="46"/>
      <c r="I18" s="45"/>
      <c r="J18" s="44"/>
    </row>
    <row r="19" spans="1:10" s="43" customFormat="1" ht="13.2" x14ac:dyDescent="0.2">
      <c r="A19" s="52">
        <v>8</v>
      </c>
      <c r="B19" s="53">
        <v>931312</v>
      </c>
      <c r="C19" s="50" t="s">
        <v>58</v>
      </c>
      <c r="D19" s="50" t="s">
        <v>52</v>
      </c>
      <c r="E19" s="49">
        <v>25</v>
      </c>
      <c r="F19" s="48"/>
      <c r="G19" s="47">
        <f t="shared" si="0"/>
        <v>0</v>
      </c>
      <c r="H19" s="46"/>
      <c r="I19" s="45"/>
      <c r="J19" s="44"/>
    </row>
    <row r="20" spans="1:10" s="43" customFormat="1" ht="13.2" x14ac:dyDescent="0.2">
      <c r="A20" s="52">
        <v>9</v>
      </c>
      <c r="B20" s="51">
        <v>12922</v>
      </c>
      <c r="C20" s="50" t="s">
        <v>57</v>
      </c>
      <c r="D20" s="50" t="s">
        <v>53</v>
      </c>
      <c r="E20" s="49">
        <v>1700</v>
      </c>
      <c r="F20" s="48"/>
      <c r="G20" s="47">
        <f t="shared" si="0"/>
        <v>0</v>
      </c>
      <c r="H20" s="46"/>
      <c r="I20" s="45"/>
      <c r="J20" s="44"/>
    </row>
    <row r="21" spans="1:10" s="43" customFormat="1" ht="13.2" x14ac:dyDescent="0.2">
      <c r="A21" s="52">
        <v>11</v>
      </c>
      <c r="B21" s="51">
        <v>56963</v>
      </c>
      <c r="C21" s="50" t="s">
        <v>56</v>
      </c>
      <c r="D21" s="50" t="s">
        <v>53</v>
      </c>
      <c r="E21" s="49">
        <v>1700</v>
      </c>
      <c r="F21" s="48"/>
      <c r="G21" s="47">
        <f t="shared" si="0"/>
        <v>0</v>
      </c>
      <c r="H21" s="46"/>
      <c r="I21" s="45"/>
      <c r="J21" s="44"/>
    </row>
    <row r="22" spans="1:10" s="43" customFormat="1" ht="13.2" x14ac:dyDescent="0.2">
      <c r="A22" s="52">
        <v>12</v>
      </c>
      <c r="B22" s="51">
        <v>915111</v>
      </c>
      <c r="C22" s="50" t="s">
        <v>54</v>
      </c>
      <c r="D22" s="50" t="s">
        <v>53</v>
      </c>
      <c r="E22" s="49">
        <v>426</v>
      </c>
      <c r="F22" s="48"/>
      <c r="G22" s="47">
        <f t="shared" si="0"/>
        <v>0</v>
      </c>
      <c r="H22" s="46"/>
      <c r="I22" s="45"/>
      <c r="J22" s="44"/>
    </row>
    <row r="23" spans="1:10" s="26" customFormat="1" ht="15" x14ac:dyDescent="0.2">
      <c r="A23" s="34"/>
      <c r="B23" s="42"/>
      <c r="C23" s="41" t="s">
        <v>4</v>
      </c>
      <c r="D23" s="41"/>
      <c r="E23" s="41"/>
      <c r="F23" s="40" t="s">
        <v>42</v>
      </c>
      <c r="G23" s="39">
        <f>SUM(G11:G22)</f>
        <v>0</v>
      </c>
      <c r="H23" s="29"/>
      <c r="I23" s="29"/>
      <c r="J23" s="28"/>
    </row>
    <row r="24" spans="1:10" s="26" customFormat="1" ht="15" x14ac:dyDescent="0.2">
      <c r="A24" s="34"/>
      <c r="B24" s="38"/>
      <c r="C24" s="37" t="s">
        <v>2</v>
      </c>
      <c r="D24" s="37"/>
      <c r="E24" s="37"/>
      <c r="F24" s="36" t="s">
        <v>42</v>
      </c>
      <c r="G24" s="35">
        <f>G23*0.21</f>
        <v>0</v>
      </c>
      <c r="H24" s="29"/>
      <c r="I24" s="29"/>
      <c r="J24" s="28"/>
    </row>
    <row r="25" spans="1:10" s="26" customFormat="1" ht="15.6" thickBot="1" x14ac:dyDescent="0.25">
      <c r="A25" s="34"/>
      <c r="B25" s="33"/>
      <c r="C25" s="32" t="s">
        <v>51</v>
      </c>
      <c r="D25" s="32"/>
      <c r="E25" s="32"/>
      <c r="F25" s="31" t="s">
        <v>42</v>
      </c>
      <c r="G25" s="30">
        <f>G24+G23</f>
        <v>0</v>
      </c>
      <c r="H25" s="29"/>
      <c r="I25" s="29"/>
      <c r="J25" s="28"/>
    </row>
    <row r="26" spans="1:10" ht="24" customHeight="1" x14ac:dyDescent="0.2">
      <c r="H26" s="29"/>
      <c r="I26" s="29"/>
      <c r="J26" s="28"/>
    </row>
    <row r="27" spans="1:10" ht="12" customHeight="1" x14ac:dyDescent="0.2">
      <c r="B27" s="152" t="s">
        <v>50</v>
      </c>
      <c r="C27" s="152"/>
      <c r="H27" s="29"/>
      <c r="I27" s="29"/>
      <c r="J27" s="28"/>
    </row>
    <row r="28" spans="1:10" ht="12" customHeight="1" x14ac:dyDescent="0.2">
      <c r="H28" s="29"/>
      <c r="I28" s="29"/>
      <c r="J28" s="28"/>
    </row>
    <row r="29" spans="1:10" ht="12" customHeight="1" x14ac:dyDescent="0.2">
      <c r="H29" s="27"/>
      <c r="I29" s="27"/>
      <c r="J29" s="26"/>
    </row>
    <row r="30" spans="1:10" ht="12" customHeight="1" x14ac:dyDescent="0.2">
      <c r="H30" s="27"/>
      <c r="I30" s="27"/>
      <c r="J30" s="26"/>
    </row>
    <row r="31" spans="1:10" ht="12" customHeight="1" x14ac:dyDescent="0.2">
      <c r="H31" s="27"/>
      <c r="I31" s="27"/>
      <c r="J31" s="26"/>
    </row>
  </sheetData>
  <mergeCells count="4">
    <mergeCell ref="B27:C27"/>
    <mergeCell ref="A1:G1"/>
    <mergeCell ref="F7:G7"/>
    <mergeCell ref="F8:G8"/>
  </mergeCells>
  <pageMargins left="0.39370079040527345" right="0.39370079040527345" top="0.7874015808105469" bottom="0.7874015808105469" header="0" footer="0"/>
  <pageSetup paperSize="9" scale="97" orientation="landscape" blackAndWhite="1" r:id="rId1"/>
  <headerFooter alignWithMargins="0">
    <oddFooter>&amp;C   Strana &amp;P  z &amp;N</oddFooter>
  </headerFooter>
  <ignoredErrors>
    <ignoredError sqref="A1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Krycí list rozpočtu</vt:lpstr>
      <vt:lpstr>rozpočet</vt:lpstr>
      <vt:lpstr>'Krycí list rozpočtu'!Oblast_tisku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milan.jonszta</dc:creator>
  <cp:lastModifiedBy>Hanka</cp:lastModifiedBy>
  <dcterms:created xsi:type="dcterms:W3CDTF">2019-02-15T16:16:44Z</dcterms:created>
  <dcterms:modified xsi:type="dcterms:W3CDTF">2020-07-05T18:41:01Z</dcterms:modified>
</cp:coreProperties>
</file>