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'rozpočet'!$A$4:$F$39</definedName>
  </definedNames>
  <calcPr fullCalcOnLoad="1"/>
</workbook>
</file>

<file path=xl/sharedStrings.xml><?xml version="1.0" encoding="utf-8"?>
<sst xmlns="http://schemas.openxmlformats.org/spreadsheetml/2006/main" count="140" uniqueCount="103">
  <si>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</si>
  <si>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</si>
  <si>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</si>
  <si>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</si>
  <si>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</si>
  <si>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</si>
  <si>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</si>
  <si>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</si>
  <si>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</si>
  <si>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</si>
  <si>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</si>
  <si>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</si>
  <si>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</si>
  <si>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</si>
  <si>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</si>
  <si>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</si>
  <si>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</si>
  <si>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</si>
  <si>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</si>
  <si>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</si>
  <si>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</si>
  <si>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</si>
  <si>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</si>
  <si>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</si>
  <si>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</si>
  <si>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</si>
  <si>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</si>
  <si>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</si>
  <si>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</si>
  <si>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</si>
  <si>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</si>
  <si>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</si>
  <si>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</si>
  <si>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</si>
  <si>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</si>
  <si>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</si>
  <si>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</si>
  <si>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</si>
  <si>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</si>
  <si>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</si>
  <si>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</si>
  <si>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</si>
  <si>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</si>
  <si>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</si>
  <si>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</si>
  <si>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</si>
  <si>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</si>
  <si>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</si>
  <si>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</si>
  <si>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</si>
  <si>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</si>
  <si>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</si>
  <si>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</si>
  <si>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</si>
  <si>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</si>
  <si>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</si>
  <si>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</si>
  <si>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</si>
  <si>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</si>
  <si>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</si>
  <si>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</si>
  <si>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</si>
  <si>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</si>
  <si>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</si>
  <si>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Zalévání spár dilatační zálivkou za studena </t>
  </si>
  <si>
    <t>Opravy 2019</t>
  </si>
  <si>
    <t xml:space="preserve">Zpracoval:   </t>
  </si>
  <si>
    <t xml:space="preserve">Datum:   </t>
  </si>
  <si>
    <t>m3</t>
  </si>
  <si>
    <t>frézování spár š. do 10mm , hl. do 20mm</t>
  </si>
  <si>
    <t>Zpracoval</t>
  </si>
  <si>
    <t xml:space="preserve">Schválil </t>
  </si>
  <si>
    <t>KSÚS Středočeského kraje příspěvková organizace</t>
  </si>
  <si>
    <t>Vozovkové vrstvy ze štěrkodrti tl. Do 150mm</t>
  </si>
  <si>
    <t>Vozovkové vrstvy ze štěrkodrti tl. Do 200mm</t>
  </si>
  <si>
    <t>Odkopováky a prokopávky obecné tř.III, dovoz do 8km</t>
  </si>
  <si>
    <t>Poplatky za likvidaci odpadů nekontaminovaných-17 05 04 vytěžené zeminy a horniny-III.třída těžitelnosti</t>
  </si>
  <si>
    <t>Vozovkové vrsty z recyklovaného materiálu tl do 50mm</t>
  </si>
  <si>
    <t>Zpevnění krjanic z recyklovaného materiálu do tl. 150mm</t>
  </si>
  <si>
    <t>Infiltrační postřik z asflat.emulze do 1kg/m2</t>
  </si>
  <si>
    <t>Asfaltový beton vrstva obrusná ACO 11 (ABS) tř. I tl 40 mm - nemodifik</t>
  </si>
  <si>
    <t>574A33</t>
  </si>
  <si>
    <t>Asfaltový beton pro ložní vrstvy ACL 16 (ABH) tř. I tl 60 mm - nemodifik</t>
  </si>
  <si>
    <t>574C55</t>
  </si>
  <si>
    <t>Čištění krajnic od nánosů do tl. 200mm</t>
  </si>
  <si>
    <t>Ostatní požadavky-vypracování dokumentace</t>
  </si>
  <si>
    <t xml:space="preserve">DIO  vč. zajištění, zjištění a vytyčení inž. sítí </t>
  </si>
  <si>
    <t>Zařízení staveniště-zřízení,provoz,demontáž</t>
  </si>
  <si>
    <t>Objekt:    sil.   III/11129                  km   9,698-10,598km</t>
  </si>
  <si>
    <t>Stavba:   III/11129 od křiž.II/335 k zástavbě obce Smilovice</t>
  </si>
  <si>
    <t>Ostatní požadavky-Geodetické zaměření (na začátku,průbeh,na závěr)</t>
  </si>
  <si>
    <t>čištění příkopu do 0,5m3/m s odvozem na skládku</t>
  </si>
  <si>
    <t>spojovací postřik z emulze do 1,0kg/m2</t>
  </si>
  <si>
    <t>Vodorovné dopravní značení barva-hladké dodávka+pokládka čára 125mm</t>
  </si>
  <si>
    <t>frézování  asfalt. ploch, odvoz do 20km</t>
  </si>
  <si>
    <t>11372B</t>
  </si>
  <si>
    <t xml:space="preserve">frézování  asfalt. ploch, odvoz </t>
  </si>
  <si>
    <t>tkm</t>
  </si>
  <si>
    <t>014132</t>
  </si>
  <si>
    <t>poplatky za skládku typ S-NO</t>
  </si>
  <si>
    <t>02520</t>
  </si>
  <si>
    <t>zkoušení nezávislou zkušebnou</t>
  </si>
  <si>
    <t>Vrst. pro obnovu a opr. recyklací za studena CEM+ASF em. tl. do 200 mm (doplnění materiálu- 10% kamenivo, zřízení podkladu stabilizovaného pojivem – 4%cement 1% emulze)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</si>
</sst>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2" fontId="9" fillId="0" borderId="28" xfId="0" applyNumberFormat="1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 wrapText="1"/>
      <protection/>
    </xf>
    <xf numFmtId="0" fontId="56" fillId="0" borderId="17" xfId="0" applyFont="1" applyBorder="1" applyAlignment="1" applyProtection="1">
      <alignment horizontal="center" vertical="center"/>
      <protection/>
    </xf>
    <xf numFmtId="4" fontId="10" fillId="0" borderId="29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vertical="top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2" fontId="9" fillId="0" borderId="31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2" fontId="9" fillId="0" borderId="28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4" fontId="9" fillId="0" borderId="23" xfId="0" applyNumberFormat="1" applyFont="1" applyFill="1" applyBorder="1" applyAlignment="1" applyProtection="1">
      <alignment vertical="top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4" fontId="9" fillId="0" borderId="24" xfId="0" applyNumberFormat="1" applyFont="1" applyFill="1" applyBorder="1" applyAlignment="1" applyProtection="1">
      <alignment vertical="top"/>
      <protection/>
    </xf>
    <xf numFmtId="49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8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19" fillId="35" borderId="43" xfId="0" applyNumberFormat="1" applyFont="1" applyFill="1" applyBorder="1" applyAlignment="1" applyProtection="1">
      <alignment horizontal="center" vertical="center"/>
      <protection/>
    </xf>
    <xf numFmtId="0" fontId="19" fillId="35" borderId="40" xfId="0" applyNumberFormat="1" applyFont="1" applyFill="1" applyBorder="1" applyAlignment="1" applyProtection="1">
      <alignment horizontal="center" vertical="center"/>
      <protection/>
    </xf>
    <xf numFmtId="0" fontId="19" fillId="35" borderId="41" xfId="0" applyNumberFormat="1" applyFont="1" applyFill="1" applyBorder="1" applyAlignment="1" applyProtection="1">
      <alignment horizontal="center" vertical="center"/>
      <protection/>
    </xf>
    <xf numFmtId="0" fontId="19" fillId="35" borderId="44" xfId="0" applyNumberFormat="1" applyFont="1" applyFill="1" applyBorder="1" applyAlignment="1" applyProtection="1">
      <alignment horizontal="center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 wrapText="1"/>
      <protection/>
    </xf>
    <xf numFmtId="0" fontId="13" fillId="0" borderId="41" xfId="0" applyFont="1" applyBorder="1" applyAlignment="1" applyProtection="1">
      <alignment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49" fontId="20" fillId="0" borderId="43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2" fontId="9" fillId="0" borderId="28" xfId="0" applyNumberFormat="1" applyFont="1" applyFill="1" applyBorder="1" applyAlignment="1" applyProtection="1">
      <alignment vertical="center"/>
      <protection/>
    </xf>
    <xf numFmtId="4" fontId="9" fillId="0" borderId="28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29" sqref="G29:I30"/>
    </sheetView>
  </sheetViews>
  <sheetFormatPr defaultColWidth="13.33203125" defaultRowHeight="10.5"/>
  <cols>
    <col min="1" max="1" width="13.33203125" style="42" customWidth="1"/>
    <col min="2" max="2" width="11.83203125" style="42" customWidth="1"/>
    <col min="3" max="3" width="25.33203125" style="42" customWidth="1"/>
    <col min="4" max="4" width="11.83203125" style="42" customWidth="1"/>
    <col min="5" max="5" width="16.33203125" style="42" customWidth="1"/>
    <col min="6" max="6" width="26.33203125" style="42" customWidth="1"/>
    <col min="7" max="7" width="13.33203125" style="42" customWidth="1"/>
    <col min="8" max="8" width="13.83203125" style="42" customWidth="1"/>
    <col min="9" max="9" width="26.16015625" style="42" customWidth="1"/>
    <col min="10" max="10" width="13.33203125" style="42" customWidth="1"/>
    <col min="11" max="11" width="13.66015625" style="42" bestFit="1" customWidth="1"/>
    <col min="12" max="16384" width="13.33203125" style="42" customWidth="1"/>
  </cols>
  <sheetData>
    <row r="1" spans="1:9" ht="28.5" customHeight="1" thickBot="1">
      <c r="A1" s="153" t="s">
        <v>17</v>
      </c>
      <c r="B1" s="154"/>
      <c r="C1" s="154"/>
      <c r="D1" s="154"/>
      <c r="E1" s="154"/>
      <c r="F1" s="154"/>
      <c r="G1" s="154"/>
      <c r="H1" s="154"/>
      <c r="I1" s="154"/>
    </row>
    <row r="2" spans="1:10" ht="12.75" customHeight="1">
      <c r="A2" s="155" t="s">
        <v>18</v>
      </c>
      <c r="B2" s="156"/>
      <c r="C2" s="157" t="s">
        <v>5</v>
      </c>
      <c r="D2" s="157"/>
      <c r="E2" s="159" t="s">
        <v>19</v>
      </c>
      <c r="F2" s="160" t="s">
        <v>72</v>
      </c>
      <c r="G2" s="161"/>
      <c r="H2" s="159" t="s">
        <v>20</v>
      </c>
      <c r="I2" s="164"/>
      <c r="J2" s="43"/>
    </row>
    <row r="3" spans="1:10" ht="12.75">
      <c r="A3" s="139"/>
      <c r="B3" s="138"/>
      <c r="C3" s="158"/>
      <c r="D3" s="158"/>
      <c r="E3" s="138"/>
      <c r="F3" s="162"/>
      <c r="G3" s="163"/>
      <c r="H3" s="138"/>
      <c r="I3" s="142"/>
      <c r="J3" s="43"/>
    </row>
    <row r="4" spans="1:10" ht="12.75">
      <c r="A4" s="137" t="s">
        <v>21</v>
      </c>
      <c r="B4" s="138"/>
      <c r="C4" s="149" t="s">
        <v>65</v>
      </c>
      <c r="D4" s="150"/>
      <c r="E4" s="140" t="s">
        <v>22</v>
      </c>
      <c r="F4" s="140"/>
      <c r="G4" s="138"/>
      <c r="H4" s="140" t="s">
        <v>20</v>
      </c>
      <c r="I4" s="144"/>
      <c r="J4" s="43"/>
    </row>
    <row r="5" spans="1:10" ht="12.75">
      <c r="A5" s="139"/>
      <c r="B5" s="138"/>
      <c r="C5" s="151"/>
      <c r="D5" s="152"/>
      <c r="E5" s="138"/>
      <c r="F5" s="138"/>
      <c r="G5" s="138"/>
      <c r="H5" s="138"/>
      <c r="I5" s="142"/>
      <c r="J5" s="43"/>
    </row>
    <row r="6" spans="1:10" ht="12.75" customHeight="1">
      <c r="A6" s="137" t="s">
        <v>23</v>
      </c>
      <c r="B6" s="138"/>
      <c r="C6" s="145" t="s">
        <v>5</v>
      </c>
      <c r="D6" s="146"/>
      <c r="E6" s="140" t="s">
        <v>24</v>
      </c>
      <c r="F6" s="140"/>
      <c r="G6" s="138"/>
      <c r="H6" s="140" t="s">
        <v>20</v>
      </c>
      <c r="I6" s="144"/>
      <c r="J6" s="43"/>
    </row>
    <row r="7" spans="1:10" ht="12.75">
      <c r="A7" s="139"/>
      <c r="B7" s="138"/>
      <c r="C7" s="147"/>
      <c r="D7" s="148"/>
      <c r="E7" s="138"/>
      <c r="F7" s="138"/>
      <c r="G7" s="138"/>
      <c r="H7" s="138"/>
      <c r="I7" s="142"/>
      <c r="J7" s="43"/>
    </row>
    <row r="8" spans="1:10" ht="12.75">
      <c r="A8" s="137" t="s">
        <v>25</v>
      </c>
      <c r="B8" s="138"/>
      <c r="C8" s="143"/>
      <c r="D8" s="138"/>
      <c r="E8" s="140" t="s">
        <v>26</v>
      </c>
      <c r="F8" s="138"/>
      <c r="G8" s="138"/>
      <c r="H8" s="140" t="s">
        <v>27</v>
      </c>
      <c r="I8" s="144"/>
      <c r="J8" s="43"/>
    </row>
    <row r="9" spans="1:10" ht="12.75">
      <c r="A9" s="139"/>
      <c r="B9" s="138"/>
      <c r="C9" s="138"/>
      <c r="D9" s="138"/>
      <c r="E9" s="138"/>
      <c r="F9" s="138"/>
      <c r="G9" s="138"/>
      <c r="H9" s="138"/>
      <c r="I9" s="142"/>
      <c r="J9" s="43"/>
    </row>
    <row r="10" spans="1:10" ht="12.75">
      <c r="A10" s="137" t="s">
        <v>28</v>
      </c>
      <c r="B10" s="138"/>
      <c r="C10" s="140"/>
      <c r="D10" s="138"/>
      <c r="E10" s="140" t="s">
        <v>29</v>
      </c>
      <c r="F10" s="140"/>
      <c r="G10" s="138"/>
      <c r="H10" s="140" t="s">
        <v>30</v>
      </c>
      <c r="I10" s="141"/>
      <c r="J10" s="43"/>
    </row>
    <row r="11" spans="1:10" ht="12.75">
      <c r="A11" s="139"/>
      <c r="B11" s="138"/>
      <c r="C11" s="138"/>
      <c r="D11" s="138"/>
      <c r="E11" s="138"/>
      <c r="F11" s="138"/>
      <c r="G11" s="138"/>
      <c r="H11" s="138"/>
      <c r="I11" s="142"/>
      <c r="J11" s="43"/>
    </row>
    <row r="12" spans="1:9" ht="23.25" customHeight="1" thickBot="1">
      <c r="A12" s="131" t="s">
        <v>31</v>
      </c>
      <c r="B12" s="132"/>
      <c r="C12" s="132"/>
      <c r="D12" s="132"/>
      <c r="E12" s="132"/>
      <c r="F12" s="132"/>
      <c r="G12" s="132"/>
      <c r="H12" s="132"/>
      <c r="I12" s="133"/>
    </row>
    <row r="13" spans="1:10" ht="26.25" customHeight="1">
      <c r="A13" s="44" t="s">
        <v>32</v>
      </c>
      <c r="B13" s="134" t="s">
        <v>33</v>
      </c>
      <c r="C13" s="135"/>
      <c r="D13" s="45" t="s">
        <v>34</v>
      </c>
      <c r="E13" s="134" t="s">
        <v>35</v>
      </c>
      <c r="F13" s="135"/>
      <c r="G13" s="45" t="s">
        <v>36</v>
      </c>
      <c r="H13" s="134" t="s">
        <v>37</v>
      </c>
      <c r="I13" s="136"/>
      <c r="J13" s="43"/>
    </row>
    <row r="14" spans="1:10" ht="15" customHeight="1">
      <c r="A14" s="46" t="s">
        <v>38</v>
      </c>
      <c r="B14" s="47" t="s">
        <v>39</v>
      </c>
      <c r="C14" s="48">
        <f>SUM(rozpočet!F36)</f>
        <v>0</v>
      </c>
      <c r="D14" s="128" t="s">
        <v>40</v>
      </c>
      <c r="E14" s="129"/>
      <c r="F14" s="48">
        <v>0</v>
      </c>
      <c r="G14" s="128" t="s">
        <v>41</v>
      </c>
      <c r="H14" s="129"/>
      <c r="I14" s="49">
        <v>0</v>
      </c>
      <c r="J14" s="43"/>
    </row>
    <row r="15" spans="1:11" ht="15" customHeight="1">
      <c r="A15" s="46"/>
      <c r="B15" s="47" t="s">
        <v>42</v>
      </c>
      <c r="C15" s="48">
        <v>0</v>
      </c>
      <c r="D15" s="128" t="s">
        <v>43</v>
      </c>
      <c r="E15" s="129"/>
      <c r="F15" s="48">
        <v>0</v>
      </c>
      <c r="G15" s="128" t="s">
        <v>44</v>
      </c>
      <c r="H15" s="129"/>
      <c r="I15" s="49">
        <v>0</v>
      </c>
      <c r="J15" s="43"/>
      <c r="K15" s="50"/>
    </row>
    <row r="16" spans="1:10" ht="15" customHeight="1">
      <c r="A16" s="46" t="s">
        <v>45</v>
      </c>
      <c r="B16" s="47" t="s">
        <v>39</v>
      </c>
      <c r="C16" s="48">
        <v>0</v>
      </c>
      <c r="D16" s="128" t="s">
        <v>46</v>
      </c>
      <c r="E16" s="129"/>
      <c r="F16" s="48">
        <v>0</v>
      </c>
      <c r="G16" s="128" t="s">
        <v>47</v>
      </c>
      <c r="H16" s="129"/>
      <c r="I16" s="49">
        <v>0</v>
      </c>
      <c r="J16" s="43"/>
    </row>
    <row r="17" spans="1:10" ht="15" customHeight="1">
      <c r="A17" s="46"/>
      <c r="B17" s="47" t="s">
        <v>42</v>
      </c>
      <c r="C17" s="48">
        <v>0</v>
      </c>
      <c r="D17" s="128"/>
      <c r="E17" s="129"/>
      <c r="F17" s="51"/>
      <c r="G17" s="128" t="s">
        <v>48</v>
      </c>
      <c r="H17" s="129"/>
      <c r="I17" s="49">
        <v>0</v>
      </c>
      <c r="J17" s="43"/>
    </row>
    <row r="18" spans="1:10" ht="15" customHeight="1">
      <c r="A18" s="46" t="s">
        <v>49</v>
      </c>
      <c r="B18" s="47" t="s">
        <v>39</v>
      </c>
      <c r="C18" s="48">
        <v>0</v>
      </c>
      <c r="D18" s="128"/>
      <c r="E18" s="129"/>
      <c r="F18" s="51"/>
      <c r="G18" s="128" t="s">
        <v>50</v>
      </c>
      <c r="H18" s="129"/>
      <c r="I18" s="49">
        <v>0</v>
      </c>
      <c r="J18" s="43"/>
    </row>
    <row r="19" spans="1:10" ht="15" customHeight="1">
      <c r="A19" s="46"/>
      <c r="B19" s="47" t="s">
        <v>42</v>
      </c>
      <c r="C19" s="48">
        <v>0</v>
      </c>
      <c r="D19" s="128"/>
      <c r="E19" s="129"/>
      <c r="F19" s="51"/>
      <c r="G19" s="128" t="s">
        <v>51</v>
      </c>
      <c r="H19" s="129"/>
      <c r="I19" s="49">
        <v>0</v>
      </c>
      <c r="J19" s="43"/>
    </row>
    <row r="20" spans="1:10" ht="15" customHeight="1">
      <c r="A20" s="126" t="s">
        <v>52</v>
      </c>
      <c r="B20" s="127"/>
      <c r="C20" s="48">
        <v>0</v>
      </c>
      <c r="D20" s="128"/>
      <c r="E20" s="129"/>
      <c r="F20" s="51"/>
      <c r="G20" s="128"/>
      <c r="H20" s="129"/>
      <c r="I20" s="52"/>
      <c r="J20" s="43"/>
    </row>
    <row r="21" spans="1:10" ht="15" customHeight="1">
      <c r="A21" s="126" t="s">
        <v>53</v>
      </c>
      <c r="B21" s="127"/>
      <c r="C21" s="48">
        <v>0</v>
      </c>
      <c r="D21" s="128"/>
      <c r="E21" s="129"/>
      <c r="F21" s="51"/>
      <c r="G21" s="128"/>
      <c r="H21" s="129"/>
      <c r="I21" s="52"/>
      <c r="J21" s="43"/>
    </row>
    <row r="22" spans="1:10" ht="16.5" customHeight="1">
      <c r="A22" s="126" t="s">
        <v>54</v>
      </c>
      <c r="B22" s="127"/>
      <c r="C22" s="48">
        <f>SUM(C14:C21)</f>
        <v>0</v>
      </c>
      <c r="D22" s="130" t="s">
        <v>55</v>
      </c>
      <c r="E22" s="127"/>
      <c r="F22" s="48">
        <f>SUM(F14:F21)</f>
        <v>0</v>
      </c>
      <c r="G22" s="130" t="s">
        <v>56</v>
      </c>
      <c r="H22" s="127"/>
      <c r="I22" s="49">
        <f>SUM(I14:I21)</f>
        <v>0</v>
      </c>
      <c r="J22" s="43"/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" customHeight="1">
      <c r="A24" s="123" t="s">
        <v>57</v>
      </c>
      <c r="B24" s="124"/>
      <c r="C24" s="56">
        <v>0</v>
      </c>
      <c r="D24" s="43"/>
      <c r="E24" s="43"/>
      <c r="F24" s="43"/>
      <c r="G24" s="43"/>
      <c r="H24" s="43"/>
      <c r="I24" s="57"/>
    </row>
    <row r="25" spans="1:10" ht="15" customHeight="1">
      <c r="A25" s="123" t="s">
        <v>58</v>
      </c>
      <c r="B25" s="124"/>
      <c r="C25" s="56">
        <v>0</v>
      </c>
      <c r="D25" s="125" t="s">
        <v>59</v>
      </c>
      <c r="E25" s="124"/>
      <c r="F25" s="56">
        <f>ROUND(C25*(14/100),2)</f>
        <v>0</v>
      </c>
      <c r="G25" s="125" t="s">
        <v>14</v>
      </c>
      <c r="H25" s="124"/>
      <c r="I25" s="58">
        <f>SUM(C24:C26)</f>
        <v>0</v>
      </c>
      <c r="J25" s="43"/>
    </row>
    <row r="26" spans="1:10" ht="15" customHeight="1">
      <c r="A26" s="123" t="s">
        <v>60</v>
      </c>
      <c r="B26" s="124"/>
      <c r="C26" s="56">
        <f>C22+F22*I22</f>
        <v>0</v>
      </c>
      <c r="D26" s="125" t="s">
        <v>6</v>
      </c>
      <c r="E26" s="124"/>
      <c r="F26" s="56">
        <f>ROUND(C26*(21/100),2)</f>
        <v>0</v>
      </c>
      <c r="G26" s="125" t="s">
        <v>61</v>
      </c>
      <c r="H26" s="124"/>
      <c r="I26" s="58">
        <f>SUM(F25:F26)+I25</f>
        <v>0</v>
      </c>
      <c r="J26" s="43"/>
    </row>
    <row r="27" spans="1:9" ht="12.75">
      <c r="A27" s="59"/>
      <c r="B27" s="43"/>
      <c r="C27" s="43"/>
      <c r="D27" s="43"/>
      <c r="E27" s="43"/>
      <c r="F27" s="43"/>
      <c r="G27" s="43"/>
      <c r="H27" s="43"/>
      <c r="I27" s="57"/>
    </row>
    <row r="28" spans="1:10" ht="14.25" customHeight="1">
      <c r="A28" s="110"/>
      <c r="B28" s="111"/>
      <c r="C28" s="112"/>
      <c r="D28" s="119" t="s">
        <v>71</v>
      </c>
      <c r="E28" s="120"/>
      <c r="F28" s="121"/>
      <c r="G28" s="119" t="s">
        <v>70</v>
      </c>
      <c r="H28" s="120"/>
      <c r="I28" s="122"/>
      <c r="J28" s="43"/>
    </row>
    <row r="29" spans="1:10" ht="14.25" customHeight="1">
      <c r="A29" s="113"/>
      <c r="B29" s="114"/>
      <c r="C29" s="115"/>
      <c r="D29" s="106"/>
      <c r="E29" s="107"/>
      <c r="F29" s="108"/>
      <c r="G29" s="106"/>
      <c r="H29" s="107"/>
      <c r="I29" s="109"/>
      <c r="J29" s="43"/>
    </row>
    <row r="30" spans="1:10" ht="14.25" customHeight="1">
      <c r="A30" s="113"/>
      <c r="B30" s="114"/>
      <c r="C30" s="115"/>
      <c r="D30" s="106"/>
      <c r="E30" s="107"/>
      <c r="F30" s="108"/>
      <c r="G30" s="106"/>
      <c r="H30" s="107"/>
      <c r="I30" s="109"/>
      <c r="J30" s="43"/>
    </row>
    <row r="31" spans="1:10" ht="14.25" customHeight="1">
      <c r="A31" s="113"/>
      <c r="B31" s="114"/>
      <c r="C31" s="115"/>
      <c r="D31" s="106"/>
      <c r="E31" s="107"/>
      <c r="F31" s="108"/>
      <c r="G31" s="106"/>
      <c r="H31" s="107"/>
      <c r="I31" s="109"/>
      <c r="J31" s="43"/>
    </row>
    <row r="32" spans="1:10" ht="14.25" customHeight="1" thickBot="1">
      <c r="A32" s="116"/>
      <c r="B32" s="117"/>
      <c r="C32" s="118"/>
      <c r="D32" s="102" t="s">
        <v>62</v>
      </c>
      <c r="E32" s="103"/>
      <c r="F32" s="104"/>
      <c r="G32" s="102" t="s">
        <v>62</v>
      </c>
      <c r="H32" s="103"/>
      <c r="I32" s="105"/>
      <c r="J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B25" sqref="B25"/>
    </sheetView>
  </sheetViews>
  <sheetFormatPr defaultColWidth="10.5" defaultRowHeight="12" customHeight="1"/>
  <cols>
    <col min="1" max="1" width="16.33203125" style="2" customWidth="1"/>
    <col min="2" max="2" width="93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65" t="s">
        <v>5</v>
      </c>
      <c r="B1" s="165"/>
      <c r="C1" s="165"/>
      <c r="D1" s="165"/>
      <c r="E1" s="165"/>
      <c r="F1" s="165"/>
    </row>
    <row r="2" spans="1:6" s="6" customFormat="1" ht="12.75" customHeight="1">
      <c r="A2" s="20" t="s">
        <v>89</v>
      </c>
      <c r="B2" s="7"/>
      <c r="C2" s="21" t="s">
        <v>5</v>
      </c>
      <c r="D2" s="7"/>
      <c r="E2" s="7"/>
      <c r="F2" s="7"/>
    </row>
    <row r="3" spans="1:6" s="6" customFormat="1" ht="12.75" customHeight="1">
      <c r="A3" s="20" t="s">
        <v>88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66</v>
      </c>
      <c r="E7" s="14"/>
      <c r="F7" s="63" t="s">
        <v>5</v>
      </c>
    </row>
    <row r="8" spans="1:6" s="6" customFormat="1" ht="12.75" customHeight="1">
      <c r="A8" s="14" t="s">
        <v>63</v>
      </c>
      <c r="B8" s="15"/>
      <c r="C8" s="19"/>
      <c r="D8" s="15" t="s">
        <v>67</v>
      </c>
      <c r="E8" s="16" t="s">
        <v>5</v>
      </c>
      <c r="F8" s="64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ht="24" customHeight="1" thickBot="1"/>
    <row r="11" spans="1:6" s="22" customFormat="1" ht="15.75" thickBot="1">
      <c r="A11" s="26" t="s">
        <v>7</v>
      </c>
      <c r="B11" s="27" t="s">
        <v>8</v>
      </c>
      <c r="C11" s="28" t="s">
        <v>0</v>
      </c>
      <c r="D11" s="27" t="s">
        <v>9</v>
      </c>
      <c r="E11" s="27" t="s">
        <v>10</v>
      </c>
      <c r="F11" s="29" t="s">
        <v>11</v>
      </c>
    </row>
    <row r="12" spans="1:6" s="22" customFormat="1" ht="15">
      <c r="A12" s="30" t="s">
        <v>12</v>
      </c>
      <c r="B12" s="31" t="s">
        <v>86</v>
      </c>
      <c r="C12" s="32" t="s">
        <v>13</v>
      </c>
      <c r="D12" s="34">
        <v>1</v>
      </c>
      <c r="E12" s="23"/>
      <c r="F12" s="24">
        <f>E12*D12</f>
        <v>0</v>
      </c>
    </row>
    <row r="13" spans="1:6" s="22" customFormat="1" ht="15">
      <c r="A13" s="66">
        <v>122935</v>
      </c>
      <c r="B13" s="33" t="s">
        <v>75</v>
      </c>
      <c r="C13" s="67" t="s">
        <v>68</v>
      </c>
      <c r="D13" s="68">
        <v>668.2</v>
      </c>
      <c r="E13" s="69"/>
      <c r="F13" s="70">
        <f aca="true" t="shared" si="0" ref="F13:F22">D13*E13</f>
        <v>0</v>
      </c>
    </row>
    <row r="14" spans="1:6" s="22" customFormat="1" ht="30">
      <c r="A14" s="66">
        <v>15113</v>
      </c>
      <c r="B14" s="71" t="s">
        <v>76</v>
      </c>
      <c r="C14" s="67" t="s">
        <v>3</v>
      </c>
      <c r="D14" s="68">
        <v>1336.4</v>
      </c>
      <c r="E14" s="69"/>
      <c r="F14" s="70">
        <f t="shared" si="0"/>
        <v>0</v>
      </c>
    </row>
    <row r="15" spans="1:6" s="22" customFormat="1" ht="15">
      <c r="A15" s="66">
        <v>56333</v>
      </c>
      <c r="B15" s="71" t="s">
        <v>73</v>
      </c>
      <c r="C15" s="67" t="s">
        <v>2</v>
      </c>
      <c r="D15" s="68">
        <v>108</v>
      </c>
      <c r="E15" s="69"/>
      <c r="F15" s="70">
        <f t="shared" si="0"/>
        <v>0</v>
      </c>
    </row>
    <row r="16" spans="1:6" s="22" customFormat="1" ht="15">
      <c r="A16" s="66">
        <v>56334</v>
      </c>
      <c r="B16" s="71" t="s">
        <v>74</v>
      </c>
      <c r="C16" s="67" t="s">
        <v>2</v>
      </c>
      <c r="D16" s="68">
        <v>108</v>
      </c>
      <c r="E16" s="69"/>
      <c r="F16" s="70">
        <f t="shared" si="0"/>
        <v>0</v>
      </c>
    </row>
    <row r="17" spans="1:6" s="22" customFormat="1" ht="15">
      <c r="A17" s="66">
        <v>56362</v>
      </c>
      <c r="B17" s="71" t="s">
        <v>77</v>
      </c>
      <c r="C17" s="67" t="s">
        <v>2</v>
      </c>
      <c r="D17" s="68">
        <v>108</v>
      </c>
      <c r="E17" s="69"/>
      <c r="F17" s="70">
        <f t="shared" si="0"/>
        <v>0</v>
      </c>
    </row>
    <row r="18" spans="1:6" s="170" customFormat="1" ht="45">
      <c r="A18" s="88">
        <v>567544</v>
      </c>
      <c r="B18" s="166" t="s">
        <v>102</v>
      </c>
      <c r="C18" s="90" t="s">
        <v>2</v>
      </c>
      <c r="D18" s="167">
        <v>4500</v>
      </c>
      <c r="E18" s="168"/>
      <c r="F18" s="169">
        <f t="shared" si="0"/>
        <v>0</v>
      </c>
    </row>
    <row r="19" spans="1:6" s="22" customFormat="1" ht="15">
      <c r="A19" s="66">
        <v>56963</v>
      </c>
      <c r="B19" s="71" t="s">
        <v>78</v>
      </c>
      <c r="C19" s="67" t="s">
        <v>2</v>
      </c>
      <c r="D19" s="68">
        <v>900</v>
      </c>
      <c r="E19" s="69"/>
      <c r="F19" s="70">
        <f t="shared" si="0"/>
        <v>0</v>
      </c>
    </row>
    <row r="20" spans="1:6" s="22" customFormat="1" ht="15">
      <c r="A20" s="66">
        <v>572121</v>
      </c>
      <c r="B20" s="71" t="s">
        <v>79</v>
      </c>
      <c r="C20" s="67" t="s">
        <v>2</v>
      </c>
      <c r="D20" s="68">
        <v>4500</v>
      </c>
      <c r="E20" s="69"/>
      <c r="F20" s="70">
        <f t="shared" si="0"/>
        <v>0</v>
      </c>
    </row>
    <row r="21" spans="1:6" s="22" customFormat="1" ht="15">
      <c r="A21" s="72">
        <v>572223</v>
      </c>
      <c r="B21" s="33" t="s">
        <v>92</v>
      </c>
      <c r="C21" s="67" t="s">
        <v>2</v>
      </c>
      <c r="D21" s="68">
        <v>4500</v>
      </c>
      <c r="E21" s="69"/>
      <c r="F21" s="70">
        <f t="shared" si="0"/>
        <v>0</v>
      </c>
    </row>
    <row r="22" spans="1:6" s="22" customFormat="1" ht="15">
      <c r="A22" s="66" t="s">
        <v>81</v>
      </c>
      <c r="B22" s="71" t="s">
        <v>80</v>
      </c>
      <c r="C22" s="67" t="s">
        <v>2</v>
      </c>
      <c r="D22" s="68">
        <v>4500</v>
      </c>
      <c r="E22" s="69"/>
      <c r="F22" s="70">
        <f t="shared" si="0"/>
        <v>0</v>
      </c>
    </row>
    <row r="23" spans="1:6" s="22" customFormat="1" ht="15">
      <c r="A23" s="66" t="s">
        <v>83</v>
      </c>
      <c r="B23" s="71" t="s">
        <v>82</v>
      </c>
      <c r="C23" s="67" t="s">
        <v>2</v>
      </c>
      <c r="D23" s="68">
        <v>4500</v>
      </c>
      <c r="E23" s="69"/>
      <c r="F23" s="70">
        <f aca="true" t="shared" si="1" ref="F23:F34">D23*E23</f>
        <v>0</v>
      </c>
    </row>
    <row r="24" spans="1:6" s="22" customFormat="1" ht="15">
      <c r="A24" s="66">
        <v>915111</v>
      </c>
      <c r="B24" s="33" t="s">
        <v>93</v>
      </c>
      <c r="C24" s="67" t="s">
        <v>2</v>
      </c>
      <c r="D24" s="68">
        <v>225</v>
      </c>
      <c r="E24" s="69"/>
      <c r="F24" s="70">
        <f t="shared" si="1"/>
        <v>0</v>
      </c>
    </row>
    <row r="25" spans="1:6" s="22" customFormat="1" ht="15">
      <c r="A25" s="74">
        <v>113761</v>
      </c>
      <c r="B25" s="33" t="s">
        <v>69</v>
      </c>
      <c r="C25" s="67" t="s">
        <v>4</v>
      </c>
      <c r="D25" s="68">
        <v>31</v>
      </c>
      <c r="E25" s="25"/>
      <c r="F25" s="70">
        <f t="shared" si="1"/>
        <v>0</v>
      </c>
    </row>
    <row r="26" spans="1:6" s="22" customFormat="1" ht="15">
      <c r="A26" s="74">
        <v>931312</v>
      </c>
      <c r="B26" s="33" t="s">
        <v>64</v>
      </c>
      <c r="C26" s="67" t="s">
        <v>4</v>
      </c>
      <c r="D26" s="68">
        <v>31</v>
      </c>
      <c r="E26" s="25"/>
      <c r="F26" s="70">
        <f t="shared" si="1"/>
        <v>0</v>
      </c>
    </row>
    <row r="27" spans="1:6" s="22" customFormat="1" ht="15">
      <c r="A27" s="74">
        <v>12932</v>
      </c>
      <c r="B27" s="33" t="s">
        <v>91</v>
      </c>
      <c r="C27" s="67" t="s">
        <v>4</v>
      </c>
      <c r="D27" s="68">
        <v>800</v>
      </c>
      <c r="E27" s="69"/>
      <c r="F27" s="70">
        <f t="shared" si="1"/>
        <v>0</v>
      </c>
    </row>
    <row r="28" spans="1:6" s="22" customFormat="1" ht="15">
      <c r="A28" s="66">
        <v>12924</v>
      </c>
      <c r="B28" s="33" t="s">
        <v>84</v>
      </c>
      <c r="C28" s="67" t="s">
        <v>4</v>
      </c>
      <c r="D28" s="68">
        <v>900</v>
      </c>
      <c r="E28" s="69"/>
      <c r="F28" s="70">
        <f t="shared" si="1"/>
        <v>0</v>
      </c>
    </row>
    <row r="29" spans="1:6" s="22" customFormat="1" ht="15">
      <c r="A29" s="66">
        <v>2911</v>
      </c>
      <c r="B29" s="33" t="s">
        <v>90</v>
      </c>
      <c r="C29" s="67" t="s">
        <v>13</v>
      </c>
      <c r="D29" s="68">
        <v>1</v>
      </c>
      <c r="E29" s="69"/>
      <c r="F29" s="70">
        <f t="shared" si="1"/>
        <v>0</v>
      </c>
    </row>
    <row r="30" spans="1:6" s="22" customFormat="1" ht="15">
      <c r="A30" s="66">
        <v>2940</v>
      </c>
      <c r="B30" s="33" t="s">
        <v>85</v>
      </c>
      <c r="C30" s="67" t="s">
        <v>13</v>
      </c>
      <c r="D30" s="68">
        <v>1</v>
      </c>
      <c r="E30" s="69"/>
      <c r="F30" s="70">
        <f t="shared" si="1"/>
        <v>0</v>
      </c>
    </row>
    <row r="31" spans="1:6" s="22" customFormat="1" ht="15">
      <c r="A31" s="74">
        <v>3100</v>
      </c>
      <c r="B31" s="33" t="s">
        <v>87</v>
      </c>
      <c r="C31" s="93" t="s">
        <v>13</v>
      </c>
      <c r="D31" s="94">
        <v>1</v>
      </c>
      <c r="E31" s="25"/>
      <c r="F31" s="95">
        <f t="shared" si="1"/>
        <v>0</v>
      </c>
    </row>
    <row r="32" spans="1:6" s="65" customFormat="1" ht="15">
      <c r="A32" s="100">
        <v>113728</v>
      </c>
      <c r="B32" s="97" t="s">
        <v>94</v>
      </c>
      <c r="C32" s="96" t="s">
        <v>68</v>
      </c>
      <c r="D32" s="98">
        <v>3</v>
      </c>
      <c r="E32" s="99"/>
      <c r="F32" s="101">
        <f t="shared" si="1"/>
        <v>0</v>
      </c>
    </row>
    <row r="33" spans="1:6" s="22" customFormat="1" ht="15">
      <c r="A33" s="88" t="s">
        <v>95</v>
      </c>
      <c r="B33" s="89" t="s">
        <v>96</v>
      </c>
      <c r="C33" s="90" t="s">
        <v>97</v>
      </c>
      <c r="D33" s="91">
        <v>569</v>
      </c>
      <c r="E33" s="92"/>
      <c r="F33" s="79">
        <f t="shared" si="1"/>
        <v>0</v>
      </c>
    </row>
    <row r="34" spans="1:6" s="22" customFormat="1" ht="15">
      <c r="A34" s="81" t="s">
        <v>98</v>
      </c>
      <c r="B34" s="75" t="s">
        <v>99</v>
      </c>
      <c r="C34" s="76" t="s">
        <v>3</v>
      </c>
      <c r="D34" s="77">
        <v>7.2</v>
      </c>
      <c r="E34" s="78"/>
      <c r="F34" s="80">
        <f t="shared" si="1"/>
        <v>0</v>
      </c>
    </row>
    <row r="35" spans="1:6" s="22" customFormat="1" ht="15.75" thickBot="1">
      <c r="A35" s="82" t="s">
        <v>100</v>
      </c>
      <c r="B35" s="83" t="s">
        <v>101</v>
      </c>
      <c r="C35" s="84" t="s">
        <v>13</v>
      </c>
      <c r="D35" s="85">
        <v>1</v>
      </c>
      <c r="E35" s="86"/>
      <c r="F35" s="87">
        <f>E35*D35</f>
        <v>0</v>
      </c>
    </row>
    <row r="36" spans="1:6" s="22" customFormat="1" ht="15">
      <c r="A36" s="60"/>
      <c r="B36" s="61" t="s">
        <v>14</v>
      </c>
      <c r="C36" s="61"/>
      <c r="D36" s="61"/>
      <c r="E36" s="62" t="s">
        <v>5</v>
      </c>
      <c r="F36" s="73">
        <f>SUM(F12:F35)</f>
        <v>0</v>
      </c>
    </row>
    <row r="37" spans="1:6" s="22" customFormat="1" ht="15">
      <c r="A37" s="35"/>
      <c r="B37" s="33" t="s">
        <v>6</v>
      </c>
      <c r="C37" s="33"/>
      <c r="D37" s="33"/>
      <c r="E37" s="36" t="s">
        <v>5</v>
      </c>
      <c r="F37" s="37">
        <f>F36*0.21</f>
        <v>0</v>
      </c>
    </row>
    <row r="38" spans="1:6" s="22" customFormat="1" ht="15.75" thickBot="1">
      <c r="A38" s="38"/>
      <c r="B38" s="39" t="s">
        <v>15</v>
      </c>
      <c r="C38" s="39"/>
      <c r="D38" s="39"/>
      <c r="E38" s="40" t="s">
        <v>5</v>
      </c>
      <c r="F38" s="41">
        <f>F37+F36</f>
        <v>0</v>
      </c>
    </row>
    <row r="39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2020-07-02T11:27:38Z</cp:lastPrinted>
  <dcterms:created xsi:type="dcterms:W3CDTF">2014-05-16T09:31:30Z</dcterms:created>
  <dcterms:modified xsi:type="dcterms:W3CDTF">2020-07-02T12:07:29Z</dcterms:modified>
  <cp:category/>
  <cp:version/>
  <cp:contentType/>
  <cp:contentStatus/>
</cp:coreProperties>
</file>