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<sst xmlns="http://schemas.openxmlformats.org/spreadsheetml/2006/main" count="129" uniqueCount="101">
  <si>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</si>
  <si>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</si>
  <si>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</si>
  <si>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</si>
  <si>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</si>
  <si>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</si>
  <si>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</si>
  <si>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</si>
  <si>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</si>
  <si>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</si>
  <si>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</si>
  <si>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</si>
  <si>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</si>
  <si>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</si>
  <si>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</si>
  <si>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</si>
  <si>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</si>
  <si>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</si>
  <si>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</si>
  <si>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</si>
  <si>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</si>
  <si>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</si>
  <si>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</si>
  <si>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</si>
  <si>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</si>
  <si>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</si>
  <si>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</si>
  <si>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</si>
  <si>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</si>
  <si>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</si>
  <si>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</si>
  <si>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</si>
  <si>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</si>
  <si>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</si>
  <si>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</si>
  <si>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</si>
  <si>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</si>
  <si>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</si>
  <si>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</si>
  <si>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</si>
  <si>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</si>
  <si>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</si>
  <si>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</si>
  <si>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</si>
  <si>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</si>
  <si>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</si>
  <si>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</si>
  <si>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</si>
  <si>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</si>
  <si>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</si>
  <si>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</si>
  <si>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</si>
  <si>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</si>
  <si>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</si>
  <si>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</si>
  <si>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</si>
  <si>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</si>
  <si>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</si>
  <si>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</si>
  <si>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</si>
  <si>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</si>
  <si>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</si>
  <si>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</si>
  <si>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</si>
  <si>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Opravy 2019</t>
  </si>
  <si>
    <t>m3</t>
  </si>
  <si>
    <t>574A44</t>
  </si>
  <si>
    <t>574C06</t>
  </si>
  <si>
    <t>Zpracoval</t>
  </si>
  <si>
    <t xml:space="preserve">Schválil </t>
  </si>
  <si>
    <t>KSÚS Středočeského kraje příspěvková organizace</t>
  </si>
  <si>
    <t>poplatky za skládku</t>
  </si>
  <si>
    <t>asfalt.beton pro obrusný ACO 11+,tl.50mm</t>
  </si>
  <si>
    <t>zpevnění krajnic ze štěrkodrtě do 100mm</t>
  </si>
  <si>
    <t>očištění asf.vozovek zametením</t>
  </si>
  <si>
    <t>řezání asf. krytu do 50mm</t>
  </si>
  <si>
    <t>VDZ barva hladká-dodávka+ pokládka ( V4-125mm)</t>
  </si>
  <si>
    <t>vedoucí PÚ:Salač R.</t>
  </si>
  <si>
    <t>vedoucí TSÚ:Holan P.</t>
  </si>
  <si>
    <t>provozní cestmistr:Veselá T.</t>
  </si>
  <si>
    <t>správní cestmistr:Vyčítalová R.</t>
  </si>
  <si>
    <t>čištění příkopů od nánosů do 0,25m3/m</t>
  </si>
  <si>
    <t>frézování drážky průřezu do 200mm2 v asf. vozovce</t>
  </si>
  <si>
    <t>těsnění dilat. spár asf. zálivkou průř. 200mm2</t>
  </si>
  <si>
    <t>DIO vč. zajištění, zjištění a vytyčení inž. sítí, geodetické zaměření stavby</t>
  </si>
  <si>
    <t>asfalt. vrstvy pro ložní vrstvy ACL 16+ (tl. 30mm)</t>
  </si>
  <si>
    <t>spojovací postřik ze sil. emulze do 1,0 kg/m2 ( 2x)</t>
  </si>
  <si>
    <t xml:space="preserve">Stavba: III/03313 Čejtice- Kounice I  </t>
  </si>
  <si>
    <t>III/03313 Čejtice- Kounice I</t>
  </si>
  <si>
    <t>frézování zpev. asf. ploch, odvoz do 1 km ( zápich 150m2)</t>
  </si>
  <si>
    <t xml:space="preserve">Zpracoval: </t>
  </si>
  <si>
    <t xml:space="preserve">Datum : </t>
  </si>
  <si>
    <t xml:space="preserve">Objekt:    sil. III/03313                     </t>
  </si>
  <si>
    <t>čištění krajnic od nánosů do tl.100mm</t>
  </si>
  <si>
    <t>11372B</t>
  </si>
  <si>
    <t>frézování asf. ploch - odvoz ( skládka Benátky n. Jizerou 110 km)</t>
  </si>
  <si>
    <t>tkm</t>
  </si>
  <si>
    <t>014132</t>
  </si>
  <si>
    <t>poplatky za skládku typ S- NO ( nebezpečný odpad)</t>
  </si>
  <si>
    <t>02520</t>
  </si>
  <si>
    <t>zkoušení nezávislou zkušebnou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</si>
</sst>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4" fontId="9" fillId="0" borderId="28" xfId="0" applyNumberFormat="1" applyFont="1" applyBorder="1" applyAlignment="1" applyProtection="1">
      <alignment vertical="top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horizontal="center" vertical="center"/>
      <protection/>
    </xf>
    <xf numFmtId="2" fontId="9" fillId="0" borderId="30" xfId="0" applyNumberFormat="1" applyFont="1" applyBorder="1" applyAlignment="1" applyProtection="1">
      <alignment vertical="top"/>
      <protection/>
    </xf>
    <xf numFmtId="4" fontId="10" fillId="0" borderId="31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19" fillId="35" borderId="36" xfId="0" applyNumberFormat="1" applyFont="1" applyFill="1" applyBorder="1" applyAlignment="1" applyProtection="1">
      <alignment horizontal="center" vertical="center"/>
      <protection/>
    </xf>
    <xf numFmtId="0" fontId="19" fillId="35" borderId="39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44" xfId="0" applyNumberFormat="1" applyFont="1" applyFill="1" applyBorder="1" applyAlignment="1" applyProtection="1">
      <alignment horizontal="center" vertical="center"/>
      <protection/>
    </xf>
    <xf numFmtId="49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84" t="s">
        <v>17</v>
      </c>
      <c r="B1" s="85"/>
      <c r="C1" s="85"/>
      <c r="D1" s="85"/>
      <c r="E1" s="85"/>
      <c r="F1" s="85"/>
      <c r="G1" s="85"/>
      <c r="H1" s="85"/>
      <c r="I1" s="85"/>
    </row>
    <row r="2" spans="1:10" ht="12.75" customHeight="1">
      <c r="A2" s="86" t="s">
        <v>18</v>
      </c>
      <c r="B2" s="87"/>
      <c r="C2" s="90" t="s">
        <v>88</v>
      </c>
      <c r="D2" s="90"/>
      <c r="E2" s="92" t="s">
        <v>19</v>
      </c>
      <c r="F2" s="93" t="s">
        <v>70</v>
      </c>
      <c r="G2" s="94"/>
      <c r="H2" s="92" t="s">
        <v>20</v>
      </c>
      <c r="I2" s="97"/>
      <c r="J2" s="46"/>
    </row>
    <row r="3" spans="1:10" ht="12.75">
      <c r="A3" s="88"/>
      <c r="B3" s="89"/>
      <c r="C3" s="91"/>
      <c r="D3" s="91"/>
      <c r="E3" s="89"/>
      <c r="F3" s="95"/>
      <c r="G3" s="96"/>
      <c r="H3" s="89"/>
      <c r="I3" s="98"/>
      <c r="J3" s="46"/>
    </row>
    <row r="4" spans="1:10" ht="12.75">
      <c r="A4" s="99" t="s">
        <v>21</v>
      </c>
      <c r="B4" s="89"/>
      <c r="C4" s="100" t="s">
        <v>64</v>
      </c>
      <c r="D4" s="101"/>
      <c r="E4" s="104" t="s">
        <v>22</v>
      </c>
      <c r="F4" s="104"/>
      <c r="G4" s="89"/>
      <c r="H4" s="104" t="s">
        <v>20</v>
      </c>
      <c r="I4" s="105"/>
      <c r="J4" s="46"/>
    </row>
    <row r="5" spans="1:10" ht="12.75">
      <c r="A5" s="88"/>
      <c r="B5" s="89"/>
      <c r="C5" s="102"/>
      <c r="D5" s="103"/>
      <c r="E5" s="89"/>
      <c r="F5" s="89"/>
      <c r="G5" s="89"/>
      <c r="H5" s="89"/>
      <c r="I5" s="98"/>
      <c r="J5" s="46"/>
    </row>
    <row r="6" spans="1:10" ht="12.75" customHeight="1">
      <c r="A6" s="99" t="s">
        <v>23</v>
      </c>
      <c r="B6" s="89"/>
      <c r="C6" s="106" t="s">
        <v>5</v>
      </c>
      <c r="D6" s="107"/>
      <c r="E6" s="104" t="s">
        <v>24</v>
      </c>
      <c r="F6" s="104"/>
      <c r="G6" s="89"/>
      <c r="H6" s="104" t="s">
        <v>20</v>
      </c>
      <c r="I6" s="105"/>
      <c r="J6" s="46"/>
    </row>
    <row r="7" spans="1:10" ht="12.75">
      <c r="A7" s="88"/>
      <c r="B7" s="89"/>
      <c r="C7" s="108"/>
      <c r="D7" s="109"/>
      <c r="E7" s="89"/>
      <c r="F7" s="89"/>
      <c r="G7" s="89"/>
      <c r="H7" s="89"/>
      <c r="I7" s="98"/>
      <c r="J7" s="46"/>
    </row>
    <row r="8" spans="1:10" ht="12.75">
      <c r="A8" s="99" t="s">
        <v>25</v>
      </c>
      <c r="B8" s="89"/>
      <c r="C8" s="110"/>
      <c r="D8" s="89"/>
      <c r="E8" s="104" t="s">
        <v>26</v>
      </c>
      <c r="F8" s="89"/>
      <c r="G8" s="89"/>
      <c r="H8" s="104" t="s">
        <v>27</v>
      </c>
      <c r="I8" s="105"/>
      <c r="J8" s="46"/>
    </row>
    <row r="9" spans="1:10" ht="12.75">
      <c r="A9" s="88"/>
      <c r="B9" s="89"/>
      <c r="C9" s="89"/>
      <c r="D9" s="89"/>
      <c r="E9" s="89"/>
      <c r="F9" s="89"/>
      <c r="G9" s="89"/>
      <c r="H9" s="89"/>
      <c r="I9" s="98"/>
      <c r="J9" s="46"/>
    </row>
    <row r="10" spans="1:10" ht="12.75">
      <c r="A10" s="99" t="s">
        <v>28</v>
      </c>
      <c r="B10" s="89"/>
      <c r="C10" s="104"/>
      <c r="D10" s="89"/>
      <c r="E10" s="104" t="s">
        <v>29</v>
      </c>
      <c r="F10" s="104"/>
      <c r="G10" s="89"/>
      <c r="H10" s="104" t="s">
        <v>30</v>
      </c>
      <c r="I10" s="111"/>
      <c r="J10" s="46"/>
    </row>
    <row r="11" spans="1:10" ht="12.75">
      <c r="A11" s="88"/>
      <c r="B11" s="89"/>
      <c r="C11" s="89"/>
      <c r="D11" s="89"/>
      <c r="E11" s="89"/>
      <c r="F11" s="89"/>
      <c r="G11" s="89"/>
      <c r="H11" s="89"/>
      <c r="I11" s="98"/>
      <c r="J11" s="46"/>
    </row>
    <row r="12" spans="1:9" ht="23.25" customHeight="1" thickBot="1">
      <c r="A12" s="112" t="s">
        <v>31</v>
      </c>
      <c r="B12" s="113"/>
      <c r="C12" s="113"/>
      <c r="D12" s="113"/>
      <c r="E12" s="113"/>
      <c r="F12" s="113"/>
      <c r="G12" s="113"/>
      <c r="H12" s="113"/>
      <c r="I12" s="114"/>
    </row>
    <row r="13" spans="1:10" ht="26.25" customHeight="1">
      <c r="A13" s="47" t="s">
        <v>32</v>
      </c>
      <c r="B13" s="115" t="s">
        <v>33</v>
      </c>
      <c r="C13" s="116"/>
      <c r="D13" s="48" t="s">
        <v>34</v>
      </c>
      <c r="E13" s="115" t="s">
        <v>35</v>
      </c>
      <c r="F13" s="116"/>
      <c r="G13" s="48" t="s">
        <v>36</v>
      </c>
      <c r="H13" s="115" t="s">
        <v>37</v>
      </c>
      <c r="I13" s="117"/>
      <c r="J13" s="46"/>
    </row>
    <row r="14" spans="1:10" ht="15" customHeight="1">
      <c r="A14" s="49" t="s">
        <v>38</v>
      </c>
      <c r="B14" s="50" t="s">
        <v>39</v>
      </c>
      <c r="C14" s="51">
        <f>SUM(rozpočet!F29)</f>
        <v>0</v>
      </c>
      <c r="D14" s="118" t="s">
        <v>40</v>
      </c>
      <c r="E14" s="119"/>
      <c r="F14" s="51">
        <v>0</v>
      </c>
      <c r="G14" s="118" t="s">
        <v>41</v>
      </c>
      <c r="H14" s="119"/>
      <c r="I14" s="52">
        <v>0</v>
      </c>
      <c r="J14" s="46"/>
    </row>
    <row r="15" spans="1:11" ht="15" customHeight="1">
      <c r="A15" s="49"/>
      <c r="B15" s="50" t="s">
        <v>42</v>
      </c>
      <c r="C15" s="51">
        <v>0</v>
      </c>
      <c r="D15" s="118" t="s">
        <v>43</v>
      </c>
      <c r="E15" s="119"/>
      <c r="F15" s="51">
        <v>0</v>
      </c>
      <c r="G15" s="118" t="s">
        <v>44</v>
      </c>
      <c r="H15" s="119"/>
      <c r="I15" s="52">
        <v>0</v>
      </c>
      <c r="J15" s="46"/>
      <c r="K15" s="53"/>
    </row>
    <row r="16" spans="1:10" ht="15" customHeight="1">
      <c r="A16" s="49" t="s">
        <v>45</v>
      </c>
      <c r="B16" s="50" t="s">
        <v>39</v>
      </c>
      <c r="C16" s="51">
        <v>0</v>
      </c>
      <c r="D16" s="118" t="s">
        <v>46</v>
      </c>
      <c r="E16" s="119"/>
      <c r="F16" s="51">
        <v>0</v>
      </c>
      <c r="G16" s="118" t="s">
        <v>47</v>
      </c>
      <c r="H16" s="119"/>
      <c r="I16" s="52">
        <v>0</v>
      </c>
      <c r="J16" s="46"/>
    </row>
    <row r="17" spans="1:10" ht="15" customHeight="1">
      <c r="A17" s="49"/>
      <c r="B17" s="50" t="s">
        <v>42</v>
      </c>
      <c r="C17" s="51">
        <v>0</v>
      </c>
      <c r="D17" s="118"/>
      <c r="E17" s="119"/>
      <c r="F17" s="54"/>
      <c r="G17" s="118" t="s">
        <v>48</v>
      </c>
      <c r="H17" s="119"/>
      <c r="I17" s="52">
        <v>0</v>
      </c>
      <c r="J17" s="46"/>
    </row>
    <row r="18" spans="1:10" ht="15" customHeight="1">
      <c r="A18" s="49" t="s">
        <v>49</v>
      </c>
      <c r="B18" s="50" t="s">
        <v>39</v>
      </c>
      <c r="C18" s="51">
        <v>0</v>
      </c>
      <c r="D18" s="118"/>
      <c r="E18" s="119"/>
      <c r="F18" s="54"/>
      <c r="G18" s="118" t="s">
        <v>50</v>
      </c>
      <c r="H18" s="119"/>
      <c r="I18" s="52">
        <v>0</v>
      </c>
      <c r="J18" s="46"/>
    </row>
    <row r="19" spans="1:10" ht="15" customHeight="1">
      <c r="A19" s="49"/>
      <c r="B19" s="50" t="s">
        <v>42</v>
      </c>
      <c r="C19" s="51">
        <v>0</v>
      </c>
      <c r="D19" s="118"/>
      <c r="E19" s="119"/>
      <c r="F19" s="54"/>
      <c r="G19" s="118" t="s">
        <v>51</v>
      </c>
      <c r="H19" s="119"/>
      <c r="I19" s="52">
        <v>0</v>
      </c>
      <c r="J19" s="46"/>
    </row>
    <row r="20" spans="1:10" ht="15" customHeight="1">
      <c r="A20" s="120" t="s">
        <v>52</v>
      </c>
      <c r="B20" s="121"/>
      <c r="C20" s="51">
        <v>0</v>
      </c>
      <c r="D20" s="118"/>
      <c r="E20" s="119"/>
      <c r="F20" s="54"/>
      <c r="G20" s="118"/>
      <c r="H20" s="119"/>
      <c r="I20" s="55"/>
      <c r="J20" s="46"/>
    </row>
    <row r="21" spans="1:10" ht="15" customHeight="1">
      <c r="A21" s="120" t="s">
        <v>53</v>
      </c>
      <c r="B21" s="121"/>
      <c r="C21" s="51">
        <v>0</v>
      </c>
      <c r="D21" s="118"/>
      <c r="E21" s="119"/>
      <c r="F21" s="54"/>
      <c r="G21" s="118"/>
      <c r="H21" s="119"/>
      <c r="I21" s="55"/>
      <c r="J21" s="46"/>
    </row>
    <row r="22" spans="1:10" ht="16.5" customHeight="1">
      <c r="A22" s="120" t="s">
        <v>54</v>
      </c>
      <c r="B22" s="121"/>
      <c r="C22" s="51">
        <f>SUM(C14:C21)</f>
        <v>0</v>
      </c>
      <c r="D22" s="124" t="s">
        <v>55</v>
      </c>
      <c r="E22" s="121"/>
      <c r="F22" s="51">
        <f>SUM(F14:F21)</f>
        <v>0</v>
      </c>
      <c r="G22" s="124" t="s">
        <v>56</v>
      </c>
      <c r="H22" s="121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42" t="s">
        <v>57</v>
      </c>
      <c r="B24" s="123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42" t="s">
        <v>58</v>
      </c>
      <c r="B25" s="123"/>
      <c r="C25" s="59">
        <v>0</v>
      </c>
      <c r="D25" s="122" t="s">
        <v>59</v>
      </c>
      <c r="E25" s="123"/>
      <c r="F25" s="59">
        <f>ROUND(C25*(14/100),2)</f>
        <v>0</v>
      </c>
      <c r="G25" s="122" t="s">
        <v>14</v>
      </c>
      <c r="H25" s="123"/>
      <c r="I25" s="61">
        <f>SUM(C24:C26)</f>
        <v>0</v>
      </c>
      <c r="J25" s="46"/>
    </row>
    <row r="26" spans="1:10" ht="15" customHeight="1">
      <c r="A26" s="142" t="s">
        <v>60</v>
      </c>
      <c r="B26" s="123"/>
      <c r="C26" s="59">
        <f>C22+F22*I22</f>
        <v>0</v>
      </c>
      <c r="D26" s="122" t="s">
        <v>6</v>
      </c>
      <c r="E26" s="123"/>
      <c r="F26" s="59">
        <f>ROUND(C26*(21/100),2)</f>
        <v>0</v>
      </c>
      <c r="G26" s="122" t="s">
        <v>61</v>
      </c>
      <c r="H26" s="123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125"/>
      <c r="B28" s="126"/>
      <c r="C28" s="127"/>
      <c r="D28" s="134" t="s">
        <v>69</v>
      </c>
      <c r="E28" s="135"/>
      <c r="F28" s="136"/>
      <c r="G28" s="134" t="s">
        <v>68</v>
      </c>
      <c r="H28" s="135"/>
      <c r="I28" s="137"/>
      <c r="J28" s="46"/>
    </row>
    <row r="29" spans="1:10" ht="14.25" customHeight="1">
      <c r="A29" s="128"/>
      <c r="B29" s="129"/>
      <c r="C29" s="130"/>
      <c r="D29" s="138" t="s">
        <v>77</v>
      </c>
      <c r="E29" s="139"/>
      <c r="F29" s="140"/>
      <c r="G29" s="138" t="s">
        <v>79</v>
      </c>
      <c r="H29" s="139"/>
      <c r="I29" s="141"/>
      <c r="J29" s="46"/>
    </row>
    <row r="30" spans="1:10" ht="14.25" customHeight="1">
      <c r="A30" s="128"/>
      <c r="B30" s="129"/>
      <c r="C30" s="130"/>
      <c r="D30" s="138" t="s">
        <v>78</v>
      </c>
      <c r="E30" s="139"/>
      <c r="F30" s="140"/>
      <c r="G30" s="138" t="s">
        <v>80</v>
      </c>
      <c r="H30" s="139"/>
      <c r="I30" s="141"/>
      <c r="J30" s="46"/>
    </row>
    <row r="31" spans="1:10" ht="14.25" customHeight="1">
      <c r="A31" s="128"/>
      <c r="B31" s="129"/>
      <c r="C31" s="130"/>
      <c r="D31" s="138"/>
      <c r="E31" s="139"/>
      <c r="F31" s="140"/>
      <c r="G31" s="138"/>
      <c r="H31" s="139"/>
      <c r="I31" s="141"/>
      <c r="J31" s="46"/>
    </row>
    <row r="32" spans="1:10" ht="14.25" customHeight="1" thickBot="1">
      <c r="A32" s="131"/>
      <c r="B32" s="132"/>
      <c r="C32" s="133"/>
      <c r="D32" s="143" t="s">
        <v>62</v>
      </c>
      <c r="E32" s="144"/>
      <c r="F32" s="145"/>
      <c r="G32" s="143" t="s">
        <v>62</v>
      </c>
      <c r="H32" s="144"/>
      <c r="I32" s="146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4">
      <selection activeCell="J14" sqref="J1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47" t="s">
        <v>5</v>
      </c>
      <c r="B1" s="147"/>
      <c r="C1" s="147"/>
      <c r="D1" s="147"/>
      <c r="E1" s="147"/>
      <c r="F1" s="147"/>
    </row>
    <row r="2" spans="1:6" s="6" customFormat="1" ht="12.75" customHeight="1">
      <c r="A2" s="20" t="s">
        <v>87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92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90</v>
      </c>
      <c r="E7" s="14"/>
      <c r="F7" s="72" t="s">
        <v>5</v>
      </c>
    </row>
    <row r="8" spans="1:6" s="6" customFormat="1" ht="12.75" customHeight="1">
      <c r="A8" s="14" t="s">
        <v>63</v>
      </c>
      <c r="B8" s="15"/>
      <c r="C8" s="19"/>
      <c r="D8" s="14" t="s">
        <v>91</v>
      </c>
      <c r="E8" s="16"/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74">
        <v>14102</v>
      </c>
      <c r="B12" s="31" t="s">
        <v>71</v>
      </c>
      <c r="C12" s="32" t="s">
        <v>3</v>
      </c>
      <c r="D12" s="36">
        <v>964.6</v>
      </c>
      <c r="E12" s="23"/>
      <c r="F12" s="24">
        <f aca="true" t="shared" si="0" ref="F12:F28">E12*D12</f>
        <v>0</v>
      </c>
    </row>
    <row r="13" spans="1:6" s="22" customFormat="1" ht="15">
      <c r="A13" s="33">
        <v>12922</v>
      </c>
      <c r="B13" s="34" t="s">
        <v>93</v>
      </c>
      <c r="C13" s="35" t="s">
        <v>2</v>
      </c>
      <c r="D13" s="37">
        <v>1813</v>
      </c>
      <c r="E13" s="25"/>
      <c r="F13" s="26">
        <f t="shared" si="0"/>
        <v>0</v>
      </c>
    </row>
    <row r="14" spans="1:6" s="22" customFormat="1" ht="15">
      <c r="A14" s="33">
        <v>12931</v>
      </c>
      <c r="B14" s="34" t="s">
        <v>81</v>
      </c>
      <c r="C14" s="35" t="s">
        <v>4</v>
      </c>
      <c r="D14" s="37">
        <v>2611</v>
      </c>
      <c r="E14" s="25"/>
      <c r="F14" s="26">
        <f t="shared" si="0"/>
        <v>0</v>
      </c>
    </row>
    <row r="15" spans="1:6" s="22" customFormat="1" ht="15">
      <c r="A15" s="33">
        <v>113762</v>
      </c>
      <c r="B15" s="34" t="s">
        <v>82</v>
      </c>
      <c r="C15" s="35" t="s">
        <v>4</v>
      </c>
      <c r="D15" s="37">
        <v>49</v>
      </c>
      <c r="E15" s="25"/>
      <c r="F15" s="26">
        <f t="shared" si="0"/>
        <v>0</v>
      </c>
    </row>
    <row r="16" spans="1:6" s="22" customFormat="1" ht="15">
      <c r="A16" s="33">
        <v>113721</v>
      </c>
      <c r="B16" s="34" t="s">
        <v>89</v>
      </c>
      <c r="C16" s="35" t="s">
        <v>65</v>
      </c>
      <c r="D16" s="37">
        <v>7.5</v>
      </c>
      <c r="E16" s="25"/>
      <c r="F16" s="26">
        <f t="shared" si="0"/>
        <v>0</v>
      </c>
    </row>
    <row r="17" spans="1:6" s="22" customFormat="1" ht="15">
      <c r="A17" s="33" t="s">
        <v>94</v>
      </c>
      <c r="B17" s="34" t="s">
        <v>95</v>
      </c>
      <c r="C17" s="35" t="s">
        <v>96</v>
      </c>
      <c r="D17" s="37">
        <v>1980</v>
      </c>
      <c r="E17" s="25"/>
      <c r="F17" s="26">
        <f t="shared" si="0"/>
        <v>0</v>
      </c>
    </row>
    <row r="18" spans="1:6" s="22" customFormat="1" ht="15">
      <c r="A18" s="76" t="s">
        <v>97</v>
      </c>
      <c r="B18" s="34" t="s">
        <v>98</v>
      </c>
      <c r="C18" s="35" t="s">
        <v>3</v>
      </c>
      <c r="D18" s="37">
        <v>18</v>
      </c>
      <c r="E18" s="25"/>
      <c r="F18" s="26">
        <f t="shared" si="0"/>
        <v>0</v>
      </c>
    </row>
    <row r="19" spans="1:6" s="67" customFormat="1" ht="15">
      <c r="A19" s="33">
        <v>572223</v>
      </c>
      <c r="B19" s="34" t="s">
        <v>86</v>
      </c>
      <c r="C19" s="35" t="s">
        <v>2</v>
      </c>
      <c r="D19" s="37">
        <v>19217.8</v>
      </c>
      <c r="E19" s="65"/>
      <c r="F19" s="66">
        <f t="shared" si="0"/>
        <v>0</v>
      </c>
    </row>
    <row r="20" spans="1:6" s="22" customFormat="1" ht="21" customHeight="1">
      <c r="A20" s="68" t="s">
        <v>67</v>
      </c>
      <c r="B20" s="63" t="s">
        <v>85</v>
      </c>
      <c r="C20" s="35" t="s">
        <v>65</v>
      </c>
      <c r="D20" s="64">
        <v>288.27</v>
      </c>
      <c r="E20" s="25"/>
      <c r="F20" s="26">
        <f t="shared" si="0"/>
        <v>0</v>
      </c>
    </row>
    <row r="21" spans="1:6" s="22" customFormat="1" ht="15">
      <c r="A21" s="33" t="s">
        <v>66</v>
      </c>
      <c r="B21" s="34" t="s">
        <v>72</v>
      </c>
      <c r="C21" s="35" t="s">
        <v>2</v>
      </c>
      <c r="D21" s="37">
        <v>9608.9</v>
      </c>
      <c r="E21" s="25"/>
      <c r="F21" s="26">
        <f t="shared" si="0"/>
        <v>0</v>
      </c>
    </row>
    <row r="22" spans="1:6" s="22" customFormat="1" ht="15">
      <c r="A22" s="33">
        <v>56932</v>
      </c>
      <c r="B22" s="34" t="s">
        <v>73</v>
      </c>
      <c r="C22" s="35" t="s">
        <v>2</v>
      </c>
      <c r="D22" s="37">
        <v>1813</v>
      </c>
      <c r="E22" s="25"/>
      <c r="F22" s="26">
        <f t="shared" si="0"/>
        <v>0</v>
      </c>
    </row>
    <row r="23" spans="1:6" s="22" customFormat="1" ht="15">
      <c r="A23" s="33">
        <v>93818</v>
      </c>
      <c r="B23" s="34" t="s">
        <v>74</v>
      </c>
      <c r="C23" s="35" t="s">
        <v>2</v>
      </c>
      <c r="D23" s="37">
        <v>9608.9</v>
      </c>
      <c r="E23" s="25"/>
      <c r="F23" s="26">
        <f t="shared" si="0"/>
        <v>0</v>
      </c>
    </row>
    <row r="24" spans="1:6" s="22" customFormat="1" ht="15">
      <c r="A24" s="33">
        <v>919111</v>
      </c>
      <c r="B24" s="34" t="s">
        <v>75</v>
      </c>
      <c r="C24" s="35" t="s">
        <v>4</v>
      </c>
      <c r="D24" s="37">
        <v>49</v>
      </c>
      <c r="E24" s="25"/>
      <c r="F24" s="26">
        <f t="shared" si="0"/>
        <v>0</v>
      </c>
    </row>
    <row r="25" spans="1:6" s="22" customFormat="1" ht="15">
      <c r="A25" s="33">
        <v>915111</v>
      </c>
      <c r="B25" s="34" t="s">
        <v>76</v>
      </c>
      <c r="C25" s="35" t="s">
        <v>2</v>
      </c>
      <c r="D25" s="37">
        <v>453.25</v>
      </c>
      <c r="E25" s="25"/>
      <c r="F25" s="26">
        <f t="shared" si="0"/>
        <v>0</v>
      </c>
    </row>
    <row r="26" spans="1:6" s="22" customFormat="1" ht="15">
      <c r="A26" s="33">
        <v>931312</v>
      </c>
      <c r="B26" s="34" t="s">
        <v>83</v>
      </c>
      <c r="C26" s="35" t="s">
        <v>4</v>
      </c>
      <c r="D26" s="37">
        <v>49</v>
      </c>
      <c r="E26" s="25"/>
      <c r="F26" s="26">
        <f t="shared" si="0"/>
        <v>0</v>
      </c>
    </row>
    <row r="27" spans="1:6" s="22" customFormat="1" ht="15">
      <c r="A27" s="33" t="s">
        <v>12</v>
      </c>
      <c r="B27" s="34" t="s">
        <v>84</v>
      </c>
      <c r="C27" s="35" t="s">
        <v>13</v>
      </c>
      <c r="D27" s="37">
        <v>1</v>
      </c>
      <c r="E27" s="75"/>
      <c r="F27" s="26">
        <f t="shared" si="0"/>
        <v>0</v>
      </c>
    </row>
    <row r="28" spans="1:6" s="22" customFormat="1" ht="15.75" thickBot="1">
      <c r="A28" s="77" t="s">
        <v>99</v>
      </c>
      <c r="B28" s="78" t="s">
        <v>100</v>
      </c>
      <c r="C28" s="79" t="s">
        <v>13</v>
      </c>
      <c r="D28" s="80">
        <v>1</v>
      </c>
      <c r="E28" s="82"/>
      <c r="F28" s="83">
        <f t="shared" si="0"/>
        <v>0</v>
      </c>
    </row>
    <row r="29" spans="1:6" s="22" customFormat="1" ht="15">
      <c r="A29" s="69"/>
      <c r="B29" s="70" t="s">
        <v>14</v>
      </c>
      <c r="C29" s="70"/>
      <c r="D29" s="70"/>
      <c r="E29" s="71" t="s">
        <v>5</v>
      </c>
      <c r="F29" s="81">
        <f>SUM(F12:F26)</f>
        <v>0</v>
      </c>
    </row>
    <row r="30" spans="1:6" s="22" customFormat="1" ht="15">
      <c r="A30" s="38"/>
      <c r="B30" s="34" t="s">
        <v>6</v>
      </c>
      <c r="C30" s="34"/>
      <c r="D30" s="34"/>
      <c r="E30" s="39" t="s">
        <v>5</v>
      </c>
      <c r="F30" s="40">
        <f>F29*0.21</f>
        <v>0</v>
      </c>
    </row>
    <row r="31" spans="1:6" s="22" customFormat="1" ht="15.75" thickBot="1">
      <c r="A31" s="41"/>
      <c r="B31" s="42" t="s">
        <v>15</v>
      </c>
      <c r="C31" s="42"/>
      <c r="D31" s="42"/>
      <c r="E31" s="43" t="s">
        <v>5</v>
      </c>
      <c r="F31" s="44">
        <f>F30+F29</f>
        <v>0</v>
      </c>
    </row>
    <row r="32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2020-06-22T08:45:57Z</cp:lastPrinted>
  <dcterms:created xsi:type="dcterms:W3CDTF">2014-05-16T09:31:30Z</dcterms:created>
  <dcterms:modified xsi:type="dcterms:W3CDTF">2020-06-22T08:46:03Z</dcterms:modified>
  <cp:category/>
  <cp:version/>
  <cp:contentType/>
  <cp:contentStatus/>
</cp:coreProperties>
</file>